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Z:\Letícia Suellen\PAVIMENTAÇÃO DE DIVERSAS RUAS DE TUCUMÃ\ADITIVOS\ADITIVO DE CUSTO\PMT\8 T.A.C\"/>
    </mc:Choice>
  </mc:AlternateContent>
  <xr:revisionPtr revIDLastSave="0" documentId="13_ncr:1_{73D56459-4627-4953-8DD8-6EC608503EC4}" xr6:coauthVersionLast="47" xr6:coauthVersionMax="47" xr10:uidLastSave="{00000000-0000-0000-0000-000000000000}"/>
  <bookViews>
    <workbookView xWindow="21480" yWindow="-120" windowWidth="29040" windowHeight="15720" xr2:uid="{00000000-000D-0000-FFFF-FFFF00000000}"/>
  </bookViews>
  <sheets>
    <sheet name="ADITIVO" sheetId="3" r:id="rId1"/>
    <sheet name="Memória ADITIVO" sheetId="15" r:id="rId2"/>
    <sheet name="MEMORIA DRENAGEM" sheetId="35"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s>
  <definedNames>
    <definedName name="\0" localSheetId="0">#REF!</definedName>
    <definedName name="\0" localSheetId="1">#REF!</definedName>
    <definedName name="\0" localSheetId="2">#REF!</definedName>
    <definedName name="\0">#REF!</definedName>
    <definedName name="\a" localSheetId="0">#REF!</definedName>
    <definedName name="\a" localSheetId="2">#REF!</definedName>
    <definedName name="\a">#REF!</definedName>
    <definedName name="\c" localSheetId="0">'[1]Bm 8'!#REF!</definedName>
    <definedName name="\c" localSheetId="1">[2]PLMUSEU!#REF!</definedName>
    <definedName name="\c" localSheetId="2">'[1]Bm 8'!#REF!</definedName>
    <definedName name="\c">'[1]Bm 8'!#REF!</definedName>
    <definedName name="\d" localSheetId="0">'[1]Bm 8'!#REF!</definedName>
    <definedName name="\d" localSheetId="2">'[1]Bm 8'!#REF!</definedName>
    <definedName name="\d">'[1]Bm 8'!#REF!</definedName>
    <definedName name="\f">#N/A</definedName>
    <definedName name="\I" localSheetId="0">#REF!</definedName>
    <definedName name="\I" localSheetId="1">#REF!</definedName>
    <definedName name="\I" localSheetId="2">#REF!</definedName>
    <definedName name="\I">#REF!</definedName>
    <definedName name="\p">#N/A</definedName>
    <definedName name="\q" localSheetId="0">'[1]Bm 8'!#REF!</definedName>
    <definedName name="\q" localSheetId="1">'[1]Bm 8'!#REF!</definedName>
    <definedName name="\q" localSheetId="2">'[1]Bm 8'!#REF!</definedName>
    <definedName name="\q">'[1]Bm 8'!#REF!</definedName>
    <definedName name="\s" localSheetId="0">'[1]Bm 8'!#REF!</definedName>
    <definedName name="\S" localSheetId="1">[3]COMPOS1!#REF!</definedName>
    <definedName name="\s" localSheetId="2">'[1]Bm 8'!#REF!</definedName>
    <definedName name="\s">'[1]Bm 8'!#REF!</definedName>
    <definedName name="\x" localSheetId="0">'[1]Bm 8'!#REF!</definedName>
    <definedName name="\x" localSheetId="1">[2]PLMUSEU!#REF!</definedName>
    <definedName name="\x">'[1]Bm 8'!#REF!</definedName>
    <definedName name="\y" localSheetId="1">#REF!</definedName>
    <definedName name="\y" localSheetId="2">#REF!</definedName>
    <definedName name="\y">#REF!</definedName>
    <definedName name="\z" localSheetId="0">[2]PLMUSEU!#REF!</definedName>
    <definedName name="\z" localSheetId="2">[2]PLMUSEU!#REF!</definedName>
    <definedName name="\z">[2]PLMUSEU!#REF!</definedName>
    <definedName name="________PL1" localSheetId="0">#REF!</definedName>
    <definedName name="________PL1" localSheetId="1">#REF!</definedName>
    <definedName name="________PL1" localSheetId="2">#REF!</definedName>
    <definedName name="________PL1">#REF!</definedName>
    <definedName name="________pn20" localSheetId="0" hidden="1">{#N/A,#N/A,TRUE,"CAPA";#N/A,#N/A,TRUE,"S7-300";#N/A,#N/A,TRUE,"S7-400";#N/A,#N/A,TRUE,"ET200";#N/A,#N/A,TRUE,"C7";#N/A,#N/A,TRUE,"SW";#N/A,#N/A,TRUE,"PG"}</definedName>
    <definedName name="________pn20" localSheetId="1" hidden="1">{#N/A,#N/A,TRUE,"CAPA";#N/A,#N/A,TRUE,"S7-300";#N/A,#N/A,TRUE,"S7-400";#N/A,#N/A,TRUE,"ET200";#N/A,#N/A,TRUE,"C7";#N/A,#N/A,TRUE,"SW";#N/A,#N/A,TRUE,"PG"}</definedName>
    <definedName name="________pn20" localSheetId="2" hidden="1">{#N/A,#N/A,TRUE,"CAPA";#N/A,#N/A,TRUE,"S7-300";#N/A,#N/A,TRUE,"S7-400";#N/A,#N/A,TRUE,"ET200";#N/A,#N/A,TRUE,"C7";#N/A,#N/A,TRUE,"SW";#N/A,#N/A,TRUE,"PG"}</definedName>
    <definedName name="________pn20" hidden="1">{#N/A,#N/A,TRUE,"CAPA";#N/A,#N/A,TRUE,"S7-300";#N/A,#N/A,TRUE,"S7-400";#N/A,#N/A,TRUE,"ET200";#N/A,#N/A,TRUE,"C7";#N/A,#N/A,TRUE,"SW";#N/A,#N/A,TRUE,"PG"}</definedName>
    <definedName name="________wrn1" localSheetId="0" hidden="1">{#N/A,#N/A,TRUE,"CAPA";#N/A,#N/A,TRUE,"S7-300";#N/A,#N/A,TRUE,"S7-400";#N/A,#N/A,TRUE,"ET200";#N/A,#N/A,TRUE,"C7";#N/A,#N/A,TRUE,"SW";#N/A,#N/A,TRUE,"PG"}</definedName>
    <definedName name="________wrn1" localSheetId="1" hidden="1">{#N/A,#N/A,TRUE,"CAPA";#N/A,#N/A,TRUE,"S7-300";#N/A,#N/A,TRUE,"S7-400";#N/A,#N/A,TRUE,"ET200";#N/A,#N/A,TRUE,"C7";#N/A,#N/A,TRUE,"SW";#N/A,#N/A,TRUE,"PG"}</definedName>
    <definedName name="________wrn1" localSheetId="2" hidden="1">{#N/A,#N/A,TRUE,"CAPA";#N/A,#N/A,TRUE,"S7-300";#N/A,#N/A,TRUE,"S7-400";#N/A,#N/A,TRUE,"ET200";#N/A,#N/A,TRUE,"C7";#N/A,#N/A,TRUE,"SW";#N/A,#N/A,TRUE,"PG"}</definedName>
    <definedName name="________wrn1" hidden="1">{#N/A,#N/A,TRUE,"CAPA";#N/A,#N/A,TRUE,"S7-300";#N/A,#N/A,TRUE,"S7-400";#N/A,#N/A,TRUE,"ET200";#N/A,#N/A,TRUE,"C7";#N/A,#N/A,TRUE,"SW";#N/A,#N/A,TRUE,"PG"}</definedName>
    <definedName name="________wrn3" localSheetId="0" hidden="1">{#N/A,#N/A,TRUE,"CAPA";#N/A,#N/A,TRUE,"S7-300";#N/A,#N/A,TRUE,"S7-400";#N/A,#N/A,TRUE,"ET200";#N/A,#N/A,TRUE,"C7";#N/A,#N/A,TRUE,"SW";#N/A,#N/A,TRUE,"PG"}</definedName>
    <definedName name="________wrn3" localSheetId="1" hidden="1">{#N/A,#N/A,TRUE,"CAPA";#N/A,#N/A,TRUE,"S7-300";#N/A,#N/A,TRUE,"S7-400";#N/A,#N/A,TRUE,"ET200";#N/A,#N/A,TRUE,"C7";#N/A,#N/A,TRUE,"SW";#N/A,#N/A,TRUE,"PG"}</definedName>
    <definedName name="________wrn3" localSheetId="2" hidden="1">{#N/A,#N/A,TRUE,"CAPA";#N/A,#N/A,TRUE,"S7-300";#N/A,#N/A,TRUE,"S7-400";#N/A,#N/A,TRUE,"ET200";#N/A,#N/A,TRUE,"C7";#N/A,#N/A,TRUE,"SW";#N/A,#N/A,TRUE,"PG"}</definedName>
    <definedName name="________wrn3" hidden="1">{#N/A,#N/A,TRUE,"CAPA";#N/A,#N/A,TRUE,"S7-300";#N/A,#N/A,TRUE,"S7-400";#N/A,#N/A,TRUE,"ET200";#N/A,#N/A,TRUE,"C7";#N/A,#N/A,TRUE,"SW";#N/A,#N/A,TRUE,"PG"}</definedName>
    <definedName name="_______PL1" localSheetId="0">#REF!</definedName>
    <definedName name="_______PL1" localSheetId="1">#REF!</definedName>
    <definedName name="_______PL1" localSheetId="2">#REF!</definedName>
    <definedName name="_______PL1">#REF!</definedName>
    <definedName name="______BOR1" localSheetId="0">'[1]Bm 8'!#REF!</definedName>
    <definedName name="______BOR1" localSheetId="1">'[1]Bm 8'!#REF!</definedName>
    <definedName name="______BOR1" localSheetId="2">'[1]Bm 8'!#REF!</definedName>
    <definedName name="______BOR1">'[1]Bm 8'!#REF!</definedName>
    <definedName name="______PL1" localSheetId="0">#REF!</definedName>
    <definedName name="______PL1" localSheetId="1">#REF!</definedName>
    <definedName name="______PL1" localSheetId="2">#REF!</definedName>
    <definedName name="______PL1">#REF!</definedName>
    <definedName name="_____PL1" localSheetId="0">#REF!</definedName>
    <definedName name="_____PL1" localSheetId="2">#REF!</definedName>
    <definedName name="_____PL1">#REF!</definedName>
    <definedName name="____Ele200502" localSheetId="0">#REF!</definedName>
    <definedName name="____Ele200502">#REF!</definedName>
    <definedName name="____Ele200609" localSheetId="0">#REF!</definedName>
    <definedName name="____Ele200609">#REF!</definedName>
    <definedName name="____PL1" localSheetId="0">#REF!</definedName>
    <definedName name="____PL1">#REF!</definedName>
    <definedName name="____pv2" localSheetId="0">#REF!</definedName>
    <definedName name="____pv2">#REF!</definedName>
    <definedName name="____pv3" localSheetId="0">#REF!</definedName>
    <definedName name="____pv3">#REF!</definedName>
    <definedName name="____REV5" localSheetId="0">#REF!</definedName>
    <definedName name="____REV5">#REF!</definedName>
    <definedName name="____Ser200506" localSheetId="0">#REF!</definedName>
    <definedName name="____Ser200506">#REF!</definedName>
    <definedName name="____Ser200705" localSheetId="0">#REF!</definedName>
    <definedName name="____Ser200705">#REF!</definedName>
    <definedName name="____Ser200712" localSheetId="0">#REF!</definedName>
    <definedName name="____Ser200712">#REF!</definedName>
    <definedName name="____Ser201104" localSheetId="0">#REF!</definedName>
    <definedName name="____Ser201104">#REF!</definedName>
    <definedName name="____TR2" localSheetId="0">#REF!</definedName>
    <definedName name="____TR2">#REF!</definedName>
    <definedName name="____TR5" localSheetId="0">#REF!</definedName>
    <definedName name="____TR5">#REF!</definedName>
    <definedName name="___BOR1" localSheetId="0">'[1]Bm 8'!#REF!</definedName>
    <definedName name="___BOR1">'[1]Bm 8'!#REF!</definedName>
    <definedName name="___Ele200502" localSheetId="0">#REF!</definedName>
    <definedName name="___Ele200502" localSheetId="1">#REF!</definedName>
    <definedName name="___Ele200502" localSheetId="2">#REF!</definedName>
    <definedName name="___Ele200502">#REF!</definedName>
    <definedName name="___Ele200609" localSheetId="0">#REF!</definedName>
    <definedName name="___Ele200609" localSheetId="2">#REF!</definedName>
    <definedName name="___Ele200609">#REF!</definedName>
    <definedName name="___PL1" localSheetId="0">#REF!</definedName>
    <definedName name="___PL1">#REF!</definedName>
    <definedName name="___pv2" localSheetId="0">#REF!</definedName>
    <definedName name="___pv2">#REF!</definedName>
    <definedName name="___pv3" localSheetId="0">#REF!</definedName>
    <definedName name="___pv3">#REF!</definedName>
    <definedName name="___REV5" localSheetId="0">#REF!</definedName>
    <definedName name="___REV5">#REF!</definedName>
    <definedName name="___Ser200506" localSheetId="0">#REF!</definedName>
    <definedName name="___Ser200506">#REF!</definedName>
    <definedName name="___Ser200705" localSheetId="0">#REF!</definedName>
    <definedName name="___Ser200705">#REF!</definedName>
    <definedName name="___Ser200712" localSheetId="0">#REF!</definedName>
    <definedName name="___Ser200712">#REF!</definedName>
    <definedName name="___Ser201104" localSheetId="0">#REF!</definedName>
    <definedName name="___Ser201104">#REF!</definedName>
    <definedName name="___TR2" localSheetId="0">#REF!</definedName>
    <definedName name="___TR2">#REF!</definedName>
    <definedName name="___TR5" localSheetId="0">#REF!</definedName>
    <definedName name="___TR5">#REF!</definedName>
    <definedName name="__123Graph_A" localSheetId="0" hidden="1">#REF!</definedName>
    <definedName name="__123Graph_A" hidden="1">#REF!</definedName>
    <definedName name="__123Graph_B" localSheetId="0" hidden="1">#REF!</definedName>
    <definedName name="__123Graph_B" hidden="1">#REF!</definedName>
    <definedName name="__123Graph_C" localSheetId="0" hidden="1">#REF!</definedName>
    <definedName name="__123Graph_C" hidden="1">#REF!</definedName>
    <definedName name="__123Graph_D" hidden="1">'[4]Etapa Única'!$C$125:$C$134</definedName>
    <definedName name="__123Graph_E" hidden="1">'[4]Etapa Única'!$E$125:$E$134</definedName>
    <definedName name="__123Graph_X" localSheetId="0" hidden="1">#REF!</definedName>
    <definedName name="__123Graph_X" localSheetId="1" hidden="1">#REF!</definedName>
    <definedName name="__123Graph_X" localSheetId="2" hidden="1">#REF!</definedName>
    <definedName name="__123Graph_X" hidden="1">#REF!</definedName>
    <definedName name="__BDI1" localSheetId="1">[5]Dados!#REF!</definedName>
    <definedName name="__BDI1" localSheetId="2">[5]Dados!#REF!</definedName>
    <definedName name="__BDI1">[5]Dados!#REF!</definedName>
    <definedName name="__BOR1" localSheetId="0">'[1]Bm 8'!#REF!</definedName>
    <definedName name="__BOR1" localSheetId="1">'[1]Bm 8'!#REF!</definedName>
    <definedName name="__BOR1" localSheetId="2">'[1]Bm 8'!#REF!</definedName>
    <definedName name="__BOR1">'[1]Bm 8'!#REF!</definedName>
    <definedName name="__Ele200502" localSheetId="0">#REF!</definedName>
    <definedName name="__Ele200502" localSheetId="1">#REF!</definedName>
    <definedName name="__Ele200502" localSheetId="2">#REF!</definedName>
    <definedName name="__Ele200502">#REF!</definedName>
    <definedName name="__Ele200609" localSheetId="0">#REF!</definedName>
    <definedName name="__Ele200609" localSheetId="2">#REF!</definedName>
    <definedName name="__Ele200609">#REF!</definedName>
    <definedName name="__PL1" localSheetId="0">#REF!</definedName>
    <definedName name="__PL1">#REF!</definedName>
    <definedName name="__pv2" localSheetId="0">#REF!</definedName>
    <definedName name="__pv2">#REF!</definedName>
    <definedName name="__pv3" localSheetId="0">#REF!</definedName>
    <definedName name="__pv3">#REF!</definedName>
    <definedName name="__r" localSheetId="0">#REF!</definedName>
    <definedName name="__r">#REF!</definedName>
    <definedName name="__REV5" localSheetId="0">#REF!</definedName>
    <definedName name="__REV5">#REF!</definedName>
    <definedName name="__Ser200506" localSheetId="0">#REF!</definedName>
    <definedName name="__Ser200506">#REF!</definedName>
    <definedName name="__Ser200705" localSheetId="0">#REF!</definedName>
    <definedName name="__Ser200705">#REF!</definedName>
    <definedName name="__Ser200712" localSheetId="0">#REF!</definedName>
    <definedName name="__Ser200712">#REF!</definedName>
    <definedName name="__Ser201104" localSheetId="0">#REF!</definedName>
    <definedName name="__Ser201104">#REF!</definedName>
    <definedName name="__TR2" localSheetId="0">#REF!</definedName>
    <definedName name="__TR2">#REF!</definedName>
    <definedName name="__TR5" localSheetId="0">#REF!</definedName>
    <definedName name="__TR5">#REF!</definedName>
    <definedName name="_01_09_96" localSheetId="0">#REF!</definedName>
    <definedName name="_01_09_96">#REF!</definedName>
    <definedName name="_08.302.01" localSheetId="0">#REF!</definedName>
    <definedName name="_08.302.01">#REF!</definedName>
    <definedName name="_1_Excel_BuiltIn_Print_Area_1_1" localSheetId="0">#REF!</definedName>
    <definedName name="_1_Excel_BuiltIn_Print_Area_1_1">#REF!</definedName>
    <definedName name="_10Excel_BuiltIn_Print_Area_2_1">'[6]resumo transporte'!#REF!</definedName>
    <definedName name="_1Excel_BuiltIn_Print_Area_1_1" localSheetId="0">#REF!</definedName>
    <definedName name="_1Excel_BuiltIn_Print_Area_1_1" localSheetId="1">#REF!</definedName>
    <definedName name="_1Excel_BuiltIn_Print_Area_1_1" localSheetId="2">#REF!</definedName>
    <definedName name="_1Excel_BuiltIn_Print_Area_1_1">#REF!</definedName>
    <definedName name="_1Excel_BuiltIn_Print_Area_1_1_1" localSheetId="1">#REF!</definedName>
    <definedName name="_1Excel_BuiltIn_Print_Area_1_1_1">#REF!</definedName>
    <definedName name="_1Excel_BuiltIn_Print_Area_13_1" localSheetId="1">#REF!</definedName>
    <definedName name="_1Excel_BuiltIn_Print_Area_13_1">#REF!</definedName>
    <definedName name="_1Excel_BuiltIn_Print_Area_15_1_1" localSheetId="0">#REF!</definedName>
    <definedName name="_1Excel_BuiltIn_Print_Area_15_1_1">#REF!</definedName>
    <definedName name="_1Excel_BuiltIn_Print_Area_5_1" localSheetId="0">#REF!</definedName>
    <definedName name="_1Excel_BuiltIn_Print_Area_5_1">#REF!</definedName>
    <definedName name="_2Excel_BuiltIn_Print_Area_1_1" localSheetId="0">#REF!</definedName>
    <definedName name="_2Excel_BuiltIn_Print_Area_1_1">#REF!</definedName>
    <definedName name="_2Excel_BuiltIn_Print_Area_24_1" localSheetId="1">#REF!</definedName>
    <definedName name="_2Excel_BuiltIn_Print_Area_24_1">#REF!</definedName>
    <definedName name="_5Excel_BuiltIn_Print_Area_1_1_1" localSheetId="1">#REF!</definedName>
    <definedName name="_5Excel_BuiltIn_Print_Area_1_1_1">#REF!</definedName>
    <definedName name="_aaa01" localSheetId="0">#REF!</definedName>
    <definedName name="_aaa01">#REF!</definedName>
    <definedName name="_abc10" localSheetId="0">#REF!</definedName>
    <definedName name="_abc10">#REF!</definedName>
    <definedName name="_abc100000" localSheetId="0">#REF!</definedName>
    <definedName name="_abc100000">#REF!</definedName>
    <definedName name="_abc1111" localSheetId="0">#REF!</definedName>
    <definedName name="_abc1111">#REF!</definedName>
    <definedName name="_abc2" localSheetId="0">#REF!</definedName>
    <definedName name="_abc2">#REF!</definedName>
    <definedName name="_bbb1" localSheetId="0">#REF!</definedName>
    <definedName name="_bbb1">#REF!</definedName>
    <definedName name="_BD2" localSheetId="0">#REF!</definedName>
    <definedName name="_BD2">#REF!</definedName>
    <definedName name="_BDI3" localSheetId="1">#REF!</definedName>
    <definedName name="_BDI3">#REF!</definedName>
    <definedName name="_BOR1" localSheetId="0">'[1]Bm 8'!#REF!</definedName>
    <definedName name="_BOR1">'[1]Bm 8'!#REF!</definedName>
    <definedName name="_cab0120" localSheetId="0">#REF!</definedName>
    <definedName name="_cab0120" localSheetId="1">#REF!</definedName>
    <definedName name="_cab0120" localSheetId="2">#REF!</definedName>
    <definedName name="_cab0120">#REF!</definedName>
    <definedName name="_ccc01" localSheetId="0">#REF!</definedName>
    <definedName name="_ccc01" localSheetId="2">#REF!</definedName>
    <definedName name="_ccc01">#REF!</definedName>
    <definedName name="_ccc1" localSheetId="0">#REF!</definedName>
    <definedName name="_ccc1">#REF!</definedName>
    <definedName name="_COL36" localSheetId="1">#REF!</definedName>
    <definedName name="_COL36">#REF!</definedName>
    <definedName name="_COL37" localSheetId="1">#REF!</definedName>
    <definedName name="_COL37">#REF!</definedName>
    <definedName name="_COL38" localSheetId="1">#REF!</definedName>
    <definedName name="_COL38">#REF!</definedName>
    <definedName name="_cre006" localSheetId="0">#REF!</definedName>
    <definedName name="_cre006">#REF!</definedName>
    <definedName name="_d" localSheetId="0">#REF!</definedName>
    <definedName name="_d">#REF!</definedName>
    <definedName name="_DAT1" localSheetId="0">#REF!</definedName>
    <definedName name="_DAT1">#REF!</definedName>
    <definedName name="_DAT2" localSheetId="0">#REF!</definedName>
    <definedName name="_DAT2">#REF!</definedName>
    <definedName name="_DAT3" localSheetId="0">#REF!</definedName>
    <definedName name="_DAT3">#REF!</definedName>
    <definedName name="_DAT4" localSheetId="0">#REF!</definedName>
    <definedName name="_DAT4">#REF!</definedName>
    <definedName name="_DAT5" localSheetId="0">#REF!</definedName>
    <definedName name="_DAT5">#REF!</definedName>
    <definedName name="_DAT6" localSheetId="0">#REF!</definedName>
    <definedName name="_DAT6">#REF!</definedName>
    <definedName name="_DAT7" localSheetId="0">#REF!</definedName>
    <definedName name="_DAT7">#REF!</definedName>
    <definedName name="_DAT8" localSheetId="0">#REF!</definedName>
    <definedName name="_DAT8">#REF!</definedName>
    <definedName name="_dia01" localSheetId="0">#REF!</definedName>
    <definedName name="_dia01">#REF!</definedName>
    <definedName name="_Ele200502" localSheetId="0">#REF!</definedName>
    <definedName name="_Ele200502">#REF!</definedName>
    <definedName name="_Ele200609" localSheetId="0">#REF!</definedName>
    <definedName name="_Ele200609">#REF!</definedName>
    <definedName name="_f" localSheetId="0">#REF!</definedName>
    <definedName name="_f">#REF!</definedName>
    <definedName name="_Fill" localSheetId="0" hidden="1">#REF!</definedName>
    <definedName name="_Fill" hidden="1">#REF!</definedName>
    <definedName name="_xlnm._FilterDatabase" localSheetId="0" hidden="1">ADITIVO!$A$13:$P$108</definedName>
    <definedName name="_fim01" localSheetId="0">#REF!</definedName>
    <definedName name="_fim01" localSheetId="1">#REF!</definedName>
    <definedName name="_fim01" localSheetId="2">#REF!</definedName>
    <definedName name="_fim01">#REF!</definedName>
    <definedName name="_fim10" localSheetId="0">#REF!</definedName>
    <definedName name="_fim10">#REF!</definedName>
    <definedName name="_I" localSheetId="0">#REF!</definedName>
    <definedName name="_I">#REF!</definedName>
    <definedName name="_I_1" localSheetId="0">#REF!</definedName>
    <definedName name="_I_1">#REF!</definedName>
    <definedName name="_I_1_1" localSheetId="0">#REF!</definedName>
    <definedName name="_I_1_1">#REF!</definedName>
    <definedName name="_I_1_1_1" localSheetId="0">#REF!</definedName>
    <definedName name="_I_1_1_1">#REF!</definedName>
    <definedName name="_I_1_1_1_1" localSheetId="0">#REF!</definedName>
    <definedName name="_I_1_1_1_1">#REF!</definedName>
    <definedName name="_I_1_1_1_1_1" localSheetId="0">#REF!</definedName>
    <definedName name="_I_1_1_1_1_1">#REF!</definedName>
    <definedName name="_I_1_1_1_16" localSheetId="0">#REF!</definedName>
    <definedName name="_I_1_1_1_16">#REF!</definedName>
    <definedName name="_I_1_1_16" localSheetId="0">#REF!</definedName>
    <definedName name="_I_1_1_16">#REF!</definedName>
    <definedName name="_I_1_1_19" localSheetId="0">#REF!</definedName>
    <definedName name="_I_1_1_19">#REF!</definedName>
    <definedName name="_I_1_1_19_16" localSheetId="0">#REF!</definedName>
    <definedName name="_I_1_1_19_16">#REF!</definedName>
    <definedName name="_I_1_16" localSheetId="0">#REF!</definedName>
    <definedName name="_I_1_16">#REF!</definedName>
    <definedName name="_I_1_16_1" localSheetId="0">#REF!</definedName>
    <definedName name="_I_1_16_1">#REF!</definedName>
    <definedName name="_I_1_19" localSheetId="0">#REF!</definedName>
    <definedName name="_I_1_19">#REF!</definedName>
    <definedName name="_I_1_19_16" localSheetId="0">#REF!</definedName>
    <definedName name="_I_1_19_16">#REF!</definedName>
    <definedName name="_I_16" localSheetId="0">#REF!</definedName>
    <definedName name="_I_16">#REF!</definedName>
    <definedName name="_I_16_1" localSheetId="0">#REF!</definedName>
    <definedName name="_I_16_1">#REF!</definedName>
    <definedName name="_I_19" localSheetId="0">#REF!</definedName>
    <definedName name="_I_19">#REF!</definedName>
    <definedName name="_I_19_16" localSheetId="0">#REF!</definedName>
    <definedName name="_I_19_16">#REF!</definedName>
    <definedName name="_Key1" localSheetId="1" hidden="1">#REF!</definedName>
    <definedName name="_Key1" hidden="1">#REF!</definedName>
    <definedName name="_Key2" localSheetId="1" hidden="1">#REF!</definedName>
    <definedName name="_Key2" hidden="1">#REF!</definedName>
    <definedName name="_kkk23" localSheetId="0">#REF!</definedName>
    <definedName name="_kkk23">#REF!</definedName>
    <definedName name="_lll01" localSheetId="0">#REF!</definedName>
    <definedName name="_lll01">#REF!</definedName>
    <definedName name="_MAT1" localSheetId="0">#REF!</definedName>
    <definedName name="_MAT1">#REF!</definedName>
    <definedName name="_MAT2" localSheetId="0">#REF!</definedName>
    <definedName name="_MAT2">#REF!</definedName>
    <definedName name="_MM" localSheetId="0" hidden="1">#REF!</definedName>
    <definedName name="_MM" hidden="1">#REF!</definedName>
    <definedName name="_mm01" localSheetId="0">#REF!</definedName>
    <definedName name="_mm01">#REF!</definedName>
    <definedName name="_na222" localSheetId="0">#REF!</definedName>
    <definedName name="_na222">#REF!</definedName>
    <definedName name="_nn01" localSheetId="0">#REF!</definedName>
    <definedName name="_nn01">#REF!</definedName>
    <definedName name="_oo01" localSheetId="0">#REF!</definedName>
    <definedName name="_oo01">#REF!</definedName>
    <definedName name="_Order1" hidden="1">255</definedName>
    <definedName name="_Order2" hidden="1">255</definedName>
    <definedName name="_p" localSheetId="0">#REF!</definedName>
    <definedName name="_p" localSheetId="1">#REF!</definedName>
    <definedName name="_p" localSheetId="2">#REF!</definedName>
    <definedName name="_p">#REF!</definedName>
    <definedName name="_pan98" localSheetId="0">#REF!</definedName>
    <definedName name="_pan98" localSheetId="2">#REF!</definedName>
    <definedName name="_pan98">#REF!</definedName>
    <definedName name="_pb345" localSheetId="0">#REF!</definedName>
    <definedName name="_pb345">#REF!</definedName>
    <definedName name="_pbc005" localSheetId="0">#REF!</definedName>
    <definedName name="_pbc005">#REF!</definedName>
    <definedName name="_pg900" localSheetId="0">#REF!</definedName>
    <definedName name="_pg900">#REF!</definedName>
    <definedName name="_PL1" localSheetId="0">#REF!</definedName>
    <definedName name="_PL1">#REF!</definedName>
    <definedName name="_pp01" localSheetId="0">#REF!</definedName>
    <definedName name="_pp01">#REF!</definedName>
    <definedName name="_pv2" localSheetId="0">#REF!</definedName>
    <definedName name="_pv2">#REF!</definedName>
    <definedName name="_pv3" localSheetId="0">#REF!</definedName>
    <definedName name="_pv3">#REF!</definedName>
    <definedName name="_qq01" localSheetId="0">#REF!</definedName>
    <definedName name="_qq01">#REF!</definedName>
    <definedName name="_r" localSheetId="0">#REF!</definedName>
    <definedName name="_r">#REF!</definedName>
    <definedName name="_REV5" localSheetId="0">#REF!</definedName>
    <definedName name="_REV5">#REF!</definedName>
    <definedName name="_rp304" localSheetId="0">#REF!</definedName>
    <definedName name="_rp304">#REF!</definedName>
    <definedName name="_rr01" localSheetId="0">#REF!</definedName>
    <definedName name="_rr01">#REF!</definedName>
    <definedName name="_S" localSheetId="0">[7]COMPOS1!#REF!</definedName>
    <definedName name="_S">[7]COMPOS1!#REF!</definedName>
    <definedName name="_S_1" localSheetId="0">[7]COMPOS1!#REF!</definedName>
    <definedName name="_S_1">[7]COMPOS1!#REF!</definedName>
    <definedName name="_S_1_1" localSheetId="0">[7]COMPOS1!#REF!</definedName>
    <definedName name="_S_1_1">[7]COMPOS1!#REF!</definedName>
    <definedName name="_S_1_1_1" localSheetId="0">[7]COMPOS1!#REF!</definedName>
    <definedName name="_S_1_1_1">[7]COMPOS1!#REF!</definedName>
    <definedName name="_S_1_1_1_1" localSheetId="0">[7]COMPOS1!#REF!</definedName>
    <definedName name="_S_1_1_1_1">[7]COMPOS1!#REF!</definedName>
    <definedName name="_S_1_1_1_1_1" localSheetId="0">[7]COMPOS1!#REF!</definedName>
    <definedName name="_S_1_1_1_1_1">[7]COMPOS1!#REF!</definedName>
    <definedName name="_S_1_1_1_16" localSheetId="0">[7]COMPOS1!#REF!</definedName>
    <definedName name="_S_1_1_1_16">[7]COMPOS1!#REF!</definedName>
    <definedName name="_S_1_1_16" localSheetId="0">[7]COMPOS1!#REF!</definedName>
    <definedName name="_S_1_1_16">[7]COMPOS1!#REF!</definedName>
    <definedName name="_S_1_16" localSheetId="0">[7]COMPOS1!#REF!</definedName>
    <definedName name="_S_1_16">[7]COMPOS1!#REF!</definedName>
    <definedName name="_S_1_16_1" localSheetId="0">[7]COMPOS1!#REF!</definedName>
    <definedName name="_S_1_16_1">[7]COMPOS1!#REF!</definedName>
    <definedName name="_S_16" localSheetId="0">[7]COMPOS1!#REF!</definedName>
    <definedName name="_S_16">[7]COMPOS1!#REF!</definedName>
    <definedName name="_S_16_1" localSheetId="0">[7]COMPOS1!#REF!</definedName>
    <definedName name="_S_16_1">[7]COMPOS1!#REF!</definedName>
    <definedName name="_Sam" localSheetId="0" hidden="1">#REF!</definedName>
    <definedName name="_Sam" localSheetId="1" hidden="1">#REF!</definedName>
    <definedName name="_Sam" localSheetId="2" hidden="1">#REF!</definedName>
    <definedName name="_Sam" hidden="1">#REF!</definedName>
    <definedName name="_sd34" localSheetId="0">#REF!</definedName>
    <definedName name="_sd34" localSheetId="2">#REF!</definedName>
    <definedName name="_sd34">#REF!</definedName>
    <definedName name="_seg1">[8]DADOS!$D$10</definedName>
    <definedName name="_seg2">[8]DADOS!$E$10</definedName>
    <definedName name="_Ser200506" localSheetId="0">#REF!</definedName>
    <definedName name="_Ser200506" localSheetId="1">#REF!</definedName>
    <definedName name="_Ser200506" localSheetId="2">#REF!</definedName>
    <definedName name="_Ser200506">#REF!</definedName>
    <definedName name="_Ser200705" localSheetId="0">#REF!</definedName>
    <definedName name="_Ser200705" localSheetId="2">#REF!</definedName>
    <definedName name="_Ser200705">#REF!</definedName>
    <definedName name="_Ser200712" localSheetId="0">#REF!</definedName>
    <definedName name="_Ser200712">#REF!</definedName>
    <definedName name="_Ser201104" localSheetId="0">#REF!</definedName>
    <definedName name="_Ser201104">#REF!</definedName>
    <definedName name="_Sort" localSheetId="1" hidden="1">#REF!</definedName>
    <definedName name="_Sort" hidden="1">#REF!</definedName>
    <definedName name="_ss01" localSheetId="0">#REF!</definedName>
    <definedName name="_ss01">#REF!</definedName>
    <definedName name="_sss01" localSheetId="0">#REF!</definedName>
    <definedName name="_sss01">#REF!</definedName>
    <definedName name="_TB1" localSheetId="0">#REF!</definedName>
    <definedName name="_TB1">#REF!</definedName>
    <definedName name="_TB2" localSheetId="0">#REF!</definedName>
    <definedName name="_TB2">#REF!</definedName>
    <definedName name="_TB3" localSheetId="0">#REF!</definedName>
    <definedName name="_TB3">#REF!</definedName>
    <definedName name="_TB4" localSheetId="0">#REF!</definedName>
    <definedName name="_TB4">#REF!</definedName>
    <definedName name="_TB5" localSheetId="0">#REF!</definedName>
    <definedName name="_TB5">#REF!</definedName>
    <definedName name="_TB6" localSheetId="0">#REF!</definedName>
    <definedName name="_TB6">#REF!</definedName>
    <definedName name="_TR2" localSheetId="0">#REF!</definedName>
    <definedName name="_TR2">#REF!</definedName>
    <definedName name="_TR5" localSheetId="0">#REF!</definedName>
    <definedName name="_TR5">#REF!</definedName>
    <definedName name="_tt01" localSheetId="0">#REF!</definedName>
    <definedName name="_tt01">#REF!</definedName>
    <definedName name="_ttt98" localSheetId="0">#REF!</definedName>
    <definedName name="_ttt98">#REF!</definedName>
    <definedName name="_tv01" localSheetId="0">#REF!</definedName>
    <definedName name="_tv01">#REF!</definedName>
    <definedName name="_UN1">[9]P.O!#REF!</definedName>
    <definedName name="_uu01" localSheetId="0">#REF!</definedName>
    <definedName name="_uu01" localSheetId="2">#REF!</definedName>
    <definedName name="_uu01">#REF!</definedName>
    <definedName name="_vv01" localSheetId="0">#REF!</definedName>
    <definedName name="_vv01" localSheetId="2">#REF!</definedName>
    <definedName name="_vv01">#REF!</definedName>
    <definedName name="_xx01" localSheetId="0">#REF!</definedName>
    <definedName name="_xx01" localSheetId="2">#REF!</definedName>
    <definedName name="_xx01">#REF!</definedName>
    <definedName name="_zz020" localSheetId="0">#REF!</definedName>
    <definedName name="_zz020">#REF!</definedName>
    <definedName name="A" localSheetId="0">#REF!</definedName>
    <definedName name="A">#REF!</definedName>
    <definedName name="a.">#REF!</definedName>
    <definedName name="A_1" localSheetId="0">#REF!</definedName>
    <definedName name="A_1">#REF!</definedName>
    <definedName name="A_13" localSheetId="0">#REF!</definedName>
    <definedName name="A_13">#REF!</definedName>
    <definedName name="A_14" localSheetId="0">#REF!</definedName>
    <definedName name="A_14">#REF!</definedName>
    <definedName name="A010160100">'[10]DADOS COLETATO'!$L$9</definedName>
    <definedName name="A010505000">'[10]DADOS COLETATO'!$L$10</definedName>
    <definedName name="A020200010">'[10]DADOS COLETATO'!$L$11</definedName>
    <definedName name="A020200080">'[10]DADOS COLETATO'!$L$12</definedName>
    <definedName name="A03.020.0851">'[10]DADOS COLETATO'!$L$23</definedName>
    <definedName name="A030130010">'[10]DADOS COLETATO'!$L$13</definedName>
    <definedName name="A030130011">'[10]DADOS COLETATO'!$L$14</definedName>
    <definedName name="A030160501">'[10]DADOS COLETATO'!$L$15</definedName>
    <definedName name="A030250100">'[10]DADOS COLETATO'!$L$16</definedName>
    <definedName name="A040050130">'[10]DADOS COLETATO'!$L$17</definedName>
    <definedName name="A040110511">'[10]DADOS COLETATO'!$L$18</definedName>
    <definedName name="A050150050">'[10]DADOS COLETATO'!$L$19</definedName>
    <definedName name="A050200140">'[10]DADOS COLETATO'!$L$20</definedName>
    <definedName name="A050210050">'[10]DADOS COLETATO'!$L$21</definedName>
    <definedName name="A050210100">'[10]DADOS COLETATO'!$L$22</definedName>
    <definedName name="A050210750">'[10]DADOS COLETATO'!$O$9</definedName>
    <definedName name="a06.004.0320">'[10]DADOS COLETATO'!$O$23</definedName>
    <definedName name="A060030500">'[10]DADOS COLETATO'!$O$10</definedName>
    <definedName name="A060040300">'[10]DADOS COLETATO'!$O$11</definedName>
    <definedName name="A060140120">'[10]DADOS COLETATO'!$O$12</definedName>
    <definedName name="A060160120">'[10]DADOS COLETATO'!$O$13</definedName>
    <definedName name="A060160410">'[10]DADOS COLETATO'!$O$14</definedName>
    <definedName name="A080010030">'[10]DADOS COLETATO'!$O$15</definedName>
    <definedName name="A080150100">'[10]DADOS COLETATO'!$O$16</definedName>
    <definedName name="A080270120">'[10]DADOS COLETATO'!$O$17</definedName>
    <definedName name="A1.5.9.1" localSheetId="0">#REF!</definedName>
    <definedName name="A1.5.9.1" localSheetId="1">#REF!</definedName>
    <definedName name="A1.5.9.1" localSheetId="2">#REF!</definedName>
    <definedName name="A1.5.9.1">#REF!</definedName>
    <definedName name="a12121212" localSheetId="0">#REF!</definedName>
    <definedName name="a12121212" localSheetId="2">#REF!</definedName>
    <definedName name="a12121212">#REF!</definedName>
    <definedName name="A150010310">'[10]DADOS COLETATO'!$O$18</definedName>
    <definedName name="A200040031">'[10]DADOS COLETATO'!$O$19</definedName>
    <definedName name="A200090011">'[10]DADOS COLETATO'!$O$20</definedName>
    <definedName name="A200280200">'[10]DADOS COLETATO'!$O$21</definedName>
    <definedName name="AA">[11]!AA</definedName>
    <definedName name="aaa" localSheetId="0">#REF!</definedName>
    <definedName name="aaa" localSheetId="1">#REF!</definedName>
    <definedName name="aaa" localSheetId="2">#REF!</definedName>
    <definedName name="aaa">#REF!</definedName>
    <definedName name="aaa9.1" localSheetId="0">#REF!</definedName>
    <definedName name="aaa9.1" localSheetId="2">#REF!</definedName>
    <definedName name="aaa9.1">#REF!</definedName>
    <definedName name="aaa9.2" localSheetId="0">#REF!</definedName>
    <definedName name="aaa9.2">#REF!</definedName>
    <definedName name="aaaaaaaaa">#REF!</definedName>
    <definedName name="aaaaaaaaaaaaah" localSheetId="0">#REF!</definedName>
    <definedName name="aaaaaaaaaaaaah">#REF!</definedName>
    <definedName name="aauf" localSheetId="0">'[12]Resumo Financeiro'!#REF!</definedName>
    <definedName name="aauf">'[12]Resumo Financeiro'!#REF!</definedName>
    <definedName name="aauq" localSheetId="0">'[12]Resumo Financeiro'!#REF!</definedName>
    <definedName name="aauq">'[12]Resumo Financeiro'!#REF!</definedName>
    <definedName name="aauqs">[13]!PassaExtenso</definedName>
    <definedName name="abc" localSheetId="0">#REF!</definedName>
    <definedName name="abc" localSheetId="1">#REF!</definedName>
    <definedName name="abc" localSheetId="2">#REF!</definedName>
    <definedName name="abc">#REF!</definedName>
    <definedName name="abc9.3" localSheetId="0">#REF!</definedName>
    <definedName name="abc9.3" localSheetId="2">#REF!</definedName>
    <definedName name="abc9.3">#REF!</definedName>
    <definedName name="abc9.5" localSheetId="0">#REF!</definedName>
    <definedName name="abc9.5">#REF!</definedName>
    <definedName name="abcd" localSheetId="0">#REF!</definedName>
    <definedName name="abcd">#REF!</definedName>
    <definedName name="Abrigo_moto_gerador_consulta" localSheetId="0">#REF!</definedName>
    <definedName name="Abrigo_moto_gerador_consulta">#REF!</definedName>
    <definedName name="ac" localSheetId="0">ADITIVO!ac</definedName>
    <definedName name="ac" localSheetId="1">'Memória ADITIVO'!ac</definedName>
    <definedName name="ac" localSheetId="2">'MEMORIA DRENAGEM'!ac</definedName>
    <definedName name="ac">[0]!ac</definedName>
    <definedName name="Acesso_Estacao_01" localSheetId="0">#REF!</definedName>
    <definedName name="Acesso_Estacao_01" localSheetId="1">#REF!</definedName>
    <definedName name="Acesso_Estacao_01" localSheetId="2">#REF!</definedName>
    <definedName name="Acesso_Estacao_01">#REF!</definedName>
    <definedName name="acha.coluna" localSheetId="0">#REF!</definedName>
    <definedName name="acha.coluna" localSheetId="2">#REF!</definedName>
    <definedName name="acha.coluna">#REF!</definedName>
    <definedName name="acha.dados" localSheetId="0">#REF!</definedName>
    <definedName name="acha.dados">#REF!</definedName>
    <definedName name="acha.linha" localSheetId="0">#REF!</definedName>
    <definedName name="acha.linha">#REF!</definedName>
    <definedName name="ACRE" hidden="1">#REF!</definedName>
    <definedName name="ACRES">NA()</definedName>
    <definedName name="Acréscimo" localSheetId="0">#REF!</definedName>
    <definedName name="Acréscimo" localSheetId="1">#REF!</definedName>
    <definedName name="Acréscimo" localSheetId="2">#REF!</definedName>
    <definedName name="Acréscimo">#REF!</definedName>
    <definedName name="ademir" localSheetId="2" hidden="1">{#N/A,#N/A,FALSE,"Cronograma";#N/A,#N/A,FALSE,"Cronogr. 2"}</definedName>
    <definedName name="ademir" hidden="1">{#N/A,#N/A,FALSE,"Cronograma";#N/A,#N/A,FALSE,"Cronogr. 2"}</definedName>
    <definedName name="adfedfds" localSheetId="0">ADITIVO!adfedfds</definedName>
    <definedName name="adfedfds" localSheetId="1">'Memória ADITIVO'!adfedfds</definedName>
    <definedName name="adfedfds" localSheetId="2">'MEMORIA DRENAGEM'!adfedfds</definedName>
    <definedName name="adfedfds">[0]!adfedfds</definedName>
    <definedName name="adfv" localSheetId="0">#REF!</definedName>
    <definedName name="adfv" localSheetId="1">#REF!</definedName>
    <definedName name="adfv" localSheetId="2">#REF!</definedName>
    <definedName name="adfv">#REF!</definedName>
    <definedName name="Administração" localSheetId="0">#REF!</definedName>
    <definedName name="Administração" localSheetId="2">#REF!</definedName>
    <definedName name="Administração">#REF!</definedName>
    <definedName name="ADSRFWSTWESGJKL" localSheetId="0">'[14]Planilha PROJETISTA'!#REF!</definedName>
    <definedName name="ADSRFWSTWESGJKL" localSheetId="2">'[14]Planilha PROJETISTA'!#REF!</definedName>
    <definedName name="ADSRFWSTWESGJKL">'[14]Planilha PROJETISTA'!#REF!</definedName>
    <definedName name="af" localSheetId="2">#REF!</definedName>
    <definedName name="af">#REF!</definedName>
    <definedName name="agora" localSheetId="0">#REF!</definedName>
    <definedName name="agora" localSheetId="1">#REF!</definedName>
    <definedName name="agora" localSheetId="2">#REF!</definedName>
    <definedName name="agora">#REF!</definedName>
    <definedName name="AGORA2" localSheetId="0" hidden="1">{#N/A,#N/A,FALSE,"SS";#N/A,#N/A,FALSE,"TER1";#N/A,#N/A,FALSE,"TER2";#N/A,#N/A,FALSE,"TER3";#N/A,#N/A,FALSE,"TP1";#N/A,#N/A,FALSE,"TP2";#N/A,#N/A,FALSE,"TP3";#N/A,#N/A,FALSE,"DI1";#N/A,#N/A,FALSE,"DI2";#N/A,#N/A,FALSE,"DI3";#N/A,#N/A,FALSE,"DS1";#N/A,#N/A,FALSE,"DS2";#N/A,#N/A,FALSE,"CM"}</definedName>
    <definedName name="AGORA2" localSheetId="1" hidden="1">{#N/A,#N/A,FALSE,"SS";#N/A,#N/A,FALSE,"TER1";#N/A,#N/A,FALSE,"TER2";#N/A,#N/A,FALSE,"TER3";#N/A,#N/A,FALSE,"TP1";#N/A,#N/A,FALSE,"TP2";#N/A,#N/A,FALSE,"TP3";#N/A,#N/A,FALSE,"DI1";#N/A,#N/A,FALSE,"DI2";#N/A,#N/A,FALSE,"DI3";#N/A,#N/A,FALSE,"DS1";#N/A,#N/A,FALSE,"DS2";#N/A,#N/A,FALSE,"CM"}</definedName>
    <definedName name="AGORA2" localSheetId="2" hidden="1">{#N/A,#N/A,FALSE,"SS";#N/A,#N/A,FALSE,"TER1";#N/A,#N/A,FALSE,"TER2";#N/A,#N/A,FALSE,"TER3";#N/A,#N/A,FALSE,"TP1";#N/A,#N/A,FALSE,"TP2";#N/A,#N/A,FALSE,"TP3";#N/A,#N/A,FALSE,"DI1";#N/A,#N/A,FALSE,"DI2";#N/A,#N/A,FALSE,"DI3";#N/A,#N/A,FALSE,"DS1";#N/A,#N/A,FALSE,"DS2";#N/A,#N/A,FALSE,"CM"}</definedName>
    <definedName name="AGORA2" hidden="1">{#N/A,#N/A,FALSE,"SS";#N/A,#N/A,FALSE,"TER1";#N/A,#N/A,FALSE,"TER2";#N/A,#N/A,FALSE,"TER3";#N/A,#N/A,FALSE,"TP1";#N/A,#N/A,FALSE,"TP2";#N/A,#N/A,FALSE,"TP3";#N/A,#N/A,FALSE,"DI1";#N/A,#N/A,FALSE,"DI2";#N/A,#N/A,FALSE,"DI3";#N/A,#N/A,FALSE,"DS1";#N/A,#N/A,FALSE,"DS2";#N/A,#N/A,FALSE,"CM"}</definedName>
    <definedName name="AGREGADO" localSheetId="0">#REF!</definedName>
    <definedName name="AGREGADO" localSheetId="1">#REF!</definedName>
    <definedName name="AGREGADO" localSheetId="2">#REF!</definedName>
    <definedName name="AGREGADO">#REF!</definedName>
    <definedName name="AGREGADO_10" localSheetId="0">#REF!</definedName>
    <definedName name="AGREGADO_10" localSheetId="2">#REF!</definedName>
    <definedName name="AGREGADO_10">#REF!</definedName>
    <definedName name="AGREGADO_10_16" localSheetId="0">#REF!</definedName>
    <definedName name="AGREGADO_10_16">#REF!</definedName>
    <definedName name="AGREGADO_10_19" localSheetId="0">#REF!</definedName>
    <definedName name="AGREGADO_10_19">#REF!</definedName>
    <definedName name="AGREGADO_10_19_16" localSheetId="0">#REF!</definedName>
    <definedName name="AGREGADO_10_19_16">#REF!</definedName>
    <definedName name="AGREGADO_16" localSheetId="0">#REF!</definedName>
    <definedName name="AGREGADO_16">#REF!</definedName>
    <definedName name="AGREGADO_17" localSheetId="0">#REF!</definedName>
    <definedName name="AGREGADO_17">#REF!</definedName>
    <definedName name="AGREGADO_17_16" localSheetId="0">#REF!</definedName>
    <definedName name="AGREGADO_17_16">#REF!</definedName>
    <definedName name="AGREGADO_17_19" localSheetId="0">#REF!</definedName>
    <definedName name="AGREGADO_17_19">#REF!</definedName>
    <definedName name="AGREGADO_17_19_16" localSheetId="0">#REF!</definedName>
    <definedName name="AGREGADO_17_19_16">#REF!</definedName>
    <definedName name="AGREGADO_19" localSheetId="0">#REF!</definedName>
    <definedName name="AGREGADO_19">#REF!</definedName>
    <definedName name="AGREGADO_19_16" localSheetId="0">#REF!</definedName>
    <definedName name="AGREGADO_19_16">#REF!</definedName>
    <definedName name="AGREGADO_6" localSheetId="0">#REF!</definedName>
    <definedName name="AGREGADO_6">#REF!</definedName>
    <definedName name="AGREGADO_6_16" localSheetId="0">#REF!</definedName>
    <definedName name="AGREGADO_6_16">#REF!</definedName>
    <definedName name="AGREGADO_6_19" localSheetId="0">#REF!</definedName>
    <definedName name="AGREGADO_6_19">#REF!</definedName>
    <definedName name="AGREGADO_6_19_16" localSheetId="0">#REF!</definedName>
    <definedName name="AGREGADO_6_19_16">#REF!</definedName>
    <definedName name="AGREGADO_7" localSheetId="0">#REF!</definedName>
    <definedName name="AGREGADO_7">#REF!</definedName>
    <definedName name="AGREGADO_7_16" localSheetId="0">#REF!</definedName>
    <definedName name="AGREGADO_7_16">#REF!</definedName>
    <definedName name="AGREGADO_7_19" localSheetId="0">#REF!</definedName>
    <definedName name="AGREGADO_7_19">#REF!</definedName>
    <definedName name="AGREGADO_7_19_16" localSheetId="0">#REF!</definedName>
    <definedName name="AGREGADO_7_19_16">#REF!</definedName>
    <definedName name="AGREGADO_8" localSheetId="0">#REF!</definedName>
    <definedName name="AGREGADO_8">#REF!</definedName>
    <definedName name="AGREGADO_8_16" localSheetId="0">#REF!</definedName>
    <definedName name="AGREGADO_8_16">#REF!</definedName>
    <definedName name="AGREGADO_8_19" localSheetId="0">#REF!</definedName>
    <definedName name="AGREGADO_8_19">#REF!</definedName>
    <definedName name="AGREGADO_8_19_16" localSheetId="0">#REF!</definedName>
    <definedName name="AGREGADO_8_19_16">#REF!</definedName>
    <definedName name="AGREGADO_9" localSheetId="0">#REF!</definedName>
    <definedName name="AGREGADO_9">#REF!</definedName>
    <definedName name="AGREGADO_9_16" localSheetId="0">#REF!</definedName>
    <definedName name="AGREGADO_9_16">#REF!</definedName>
    <definedName name="AGREGADO_9_19" localSheetId="0">#REF!</definedName>
    <definedName name="AGREGADO_9_19">#REF!</definedName>
    <definedName name="AGREGADO_9_19_16" localSheetId="0">#REF!</definedName>
    <definedName name="AGREGADO_9_19_16">#REF!</definedName>
    <definedName name="ÁGUA" localSheetId="0">#REF!</definedName>
    <definedName name="ÁGUA">#REF!</definedName>
    <definedName name="aguentar" localSheetId="0">#REF!</definedName>
    <definedName name="aguentar">#REF!</definedName>
    <definedName name="ALA" localSheetId="0">#REF!</definedName>
    <definedName name="ALA">#REF!</definedName>
    <definedName name="alcool" localSheetId="0">#REF!</definedName>
    <definedName name="alcool">#REF!</definedName>
    <definedName name="alfaia" localSheetId="0">#REF!</definedName>
    <definedName name="alfaia">#REF!</definedName>
    <definedName name="ALTA" localSheetId="0">'[15]PRO-08'!#REF!</definedName>
    <definedName name="ALTA">'[15]PRO-08'!#REF!</definedName>
    <definedName name="alteração" localSheetId="0">#REF!</definedName>
    <definedName name="alteração" localSheetId="1">#REF!</definedName>
    <definedName name="alteração" localSheetId="2">#REF!</definedName>
    <definedName name="alteração">#REF!</definedName>
    <definedName name="alturadocorte">'[10]DADOS COLETATO'!$G$9</definedName>
    <definedName name="amamamamamamam" localSheetId="0">#REF!</definedName>
    <definedName name="amamamamamamam" localSheetId="1">#REF!</definedName>
    <definedName name="amamamamamamam" localSheetId="2">#REF!</definedName>
    <definedName name="amamamamamamam">#REF!</definedName>
    <definedName name="amarela" localSheetId="0">#REF!</definedName>
    <definedName name="amarela" localSheetId="2">#REF!</definedName>
    <definedName name="amarela">#REF!</definedName>
    <definedName name="amor01" localSheetId="0">#REF!</definedName>
    <definedName name="amor01">#REF!</definedName>
    <definedName name="ana" localSheetId="0">#REF!</definedName>
    <definedName name="ana">#REF!</definedName>
    <definedName name="AnalisarAterro" localSheetId="0">[16]Plan1!#REF!</definedName>
    <definedName name="AnalisarAterro">[16]Plan1!#REF!</definedName>
    <definedName name="AnalisarCorte" localSheetId="0">[16]Plan1!#REF!</definedName>
    <definedName name="AnalisarCorte">[16]Plan1!#REF!</definedName>
    <definedName name="ANALITICA" localSheetId="0">#REF!</definedName>
    <definedName name="ANALITICA" localSheetId="2">#REF!</definedName>
    <definedName name="ANALITICA">#REF!</definedName>
    <definedName name="anna" localSheetId="2">[17]Plan1!#REF!</definedName>
    <definedName name="anna">[17]Plan1!#REF!</definedName>
    <definedName name="anscount" hidden="1">3</definedName>
    <definedName name="ao" localSheetId="0">#REF!</definedName>
    <definedName name="ao" localSheetId="1">#REF!</definedName>
    <definedName name="ao" localSheetId="2">#REF!</definedName>
    <definedName name="ao">#REF!</definedName>
    <definedName name="_xlnm.Print_Area" localSheetId="0">ADITIVO!$A$1:$P$131</definedName>
    <definedName name="_xlnm.Print_Area" localSheetId="1">'Memória ADITIVO'!$A$1:$K$478</definedName>
    <definedName name="_xlnm.Print_Area" localSheetId="2">'MEMORIA DRENAGEM'!$A$1:$W$89</definedName>
    <definedName name="_xlnm.Print_Area">[17]Plan1!#REF!</definedName>
    <definedName name="Área_impressão_IM" localSheetId="0">#REF!</definedName>
    <definedName name="Área_impressão_IM" localSheetId="2">#REF!</definedName>
    <definedName name="Área_impressão_IM">#REF!</definedName>
    <definedName name="Área_impressão_IM_13" localSheetId="0">#REF!</definedName>
    <definedName name="Área_impressão_IM_13" localSheetId="2">#REF!</definedName>
    <definedName name="Área_impressão_IM_13">#REF!</definedName>
    <definedName name="ÁREA_PROCV_DADOS_MEDIÇÃO">'[18]B M Pl04'!$Q$5:$AB$32</definedName>
    <definedName name="ÁREA_PROCV_SUB_EMPREITEIRAS">'[18]B M Pl04'!$B$5:$C$32</definedName>
    <definedName name="ÁreaTotal">'[19]Quadro Geral'!$A$1:$H$65536</definedName>
    <definedName name="ARNO" localSheetId="1">#REF!</definedName>
    <definedName name="ARNO" localSheetId="2">#REF!</definedName>
    <definedName name="ARNO">#REF!</definedName>
    <definedName name="as" localSheetId="0">#REF!</definedName>
    <definedName name="as" localSheetId="1">'[20]Planilha PROJETISTA'!#REF!</definedName>
    <definedName name="as" localSheetId="2">#REF!</definedName>
    <definedName name="as">#REF!</definedName>
    <definedName name="asa" localSheetId="0">#REF!</definedName>
    <definedName name="asa" localSheetId="1">#REF!</definedName>
    <definedName name="asa" localSheetId="2">#REF!</definedName>
    <definedName name="asa">#REF!</definedName>
    <definedName name="asdefev" localSheetId="0">#REF!</definedName>
    <definedName name="asdefev">#REF!</definedName>
    <definedName name="ASDQWEASDA" localSheetId="0">#REF!</definedName>
    <definedName name="ASDQWEASDA">#REF!</definedName>
    <definedName name="ass" localSheetId="0">[21]RESUMO!#REF!</definedName>
    <definedName name="ass">[21]RESUMO!#REF!</definedName>
    <definedName name="atual" localSheetId="0">#REF!</definedName>
    <definedName name="atual" localSheetId="1">#REF!</definedName>
    <definedName name="atual" localSheetId="2">#REF!</definedName>
    <definedName name="atual">#REF!</definedName>
    <definedName name="Aut_original" localSheetId="0">[22]PROJETO!#REF!</definedName>
    <definedName name="Aut_original" localSheetId="1">[22]PROJETO!#REF!</definedName>
    <definedName name="Aut_original" localSheetId="2">[22]PROJETO!#REF!</definedName>
    <definedName name="Aut_original">[22]PROJETO!#REF!</definedName>
    <definedName name="Aut_original1" localSheetId="0">[23]PROJETO!#REF!</definedName>
    <definedName name="Aut_original1">[23]PROJETO!#REF!</definedName>
    <definedName name="Aut_original2" localSheetId="0">[24]PROJETO!#REF!</definedName>
    <definedName name="Aut_original2">[24]PROJETO!#REF!</definedName>
    <definedName name="Aut_resumo" localSheetId="0">[25]RESUMO_AUT1!#REF!</definedName>
    <definedName name="Aut_resumo">[25]RESUMO_AUT1!#REF!</definedName>
    <definedName name="Aut_resumo1" localSheetId="0">[26]RESUMO_AUT1!#REF!</definedName>
    <definedName name="Aut_resumo1">[26]RESUMO_AUT1!#REF!</definedName>
    <definedName name="Aut_resumo2" localSheetId="0">[26]RESUMO_AUT1!#REF!</definedName>
    <definedName name="Aut_resumo2">[26]RESUMO_AUT1!#REF!</definedName>
    <definedName name="aux" localSheetId="1">#REF!</definedName>
    <definedName name="aux" localSheetId="2">#REF!</definedName>
    <definedName name="aux">#REF!</definedName>
    <definedName name="AUXILIAR">#N/A</definedName>
    <definedName name="AUXILIARES" localSheetId="0">#REF!</definedName>
    <definedName name="AUXILIARES" localSheetId="1">#REF!</definedName>
    <definedName name="AUXILIARES" localSheetId="2">#REF!</definedName>
    <definedName name="AUXILIARES">#REF!</definedName>
    <definedName name="AWERTWERT" localSheetId="0">#REF!</definedName>
    <definedName name="AWERTWERT" localSheetId="1">#REF!</definedName>
    <definedName name="AWERTWERT">#REF!</definedName>
    <definedName name="AXAXS">#N/A</definedName>
    <definedName name="azul" localSheetId="0">#REF!</definedName>
    <definedName name="azul" localSheetId="1">#REF!</definedName>
    <definedName name="azul" localSheetId="2">#REF!</definedName>
    <definedName name="azul">#REF!</definedName>
    <definedName name="AZULSINAL" localSheetId="0">#REF!</definedName>
    <definedName name="AZULSINAL" localSheetId="2">#REF!</definedName>
    <definedName name="AZULSINAL">#REF!</definedName>
    <definedName name="b" localSheetId="0">#REF!</definedName>
    <definedName name="b">#REF!</definedName>
    <definedName name="banana" localSheetId="0">#REF!</definedName>
    <definedName name="banana">#REF!</definedName>
    <definedName name="BANCO" localSheetId="0">#REF!</definedName>
    <definedName name="BANCO">#REF!</definedName>
    <definedName name="BANCO_13" localSheetId="0">#REF!</definedName>
    <definedName name="BANCO_13">#REF!</definedName>
    <definedName name="_xlnm.Database" localSheetId="0">#REF!</definedName>
    <definedName name="_xlnm.Database">#REF!</definedName>
    <definedName name="banco_de_dados1" localSheetId="0">#REF!</definedName>
    <definedName name="banco_de_dados1">#REF!</definedName>
    <definedName name="banco0">[27]BANCO!$A$1:$D$188</definedName>
    <definedName name="banco2" localSheetId="0">#REF!</definedName>
    <definedName name="banco2" localSheetId="1">#REF!</definedName>
    <definedName name="banco2" localSheetId="2">#REF!</definedName>
    <definedName name="banco2">#REF!</definedName>
    <definedName name="banco2_16" localSheetId="0">#REF!</definedName>
    <definedName name="banco2_16" localSheetId="2">#REF!</definedName>
    <definedName name="banco2_16">#REF!</definedName>
    <definedName name="banco2_19" localSheetId="0">#REF!</definedName>
    <definedName name="banco2_19">#REF!</definedName>
    <definedName name="banco2_19_16" localSheetId="0">#REF!</definedName>
    <definedName name="banco2_19_16">#REF!</definedName>
    <definedName name="bancodedados" localSheetId="1">#REF!</definedName>
    <definedName name="bancodedados">#REF!</definedName>
    <definedName name="BASICO" localSheetId="0">#REF!</definedName>
    <definedName name="BASICO">#REF!</definedName>
    <definedName name="batista" localSheetId="0" hidden="1">{#N/A,#N/A,FALSE,"SS 1";#N/A,#N/A,FALSE,"SS 2";#N/A,#N/A,FALSE,"TER 1 (1)";#N/A,#N/A,FALSE,"TER 1 (2)";#N/A,#N/A,FALSE,"TER 2 ";#N/A,#N/A,FALSE,"TP  (1)";#N/A,#N/A,FALSE,"TP  (2)";#N/A,#N/A,FALSE,"CM BAR"}</definedName>
    <definedName name="batista" localSheetId="1" hidden="1">{#N/A,#N/A,FALSE,"SS 1";#N/A,#N/A,FALSE,"SS 2";#N/A,#N/A,FALSE,"TER 1 (1)";#N/A,#N/A,FALSE,"TER 1 (2)";#N/A,#N/A,FALSE,"TER 2 ";#N/A,#N/A,FALSE,"TP  (1)";#N/A,#N/A,FALSE,"TP  (2)";#N/A,#N/A,FALSE,"CM BAR"}</definedName>
    <definedName name="batista" localSheetId="2" hidden="1">{#N/A,#N/A,FALSE,"SS 1";#N/A,#N/A,FALSE,"SS 2";#N/A,#N/A,FALSE,"TER 1 (1)";#N/A,#N/A,FALSE,"TER 1 (2)";#N/A,#N/A,FALSE,"TER 2 ";#N/A,#N/A,FALSE,"TP  (1)";#N/A,#N/A,FALSE,"TP  (2)";#N/A,#N/A,FALSE,"CM BAR"}</definedName>
    <definedName name="batista" hidden="1">{#N/A,#N/A,FALSE,"SS 1";#N/A,#N/A,FALSE,"SS 2";#N/A,#N/A,FALSE,"TER 1 (1)";#N/A,#N/A,FALSE,"TER 1 (2)";#N/A,#N/A,FALSE,"TER 2 ";#N/A,#N/A,FALSE,"TP  (1)";#N/A,#N/A,FALSE,"TP  (2)";#N/A,#N/A,FALSE,"CM BAR"}</definedName>
    <definedName name="bb" localSheetId="0">ADITIVO!bb</definedName>
    <definedName name="bb" localSheetId="1">'Memória ADITIVO'!bb</definedName>
    <definedName name="bb" localSheetId="2">'MEMORIA DRENAGEM'!bb</definedName>
    <definedName name="bb">[0]!bb</definedName>
    <definedName name="bbbb02" localSheetId="0">#REF!</definedName>
    <definedName name="bbbb02" localSheetId="1">#REF!</definedName>
    <definedName name="bbbb02" localSheetId="2">#REF!</definedName>
    <definedName name="bbbb02">#REF!</definedName>
    <definedName name="BDI" localSheetId="0">[28]INVENTÁRIO!$B$3</definedName>
    <definedName name="bdi" localSheetId="1">#REF!</definedName>
    <definedName name="bdi" localSheetId="2">#REF!</definedName>
    <definedName name="bdi">#REF!</definedName>
    <definedName name="BDI_1" localSheetId="0">[29]RESUMO!#REF!</definedName>
    <definedName name="BDI_1" localSheetId="1">[29]RESUMO!#REF!</definedName>
    <definedName name="BDI_1" localSheetId="2">[29]RESUMO!#REF!</definedName>
    <definedName name="BDI_1">[29]RESUMO!#REF!</definedName>
    <definedName name="bdi_13" localSheetId="0">#REF!</definedName>
    <definedName name="bdi_13" localSheetId="2">#REF!</definedName>
    <definedName name="bdi_13">#REF!</definedName>
    <definedName name="BDI_27" localSheetId="0">#REF!</definedName>
    <definedName name="BDI_27" localSheetId="2">#REF!</definedName>
    <definedName name="BDI_27">#REF!</definedName>
    <definedName name="BG" localSheetId="0">#REF!</definedName>
    <definedName name="BG" localSheetId="2">#REF!</definedName>
    <definedName name="BG">#REF!</definedName>
    <definedName name="BGU" localSheetId="0">#REF!</definedName>
    <definedName name="BGU">#REF!</definedName>
    <definedName name="Bomba_putzmeister" localSheetId="0">#REF!</definedName>
    <definedName name="Bomba_putzmeister">#REF!</definedName>
    <definedName name="Bomba_putzmeister_13" localSheetId="0">#REF!</definedName>
    <definedName name="Bomba_putzmeister_13">#REF!</definedName>
    <definedName name="bonificação" localSheetId="0">#REF!</definedName>
    <definedName name="bonificação">#REF!</definedName>
    <definedName name="bosta" localSheetId="2" hidden="1">{#N/A,#N/A,FALSE,"Cronograma";#N/A,#N/A,FALSE,"Cronogr. 2"}</definedName>
    <definedName name="bosta" hidden="1">{#N/A,#N/A,FALSE,"Cronograma";#N/A,#N/A,FALSE,"Cronogr. 2"}</definedName>
    <definedName name="BOTA" localSheetId="1">#REF!</definedName>
    <definedName name="BOTA">#REF!</definedName>
    <definedName name="botafora">'[10]DADOS COLETATO'!$C$40</definedName>
    <definedName name="BR">[30]INVENTÁRIO!$B$14</definedName>
    <definedName name="brasilia" localSheetId="0">#REF!</definedName>
    <definedName name="brasilia" localSheetId="1">#REF!</definedName>
    <definedName name="brasilia" localSheetId="2">#REF!</definedName>
    <definedName name="brasilia">#REF!</definedName>
    <definedName name="brita">'[10]DADOS COLETATO'!$G$10</definedName>
    <definedName name="bstc20">'[10]DADOS COLETATO'!$I$31</definedName>
    <definedName name="bstc40">'[10]DADOS COLETATO'!$I$30</definedName>
    <definedName name="bstc60">'[10]DADOS COLETATO'!$I$29</definedName>
    <definedName name="bstc80">'[10]DADOS COLETATO'!$I$28</definedName>
    <definedName name="BuiltIn_Print_Titles___0" localSheetId="0">#REF!</definedName>
    <definedName name="BuiltIn_Print_Titles___0" localSheetId="1">#REF!</definedName>
    <definedName name="BuiltIn_Print_Titles___0" localSheetId="2">#REF!</definedName>
    <definedName name="BuiltIn_Print_Titles___0">#REF!</definedName>
    <definedName name="C_" localSheetId="0">#REF!</definedName>
    <definedName name="C_" localSheetId="1">#REF!</definedName>
    <definedName name="C_">#REF!</definedName>
    <definedName name="CA" localSheetId="0">#REF!</definedName>
    <definedName name="CA">#REF!</definedName>
    <definedName name="CA´L" localSheetId="2" hidden="1">{#N/A,#N/A,FALSE,"Cronograma";#N/A,#N/A,FALSE,"Cronogr. 2"}</definedName>
    <definedName name="CA´L" hidden="1">{#N/A,#N/A,FALSE,"Cronograma";#N/A,#N/A,FALSE,"Cronogr. 2"}</definedName>
    <definedName name="CABEC" localSheetId="0">#REF!</definedName>
    <definedName name="CABEC" localSheetId="2">#REF!</definedName>
    <definedName name="CABEC">#REF!</definedName>
    <definedName name="cabecBol" localSheetId="0">#REF!</definedName>
    <definedName name="cabecBol" localSheetId="2">#REF!</definedName>
    <definedName name="cabecBol">#REF!</definedName>
    <definedName name="Cadastro1" localSheetId="1">#REF!</definedName>
    <definedName name="Cadastro1">#REF!</definedName>
    <definedName name="caderno" localSheetId="0">#REF!</definedName>
    <definedName name="caderno">#REF!</definedName>
    <definedName name="caixadecentro">'[10]DADOS COLETATO'!$C$28</definedName>
    <definedName name="CalcularAgora" localSheetId="0">#REF!</definedName>
    <definedName name="CalcularAgora" localSheetId="1">#REF!</definedName>
    <definedName name="CalcularAgora" localSheetId="2">#REF!</definedName>
    <definedName name="CalcularAgora">#REF!</definedName>
    <definedName name="calculista" localSheetId="0">#REF!</definedName>
    <definedName name="calculista" localSheetId="2">#REF!</definedName>
    <definedName name="calculista">#REF!</definedName>
    <definedName name="calsaslalal" localSheetId="0">#REF!</definedName>
    <definedName name="calsaslalal">#REF!</definedName>
    <definedName name="cam" localSheetId="1">#REF!</definedName>
    <definedName name="cam">#REF!</definedName>
    <definedName name="caminho01" localSheetId="0">#REF!</definedName>
    <definedName name="caminho01">#REF!</definedName>
    <definedName name="campo04" localSheetId="0">#REF!</definedName>
    <definedName name="campo04">#REF!</definedName>
    <definedName name="caneta" localSheetId="0">#REF!</definedName>
    <definedName name="caneta">#REF!</definedName>
    <definedName name="canoa" localSheetId="0">#REF!</definedName>
    <definedName name="canoa">#REF!</definedName>
    <definedName name="CANT_REDE" localSheetId="0">[31]Planejamento!#REF!</definedName>
    <definedName name="CANT_REDE">[31]Planejamento!#REF!</definedName>
    <definedName name="cari04" localSheetId="0">#REF!</definedName>
    <definedName name="cari04" localSheetId="1">#REF!</definedName>
    <definedName name="cari04" localSheetId="2">#REF!</definedName>
    <definedName name="cari04">#REF!</definedName>
    <definedName name="CARLA" localSheetId="0" hidden="1">{#N/A,#N/A,FALSE,"SS";#N/A,#N/A,FALSE,"TER1";#N/A,#N/A,FALSE,"TER2";#N/A,#N/A,FALSE,"TER3";#N/A,#N/A,FALSE,"TP1";#N/A,#N/A,FALSE,"TP2";#N/A,#N/A,FALSE,"TP3";#N/A,#N/A,FALSE,"DI1";#N/A,#N/A,FALSE,"DI2";#N/A,#N/A,FALSE,"DI3";#N/A,#N/A,FALSE,"DS1";#N/A,#N/A,FALSE,"DS2";#N/A,#N/A,FALSE,"CM"}</definedName>
    <definedName name="CARLA" localSheetId="1" hidden="1">{#N/A,#N/A,FALSE,"SS";#N/A,#N/A,FALSE,"TER1";#N/A,#N/A,FALSE,"TER2";#N/A,#N/A,FALSE,"TER3";#N/A,#N/A,FALSE,"TP1";#N/A,#N/A,FALSE,"TP2";#N/A,#N/A,FALSE,"TP3";#N/A,#N/A,FALSE,"DI1";#N/A,#N/A,FALSE,"DI2";#N/A,#N/A,FALSE,"DI3";#N/A,#N/A,FALSE,"DS1";#N/A,#N/A,FALSE,"DS2";#N/A,#N/A,FALSE,"CM"}</definedName>
    <definedName name="CARLA" localSheetId="2" hidden="1">{#N/A,#N/A,FALSE,"SS";#N/A,#N/A,FALSE,"TER1";#N/A,#N/A,FALSE,"TER2";#N/A,#N/A,FALSE,"TER3";#N/A,#N/A,FALSE,"TP1";#N/A,#N/A,FALSE,"TP2";#N/A,#N/A,FALSE,"TP3";#N/A,#N/A,FALSE,"DI1";#N/A,#N/A,FALSE,"DI2";#N/A,#N/A,FALSE,"DI3";#N/A,#N/A,FALSE,"DS1";#N/A,#N/A,FALSE,"DS2";#N/A,#N/A,FALSE,"CM"}</definedName>
    <definedName name="CARLA" hidden="1">{#N/A,#N/A,FALSE,"SS";#N/A,#N/A,FALSE,"TER1";#N/A,#N/A,FALSE,"TER2";#N/A,#N/A,FALSE,"TER3";#N/A,#N/A,FALSE,"TP1";#N/A,#N/A,FALSE,"TP2";#N/A,#N/A,FALSE,"TP3";#N/A,#N/A,FALSE,"DI1";#N/A,#N/A,FALSE,"DI2";#N/A,#N/A,FALSE,"DI3";#N/A,#N/A,FALSE,"DS1";#N/A,#N/A,FALSE,"DS2";#N/A,#N/A,FALSE,"CM"}</definedName>
    <definedName name="carla01" localSheetId="0">#REF!</definedName>
    <definedName name="carla01" localSheetId="1">#REF!</definedName>
    <definedName name="carla01" localSheetId="2">#REF!</definedName>
    <definedName name="carla01">#REF!</definedName>
    <definedName name="carolina" localSheetId="0">#REF!</definedName>
    <definedName name="carolina" localSheetId="2">#REF!</definedName>
    <definedName name="carolina">#REF!</definedName>
    <definedName name="carro" localSheetId="0">#REF!</definedName>
    <definedName name="carro">#REF!</definedName>
    <definedName name="Casa_de_maquinas" localSheetId="0">#REF!</definedName>
    <definedName name="Casa_de_maquinas">#REF!</definedName>
    <definedName name="CBU" localSheetId="0">#REF!</definedName>
    <definedName name="CBU">#REF!</definedName>
    <definedName name="CBUII" localSheetId="0">#REF!</definedName>
    <definedName name="CBUII">#REF!</definedName>
    <definedName name="cbuq" localSheetId="0">#REF!</definedName>
    <definedName name="cbuq">#REF!</definedName>
    <definedName name="CBUQB" localSheetId="0">#REF!</definedName>
    <definedName name="CBUQB">#REF!</definedName>
    <definedName name="CBUQc" localSheetId="0">#REF!</definedName>
    <definedName name="CBUQc">#REF!</definedName>
    <definedName name="cc">[32]!PassaExtenso</definedName>
    <definedName name="cc0020340fakjgfjag" localSheetId="0">#REF!</definedName>
    <definedName name="cc0020340fakjgfjag" localSheetId="1">#REF!</definedName>
    <definedName name="cc0020340fakjgfjag" localSheetId="2">#REF!</definedName>
    <definedName name="cc0020340fakjgfjag">#REF!</definedName>
    <definedName name="ccccccccccccccccc" localSheetId="0">#REF!</definedName>
    <definedName name="ccccccccccccccccc" localSheetId="2">#REF!</definedName>
    <definedName name="ccccccccccccccccc">#REF!</definedName>
    <definedName name="CDG">[33]CIDADE!$A:$E</definedName>
    <definedName name="cem" localSheetId="0">#REF!</definedName>
    <definedName name="cem" localSheetId="1">#REF!</definedName>
    <definedName name="cem" localSheetId="2">#REF!</definedName>
    <definedName name="cem">#REF!</definedName>
    <definedName name="CERCA" localSheetId="0">#REF!</definedName>
    <definedName name="CERCA" localSheetId="2">#REF!</definedName>
    <definedName name="CERCA">#REF!</definedName>
    <definedName name="CERCA_REDE" localSheetId="0">[31]Planejamento!#REF!</definedName>
    <definedName name="CERCA_REDE" localSheetId="1">[31]Planejamento!#REF!</definedName>
    <definedName name="CERCA_REDE" localSheetId="2">[31]Planejamento!#REF!</definedName>
    <definedName name="CERCA_REDE">[31]Planejamento!#REF!</definedName>
    <definedName name="chefe01" localSheetId="0">#REF!</definedName>
    <definedName name="chefe01" localSheetId="1">#REF!</definedName>
    <definedName name="chefe01" localSheetId="2">#REF!</definedName>
    <definedName name="chefe01">#REF!</definedName>
    <definedName name="chuva" localSheetId="0">#REF!</definedName>
    <definedName name="chuva" localSheetId="2">#REF!</definedName>
    <definedName name="chuva">#REF!</definedName>
    <definedName name="CIDADE">'[31]Vínculos (Não Mexer)'!$G$36</definedName>
    <definedName name="cimb01" localSheetId="0">#REF!</definedName>
    <definedName name="cimb01" localSheetId="1">#REF!</definedName>
    <definedName name="cimb01" localSheetId="2">#REF!</definedName>
    <definedName name="cimb01">#REF!</definedName>
    <definedName name="cimbamento03" localSheetId="0">#REF!</definedName>
    <definedName name="cimbamento03" localSheetId="2">#REF!</definedName>
    <definedName name="cimbamento03">#REF!</definedName>
    <definedName name="Cimbramento02" localSheetId="0">#REF!</definedName>
    <definedName name="Cimbramento02">#REF!</definedName>
    <definedName name="cimbramento04" localSheetId="0">#REF!</definedName>
    <definedName name="cimbramento04">#REF!</definedName>
    <definedName name="CINTYA">[34]IDENTIFICACAO!$D$12</definedName>
    <definedName name="Cisterna_e_Castelo_d_agua_Consulta" localSheetId="0">#REF!</definedName>
    <definedName name="Cisterna_e_Castelo_d_agua_Consulta" localSheetId="1">#REF!</definedName>
    <definedName name="Cisterna_e_Castelo_d_agua_Consulta" localSheetId="2">#REF!</definedName>
    <definedName name="Cisterna_e_Castelo_d_agua_Consulta">#REF!</definedName>
    <definedName name="class" localSheetId="0">#REF!</definedName>
    <definedName name="class" localSheetId="1">#REF!</definedName>
    <definedName name="class">#REF!</definedName>
    <definedName name="class1" localSheetId="0">#REF!</definedName>
    <definedName name="class1">#REF!</definedName>
    <definedName name="class2" localSheetId="0">#REF!</definedName>
    <definedName name="class2">#REF!</definedName>
    <definedName name="CLIENTE" localSheetId="0">#REF!</definedName>
    <definedName name="CLIENTE">#REF!</definedName>
    <definedName name="CM02PkgDetail" localSheetId="0">#REF!</definedName>
    <definedName name="CM02PkgDetail">#REF!</definedName>
    <definedName name="cmt" localSheetId="0">#REF!</definedName>
    <definedName name="cmt">#REF!</definedName>
    <definedName name="CN" localSheetId="0">#REF!</definedName>
    <definedName name="CN">#REF!</definedName>
    <definedName name="COD" localSheetId="0">#REF!</definedName>
    <definedName name="COD">#REF!</definedName>
    <definedName name="Código" localSheetId="0">#REF!</definedName>
    <definedName name="Código">#REF!</definedName>
    <definedName name="Código_13" localSheetId="0">#REF!</definedName>
    <definedName name="Código_13">#REF!</definedName>
    <definedName name="Codigos" localSheetId="0">#REF!</definedName>
    <definedName name="Codigos">#REF!</definedName>
    <definedName name="COEF_LINEAR" localSheetId="0">#REF!</definedName>
    <definedName name="COEF_LINEAR">#REF!</definedName>
    <definedName name="coleta" localSheetId="0">#REF!</definedName>
    <definedName name="coleta">#REF!</definedName>
    <definedName name="COMP" localSheetId="0">#REF!</definedName>
    <definedName name="COMP">#REF!</definedName>
    <definedName name="Comp_Área_Vol." localSheetId="0">#REF!</definedName>
    <definedName name="Comp_Área_Vol.">#REF!</definedName>
    <definedName name="comp001101">'[35]assemblies A _ E'!$B$2108:$H$2111</definedName>
    <definedName name="comp001102">'[35]assemblies A _ E'!$B$2070:$H$2073</definedName>
    <definedName name="comp001103">'[36]assemblies L _ Q'!$B$633:$H$636</definedName>
    <definedName name="comp001201">'[36]assemblies L _ Q'!$B$426:$H$448</definedName>
    <definedName name="comp001202">'[36]assemblies L _ Q'!$B$450:$H$464</definedName>
    <definedName name="comp001301">'[36]assemblies L _ Q'!$B$466:$H$469</definedName>
    <definedName name="comp002201">'[37]assemblies R _ Z'!$B$834:$H$837</definedName>
    <definedName name="comp010102">'[36]assemblies L _ Q'!$B$2205:$H$2208</definedName>
    <definedName name="comp010103">'[36]assemblies L _ Q'!$B$2210:$H$2213</definedName>
    <definedName name="comp010104">'[36]assemblies L _ Q'!$B$2215:$H$2218</definedName>
    <definedName name="comp010105">'[36]assemblies L _ Q'!$B$2220:$H$2223</definedName>
    <definedName name="comp010111">'[36]assemblies L _ Q'!$B$1335:$H$1346</definedName>
    <definedName name="comp010113">'[36]assemblies L _ Q'!$B$1348:$H$1359</definedName>
    <definedName name="comp010121">'[37]assemblies R _ Z'!$B$940:$H$951</definedName>
    <definedName name="comp010151">'[36]assemblies L _ Q'!$B$490:$H$493</definedName>
    <definedName name="comp010152">'[35]assemblies A _ E'!$B$1696:$H$1699</definedName>
    <definedName name="comp010153">'[37]assemblies R _ Z'!$B$66:$H$69</definedName>
    <definedName name="comp010154">'[36]assemblies L _ Q'!$B$476:$H$479</definedName>
    <definedName name="comp010155">'[36]assemblies L _ Q'!$B$471:$H$474</definedName>
    <definedName name="comp010156">'[35]assemblies A _ E'!$B$1930:$H$1938</definedName>
    <definedName name="comp010157">'[37]assemblies R _ Z'!$B$667:$H$670</definedName>
    <definedName name="comp010158">'[35]assemblies A _ E'!$B$1945:$H$1948</definedName>
    <definedName name="comp010159">'[36]assemblies L _ Q'!$B$2265:$H$2268</definedName>
    <definedName name="comp010160">'[35]assemblies A _ E'!$B$345:$H$352</definedName>
    <definedName name="comp010161">'[36]assemblies L _ Q'!$B$481:$H$488</definedName>
    <definedName name="comp010201">'[35]assemblies A _ E'!$B$1783:$H$1787</definedName>
    <definedName name="comp010202">'[35]assemblies A _ E'!$B$1789:$H$1793</definedName>
    <definedName name="comp010203">'[35]assemblies A _ E'!$B$1812:$H$1816</definedName>
    <definedName name="comp010204">'[35]assemblies A _ E'!$B$1847:$H$1851</definedName>
    <definedName name="comp010205">'[35]assemblies A _ E'!$B$1818:$H$1827</definedName>
    <definedName name="comp010206">'[35]assemblies A _ E'!$B$1835:$H$1839</definedName>
    <definedName name="comp010207">'[35]assemblies A _ E'!$B$1841:$H$1845</definedName>
    <definedName name="comp010208">'[35]assemblies A _ E'!$B$1853:$H$1857</definedName>
    <definedName name="comp010209">'[35]assemblies A _ E'!$B$1859:$H$1863</definedName>
    <definedName name="comp010210">'[35]assemblies A _ E'!$B$1871:$H$1875</definedName>
    <definedName name="comp010211">'[35]assemblies A _ E'!$B$1877:$H$1880</definedName>
    <definedName name="comp010212">'[35]assemblies A _ E'!$B$1882:$H$1886</definedName>
    <definedName name="comp010213">'[35]assemblies A _ E'!$B$1888:$H$1892</definedName>
    <definedName name="comp010214">'[35]assemblies A _ E'!$B$1894:$H$1898</definedName>
    <definedName name="comp010215">'[35]assemblies A _ E'!$B$1900:$H$1904</definedName>
    <definedName name="comp010216">'[35]assemblies A _ E'!$B$1906:$H$1910</definedName>
    <definedName name="comp010217">'[35]assemblies A _ E'!$B$1912:$H$1916</definedName>
    <definedName name="comp010218">'[35]assemblies A _ E'!$B$1918:$H$1922</definedName>
    <definedName name="comp010219">'[35]assemblies A _ E'!$B$1924:$H$1928</definedName>
    <definedName name="comp010220">'[35]assemblies A _ E'!$B$1940:$H$1943</definedName>
    <definedName name="comp010221">'[35]assemblies A _ E'!$B$1775:$H$1781</definedName>
    <definedName name="comp010222">'[35]assemblies A _ E'!$B$1800:$H$1804</definedName>
    <definedName name="comp010223">'[35]assemblies A _ E'!$B$1795:$H$1798</definedName>
    <definedName name="comp010224">'[35]assemblies A _ E'!$B$1806:$H$1810</definedName>
    <definedName name="comp010225">'[35]assemblies A _ E'!$B$1829:$H$1833</definedName>
    <definedName name="comp010226">'[37]assemblies R _ Z'!$B$439:$H$442</definedName>
    <definedName name="comp010227">'[35]assemblies A _ E'!$B$1865:$H$1869</definedName>
    <definedName name="comp010228">'[37]assemblies R _ Z'!$B$444:$H$448</definedName>
    <definedName name="comp010301">'[36]assemblies L _ Q'!$B$516:$H$527</definedName>
    <definedName name="comp020001">'[35]assemblies A _ E'!$B$1980:$H$1983</definedName>
    <definedName name="comp020011">'[37]assemblies R _ Z'!$B$849:$H$861</definedName>
    <definedName name="comp020101">'[35]assemblies A _ E'!$B$2270:$H$2273</definedName>
    <definedName name="comp020102">'[35]assemblies A _ E'!$B$2275:$H$2278</definedName>
    <definedName name="comp020103">'[35]assemblies A _ E'!$B$2280:$H$2283</definedName>
    <definedName name="comp020104">'[35]assemblies A _ E'!$B$2285:$H$2288</definedName>
    <definedName name="comp020105">'[35]assemblies A _ E'!$B$2290:$H$2293</definedName>
    <definedName name="comp020106">'[35]assemblies A _ E'!$B$2295:$H$2298</definedName>
    <definedName name="comp020111">'[35]assemblies A _ E'!$B$2264:$H$2268</definedName>
    <definedName name="comp020121">'[35]assemblies A _ E'!$B$2491:$H$2502</definedName>
    <definedName name="comp020122">'[35]assemblies A _ E'!$B$2504:$H$2515</definedName>
    <definedName name="comp020125">'[35]assemblies A _ E'!$B$1585:$H$1588</definedName>
    <definedName name="comp020131">'[35]assemblies A _ E'!$B$2310:$H$2317</definedName>
    <definedName name="comp020132">'[35]assemblies A _ E'!$B$2319:$H$2326</definedName>
    <definedName name="comp020133">'[35]assemblies A _ E'!$B$2328:$H$2335</definedName>
    <definedName name="comp020134">'[35]assemblies A _ E'!$B$2337:$H$2344</definedName>
    <definedName name="comp020135">'[35]assemblies A _ E'!$B$2346:$H$2353</definedName>
    <definedName name="comp020136">'[35]assemblies A _ E'!$B$2355:$H$2362</definedName>
    <definedName name="comp020137">'[35]assemblies A _ E'!$B$2364:$H$2371</definedName>
    <definedName name="comp020138">'[35]assemblies A _ E'!$B$2373:$H$2393</definedName>
    <definedName name="comp020139">'[35]assemblies A _ E'!$B$2395:$H$2415</definedName>
    <definedName name="comp020140">'[35]assemblies A _ E'!$B$2417:$H$2437</definedName>
    <definedName name="comp020141">'[35]assemblies A _ E'!$B$2183:$H$2192</definedName>
    <definedName name="comp020142">'[35]assemblies A _ E'!$B$2305:$H$2308</definedName>
    <definedName name="comp020143">'[35]assemblies A _ E'!$B$2194:$H$2207</definedName>
    <definedName name="comp020144">'[35]assemblies A _ E'!$B$2222:$H$2232</definedName>
    <definedName name="comp020145">'[35]assemblies A _ E'!$B$2234:$H$2257</definedName>
    <definedName name="comp020146">'[35]assemblies A _ E'!$B$2300:$H$2303</definedName>
    <definedName name="comp020147">'[35]assemblies A _ E'!$B$2209:$H$2220</definedName>
    <definedName name="comp020151">'[37]assemblies R _ Z'!$B$1056:$H$1059</definedName>
    <definedName name="comp020152">'[37]assemblies R _ Z'!$B$1061:$H$1064</definedName>
    <definedName name="comp020153">'[37]assemblies R _ Z'!$B$1066:$H$1069</definedName>
    <definedName name="comp020154">'[37]assemblies R _ Z'!$B$1071:$H$1074</definedName>
    <definedName name="comp020155">'[37]assemblies R _ Z'!$B$1076:$H$1079</definedName>
    <definedName name="comp020156">'[36]assemblies L _ Q'!$B$638:$H$641</definedName>
    <definedName name="comp020161">'[35]assemblies A _ E'!$B$1394:$H$1402</definedName>
    <definedName name="comp020171">'[36]assemblies L _ Q'!$B$821:$H$824</definedName>
    <definedName name="comp020172">'[36]assemblies L _ Q'!$B$826:$H$829</definedName>
    <definedName name="comp020173">'[36]assemblies L _ Q'!$B$831:$H$834</definedName>
    <definedName name="comp020174">'[36]assemblies L _ Q'!$B$836:$H$839</definedName>
    <definedName name="comp020175">'[36]assemblies L _ Q'!$B$841:$H$844</definedName>
    <definedName name="comp020176">'[36]assemblies L _ Q'!$B$846:$H$849</definedName>
    <definedName name="comp020177">'[36]assemblies L _ Q'!$B$851:$H$854</definedName>
    <definedName name="comp020178">'[36]assemblies L _ Q'!$B$856:$H$859</definedName>
    <definedName name="comp020179">'[36]assemblies L _ Q'!$B$861:$H$864</definedName>
    <definedName name="comp020180">'[36]assemblies L _ Q'!$B$866:$H$869</definedName>
    <definedName name="comp020181">'[36]assemblies L _ Q'!$B$871:$H$874</definedName>
    <definedName name="comp020182">'[36]assemblies L _ Q'!$B$876:$H$879</definedName>
    <definedName name="comp020201">'[37]assemblies R _ Z'!$B$96:$H$100</definedName>
    <definedName name="comp020202">'[37]assemblies R _ Z'!$B$91:$H$94</definedName>
    <definedName name="comp020203">'[37]assemblies R _ Z'!$B$71:$H$78</definedName>
    <definedName name="comp020204">'[37]assemblies R _ Z'!$B$80:$H$84</definedName>
    <definedName name="comp020205">'[37]assemblies R _ Z'!$B$86:$H$89</definedName>
    <definedName name="comp020301">'[37]assemblies R _ Z'!$B$1050:$H$1054</definedName>
    <definedName name="comp020302">'[35]assemblies A _ E'!$B$647:$H$655</definedName>
    <definedName name="comp020303">'[35]assemblies A _ E'!$B$1580:$H$1583</definedName>
    <definedName name="comp020304">'[35]assemblies A _ E'!$B$680:$H$694</definedName>
    <definedName name="comp020305">'[35]assemblies A _ E'!$B$727:$H$737</definedName>
    <definedName name="comp020306">'[35]assemblies A _ E'!$B$657:$H$672</definedName>
    <definedName name="comp020307">'[35]assemblies A _ E'!$B$696:$H$715</definedName>
    <definedName name="comp020308">'[35]assemblies A _ E'!$B$674:$H$678</definedName>
    <definedName name="comp020309">'[35]assemblies A _ E'!$B$717:$H$725</definedName>
    <definedName name="comp020310">'[35]assemblies A _ E'!$B$1575:$H$1578</definedName>
    <definedName name="comp020321">'[37]assemblies R _ Z'!$B$422:$H$426</definedName>
    <definedName name="comp020331">'[37]assemblies R _ Z'!$B$637:$H$655</definedName>
    <definedName name="comp020341">'[35]assemblies A _ E'!$B$2113:$H$2137</definedName>
    <definedName name="comp020342">'[35]assemblies A _ E'!$B$2139:$H$2163</definedName>
    <definedName name="comp020351">'[35]assemblies A _ E'!$B$924:$H$942</definedName>
    <definedName name="comp020361">'[36]assemblies L _ Q'!$B$2225:$H$2233</definedName>
    <definedName name="comp020401">'[35]assemblies A _ E'!$B$153:$H$163</definedName>
    <definedName name="comp020402">'[35]assemblies A _ E'!$B$2040:$H$2051</definedName>
    <definedName name="comp020403">'[37]assemblies R _ Z'!$B$10:$H$28</definedName>
    <definedName name="comp020501">'[35]assemblies A _ E'!$B$1683:$H$1694</definedName>
    <definedName name="comp020502">'[35]assemblies A _ E'!$B$1665:$H$1681</definedName>
    <definedName name="comp020601">'[37]assemblies R _ Z'!$B$892:$H$904</definedName>
    <definedName name="comp020901">'[35]assemblies A _ E'!$B$969:$H$977</definedName>
    <definedName name="comp030101">'[38]assemblies F _ K'!$B$199:$H$211</definedName>
    <definedName name="comp030102">'[38]assemblies F _ K'!$B$213:$H$224</definedName>
    <definedName name="comp030103">'[38]assemblies F _ K'!$B$173:$H$186</definedName>
    <definedName name="comp030104">'[36]assemblies L _ Q'!$B$643:$H$647</definedName>
    <definedName name="comp030105">'[38]assemblies F _ K'!$B$262:$H$271</definedName>
    <definedName name="comp030106">'[38]assemblies F _ K'!$B$226:$H$236</definedName>
    <definedName name="comp030107">'[38]assemblies F _ K'!$B$188:$H$197</definedName>
    <definedName name="comp030108">'[38]assemblies F _ K'!$B$250:$H$260</definedName>
    <definedName name="comp030109">'[38]assemblies F _ K'!$B$238:$H$248</definedName>
    <definedName name="comp030204">'[35]assemblies A _ E'!$B$439:$H$448</definedName>
    <definedName name="comp030205">'[35]assemblies A _ E'!$B$461:$H$470</definedName>
    <definedName name="comp030206">'[35]assemblies A _ E'!$B$450:$H$459</definedName>
    <definedName name="comp030207">'[35]assemblies A _ E'!$B$472:$H$481</definedName>
    <definedName name="comp030209">'[35]assemblies A _ E'!$B$483:$H$491</definedName>
    <definedName name="comp030221">'[35]assemblies A _ E'!$B$336:$H$343</definedName>
    <definedName name="comp030301">'[36]assemblies L _ Q'!$B$1800:$H$1814</definedName>
    <definedName name="comp030302">'[36]assemblies L _ Q'!$B$1816:$H$1826</definedName>
    <definedName name="comp030303">'[36]assemblies L _ Q'!$B$1828:$H$1842</definedName>
    <definedName name="comp030304">'[36]assemblies L _ Q'!$B$1844:$H$1854</definedName>
    <definedName name="comp030305">'[36]assemblies L _ Q'!$B$1856:$H$1870</definedName>
    <definedName name="comp030306">'[36]assemblies L _ Q'!$B$1872:$H$1882</definedName>
    <definedName name="comp030307">'[36]assemblies L _ Q'!$B$1884:$H$1898</definedName>
    <definedName name="comp030308">'[36]assemblies L _ Q'!$B$1900:$H$1910</definedName>
    <definedName name="comp030309">'[36]assemblies L _ Q'!$B$1912:$H$1926</definedName>
    <definedName name="comp030310">'[36]assemblies L _ Q'!$B$1928:$H$1942</definedName>
    <definedName name="comp030311">'[36]assemblies L _ Q'!$B$1944:$H$1954</definedName>
    <definedName name="comp030312">'[36]assemblies L _ Q'!$B$1956:$H$1970</definedName>
    <definedName name="comp030313">'[36]assemblies L _ Q'!$B$1972:$H$1986</definedName>
    <definedName name="comp030314">'[36]assemblies L _ Q'!$B$1988:$H$2002</definedName>
    <definedName name="comp030315">'[36]assemblies L _ Q'!$B$2004:$H$2018</definedName>
    <definedName name="comp030321">'[36]assemblies L _ Q'!$B$2139:$H$2157</definedName>
    <definedName name="comp030322">'[36]assemblies L _ Q'!$B$2159:$H$2177</definedName>
    <definedName name="comp030323">'[36]assemblies L _ Q'!$B$2179:$H$2197</definedName>
    <definedName name="comp030331">'[36]assemblies L _ Q'!$B$2031:$H$2041</definedName>
    <definedName name="comp030332">'[36]assemblies L _ Q'!$B$2043:$H$2057</definedName>
    <definedName name="comp030333">'[36]assemblies L _ Q'!$B$2059:$H$2068</definedName>
    <definedName name="comp030334">'[36]assemblies L _ Q'!$B$2070:$H$2083</definedName>
    <definedName name="comp030335">'[36]assemblies L _ Q'!$B$2085:$H$2095</definedName>
    <definedName name="comp030336">'[36]assemblies L _ Q'!$B$2097:$H$2111</definedName>
    <definedName name="comp030337">'[36]assemblies L _ Q'!$B$2113:$H$2122</definedName>
    <definedName name="comp030338">'[36]assemblies L _ Q'!$B$2124:$H$2137</definedName>
    <definedName name="comp030341">'[36]assemblies L _ Q'!$B$2020:$H$2029</definedName>
    <definedName name="comp030401">'[36]assemblies L _ Q'!$B$64:$H$68</definedName>
    <definedName name="comp030402">'[36]assemblies L _ Q'!$B$52:$H$56</definedName>
    <definedName name="comp030403">'[36]assemblies L _ Q'!$B$58:$H$62</definedName>
    <definedName name="comp030410">'[35]assemblies A _ E'!$B$58:$H$66</definedName>
    <definedName name="comp030501">'[35]assemblies A _ E'!$B$2479:$H$2489</definedName>
    <definedName name="comp030502">'[36]assemblies L _ Q'!$B$10:$H$29</definedName>
    <definedName name="comp030503">'[36]assemblies L _ Q'!$B$31:$H$50</definedName>
    <definedName name="comp030601">'[36]assemblies L _ Q'!$B$921:$H$932</definedName>
    <definedName name="comp030611">'[36]assemblies L _ Q'!$B$900:$H$919</definedName>
    <definedName name="comp030621">'[35]assemblies A _ E'!$B$811:$H$832</definedName>
    <definedName name="comp040001">'[35]assemblies A _ E'!$B$359:$H$367</definedName>
    <definedName name="comp040002">'[35]assemblies A _ E'!$B$369:$H$377</definedName>
    <definedName name="comp040003">'[35]assemblies A _ E'!$B$379:$H$387</definedName>
    <definedName name="comp040004">'[35]assemblies A _ E'!$B$389:$H$397</definedName>
    <definedName name="comp040005">'[35]assemblies A _ E'!$B$399:$H$407</definedName>
    <definedName name="comp040006">'[35]assemblies A _ E'!$B$409:$H$417</definedName>
    <definedName name="comp040007">'[35]assemblies A _ E'!$B$419:$H$427</definedName>
    <definedName name="comp040008">'[35]assemblies A _ E'!$B$429:$H$437</definedName>
    <definedName name="comp040101">'[35]assemblies A _ E'!$B$264:$H$280</definedName>
    <definedName name="comp040102">'[35]assemblies A _ E'!$B$246:$H$262</definedName>
    <definedName name="comp040110">'[35]assemblies A _ E'!$B$318:$H$334</definedName>
    <definedName name="comp040111">'[35]assemblies A _ E'!$B$300:$H$316</definedName>
    <definedName name="comp040112">'[35]assemblies A _ E'!$B$282:$H$298</definedName>
    <definedName name="comp040121">'[35]assemblies A _ E'!$B$165:$H$177</definedName>
    <definedName name="comp040131">'[35]assemblies A _ E'!$B$205:$H$215</definedName>
    <definedName name="comp040132">'[35]assemblies A _ E'!$B$217:$H$244</definedName>
    <definedName name="comp040141">'[35]assemblies A _ E'!$B$192:$H$203</definedName>
    <definedName name="comp040201">'[35]assemblies A _ E'!$B$179:$H$190</definedName>
    <definedName name="comp040301">'[35]assemblies A _ E'!$B$1950:$H$1953</definedName>
    <definedName name="comp040302">'[35]assemblies A _ E'!$B$1955:$H$1958</definedName>
    <definedName name="comp040401">'[37]assemblies R _ Z'!$B$1392:$H$1404</definedName>
    <definedName name="comp040410">'[37]assemblies R _ Z'!$B$1406:$H$1418</definedName>
    <definedName name="comp050101">'[36]assemblies L _ Q'!$B$1486:$H$1501</definedName>
    <definedName name="comp050102">'[36]assemblies L _ Q'!$B$1503:$H$1518</definedName>
    <definedName name="comp050103">'[36]assemblies L _ Q'!$B$1520:$H$1535</definedName>
    <definedName name="comp050104">'[36]assemblies L _ Q'!$B$1537:$H$1552</definedName>
    <definedName name="comp050105">'[36]assemblies L _ Q'!$B$1554:$H$1569</definedName>
    <definedName name="comp050106">'[36]assemblies L _ Q'!$B$1571:$H$1586</definedName>
    <definedName name="comp050107">'[36]assemblies L _ Q'!$B$1588:$H$1603</definedName>
    <definedName name="comp050108">'[36]assemblies L _ Q'!$B$1605:$H$1620</definedName>
    <definedName name="comp050151">'[36]assemblies L _ Q'!$B$1622:$H$1637</definedName>
    <definedName name="comp050152">'[36]assemblies L _ Q'!$B$1639:$H$1654</definedName>
    <definedName name="comp050153">'[36]assemblies L _ Q'!$B$1656:$H$1671</definedName>
    <definedName name="comp050154">'[36]assemblies L _ Q'!$B$1673:$H$1688</definedName>
    <definedName name="comp050201">'[36]assemblies L _ Q'!$B$1459:$H$1471</definedName>
    <definedName name="comp050202">'[35]assemblies A _ E'!$B$944:$H$955</definedName>
    <definedName name="comp050203">'[38]assemblies F _ K'!$B$1709:$H$1717</definedName>
    <definedName name="comp050204">'[38]assemblies F _ K'!$B$143:$H$151</definedName>
    <definedName name="comp050205">'[38]assemblies F _ K'!$B$153:$H$161</definedName>
    <definedName name="comp050206">'[38]assemblies F _ K'!$B$163:$H$171</definedName>
    <definedName name="comp050207">'[37]assemblies R _ Z'!$B$455:$H$458</definedName>
    <definedName name="comp050208">'[37]assemblies R _ Z'!$B$460:$H$463</definedName>
    <definedName name="comp050210">'[36]assemblies L _ Q'!$B$1391:$H$1405</definedName>
    <definedName name="comp050211">'[36]assemblies L _ Q'!$B$1407:$H$1422</definedName>
    <definedName name="comp050212">'[36]assemblies L _ Q'!$B$1424:$H$1439</definedName>
    <definedName name="comp050213">'[36]assemblies L _ Q'!$B$1441:$H$1457</definedName>
    <definedName name="comp050301">'[38]assemblies F _ K'!$B$2951:$H$2963</definedName>
    <definedName name="comp050302">'[38]assemblies F _ K'!$B$2965:$H$2978</definedName>
    <definedName name="comp050310">'[38]assemblies F _ K'!$B$2869:$H$2883</definedName>
    <definedName name="comp050311">'[38]assemblies F _ K'!$B$2885:$H$2899</definedName>
    <definedName name="comp050312">'[38]assemblies F _ K'!$B$2901:$H$2916</definedName>
    <definedName name="comp050313">'[38]assemblies F _ K'!$B$2918:$H$2932</definedName>
    <definedName name="comp050314">'[38]assemblies F _ K'!$B$2934:$H$2949</definedName>
    <definedName name="comp050401">'[38]assemblies F _ K'!$B$36:$H$43</definedName>
    <definedName name="comp050402">'[38]assemblies F _ K'!$B$100:$H$110</definedName>
    <definedName name="comp050403">'[38]assemblies F _ K'!$B$112:$H$120</definedName>
    <definedName name="comp050410">'[38]assemblies F _ K'!$B$45:$H$53</definedName>
    <definedName name="comp050501">'[35]assemblies A _ E'!$B$881:$H$893</definedName>
    <definedName name="comp050601">'[36]assemblies L _ Q'!$B$1776:$H$1787</definedName>
    <definedName name="comp050602">'[36]assemblies L _ Q'!$B$1473:$H$1484</definedName>
    <definedName name="comp051101">'[35]assemblies A _ E'!$B$2527:$H$2538</definedName>
    <definedName name="comp051102">'[35]assemblies A _ E'!$B$2540:$H$2551</definedName>
    <definedName name="comp051103">'[35]assemblies A _ E'!$B$2553:$H$2564</definedName>
    <definedName name="comp051104">'[35]assemblies A _ E'!$B$2566:$H$2577</definedName>
    <definedName name="comp051110">'[36]assemblies L _ Q'!$B$1376:$H$1389</definedName>
    <definedName name="comp051201">'[35]assemblies A _ E'!$B$2584:$H$2587</definedName>
    <definedName name="comp051301">'[36]assemblies L _ Q'!$B$1695:$H$1705</definedName>
    <definedName name="comp051401">'[38]assemblies F _ K'!$B$1658:$H$1669</definedName>
    <definedName name="comp051501">'[38]assemblies F _ K'!$B$27:$H$34</definedName>
    <definedName name="comp051502">'[38]assemblies F _ K'!$B$60:$H$67</definedName>
    <definedName name="comp051503">'[38]assemblies F _ K'!$B$69:$H$77</definedName>
    <definedName name="comp051504">'[38]assemblies F _ K'!$B$79:$H$88</definedName>
    <definedName name="comp051505">'[38]assemblies F _ K'!$B$122:$H$130</definedName>
    <definedName name="comp051506">'[38]assemblies F _ K'!$B$132:$H$141</definedName>
    <definedName name="comp051601">'[38]assemblies F _ K'!$B$2851:$H$2862</definedName>
    <definedName name="comp060101">'[36]assemblies L _ Q'!$B$1371:$H$1374</definedName>
    <definedName name="comp060110">'[38]assemblies F _ K'!$B$55:$H$58</definedName>
    <definedName name="comp060201">'[35]assemblies A _ E'!$B$2579:$H$2582</definedName>
    <definedName name="comp060210">'[36]assemblies L _ Q'!$B$1690:$H$1693</definedName>
    <definedName name="comp060220">'[38]assemblies F _ K'!$B$2864:$H$2867</definedName>
    <definedName name="comp060301">'[36]assemblies L _ Q'!$B$1366:$H$1369</definedName>
    <definedName name="comp060310">'[38]assemblies F _ K'!$B$2846:$H$2849</definedName>
    <definedName name="comp060401">'[37]assemblies R _ Z'!$B$42:$H$52</definedName>
    <definedName name="comp060402">'[37]assemblies R _ Z'!$B$54:$H$64</definedName>
    <definedName name="comp070001">'[37]assemblies R _ Z'!$B$657:$H$665</definedName>
    <definedName name="comp070101">'[35]assemblies A _ E'!$B$2602:$H$2616</definedName>
    <definedName name="comp070102">'[35]assemblies A _ E'!$B$2618:$H$2628</definedName>
    <definedName name="comp070103">'[35]assemblies A _ E'!$B$2630:$H$2642</definedName>
    <definedName name="comp070104">'[35]assemblies A _ E'!$B$2644:$H$2657</definedName>
    <definedName name="comp070105">'[35]assemblies A _ E'!$B$2659:$H$2670</definedName>
    <definedName name="comp070106">'[35]assemblies A _ E'!$B$2672:$H$2685</definedName>
    <definedName name="comp070107">'[35]assemblies A _ E'!$B$2687:$H$2696</definedName>
    <definedName name="comp070108">'[35]assemblies A _ E'!$B$2698:$H$2709</definedName>
    <definedName name="comp070109">'[35]assemblies A _ E'!$B$2711:$H$2714</definedName>
    <definedName name="comp070201">'[38]assemblies F _ K'!$B$1757:$H$1764</definedName>
    <definedName name="comp070301">'[37]assemblies R _ Z'!$B$953:$H$961</definedName>
    <definedName name="comp070311">'[37]assemblies R _ Z'!$B$968:$H$977</definedName>
    <definedName name="comp070321">'[37]assemblies R _ Z'!$B$963:$H$966</definedName>
    <definedName name="comp070331">'[37]assemblies R _ Z'!$B$979:$H$982</definedName>
    <definedName name="comp070341">'[36]assemblies L _ Q'!$B$1361:$H$1364</definedName>
    <definedName name="comp070401">'[35]assemblies A _ E'!$B$1741:$H$1752</definedName>
    <definedName name="comp070411">'[35]assemblies A _ E'!$B$1754:$H$1762</definedName>
    <definedName name="comp070421">'[35]assemblies A _ E'!$B$46:$H$56</definedName>
    <definedName name="comp070431">'[35]assemblies A _ E'!$B$1239:$H$1242</definedName>
    <definedName name="comp080001">'[38]assemblies F _ K'!$B$2800:$H$2823</definedName>
    <definedName name="comp080102">'[38]assemblies F _ K'!$B$1972:$H$1987</definedName>
    <definedName name="comp080201">'[35]assemblies A _ E'!$B$10:$H$14</definedName>
    <definedName name="comp080202">'[35]assemblies A _ E'!$B$16:$H$20</definedName>
    <definedName name="comp080203">'[35]assemblies A _ E'!$B$22:$H$26</definedName>
    <definedName name="comp080204">'[35]assemblies A _ E'!$B$28:$H$32</definedName>
    <definedName name="comp080205">'[35]assemblies A _ E'!$B$34:$H$38</definedName>
    <definedName name="comp080206">'[35]assemblies A _ E'!$B$40:$H$44</definedName>
    <definedName name="comp080207">'[35]assemblies A _ E'!$B$2075:$H$2084</definedName>
    <definedName name="comp080208">'[35]assemblies A _ E'!$B$2086:$H$2095</definedName>
    <definedName name="comp080209">'[35]assemblies A _ E'!$B$2097:$H$2106</definedName>
    <definedName name="comp080341">'[38]assemblies F _ K'!$B$1294:$H$1303</definedName>
    <definedName name="comp080342">'[38]assemblies F _ K'!$B$1305:$H$1314</definedName>
    <definedName name="comp080343">'[38]assemblies F _ K'!$B$1316:$H$1325</definedName>
    <definedName name="comp080344">'[38]assemblies F _ K'!$B$1327:$H$1336</definedName>
    <definedName name="comp080345">'[38]assemblies F _ K'!$B$1338:$H$1347</definedName>
    <definedName name="comp080346">'[38]assemblies F _ K'!$B$1349:$H$1358</definedName>
    <definedName name="comp080347">'[38]assemblies F _ K'!$B$1360:$H$1369</definedName>
    <definedName name="comp080348">'[38]assemblies F _ K'!$B$1371:$H$1380</definedName>
    <definedName name="comp080351">'[38]assemblies F _ K'!$B$1382:$H$1392</definedName>
    <definedName name="comp080352">'[38]assemblies F _ K'!$B$1394:$H$1404</definedName>
    <definedName name="comp080353">'[38]assemblies F _ K'!$B$1406:$H$1416</definedName>
    <definedName name="comp080354">'[38]assemblies F _ K'!$B$1418:$H$1428</definedName>
    <definedName name="comp080355">'[38]assemblies F _ K'!$B$1430:$H$1440</definedName>
    <definedName name="comp080356">'[38]assemblies F _ K'!$B$1442:$H$1452</definedName>
    <definedName name="comp080357">'[38]assemblies F _ K'!$B$1454:$H$1464</definedName>
    <definedName name="comp080358">'[38]assemblies F _ K'!$B$1466:$H$1476</definedName>
    <definedName name="comp080361">'[38]assemblies F _ K'!$B$518:$H$528</definedName>
    <definedName name="comp080362">'[38]assemblies F _ K'!$B$530:$H$540</definedName>
    <definedName name="comp080363">'[38]assemblies F _ K'!$B$542:$H$552</definedName>
    <definedName name="comp080364">'[38]assemblies F _ K'!$B$554:$H$564</definedName>
    <definedName name="comp080365">'[38]assemblies F _ K'!$B$566:$H$576</definedName>
    <definedName name="comp080366">'[38]assemblies F _ K'!$B$578:$H$588</definedName>
    <definedName name="comp080367">'[38]assemblies F _ K'!$B$590:$H$600</definedName>
    <definedName name="comp080368">'[38]assemblies F _ K'!$B$602:$H$612</definedName>
    <definedName name="comp080371">'[38]assemblies F _ K'!$B$2453:$H$2463</definedName>
    <definedName name="comp080381">'[38]assemblies F _ K'!$B$674:$H$684</definedName>
    <definedName name="comp080382">'[38]assemblies F _ K'!$B$686:$H$696</definedName>
    <definedName name="comp080383">'[38]assemblies F _ K'!$B$698:$H$708</definedName>
    <definedName name="comp080384">'[38]assemblies F _ K'!$B$710:$H$720</definedName>
    <definedName name="comp080385">'[38]assemblies F _ K'!$B$722:$H$732</definedName>
    <definedName name="comp080386">'[38]assemblies F _ K'!$B$734:$H$744</definedName>
    <definedName name="comp080387">'[38]assemblies F _ K'!$B$746:$H$756</definedName>
    <definedName name="comp080388">'[38]assemblies F _ K'!$B$758:$H$768</definedName>
    <definedName name="comp080401">'[38]assemblies F _ K'!$B$1766:$H$1775</definedName>
    <definedName name="comp080411">'[38]assemblies F _ K'!$B$273:$H$283</definedName>
    <definedName name="comp080412">'[38]assemblies F _ K'!$B$285:$H$295</definedName>
    <definedName name="comp080413">'[38]assemblies F _ K'!$B$297:$H$307</definedName>
    <definedName name="comp080414">'[38]assemblies F _ K'!$B$309:$H$319</definedName>
    <definedName name="comp080415">'[38]assemblies F _ K'!$B$321:$H$331</definedName>
    <definedName name="comp080416">'[38]assemblies F _ K'!$B$333:$H$343</definedName>
    <definedName name="comp080417">'[38]assemblies F _ K'!$B$345:$H$355</definedName>
    <definedName name="comp080418">'[38]assemblies F _ K'!$B$357:$H$367</definedName>
    <definedName name="comp080420">'[37]assemblies R _ Z'!$B$314:$H$323</definedName>
    <definedName name="comp080431">'[37]assemblies R _ Z'!$B$171:$H$180</definedName>
    <definedName name="comp080432">'[37]assemblies R _ Z'!$B$182:$H$191</definedName>
    <definedName name="comp080433">'[37]assemblies R _ Z'!$B$193:$H$202</definedName>
    <definedName name="comp080434">'[37]assemblies R _ Z'!$B$204:$H$213</definedName>
    <definedName name="comp080435">'[37]assemblies R _ Z'!$B$215:$H$224</definedName>
    <definedName name="comp080436">'[37]assemblies R _ Z'!$B$226:$H$235</definedName>
    <definedName name="comp080437">'[37]assemblies R _ Z'!$B$237:$H$246</definedName>
    <definedName name="comp080441">'[37]assemblies R _ Z'!$B$1213:$H$1222</definedName>
    <definedName name="comp080442">'[37]assemblies R _ Z'!$B$1224:$H$1233</definedName>
    <definedName name="comp080443">'[37]assemblies R _ Z'!$B$1235:$H$1244</definedName>
    <definedName name="comp080444">'[37]assemblies R _ Z'!$B$1246:$H$1255</definedName>
    <definedName name="comp080445">'[37]assemblies R _ Z'!$B$1257:$H$1266</definedName>
    <definedName name="comp080446">'[37]assemblies R _ Z'!$B$1268:$H$1277</definedName>
    <definedName name="comp080447">'[37]assemblies R _ Z'!$B$1279:$H$1288</definedName>
    <definedName name="comp080451">'[37]assemblies R _ Z'!$B$1290:$H$1299</definedName>
    <definedName name="comp080452">'[37]assemblies R _ Z'!$B$1301:$H$1310</definedName>
    <definedName name="comp080453">'[37]assemblies R _ Z'!$B$1312:$H$1321</definedName>
    <definedName name="comp080454">'[37]assemblies R _ Z'!$B$1323:$H$1332</definedName>
    <definedName name="comp080455">'[37]assemblies R _ Z'!$B$1334:$H$1343</definedName>
    <definedName name="comp080456">'[37]assemblies R _ Z'!$B$1345:$H$1354</definedName>
    <definedName name="comp080457">'[37]assemblies R _ Z'!$B$1356:$H$1365</definedName>
    <definedName name="comp080461">'[37]assemblies R _ Z'!$B$1367:$H$1380</definedName>
    <definedName name="comp080501">'[38]assemblies F _ K'!$B$1989:$H$1997</definedName>
    <definedName name="comp080601">'[38]assemblies F _ K'!$B$1538:$H$1547</definedName>
    <definedName name="comp080602">'[38]assemblies F _ K'!$B$1549:$H$1558</definedName>
    <definedName name="comp080603">'[38]assemblies F _ K'!$B$1560:$H$1569</definedName>
    <definedName name="comp080604">'[38]assemblies F _ K'!$B$1571:$H$1580</definedName>
    <definedName name="comp080605">'[38]assemblies F _ K'!$B$1582:$H$1591</definedName>
    <definedName name="comp080606">'[38]assemblies F _ K'!$B$1593:$H$1602</definedName>
    <definedName name="comp080607">'[38]assemblies F _ K'!$B$1604:$H$1613</definedName>
    <definedName name="comp080608">'[38]assemblies F _ K'!$B$1615:$H$1624</definedName>
    <definedName name="comp081111">'[35]assemblies A _ E'!$B$1244:$H$1252</definedName>
    <definedName name="comp082001">'[38]assemblies F _ K'!$B$2825:$H$2844</definedName>
    <definedName name="comp082351">'[38]assemblies F _ K'!$B$1490:$H$1500</definedName>
    <definedName name="comp082352">'[38]assemblies F _ K'!$B$1502:$H$1512</definedName>
    <definedName name="comp082353">'[38]assemblies F _ K'!$B$1514:$H$1524</definedName>
    <definedName name="comp082354">'[38]assemblies F _ K'!$B$1526:$H$1536</definedName>
    <definedName name="comp082371">'[38]assemblies F _ K'!$B$470:$H$480</definedName>
    <definedName name="comp082372">'[38]assemblies F _ K'!$B$482:$H$492</definedName>
    <definedName name="comp082373">'[38]assemblies F _ K'!$B$494:$H$504</definedName>
    <definedName name="comp082374">'[38]assemblies F _ K'!$B$506:$H$516</definedName>
    <definedName name="comp082381">'[38]assemblies F _ K'!$B$614:$H$624</definedName>
    <definedName name="comp082382">'[38]assemblies F _ K'!$B$638:$H$648</definedName>
    <definedName name="comp082383">'[38]assemblies F _ K'!$B$650:$H$660</definedName>
    <definedName name="comp082384">'[38]assemblies F _ K'!$B$662:$H$672</definedName>
    <definedName name="comp082391">'[38]assemblies F _ K'!$B$626:$H$636</definedName>
    <definedName name="comp082401">'[35]assemblies A _ E'!$B$1112:$H$1120</definedName>
    <definedName name="comp082410">'[37]assemblies R _ Z'!$B$911:$H$922</definedName>
    <definedName name="comp083101">'[35]assemblies A _ E'!$B$796:$H$809</definedName>
    <definedName name="comp083102">'[35]assemblies A _ E'!$B$781:$H$794</definedName>
    <definedName name="comp083111">'[36]assemblies L _ Q'!$B$539:$H$548</definedName>
    <definedName name="comp083112">'[36]assemblies L _ Q'!$B$550:$H$559</definedName>
    <definedName name="comp083201">'[35]assemblies A _ E'!$B$1089:$H$1098</definedName>
    <definedName name="comp083202">'[37]assemblies R _ Z'!$B$1188:$H$1201</definedName>
    <definedName name="comp083301">'[36]assemblies L _ Q'!$B$412:$H$424</definedName>
    <definedName name="comp083302">'[36]assemblies L _ Q'!$B$398:$H$410</definedName>
    <definedName name="comp083310">'[36]assemblies L _ Q'!$B$934:$H$943</definedName>
    <definedName name="comp083311">'[36]assemblies L _ Q'!$B$945:$H$954</definedName>
    <definedName name="comp083320">'[35]assemblies A _ E'!$B$1701:$H$1708</definedName>
    <definedName name="comp083321">'[35]assemblies A _ E'!$B$1710:$H$1717</definedName>
    <definedName name="comp083322">'[35]assemblies A _ E'!$B$1719:$H$1728</definedName>
    <definedName name="comp083323">'[35]assemblies A _ E'!$B$1730:$H$1739</definedName>
    <definedName name="comp083330">'[35]assemblies A _ E'!$B$834:$H$844</definedName>
    <definedName name="comp083331">'[35]assemblies A _ E'!$B$846:$H$856</definedName>
    <definedName name="comp083341">'[37]assemblies R _ Z'!$B$929:$H$938</definedName>
    <definedName name="comp083401">'[35]assemblies A _ E'!$B$1553:$H$1562</definedName>
    <definedName name="comp083402">'[35]assemblies A _ E'!$B$1542:$H$1551</definedName>
    <definedName name="comp083403">'[35]assemblies A _ E'!$B$1564:$H$1573</definedName>
    <definedName name="comp083410">'[37]assemblies R _ Z'!$B$278:$H$288</definedName>
    <definedName name="comp083411">'[37]assemblies R _ Z'!$B$325:$H$335</definedName>
    <definedName name="comp083412">'[37]assemblies R _ Z'!$B$290:$H$300</definedName>
    <definedName name="comp083413">'[37]assemblies R _ Z'!$B$302:$H$312</definedName>
    <definedName name="comp083420">'[37]assemblies R _ Z'!$B$995:$H$1004</definedName>
    <definedName name="comp083421">'[37]assemblies R _ Z'!$B$1006:$H$1015</definedName>
    <definedName name="comp083422">'[37]assemblies R _ Z'!$B$1017:$H$1026</definedName>
    <definedName name="comp083423">'[37]assemblies R _ Z'!$B$984:$H$993</definedName>
    <definedName name="comp083424">'[37]assemblies R _ Z'!$B$1028:$H$1037</definedName>
    <definedName name="comp083425">'[37]assemblies R _ Z'!$B$1039:$H$1048</definedName>
    <definedName name="comp083431">'[35]assemblies A _ E'!$B$1985:$H$1994</definedName>
    <definedName name="comp083501">'[35]assemblies A _ E'!$B$1204:$H$1214</definedName>
    <definedName name="comp083502">'[35]assemblies A _ E'!$B$1100:$H$1110</definedName>
    <definedName name="comp083503">'[37]assemblies R _ Z'!$B$30:$H$40</definedName>
    <definedName name="comp083504">'[37]assemblies R _ Z'!$B$839:$H$847</definedName>
    <definedName name="comp083601">'[36]assemblies L _ Q'!$B$1728:$H$1738</definedName>
    <definedName name="comp083602">'[36]assemblies L _ Q'!$B$1707:$H$1717</definedName>
    <definedName name="comp083603">'[36]assemblies L _ Q'!$B$1719:$H$1726</definedName>
    <definedName name="comp083604">'[36]assemblies L _ Q'!$B$1767:$H$1774</definedName>
    <definedName name="comp083605">'[36]assemblies L _ Q'!$B$1740:$H$1747</definedName>
    <definedName name="comp083606">'[36]assemblies L _ Q'!$B$1758:$H$1765</definedName>
    <definedName name="comp083607">'[37]assemblies R _ Z'!$B$787:$H$797</definedName>
    <definedName name="comp083608">'[36]assemblies L _ Q'!$B$1749:$H$1756</definedName>
    <definedName name="comp083609">'[37]assemblies R _ Z'!$B$799:$H$806</definedName>
    <definedName name="comp083610">'[35]assemblies A _ E'!$B$995:$H$1005</definedName>
    <definedName name="comp083611">'[35]assemblies A _ E'!$B$1007:$H$1014</definedName>
    <definedName name="comp083612">'[35]assemblies A _ E'!$B$493:$H$503</definedName>
    <definedName name="comp083701">'[35]assemblies A _ E'!$B$957:$H$967</definedName>
    <definedName name="comp084101">'[35]assemblies A _ E'!$B$1016:$H$1019</definedName>
    <definedName name="comp084102">'[35]assemblies A _ E'!$B$1021:$H$1024</definedName>
    <definedName name="comp084103">'[35]assemblies A _ E'!$B$1026:$H$1029</definedName>
    <definedName name="comp084104">'[35]assemblies A _ E'!$B$1031:$H$1034</definedName>
    <definedName name="comp084105">'[35]assemblies A _ E'!$B$1036:$H$1039</definedName>
    <definedName name="comp084201">'[35]assemblies A _ E'!$B$1041:$H$1051</definedName>
    <definedName name="comp084202">'[35]assemblies A _ E'!$B$1053:$H$1063</definedName>
    <definedName name="comp084203">'[35]assemblies A _ E'!$B$1065:$H$1075</definedName>
    <definedName name="comp084204">'[35]assemblies A _ E'!$B$1077:$H$1087</definedName>
    <definedName name="comp085103">'[38]assemblies F _ K'!$B$1035:$H$1045</definedName>
    <definedName name="comp085104">'[38]assemblies F _ K'!$B$1047:$H$1057</definedName>
    <definedName name="comp085105">'[38]assemblies F _ K'!$B$1059:$H$1073</definedName>
    <definedName name="comp085106">'[38]assemblies F _ K'!$B$1075:$H$1089</definedName>
    <definedName name="comp085203">'[38]assemblies F _ K'!$B$939:$H$953</definedName>
    <definedName name="comp085204">'[38]assemblies F _ K'!$B$955:$H$969</definedName>
    <definedName name="comp085205">'[38]assemblies F _ K'!$B$971:$H$985</definedName>
    <definedName name="comp085206">'[38]assemblies F _ K'!$B$987:$H$1001</definedName>
    <definedName name="comp085208">'[38]assemblies F _ K'!$B$1003:$H$1017</definedName>
    <definedName name="comp085210">'[38]assemblies F _ K'!$B$1019:$H$1033</definedName>
    <definedName name="comp085221">'[38]assemblies F _ K'!$B$1091:$H$1101</definedName>
    <definedName name="comp085301">'[38]assemblies F _ K'!$B$1478:$H$1488</definedName>
    <definedName name="comp086101">'[38]assemblies F _ K'!$B$1224:$H$1236</definedName>
    <definedName name="comp086102">'[38]assemblies F _ K'!$B$1238:$H$1250</definedName>
    <definedName name="comp086103">'[38]assemblies F _ K'!$B$1252:$H$1264</definedName>
    <definedName name="comp086104">'[38]assemblies F _ K'!$B$1266:$H$1278</definedName>
    <definedName name="comp086105">'[38]assemblies F _ K'!$B$1280:$H$1292</definedName>
    <definedName name="comp086502">'[37]assemblies R _ Z'!$B$248:$H$256</definedName>
    <definedName name="comp086504">'[37]assemblies R _ Z'!$B$258:$H$266</definedName>
    <definedName name="comp086505">'[37]assemblies R _ Z'!$B$268:$H$276</definedName>
    <definedName name="comp086511">'[37]assemblies R _ Z'!$B$337:$H$345</definedName>
    <definedName name="comp086521">'[37]assemblies R _ Z'!$B$1382:$H$1390</definedName>
    <definedName name="comp086531">'[37]assemblies R _ Z'!$B$1203:$H$1211</definedName>
    <definedName name="comp086541">'[37]assemblies R _ Z'!$B$1173:$H$1186</definedName>
    <definedName name="comp086605">'[36]assemblies L _ Q'!$B$529:$H$537</definedName>
    <definedName name="comp086611">'[35]assemblies A _ E'!$B$551:$H$555</definedName>
    <definedName name="comp086621">'[38]assemblies F _ K'!$B$10:$H$25</definedName>
    <definedName name="comp086622">'[38]assemblies F _ K'!$B$922:$H$937</definedName>
    <definedName name="comp086701">'[37]assemblies R _ Z'!$B$924:$H$927</definedName>
    <definedName name="comp086711">'[38]assemblies F _ K'!$B$1694:$H$1697</definedName>
    <definedName name="comp087101">'[38]assemblies F _ K'!$B$1103:$H$1112</definedName>
    <definedName name="comp087102">'[38]assemblies F _ K'!$B$1114:$H$1123</definedName>
    <definedName name="comp087103">'[38]assemblies F _ K'!$B$1125:$H$1134</definedName>
    <definedName name="comp087104">'[38]assemblies F _ K'!$B$1136:$H$1145</definedName>
    <definedName name="comp087105">'[38]assemblies F _ K'!$B$1147:$H$1156</definedName>
    <definedName name="comp087106">'[38]assemblies F _ K'!$B$1158:$H$1167</definedName>
    <definedName name="comp087107">'[38]assemblies F _ K'!$B$1169:$H$1178</definedName>
    <definedName name="comp087108">'[38]assemblies F _ K'!$B$1180:$H$1189</definedName>
    <definedName name="comp087109">'[38]assemblies F _ K'!$B$1191:$H$1200</definedName>
    <definedName name="comp087112">'[38]assemblies F _ K'!$B$1202:$H$1211</definedName>
    <definedName name="comp087114">'[38]assemblies F _ K'!$B$1213:$H$1222</definedName>
    <definedName name="comp090001">'[38]assemblies F _ K'!$B$2763:$H$2778</definedName>
    <definedName name="comp090002">'[38]assemblies F _ K'!$B$2780:$H$2798</definedName>
    <definedName name="comp090101">'[37]assemblies R _ Z'!$B$906:$H$909</definedName>
    <definedName name="comp090201">'[38]assemblies F _ K'!$B$2261:$H$2281</definedName>
    <definedName name="comp090202">'[38]assemblies F _ K'!$B$2283:$H$2303</definedName>
    <definedName name="comp090211">'[38]assemblies F _ K'!$B$2691:$H$2699</definedName>
    <definedName name="comp090301">'[38]assemblies F _ K'!$B$2631:$H$2639</definedName>
    <definedName name="comp090302">'[38]assemblies F _ K'!$B$2641:$H$2649</definedName>
    <definedName name="comp090303">'[38]assemblies F _ K'!$B$2651:$H$2659</definedName>
    <definedName name="comp090304">'[38]assemblies F _ K'!$B$2661:$H$2669</definedName>
    <definedName name="comp090305">'[38]assemblies F _ K'!$B$2671:$H$2679</definedName>
    <definedName name="comp090306">'[38]assemblies F _ K'!$B$2681:$H$2689</definedName>
    <definedName name="comp090401">'[38]assemblies F _ K'!$B$792:$H$800</definedName>
    <definedName name="comp090402">'[38]assemblies F _ K'!$B$802:$H$810</definedName>
    <definedName name="comp090403">'[38]assemblies F _ K'!$B$812:$H$820</definedName>
    <definedName name="comp090404">'[38]assemblies F _ K'!$B$822:$H$830</definedName>
    <definedName name="comp090411">'[38]assemblies F _ K'!$B$832:$H$840</definedName>
    <definedName name="comp090412">'[38]assemblies F _ K'!$B$842:$H$850</definedName>
    <definedName name="comp090413">'[38]assemblies F _ K'!$B$852:$H$860</definedName>
    <definedName name="comp090414">'[38]assemblies F _ K'!$B$862:$H$870</definedName>
    <definedName name="comp090415">'[38]assemblies F _ K'!$B$872:$H$880</definedName>
    <definedName name="comp090416">'[38]assemblies F _ K'!$B$882:$H$890</definedName>
    <definedName name="comp090417">'[38]assemblies F _ K'!$B$892:$H$900</definedName>
    <definedName name="comp090418">'[38]assemblies F _ K'!$B$902:$H$910</definedName>
    <definedName name="comp090419">'[38]assemblies F _ K'!$B$912:$H$920</definedName>
    <definedName name="comp090421">'[38]assemblies F _ K'!$B$380:$H$388</definedName>
    <definedName name="comp090422">'[38]assemblies F _ K'!$B$390:$H$398</definedName>
    <definedName name="comp090423">'[38]assemblies F _ K'!$B$400:$H$408</definedName>
    <definedName name="comp090424">'[38]assemblies F _ K'!$B$410:$H$418</definedName>
    <definedName name="comp090425">'[38]assemblies F _ K'!$B$420:$H$428</definedName>
    <definedName name="comp090426">'[38]assemblies F _ K'!$B$430:$H$438</definedName>
    <definedName name="comp090427">'[38]assemblies F _ K'!$B$440:$H$448</definedName>
    <definedName name="comp090428">'[38]assemblies F _ K'!$B$450:$H$458</definedName>
    <definedName name="comp090429">'[38]assemblies F _ K'!$B$460:$H$468</definedName>
    <definedName name="comp090451">'[38]assemblies F _ K'!$B$369:$H$378</definedName>
    <definedName name="comp090461">'[35]assemblies A _ E'!$B$557:$H$561</definedName>
    <definedName name="comp090462">'[35]assemblies A _ E'!$B$563:$H$567</definedName>
    <definedName name="comp090463">'[35]assemblies A _ E'!$B$569:$H$573</definedName>
    <definedName name="comp090464">'[35]assemblies A _ E'!$B$575:$H$579</definedName>
    <definedName name="comp090471">'[35]assemblies A _ E'!$B$581:$H$585</definedName>
    <definedName name="comp090472">'[35]assemblies A _ E'!$B$587:$H$591</definedName>
    <definedName name="comp090473">'[35]assemblies A _ E'!$B$593:$H$597</definedName>
    <definedName name="comp090474">'[35]assemblies A _ E'!$B$599:$H$603</definedName>
    <definedName name="comp090475">'[35]assemblies A _ E'!$B$605:$H$609</definedName>
    <definedName name="comp090476">'[35]assemblies A _ E'!$B$611:$H$615</definedName>
    <definedName name="comp090477">'[35]assemblies A _ E'!$B$617:$H$621</definedName>
    <definedName name="comp090478">'[35]assemblies A _ E'!$B$623:$H$627</definedName>
    <definedName name="comp090479">'[35]assemblies A _ E'!$B$629:$H$633</definedName>
    <definedName name="comp090501">'[38]assemblies F _ K'!$B$2305:$H$2314</definedName>
    <definedName name="comp090502">'[38]assemblies F _ K'!$B$2316:$H$2325</definedName>
    <definedName name="comp090503">'[38]assemblies F _ K'!$B$2327:$H$2336</definedName>
    <definedName name="comp090504">'[38]assemblies F _ K'!$B$2338:$H$2347</definedName>
    <definedName name="comp090505">'[38]assemblies F _ K'!$B$2349:$H$2358</definedName>
    <definedName name="comp090506">'[38]assemblies F _ K'!$B$2360:$H$2369</definedName>
    <definedName name="comp090507">'[38]assemblies F _ K'!$B$2371:$H$2380</definedName>
    <definedName name="comp090508">'[38]assemblies F _ K'!$B$2382:$H$2391</definedName>
    <definedName name="comp090511">'[38]assemblies F _ K'!$B$1790:$H$1799</definedName>
    <definedName name="comp090512">'[38]assemblies F _ K'!$B$1801:$H$1810</definedName>
    <definedName name="comp090513">'[38]assemblies F _ K'!$B$1812:$H$1821</definedName>
    <definedName name="comp090514">'[38]assemblies F _ K'!$B$1823:$H$1832</definedName>
    <definedName name="comp090515">'[38]assemblies F _ K'!$B$1834:$H$1843</definedName>
    <definedName name="comp090516">'[38]assemblies F _ K'!$B$1845:$H$1854</definedName>
    <definedName name="comp090517">'[38]assemblies F _ K'!$B$1856:$H$1865</definedName>
    <definedName name="comp090518">'[38]assemblies F _ K'!$B$1867:$H$1876</definedName>
    <definedName name="comp090519">'[38]assemblies F _ K'!$B$1878:$H$1887</definedName>
    <definedName name="comp090520">'[38]assemblies F _ K'!$B$1889:$H$1898</definedName>
    <definedName name="comp090521">'[38]assemblies F _ K'!$B$1900:$H$1909</definedName>
    <definedName name="comp090522">'[38]assemblies F _ K'!$B$1911:$H$1920</definedName>
    <definedName name="comp090601">'[38]assemblies F _ K'!$B$2011:$H$2019</definedName>
    <definedName name="comp090602">'[38]assemblies F _ K'!$B$2021:$H$2029</definedName>
    <definedName name="comp090603">'[38]assemblies F _ K'!$B$2031:$H$2039</definedName>
    <definedName name="comp090611">'[38]assemblies F _ K'!$B$2041:$H$2049</definedName>
    <definedName name="comp090612">'[38]assemblies F _ K'!$B$2051:$H$2059</definedName>
    <definedName name="comp090613">'[38]assemblies F _ K'!$B$2061:$H$2069</definedName>
    <definedName name="comp090614">'[38]assemblies F _ K'!$B$2071:$H$2079</definedName>
    <definedName name="comp090615">'[38]assemblies F _ K'!$B$2081:$H$2089</definedName>
    <definedName name="comp090616">'[38]assemblies F _ K'!$B$2091:$H$2099</definedName>
    <definedName name="comp090617">'[38]assemblies F _ K'!$B$2101:$H$2109</definedName>
    <definedName name="comp090618">'[38]assemblies F _ K'!$B$2111:$H$2119</definedName>
    <definedName name="comp090619">'[38]assemblies F _ K'!$B$2121:$H$2129</definedName>
    <definedName name="comp090620">'[38]assemblies F _ K'!$B$2131:$H$2139</definedName>
    <definedName name="comp090621">'[38]assemblies F _ K'!$B$2141:$H$2149</definedName>
    <definedName name="comp090631">'[38]assemblies F _ K'!$B$2151:$H$2159</definedName>
    <definedName name="comp090632">'[38]assemblies F _ K'!$B$2161:$H$2169</definedName>
    <definedName name="comp090633">'[38]assemblies F _ K'!$B$2171:$H$2179</definedName>
    <definedName name="comp090634">'[38]assemblies F _ K'!$B$2181:$H$2189</definedName>
    <definedName name="comp090635">'[38]assemblies F _ K'!$B$2191:$H$2199</definedName>
    <definedName name="comp090636">'[38]assemblies F _ K'!$B$2201:$H$2209</definedName>
    <definedName name="comp090637">'[38]assemblies F _ K'!$B$2211:$H$2219</definedName>
    <definedName name="comp090638">'[38]assemblies F _ K'!$B$2221:$H$2229</definedName>
    <definedName name="comp090639">'[38]assemblies F _ K'!$B$2231:$H$2239</definedName>
    <definedName name="comp090640">'[38]assemblies F _ K'!$B$2241:$H$2249</definedName>
    <definedName name="comp090641">'[38]assemblies F _ K'!$B$2251:$H$2259</definedName>
    <definedName name="comp091001">'[38]assemblies F _ K'!$B$1922:$H$1930</definedName>
    <definedName name="comp091002">'[38]assemblies F _ K'!$B$1932:$H$1940</definedName>
    <definedName name="comp091003">'[38]assemblies F _ K'!$B$1942:$H$1950</definedName>
    <definedName name="comp091004">'[38]assemblies F _ K'!$B$1952:$H$1960</definedName>
    <definedName name="comp091101">'[38]assemblies F _ K'!$B$2621:$H$2629</definedName>
    <definedName name="comp091102">'[38]assemblies F _ K'!$B$2403:$H$2411</definedName>
    <definedName name="comp091103">'[38]assemblies F _ K'!$B$2413:$H$2421</definedName>
    <definedName name="comp091104">'[38]assemblies F _ K'!$B$2423:$H$2431</definedName>
    <definedName name="comp091105">'[38]assemblies F _ K'!$B$2433:$H$2441</definedName>
    <definedName name="comp091106">'[38]assemblies F _ K'!$B$2443:$H$2451</definedName>
    <definedName name="comp091201">'[38]assemblies F _ K'!$B$2712:$H$2720</definedName>
    <definedName name="comp091202">'[38]assemblies F _ K'!$B$2722:$H$2730</definedName>
    <definedName name="comp091203">'[38]assemblies F _ K'!$B$2732:$H$2740</definedName>
    <definedName name="comp091204">'[38]assemblies F _ K'!$B$2742:$H$2750</definedName>
    <definedName name="comp091301">'[38]assemblies F _ K'!$B$2569:$H$2577</definedName>
    <definedName name="comp091302">'[38]assemblies F _ K'!$B$2579:$H$2587</definedName>
    <definedName name="comp091401">'[38]assemblies F _ K'!$B$2465:$H$2473</definedName>
    <definedName name="comp091402">'[38]assemblies F _ K'!$B$2475:$H$2483</definedName>
    <definedName name="comp091403">'[38]assemblies F _ K'!$B$2485:$H$2493</definedName>
    <definedName name="comp091404">'[38]assemblies F _ K'!$B$2495:$H$2503</definedName>
    <definedName name="comp091405">'[38]assemblies F _ K'!$B$2516:$H$2525</definedName>
    <definedName name="comp091406">'[38]assemblies F _ K'!$B$2527:$H$2536</definedName>
    <definedName name="comp091407">'[38]assemblies F _ K'!$B$2505:$H$2514</definedName>
    <definedName name="comp091501">'[38]assemblies F _ K'!$B$2701:$H$2710</definedName>
    <definedName name="comp091510">'[38]assemblies F _ K'!$B$2589:$H$2603</definedName>
    <definedName name="comp091511">'[38]assemblies F _ K'!$B$2605:$H$2619</definedName>
    <definedName name="comp091601">'[38]assemblies F _ K'!$B$1962:$H$1970</definedName>
    <definedName name="comp091701">'[35]assemblies A _ E'!$B$1139:$H$1142</definedName>
    <definedName name="comp092101">'[38]assemblies F _ K'!$B$1777:$H$1788</definedName>
    <definedName name="comp092102">'[38]assemblies F _ K'!$B$2393:$H$2401</definedName>
    <definedName name="comp093101">'[38]assemblies F _ K'!$B$2549:$H$2557</definedName>
    <definedName name="comp093102">'[38]assemblies F _ K'!$B$2559:$H$2567</definedName>
    <definedName name="comp093110">'[38]assemblies F _ K'!$B$2538:$H$2547</definedName>
    <definedName name="comp093115">'[38]assemblies F _ K'!$B$1999:$H$2009</definedName>
    <definedName name="comp093119">'[38]assemblies F _ K'!$B$2752:$H$2761</definedName>
    <definedName name="comp094101">'[35]assemblies A _ E'!$B$1144:$H$1154</definedName>
    <definedName name="comp094102">'[35]assemblies A _ E'!$B$1156:$H$1166</definedName>
    <definedName name="comp094103">'[35]assemblies A _ E'!$B$1180:$H$1190</definedName>
    <definedName name="comp094104">'[35]assemblies A _ E'!$B$1168:$H$1178</definedName>
    <definedName name="comp094105">'[35]assemblies A _ E'!$B$1192:$H$1202</definedName>
    <definedName name="comp094201">'[35]assemblies A _ E'!$B$1122:$H$1137</definedName>
    <definedName name="comp100101">'[38]assemblies F _ K'!$B$1626:$H$1629</definedName>
    <definedName name="comp100201">'[38]assemblies F _ K'!$B$1631:$H$1634</definedName>
    <definedName name="comp100210">'[37]assemblies R _ Z'!$B$808:$H$811</definedName>
    <definedName name="comp100301">'[38]assemblies F _ K'!$B$1636:$H$1639</definedName>
    <definedName name="comp110101">'[38]assemblies F _ K'!$B$1728:$H$1736</definedName>
    <definedName name="comp110201">'[38]assemblies F _ K'!$B$1738:$H$1745</definedName>
    <definedName name="comp120101">'[35]assemblies A _ E'!$B$1526:$H$1540</definedName>
    <definedName name="comp120102">'[35]assemblies A _ E'!$B$1510:$H$1524</definedName>
    <definedName name="comp120201">'[35]assemblies A _ E'!$B$2053:$H$2068</definedName>
    <definedName name="comp120301">'[37]assemblies R _ Z'!$B$102:$H$117</definedName>
    <definedName name="comp120302">'[37]assemblies R _ Z'!$B$119:$H$134</definedName>
    <definedName name="comp120303">'[37]assemblies R _ Z'!$B$136:$H$151</definedName>
    <definedName name="comp120401">'[37]assemblies R _ Z'!$B$527:$H$541</definedName>
    <definedName name="comp120402">'[37]assemblies R _ Z'!$B$561:$H$577</definedName>
    <definedName name="comp120403">'[37]assemblies R _ Z'!$B$543:$H$559</definedName>
    <definedName name="comp120404">'[37]assemblies R _ Z'!$B$579:$H$595</definedName>
    <definedName name="comp120501">'[35]assemblies A _ E'!$B$739:$H$751</definedName>
    <definedName name="comp120502">'[35]assemblies A _ E'!$B$753:$H$765</definedName>
    <definedName name="comp120503">'[35]assemblies A _ E'!$B$767:$H$779</definedName>
    <definedName name="comp120511">'[37]assemblies R _ Z'!$B$485:$H$497</definedName>
    <definedName name="comp120512">'[37]assemblies R _ Z'!$B$499:$H$511</definedName>
    <definedName name="comp120513">'[37]assemblies R _ Z'!$B$513:$H$525</definedName>
    <definedName name="comp120521">'[37]assemblies R _ Z'!$B$597:$H$608</definedName>
    <definedName name="comp120531">'[37]assemblies R _ Z'!$B$610:$H$620</definedName>
    <definedName name="comp120541">'[36]assemblies L _ Q'!$B$1299:$H$1316</definedName>
    <definedName name="comp120542">'[36]assemblies L _ Q'!$B$1318:$H$1333</definedName>
    <definedName name="comp120601">'[35]assemblies A _ E'!$B$1464:$H$1467</definedName>
    <definedName name="comp121101">'[38]assemblies F _ K'!$B$770:$H$779</definedName>
    <definedName name="comp121102">'[38]assemblies F _ K'!$B$781:$H$790</definedName>
    <definedName name="comp130001">'[36]assemblies L _ Q'!$B$88:$H$100</definedName>
    <definedName name="comp130002">'[36]assemblies L _ Q'!$B$102:$H$118</definedName>
    <definedName name="comp130003">'[36]assemblies L _ Q'!$B$120:$H$131</definedName>
    <definedName name="comp130004">'[36]assemblies L _ Q'!$B$133:$H$148</definedName>
    <definedName name="comp130005">'[36]assemblies L _ Q'!$B$150:$H$162</definedName>
    <definedName name="comp130006">'[36]assemblies L _ Q'!$B$164:$H$180</definedName>
    <definedName name="comp130007">'[36]assemblies L _ Q'!$B$182:$H$194</definedName>
    <definedName name="comp130008">'[36]assemblies L _ Q'!$B$196:$H$212</definedName>
    <definedName name="comp130009">'[36]assemblies L _ Q'!$B$214:$H$226</definedName>
    <definedName name="comp130010">'[36]assemblies L _ Q'!$B$228:$H$244</definedName>
    <definedName name="comp130011">'[36]assemblies L _ Q'!$B$246:$H$258</definedName>
    <definedName name="comp130012">'[36]assemblies L _ Q'!$B$260:$H$276</definedName>
    <definedName name="comp130013">'[36]assemblies L _ Q'!$B$278:$H$289</definedName>
    <definedName name="comp130014">'[36]assemblies L _ Q'!$B$291:$H$306</definedName>
    <definedName name="comp130015">'[36]assemblies L _ Q'!$B$308:$H$319</definedName>
    <definedName name="comp130016">'[36]assemblies L _ Q'!$B$321:$H$336</definedName>
    <definedName name="comp130017">'[36]assemblies L _ Q'!$B$338:$H$349</definedName>
    <definedName name="comp130018">'[36]assemblies L _ Q'!$B$351:$H$366</definedName>
    <definedName name="comp130019">'[36]assemblies L _ Q'!$B$368:$H$379</definedName>
    <definedName name="comp130020">'[36]assemblies L _ Q'!$B$381:$H$396</definedName>
    <definedName name="comp130101">'[37]assemblies R _ Z'!$B$383:$H$393</definedName>
    <definedName name="comp130102">'[37]assemblies R _ Z'!$B$371:$H$381</definedName>
    <definedName name="comp130103">'[37]assemblies R _ Z'!$B$347:$H$357</definedName>
    <definedName name="comp130104">'[37]assemblies R _ Z'!$B$359:$H$369</definedName>
    <definedName name="comp130201">'[36]assemblies L _ Q'!$B$1182:$H$1196</definedName>
    <definedName name="comp130202">'[36]assemblies L _ Q'!$B$1198:$H$1213</definedName>
    <definedName name="comp130211">'[36]assemblies L _ Q'!$B$1294:$H$1297</definedName>
    <definedName name="comp130221">'[36]assemblies L _ Q'!$B$1169:$H$1180</definedName>
    <definedName name="comp130231">'[36]assemblies L _ Q'!$B$1215:$H$1230</definedName>
    <definedName name="comp130241">'[36]assemblies L _ Q'!$B$1232:$H$1235</definedName>
    <definedName name="comp130251">'[36]assemblies L _ Q'!$B$1255:$H$1270</definedName>
    <definedName name="comp130252">'[36]assemblies L _ Q'!$B$1272:$H$1287</definedName>
    <definedName name="comp130261">'[36]assemblies L _ Q'!$B$1237:$H$1253</definedName>
    <definedName name="comp130271">'[36]assemblies L _ Q'!$B$1289:$H$1292</definedName>
    <definedName name="comp130311">'[37]assemblies R _ Z'!$B$709:$H$712</definedName>
    <definedName name="comp130321">'[37]assemblies R _ Z'!$B$672:$H$683</definedName>
    <definedName name="comp130351">'[37]assemblies R _ Z'!$B$685:$H$695</definedName>
    <definedName name="comp130352">'[37]assemblies R _ Z'!$B$697:$H$707</definedName>
    <definedName name="comp130361">'[37]assemblies R _ Z'!$B$714:$H$725</definedName>
    <definedName name="comp130402">'[37]assemblies R _ Z'!$B$863:$H$873</definedName>
    <definedName name="comp130451">'[37]assemblies R _ Z'!$B$875:$H$890</definedName>
    <definedName name="comp130501">'[35]assemblies A _ E'!$B$1216:$H$1237</definedName>
    <definedName name="comp130601">'[37]assemblies R _ Z'!$B$153:$H$157</definedName>
    <definedName name="comp130602">'[37]assemblies R _ Z'!$B$159:$H$163</definedName>
    <definedName name="comp130603">'[37]assemblies R _ Z'!$B$165:$H$169</definedName>
    <definedName name="comp140101">'[37]assemblies R _ Z'!$B$1420:$H$1423</definedName>
    <definedName name="comp140201">'[37]assemblies R _ Z'!$B$1430:$H$1433</definedName>
    <definedName name="comp140301">'[37]assemblies R _ Z'!$B$1425:$H$1428</definedName>
    <definedName name="comp140401">'[37]assemblies R _ Z'!$B$1435:$H$1438</definedName>
    <definedName name="comp140501">'[35]assemblies A _ E'!$B$2522:$H$2525</definedName>
    <definedName name="comp150201">'[35]assemblies A _ E'!$B$1996:$H$2005</definedName>
    <definedName name="comp150202">'[35]assemblies A _ E'!$B$2007:$H$2016</definedName>
    <definedName name="comp150203">'[35]assemblies A _ E'!$B$2018:$H$2027</definedName>
    <definedName name="comp150204">'[35]assemblies A _ E'!$B$2029:$H$2038</definedName>
    <definedName name="comp150301">'[36]assemblies L _ Q'!$B$956:$H$966</definedName>
    <definedName name="comp150302">'[36]assemblies L _ Q'!$B$968:$H$979</definedName>
    <definedName name="comp150303">'[36]assemblies L _ Q'!$B$981:$H$993</definedName>
    <definedName name="comp150304">'[36]assemblies L _ Q'!$B$995:$H$1007</definedName>
    <definedName name="comp150305">'[36]assemblies L _ Q'!$B$1009:$H$1019</definedName>
    <definedName name="comp150306">'[36]assemblies L _ Q'!$B$1021:$H$1030</definedName>
    <definedName name="comp150307">'[36]assemblies L _ Q'!$B$1032:$H$1042</definedName>
    <definedName name="comp150308">'[36]assemblies L _ Q'!$B$1044:$H$1053</definedName>
    <definedName name="comp150309">'[36]assemblies L _ Q'!$B$1055:$H$1067</definedName>
    <definedName name="comp150310">'[36]assemblies L _ Q'!$B$1069:$H$1077</definedName>
    <definedName name="comp150311">'[36]assemblies L _ Q'!$B$1107:$H$1117</definedName>
    <definedName name="comp150312">'[36]assemblies L _ Q'!$B$1119:$H$1128</definedName>
    <definedName name="comp150313">'[36]assemblies L _ Q'!$B$1130:$H$1142</definedName>
    <definedName name="comp150314">'[36]assemblies L _ Q'!$B$1144:$H$1154</definedName>
    <definedName name="comp150315">'[36]assemblies L _ Q'!$B$1156:$H$1167</definedName>
    <definedName name="comp150316">'[36]assemblies L _ Q'!$B$1079:$H$1091</definedName>
    <definedName name="comp150317">'[36]assemblies L _ Q'!$B$1093:$H$1105</definedName>
    <definedName name="comp160101">'[35]assemblies A _ E'!$B$2175:$H$2181</definedName>
    <definedName name="comp160102">'[35]assemblies A _ E'!$B$2259:$H$2262</definedName>
    <definedName name="comp160103">'[35]assemblies A _ E'!$B$2517:$H$2520</definedName>
    <definedName name="comp160104">'[35]assemblies A _ E'!$B$1590:$H$1593</definedName>
    <definedName name="comp160105">'[35]assemblies A _ E'!$B$1595:$H$1598</definedName>
    <definedName name="comp160110">'[35]assemblies A _ E'!$B$979:$H$982</definedName>
    <definedName name="comp160111">'[35]assemblies A _ E'!$B$984:$H$988</definedName>
    <definedName name="comp160121">'[36]assemblies L _ Q'!$B$1789:$H$1798</definedName>
    <definedName name="comp160122">'[37]assemblies R _ Z'!$B$416:$H$420</definedName>
    <definedName name="comp160123">'[37]assemblies R _ Z'!$B$395:$H$414</definedName>
    <definedName name="comp160131">'[36]assemblies L _ Q'!$B$79:$H$86</definedName>
    <definedName name="comp160132">'[36]assemblies L _ Q'!$B$70:$H$77</definedName>
    <definedName name="comp160141">'[37]assemblies R _ Z'!$B$813:$H$832</definedName>
    <definedName name="comp160142">'[36]assemblies L _ Q'!$B$500:$H$514</definedName>
    <definedName name="comp160151">'[37]assemblies R _ Z'!$B$433:$H$437</definedName>
    <definedName name="comp160201">'[36]assemblies L _ Q'!$B$811:$H$819</definedName>
    <definedName name="comp160211">'[35]assemblies A _ E'!$B$522:$H$537</definedName>
    <definedName name="comp160212">'[36]assemblies L _ Q'!$B$615:$H$631</definedName>
    <definedName name="comp160213">'[36]assemblies L _ Q'!$B$561:$H$577</definedName>
    <definedName name="comp160214">'[35]assemblies A _ E'!$B$505:$H$520</definedName>
    <definedName name="comp160215">'[36]assemblies L _ Q'!$B$579:$H$595</definedName>
    <definedName name="comp160216">'[36]assemblies L _ Q'!$B$597:$H$613</definedName>
    <definedName name="comp160221">'[35]assemblies A _ E'!$B$539:$H$549</definedName>
    <definedName name="comp160222">'[36]assemblies L _ Q'!$B$798:$H$809</definedName>
    <definedName name="comp160223">'[36]assemblies L _ Q'!$B$701:$H$710</definedName>
    <definedName name="comp160224">'[36]assemblies L _ Q'!$B$712:$H$721</definedName>
    <definedName name="comp160225">'[36]assemblies L _ Q'!$B$723:$H$732</definedName>
    <definedName name="comp160226">'[36]assemblies L _ Q'!$B$734:$H$748</definedName>
    <definedName name="comp160227">'[36]assemblies L _ Q'!$B$750:$H$764</definedName>
    <definedName name="comp160228">'[36]assemblies L _ Q'!$B$766:$H$780</definedName>
    <definedName name="comp160229">'[36]assemblies L _ Q'!$B$782:$H$796</definedName>
    <definedName name="comp160241">'[36]assemblies L _ Q'!$B$649:$H$659</definedName>
    <definedName name="comp160301">'[38]assemblies F _ K'!$B$1747:$H$1750</definedName>
    <definedName name="comp160302">'[38]assemblies F _ K'!$B$1752:$H$1755</definedName>
    <definedName name="comp160310">'[37]assemblies R _ Z'!$B$622:$H$625</definedName>
    <definedName name="comp160311">'[37]assemblies R _ Z'!$B$627:$H$630</definedName>
    <definedName name="comp160312">'[37]assemblies R _ Z'!$B$632:$H$635</definedName>
    <definedName name="comp160401">'[35]assemblies A _ E'!$B$913:$H$922</definedName>
    <definedName name="comp170101">'[36]assemblies L _ Q'!$B$2199:$H$2203</definedName>
    <definedName name="comp170102">'[38]assemblies F _ K'!$B$1719:$H$1726</definedName>
    <definedName name="comp170103">'[35]assemblies A _ E'!$B$113:$H$131</definedName>
    <definedName name="comp170104">'[35]assemblies A _ E'!$B$895:$H$911</definedName>
    <definedName name="comp170105">'[35]assemblies A _ E'!$B$1764:$H$1773</definedName>
    <definedName name="comp170106">'[35]assemblies A _ E'!$B$2165:$H$2168</definedName>
    <definedName name="comp170107">'[35]assemblies A _ E'!$B$2170:$H$2173</definedName>
    <definedName name="comp170108">'[35]assemblies A _ E'!$B$93:$H$111</definedName>
    <definedName name="comp170109">'[35]assemblies A _ E'!$B$73:$H$91</definedName>
    <definedName name="comp170110">'[35]assemblies A _ E'!$B$133:$H$151</definedName>
    <definedName name="comp170111">'[35]assemblies A _ E'!$B$2716:$H$2725</definedName>
    <definedName name="comp170121">'[38]assemblies F _ K'!$B$1671:$H$1674</definedName>
    <definedName name="comp170201">'[35]assemblies A _ E'!$B$1474:$H$1489</definedName>
    <definedName name="comp170202">'[35]assemblies A _ E'!$B$1491:$H$1503</definedName>
    <definedName name="comp170211">'[35]assemblies A _ E'!$B$1469:$H$1472</definedName>
    <definedName name="comp170231">'[35]assemblies A _ E'!$B$354:$H$357</definedName>
    <definedName name="comp170232">'[35]assemblies A _ E'!$B$68:$H$71</definedName>
    <definedName name="comp170301">'[35]assemblies A _ E'!$B$858:$H$874</definedName>
    <definedName name="comp170311">'[35]assemblies A _ E'!$B$876:$H$879</definedName>
    <definedName name="comp170401">'[35]assemblies A _ E'!$B$1505:$H$1508</definedName>
    <definedName name="comp170402">'[38]assemblies F _ K'!$B$1676:$H$1692</definedName>
    <definedName name="comp170411">'[35]assemblies A _ E'!$B$1600:$H$1603</definedName>
    <definedName name="comp170421">'[35]assemblies A _ E'!$B$990:$H$993</definedName>
    <definedName name="comp170501">'[36]assemblies L _ Q'!$B$2235:$H$2263</definedName>
    <definedName name="comp170601">'[37]assemblies R _ Z'!$B$428:$H$431</definedName>
    <definedName name="comp170602">'[37]assemblies R _ Z'!$B$450:$H$453</definedName>
    <definedName name="comp170702">'[35]assemblies A _ E'!$B$635:$H$645</definedName>
    <definedName name="comp170801">'[35]assemblies A _ E'!$B$2589:$H$2600</definedName>
    <definedName name="comp170811">'[38]assemblies F _ K'!$B$1699:$H$1702</definedName>
    <definedName name="comp170812">'[38]assemblies F _ K'!$B$1704:$H$1707</definedName>
    <definedName name="comp171101">'[36]assemblies L _ Q'!$B$495:$H$498</definedName>
    <definedName name="comp203201">'[35]assemblies A _ E'!$B$1254:$H$1261</definedName>
    <definedName name="comp203202">'[35]assemblies A _ E'!$B$1263:$H$1272</definedName>
    <definedName name="comp203203">'[35]assemblies A _ E'!$B$1274:$H$1281</definedName>
    <definedName name="comp203204">'[35]assemblies A _ E'!$B$1283:$H$1292</definedName>
    <definedName name="comp203205">'[35]assemblies A _ E'!$B$1294:$H$1301</definedName>
    <definedName name="comp203206">'[35]assemblies A _ E'!$B$1303:$H$1312</definedName>
    <definedName name="comp203207">'[35]assemblies A _ E'!$B$1314:$H$1321</definedName>
    <definedName name="comp203208">'[35]assemblies A _ E'!$B$1323:$H$1332</definedName>
    <definedName name="comp203209">'[35]assemblies A _ E'!$B$1334:$H$1341</definedName>
    <definedName name="comp203210">'[35]assemblies A _ E'!$B$1343:$H$1352</definedName>
    <definedName name="comp203211">'[35]assemblies A _ E'!$B$1354:$H$1361</definedName>
    <definedName name="comp203212">'[35]assemblies A _ E'!$B$1363:$H$1372</definedName>
    <definedName name="comp203213">'[35]assemblies A _ E'!$B$1374:$H$1381</definedName>
    <definedName name="comp203214">'[35]assemblies A _ E'!$B$1383:$H$1392</definedName>
    <definedName name="comp203301">'[35]assemblies A _ E'!$B$1404:$H$1411</definedName>
    <definedName name="comp203302">'[35]assemblies A _ E'!$B$1413:$H$1422</definedName>
    <definedName name="comp203303">'[35]assemblies A _ E'!$B$1424:$H$1431</definedName>
    <definedName name="comp203304">'[35]assemblies A _ E'!$B$1433:$H$1442</definedName>
    <definedName name="comp203305">'[35]assemblies A _ E'!$B$1444:$H$1451</definedName>
    <definedName name="comp203306">'[35]assemblies A _ E'!$B$1453:$H$1462</definedName>
    <definedName name="comp203501">'[35]assemblies A _ E'!$B$1645:$H$1652</definedName>
    <definedName name="comp203502">'[35]assemblies A _ E'!$B$1654:$H$1663</definedName>
    <definedName name="comp203601">'[35]assemblies A _ E'!$B$1605:$H$1612</definedName>
    <definedName name="comp203602">'[35]assemblies A _ E'!$B$1614:$H$1623</definedName>
    <definedName name="comp203603">'[35]assemblies A _ E'!$B$1625:$H$1632</definedName>
    <definedName name="comp203604">'[35]assemblies A _ E'!$B$1634:$H$1643</definedName>
    <definedName name="comp204101">'[35]assemblies A _ E'!$B$1960:$H$1967</definedName>
    <definedName name="comp204102">'[35]assemblies A _ E'!$B$1969:$H$1978</definedName>
    <definedName name="comp205101">'[35]assemblies A _ E'!$B$2439:$H$2446</definedName>
    <definedName name="comp205102">'[35]assemblies A _ E'!$B$2448:$H$2457</definedName>
    <definedName name="comp205103">'[35]assemblies A _ E'!$B$2459:$H$2466</definedName>
    <definedName name="comp205104">'[35]assemblies A _ E'!$B$2468:$H$2477</definedName>
    <definedName name="comp207201">'[38]assemblies F _ K'!$B$1641:$H$1647</definedName>
    <definedName name="comp207202">'[38]assemblies F _ K'!$B$1649:$H$1656</definedName>
    <definedName name="comp212201">'[36]assemblies L _ Q'!$B$670:$H$679</definedName>
    <definedName name="comp212301">'[36]assemblies L _ Q'!$B$681:$H$688</definedName>
    <definedName name="comp212302">'[36]assemblies L _ Q'!$B$690:$H$699</definedName>
    <definedName name="comp215101">'[36]assemblies L _ Q'!$B$881:$H$888</definedName>
    <definedName name="comp215102">'[36]assemblies L _ Q'!$B$890:$H$898</definedName>
    <definedName name="comp217201">'[37]assemblies R _ Z'!$B$465:$H$472</definedName>
    <definedName name="comp217202">'[37]assemblies R _ Z'!$B$474:$H$483</definedName>
    <definedName name="comp217301">'[37]assemblies R _ Z'!$B$747:$H$754</definedName>
    <definedName name="comp217302">'[37]assemblies R _ Z'!$B$756:$H$765</definedName>
    <definedName name="comp217303">'[37]assemblies R _ Z'!$B$767:$H$774</definedName>
    <definedName name="comp217304">'[37]assemblies R _ Z'!$B$776:$H$785</definedName>
    <definedName name="comp217305">'[37]assemblies R _ Z'!$B$727:$H$734</definedName>
    <definedName name="comp217306">'[37]assemblies R _ Z'!$B$736:$H$745</definedName>
    <definedName name="comp219201">'[37]assemblies R _ Z'!$B$1081:$H$1088</definedName>
    <definedName name="comp219202">'[37]assemblies R _ Z'!$B$1090:$H$1099</definedName>
    <definedName name="comp219203">'[37]assemblies R _ Z'!$B$1101:$H$1108</definedName>
    <definedName name="comp219204">'[37]assemblies R _ Z'!$B$1110:$H$1119</definedName>
    <definedName name="comp219205">'[37]assemblies R _ Z'!$B$1121:$H$1125</definedName>
    <definedName name="comp219206">'[37]assemblies R _ Z'!$B$1127:$H$1131</definedName>
    <definedName name="comp219207">'[37]assemblies R _ Z'!$B$1133:$H$1140</definedName>
    <definedName name="comp219208">'[37]assemblies R _ Z'!$B$1142:$H$1151</definedName>
    <definedName name="comp219209">'[37]assemblies R _ Z'!$B$1153:$H$1160</definedName>
    <definedName name="comp219210">'[37]assemblies R _ Z'!$B$1162:$H$1171</definedName>
    <definedName name="compeqp" localSheetId="0">#REF!</definedName>
    <definedName name="compeqp" localSheetId="1">#REF!</definedName>
    <definedName name="compeqp" localSheetId="2">#REF!</definedName>
    <definedName name="compeqp">#REF!</definedName>
    <definedName name="COMPRA" localSheetId="0">#REF!</definedName>
    <definedName name="COMPRA" localSheetId="2">#REF!</definedName>
    <definedName name="COMPRA">#REF!</definedName>
    <definedName name="COMPRAS" localSheetId="0">#REF!</definedName>
    <definedName name="COMPRAS">#REF!</definedName>
    <definedName name="COMPRIM" localSheetId="0">#REF!</definedName>
    <definedName name="COMPRIM">#REF!</definedName>
    <definedName name="comprimento">'[10]DADOS COLETATO'!$E$11</definedName>
    <definedName name="Comprimento_Equivalente" localSheetId="0">#REF!</definedName>
    <definedName name="Comprimento_Equivalente" localSheetId="1">#REF!</definedName>
    <definedName name="Comprimento_Equivalente" localSheetId="2">#REF!</definedName>
    <definedName name="Comprimento_Equivalente">#REF!</definedName>
    <definedName name="concorrentes" localSheetId="2" hidden="1">{#N/A,#N/A,FALSE,"Cronograma";#N/A,#N/A,FALSE,"Cronogr. 2"}</definedName>
    <definedName name="concorrentes" hidden="1">{#N/A,#N/A,FALSE,"Cronograma";#N/A,#N/A,FALSE,"Cronogr. 2"}</definedName>
    <definedName name="concreto" localSheetId="0">#REF!</definedName>
    <definedName name="concreto" localSheetId="2">#REF!</definedName>
    <definedName name="concreto">#REF!</definedName>
    <definedName name="Construcao_Casa_Maq_Plano_Inclinado" localSheetId="0">#REF!</definedName>
    <definedName name="Construcao_Casa_Maq_Plano_Inclinado" localSheetId="2">#REF!</definedName>
    <definedName name="Construcao_Casa_Maq_Plano_Inclinado">#REF!</definedName>
    <definedName name="Construcao_de_Acesso_a_Estacao_I">'[39]12.1'!$A$8:$F$105</definedName>
    <definedName name="Construcao_do_acesso_a_Estacao_I" localSheetId="0">#REF!</definedName>
    <definedName name="Construcao_do_acesso_a_Estacao_I" localSheetId="1">#REF!</definedName>
    <definedName name="Construcao_do_acesso_a_Estacao_I" localSheetId="2">#REF!</definedName>
    <definedName name="Construcao_do_acesso_a_Estacao_I">#REF!</definedName>
    <definedName name="Construcao_Escadaria_Apoio" localSheetId="0">#REF!</definedName>
    <definedName name="Construcao_Escadaria_Apoio" localSheetId="2">#REF!</definedName>
    <definedName name="Construcao_Escadaria_Apoio">#REF!</definedName>
    <definedName name="Consumodemateriais" localSheetId="0">#N/A</definedName>
    <definedName name="Consumodemateriais" localSheetId="1">[0]!DIESEL</definedName>
    <definedName name="Consumodemateriais">#N/A</definedName>
    <definedName name="Consumodemateriais___0" localSheetId="0">#N/A</definedName>
    <definedName name="Consumodemateriais___0" localSheetId="1">[0]!DIESEL</definedName>
    <definedName name="Consumodemateriais___0">#N/A</definedName>
    <definedName name="contador" localSheetId="0">#REF!</definedName>
    <definedName name="contador" localSheetId="1">#REF!</definedName>
    <definedName name="contador" localSheetId="2">#REF!</definedName>
    <definedName name="contador">#REF!</definedName>
    <definedName name="Contencao" localSheetId="0">#REF!</definedName>
    <definedName name="Contencao" localSheetId="2">#REF!</definedName>
    <definedName name="Contencao">#REF!</definedName>
    <definedName name="Contencao_" localSheetId="0">#REF!</definedName>
    <definedName name="Contencao_">#REF!</definedName>
    <definedName name="contratada" localSheetId="0">#REF!</definedName>
    <definedName name="contratada">#REF!</definedName>
    <definedName name="contrato" localSheetId="0">#REF!</definedName>
    <definedName name="contrato">#REF!</definedName>
    <definedName name="Coordenador" localSheetId="0">#REF!</definedName>
    <definedName name="Coordenador">#REF!</definedName>
    <definedName name="Coordenador2" localSheetId="0">#REF!</definedName>
    <definedName name="Coordenador2">#REF!</definedName>
    <definedName name="COTAÇÕES" localSheetId="0">#REF!</definedName>
    <definedName name="COTAÇÕES">#REF!</definedName>
    <definedName name="COTAS" localSheetId="0">#REF!</definedName>
    <definedName name="COTAS">#REF!</definedName>
    <definedName name="CP">[32]!PassaExtenso</definedName>
    <definedName name="cpu" localSheetId="0">[2]PLMUSEU!#REF!</definedName>
    <definedName name="cpu" localSheetId="1">[2]PLMUSEU!#REF!</definedName>
    <definedName name="cpu" localSheetId="2">[2]PLMUSEU!#REF!</definedName>
    <definedName name="cpu">[2]PLMUSEU!#REF!</definedName>
    <definedName name="CPU_021" localSheetId="0">#REF!</definedName>
    <definedName name="CPU_021" localSheetId="1">#REF!</definedName>
    <definedName name="CPU_021" localSheetId="2">#REF!</definedName>
    <definedName name="CPU_021">#REF!</definedName>
    <definedName name="CPU111111111111" localSheetId="0">#REF!</definedName>
    <definedName name="CPU111111111111" localSheetId="2">#REF!</definedName>
    <definedName name="CPU111111111111">#REF!</definedName>
    <definedName name="_xlnm.Criteria" localSheetId="0">#REF!</definedName>
    <definedName name="_xlnm.Criteria">#REF!</definedName>
    <definedName name="CRONO">[40]Equipamentos!$B$3:$C$57</definedName>
    <definedName name="cronomodificado" localSheetId="0">'[41]Planilha PROJETISTA'!#REF!</definedName>
    <definedName name="cronomodificado" localSheetId="1">'[41]Planilha PROJETISTA'!#REF!</definedName>
    <definedName name="cronomodificado" localSheetId="2">'[41]Planilha PROJETISTA'!#REF!</definedName>
    <definedName name="cronomodificado">'[41]Planilha PROJETISTA'!#REF!</definedName>
    <definedName name="CS">'[42]CS#'!$A$3:$K$12</definedName>
    <definedName name="CURRENCY" localSheetId="0">#REF!</definedName>
    <definedName name="CURRENCY" localSheetId="1">#REF!</definedName>
    <definedName name="CURRENCY" localSheetId="2">#REF!</definedName>
    <definedName name="CURRENCY">#REF!</definedName>
    <definedName name="curva" localSheetId="0">#REF!</definedName>
    <definedName name="curva" localSheetId="2">#REF!</definedName>
    <definedName name="curva">#REF!</definedName>
    <definedName name="custo" localSheetId="0">#REF!</definedName>
    <definedName name="custo">#REF!</definedName>
    <definedName name="CUSTO_10" localSheetId="0">#REF!</definedName>
    <definedName name="CUSTO_10">#REF!</definedName>
    <definedName name="CUSTO_10_16" localSheetId="0">#REF!</definedName>
    <definedName name="CUSTO_10_16">#REF!</definedName>
    <definedName name="CUSTO_10_19" localSheetId="0">#REF!</definedName>
    <definedName name="CUSTO_10_19">#REF!</definedName>
    <definedName name="CUSTO_10_19_16" localSheetId="0">#REF!</definedName>
    <definedName name="CUSTO_10_19_16">#REF!</definedName>
    <definedName name="CUSTO_16" localSheetId="0">#REF!</definedName>
    <definedName name="CUSTO_16">#REF!</definedName>
    <definedName name="CUSTO_17" localSheetId="0">#REF!</definedName>
    <definedName name="CUSTO_17">#REF!</definedName>
    <definedName name="CUSTO_17_16" localSheetId="0">#REF!</definedName>
    <definedName name="CUSTO_17_16">#REF!</definedName>
    <definedName name="CUSTO_17_19" localSheetId="0">#REF!</definedName>
    <definedName name="CUSTO_17_19">#REF!</definedName>
    <definedName name="CUSTO_17_19_16" localSheetId="0">#REF!</definedName>
    <definedName name="CUSTO_17_19_16">#REF!</definedName>
    <definedName name="CUSTO_19" localSheetId="0">#REF!</definedName>
    <definedName name="CUSTO_19">#REF!</definedName>
    <definedName name="CUSTO_19_16" localSheetId="0">#REF!</definedName>
    <definedName name="CUSTO_19_16">#REF!</definedName>
    <definedName name="CUSTO_6" localSheetId="0">#REF!</definedName>
    <definedName name="CUSTO_6">#REF!</definedName>
    <definedName name="CUSTO_6_16" localSheetId="0">#REF!</definedName>
    <definedName name="CUSTO_6_16">#REF!</definedName>
    <definedName name="CUSTO_6_19" localSheetId="0">#REF!</definedName>
    <definedName name="CUSTO_6_19">#REF!</definedName>
    <definedName name="CUSTO_6_19_16" localSheetId="0">#REF!</definedName>
    <definedName name="CUSTO_6_19_16">#REF!</definedName>
    <definedName name="CUSTO_7" localSheetId="0">#REF!</definedName>
    <definedName name="CUSTO_7">#REF!</definedName>
    <definedName name="CUSTO_7_16" localSheetId="0">#REF!</definedName>
    <definedName name="CUSTO_7_16">#REF!</definedName>
    <definedName name="CUSTO_7_19" localSheetId="0">#REF!</definedName>
    <definedName name="CUSTO_7_19">#REF!</definedName>
    <definedName name="CUSTO_7_19_16" localSheetId="0">#REF!</definedName>
    <definedName name="CUSTO_7_19_16">#REF!</definedName>
    <definedName name="CUSTO_8" localSheetId="0">#REF!</definedName>
    <definedName name="CUSTO_8">#REF!</definedName>
    <definedName name="CUSTO_8_16" localSheetId="0">#REF!</definedName>
    <definedName name="CUSTO_8_16">#REF!</definedName>
    <definedName name="CUSTO_8_19" localSheetId="0">#REF!</definedName>
    <definedName name="CUSTO_8_19">#REF!</definedName>
    <definedName name="CUSTO_8_19_16" localSheetId="0">#REF!</definedName>
    <definedName name="CUSTO_8_19_16">#REF!</definedName>
    <definedName name="CUSTO_9" localSheetId="0">#REF!</definedName>
    <definedName name="CUSTO_9">#REF!</definedName>
    <definedName name="CUSTO_9_16" localSheetId="0">#REF!</definedName>
    <definedName name="CUSTO_9_16">#REF!</definedName>
    <definedName name="CUSTO_9_19" localSheetId="0">#REF!</definedName>
    <definedName name="CUSTO_9_19">#REF!</definedName>
    <definedName name="CUSTO_9_19_16" localSheetId="0">#REF!</definedName>
    <definedName name="CUSTO_9_19_16">#REF!</definedName>
    <definedName name="cvrd" localSheetId="0" hidden="1">{#N/A,#N/A,TRUE,"CAPA";#N/A,#N/A,TRUE,"S7-300";#N/A,#N/A,TRUE,"S7-400";#N/A,#N/A,TRUE,"ET200";#N/A,#N/A,TRUE,"C7";#N/A,#N/A,TRUE,"SW";#N/A,#N/A,TRUE,"PG"}</definedName>
    <definedName name="cvrd" localSheetId="1" hidden="1">{#N/A,#N/A,TRUE,"CAPA";#N/A,#N/A,TRUE,"S7-300";#N/A,#N/A,TRUE,"S7-400";#N/A,#N/A,TRUE,"ET200";#N/A,#N/A,TRUE,"C7";#N/A,#N/A,TRUE,"SW";#N/A,#N/A,TRUE,"PG"}</definedName>
    <definedName name="cvrd" localSheetId="2" hidden="1">{#N/A,#N/A,TRUE,"CAPA";#N/A,#N/A,TRUE,"S7-300";#N/A,#N/A,TRUE,"S7-400";#N/A,#N/A,TRUE,"ET200";#N/A,#N/A,TRUE,"C7";#N/A,#N/A,TRUE,"SW";#N/A,#N/A,TRUE,"PG"}</definedName>
    <definedName name="cvrd" hidden="1">{#N/A,#N/A,TRUE,"CAPA";#N/A,#N/A,TRUE,"S7-300";#N/A,#N/A,TRUE,"S7-400";#N/A,#N/A,TRUE,"ET200";#N/A,#N/A,TRUE,"C7";#N/A,#N/A,TRUE,"SW";#N/A,#N/A,TRUE,"PG"}</definedName>
    <definedName name="d" localSheetId="0">#REF!</definedName>
    <definedName name="d" localSheetId="1">#REF!</definedName>
    <definedName name="d" localSheetId="2">#REF!</definedName>
    <definedName name="d">#REF!</definedName>
    <definedName name="DA" localSheetId="0" hidden="1">#REF!</definedName>
    <definedName name="DA" localSheetId="2" hidden="1">#REF!</definedName>
    <definedName name="DA" hidden="1">#REF!</definedName>
    <definedName name="dadinho" localSheetId="0">#REF!</definedName>
    <definedName name="dadinho">#REF!</definedName>
    <definedName name="dadinho_11" localSheetId="0">#REF!</definedName>
    <definedName name="dadinho_11">#REF!</definedName>
    <definedName name="dadinho_11_16" localSheetId="0">#REF!</definedName>
    <definedName name="dadinho_11_16">#REF!</definedName>
    <definedName name="dadinho_11_19" localSheetId="0">#REF!</definedName>
    <definedName name="dadinho_11_19">#REF!</definedName>
    <definedName name="dadinho_11_19_16" localSheetId="0">#REF!</definedName>
    <definedName name="dadinho_11_19_16">#REF!</definedName>
    <definedName name="dadinho_13" localSheetId="0">#REF!</definedName>
    <definedName name="dadinho_13">#REF!</definedName>
    <definedName name="dadinho_13_1" localSheetId="0">#REF!</definedName>
    <definedName name="dadinho_13_1">#REF!</definedName>
    <definedName name="dadinho_13_1_16" localSheetId="0">#REF!</definedName>
    <definedName name="dadinho_13_1_16">#REF!</definedName>
    <definedName name="dadinho_13_16" localSheetId="0">#REF!</definedName>
    <definedName name="dadinho_13_16">#REF!</definedName>
    <definedName name="dadinho_13_19" localSheetId="0">#REF!</definedName>
    <definedName name="dadinho_13_19">#REF!</definedName>
    <definedName name="dadinho_13_19_16" localSheetId="0">#REF!</definedName>
    <definedName name="dadinho_13_19_16">#REF!</definedName>
    <definedName name="dadinho_14" localSheetId="0">#REF!</definedName>
    <definedName name="dadinho_14">#REF!</definedName>
    <definedName name="dadinho_16" localSheetId="0">#REF!</definedName>
    <definedName name="dadinho_16">#REF!</definedName>
    <definedName name="dadinho_19" localSheetId="0">#REF!</definedName>
    <definedName name="dadinho_19">#REF!</definedName>
    <definedName name="dadinho_19_16" localSheetId="0">#REF!</definedName>
    <definedName name="dadinho_19_16">#REF!</definedName>
    <definedName name="dadinho_21" localSheetId="0">#REF!</definedName>
    <definedName name="dadinho_21">#REF!</definedName>
    <definedName name="dadinho_21_16" localSheetId="0">#REF!</definedName>
    <definedName name="dadinho_21_16">#REF!</definedName>
    <definedName name="dadinho_21_19" localSheetId="0">#REF!</definedName>
    <definedName name="dadinho_21_19">#REF!</definedName>
    <definedName name="dadinho_21_19_16" localSheetId="0">#REF!</definedName>
    <definedName name="dadinho_21_19_16">#REF!</definedName>
    <definedName name="dadinho_7" localSheetId="0">#REF!</definedName>
    <definedName name="dadinho_7">#REF!</definedName>
    <definedName name="dadinho_8" localSheetId="0">#REF!</definedName>
    <definedName name="dadinho_8">#REF!</definedName>
    <definedName name="dadinho_8_16" localSheetId="0">#REF!</definedName>
    <definedName name="dadinho_8_16">#REF!</definedName>
    <definedName name="dadinho_9" localSheetId="0">#REF!</definedName>
    <definedName name="dadinho_9">#REF!</definedName>
    <definedName name="dadinho_9_16" localSheetId="0">#REF!</definedName>
    <definedName name="dadinho_9_16">#REF!</definedName>
    <definedName name="dado008" localSheetId="0">#REF!</definedName>
    <definedName name="dado008">#REF!</definedName>
    <definedName name="DADOS" localSheetId="0">#REF!</definedName>
    <definedName name="DADOS">#REF!</definedName>
    <definedName name="DADOS_1">[43]Orçamentária!$AG$5:$AH$40</definedName>
    <definedName name="DADOS_11" localSheetId="0">#REF!</definedName>
    <definedName name="DADOS_11" localSheetId="1">#REF!</definedName>
    <definedName name="DADOS_11" localSheetId="2">#REF!</definedName>
    <definedName name="DADOS_11">#REF!</definedName>
    <definedName name="DADOS_11_16" localSheetId="0">#REF!</definedName>
    <definedName name="DADOS_11_16" localSheetId="2">#REF!</definedName>
    <definedName name="DADOS_11_16">#REF!</definedName>
    <definedName name="DADOS_11_19" localSheetId="0">#REF!</definedName>
    <definedName name="DADOS_11_19">#REF!</definedName>
    <definedName name="DADOS_11_19_16" localSheetId="0">#REF!</definedName>
    <definedName name="DADOS_11_19_16">#REF!</definedName>
    <definedName name="DADOS_13" localSheetId="0">#REF!</definedName>
    <definedName name="DADOS_13">#REF!</definedName>
    <definedName name="DADOS_13_1" localSheetId="0">#REF!</definedName>
    <definedName name="DADOS_13_1">#REF!</definedName>
    <definedName name="DADOS_13_1_16" localSheetId="0">#REF!</definedName>
    <definedName name="DADOS_13_1_16">#REF!</definedName>
    <definedName name="DADOS_13_16" localSheetId="0">#REF!</definedName>
    <definedName name="DADOS_13_16">#REF!</definedName>
    <definedName name="DADOS_13_19" localSheetId="0">#REF!</definedName>
    <definedName name="DADOS_13_19">#REF!</definedName>
    <definedName name="DADOS_13_19_16" localSheetId="0">#REF!</definedName>
    <definedName name="DADOS_13_19_16">#REF!</definedName>
    <definedName name="DADOS_14" localSheetId="0">#REF!</definedName>
    <definedName name="DADOS_14">#REF!</definedName>
    <definedName name="DADOS_14_16" localSheetId="0">#REF!</definedName>
    <definedName name="DADOS_14_16">#REF!</definedName>
    <definedName name="DADOS_14_19" localSheetId="0">#REF!</definedName>
    <definedName name="DADOS_14_19">#REF!</definedName>
    <definedName name="DADOS_14_19_16" localSheetId="0">#REF!</definedName>
    <definedName name="DADOS_14_19_16">#REF!</definedName>
    <definedName name="DADOS_15" localSheetId="0">#REF!</definedName>
    <definedName name="DADOS_15">#REF!</definedName>
    <definedName name="DADOS_15_16" localSheetId="0">#REF!</definedName>
    <definedName name="DADOS_15_16">#REF!</definedName>
    <definedName name="DADOS_15_19" localSheetId="0">#REF!</definedName>
    <definedName name="DADOS_15_19">#REF!</definedName>
    <definedName name="DADOS_15_19_16" localSheetId="0">#REF!</definedName>
    <definedName name="DADOS_15_19_16">#REF!</definedName>
    <definedName name="DADOS_16" localSheetId="0">#REF!</definedName>
    <definedName name="DADOS_16">#REF!</definedName>
    <definedName name="DADOS_16_1" localSheetId="0">#REF!</definedName>
    <definedName name="DADOS_16_1">#REF!</definedName>
    <definedName name="DADOS_16_16" localSheetId="0">#REF!</definedName>
    <definedName name="DADOS_16_16">#REF!</definedName>
    <definedName name="DADOS_16_19" localSheetId="0">#REF!</definedName>
    <definedName name="DADOS_16_19">#REF!</definedName>
    <definedName name="DADOS_16_19_16" localSheetId="0">#REF!</definedName>
    <definedName name="DADOS_16_19_16">#REF!</definedName>
    <definedName name="DADOS_19" localSheetId="0">#REF!</definedName>
    <definedName name="DADOS_19">#REF!</definedName>
    <definedName name="DADOS_19_1" localSheetId="0">#REF!</definedName>
    <definedName name="DADOS_19_1">#REF!</definedName>
    <definedName name="DADOS_19_1_16" localSheetId="0">#REF!</definedName>
    <definedName name="DADOS_19_1_16">#REF!</definedName>
    <definedName name="DADOS_19_16" localSheetId="0">#REF!</definedName>
    <definedName name="DADOS_19_16">#REF!</definedName>
    <definedName name="DADOS_2">[43]Orçamentária!$AG$5:$AH$40</definedName>
    <definedName name="DADOS_2_16">[43]Orçamentária!$AG$5:$AH$40</definedName>
    <definedName name="DADOS_21" localSheetId="0">#REF!</definedName>
    <definedName name="DADOS_21" localSheetId="1">#REF!</definedName>
    <definedName name="DADOS_21" localSheetId="2">#REF!</definedName>
    <definedName name="DADOS_21">#REF!</definedName>
    <definedName name="DADOS_21_16" localSheetId="0">#REF!</definedName>
    <definedName name="DADOS_21_16" localSheetId="2">#REF!</definedName>
    <definedName name="DADOS_21_16">#REF!</definedName>
    <definedName name="DADOS_21_19" localSheetId="0">#REF!</definedName>
    <definedName name="DADOS_21_19">#REF!</definedName>
    <definedName name="DADOS_21_19_16" localSheetId="0">#REF!</definedName>
    <definedName name="DADOS_21_19_16">#REF!</definedName>
    <definedName name="DADOS_3">[43]Orçamentária!$AG$5:$AH$40</definedName>
    <definedName name="DADOS_3_1">[43]Orçamentária!$AG$5:$AH$40</definedName>
    <definedName name="DADOS_3_16">[43]Orçamentária!$AG$5:$AH$40</definedName>
    <definedName name="DADOS_4">[43]Orçamentária!$AG$5:$AH$40</definedName>
    <definedName name="DADOS_4_1">[43]Orçamentária!$AG$5:$AH$40</definedName>
    <definedName name="DADOS_4_16">[43]Orçamentária!$AG$5:$AH$40</definedName>
    <definedName name="DADOS_7" localSheetId="0">#REF!</definedName>
    <definedName name="DADOS_7" localSheetId="1">#REF!</definedName>
    <definedName name="DADOS_7" localSheetId="2">#REF!</definedName>
    <definedName name="DADOS_7">#REF!</definedName>
    <definedName name="DADOS_8" localSheetId="0">#REF!</definedName>
    <definedName name="DADOS_8" localSheetId="2">#REF!</definedName>
    <definedName name="DADOS_8">#REF!</definedName>
    <definedName name="DADOS_8_16" localSheetId="0">#REF!</definedName>
    <definedName name="DADOS_8_16">#REF!</definedName>
    <definedName name="DADOS_9" localSheetId="0">#REF!</definedName>
    <definedName name="DADOS_9">#REF!</definedName>
    <definedName name="DADOS_9_16" localSheetId="0">#REF!</definedName>
    <definedName name="DADOS_9_16">#REF!</definedName>
    <definedName name="dados009" localSheetId="0">#REF!</definedName>
    <definedName name="dados009">#REF!</definedName>
    <definedName name="dadsadsad" localSheetId="0">#REF!</definedName>
    <definedName name="dadsadsad">#REF!</definedName>
    <definedName name="DASDASD" localSheetId="1">#REF!</definedName>
    <definedName name="DASDASD">#REF!</definedName>
    <definedName name="DATA" localSheetId="1">#REF!</definedName>
    <definedName name="DATA">'[31]Vínculos (Não Mexer)'!$G$26</definedName>
    <definedName name="Data_Final" localSheetId="0">#REF!</definedName>
    <definedName name="Data_Final" localSheetId="2">#REF!</definedName>
    <definedName name="Data_Final">#REF!</definedName>
    <definedName name="Data_Início" localSheetId="0">#REF!</definedName>
    <definedName name="Data_Início" localSheetId="2">#REF!</definedName>
    <definedName name="Data_Início">#REF!</definedName>
    <definedName name="data_ref" localSheetId="0">#REF!</definedName>
    <definedName name="data_ref" localSheetId="2">#REF!</definedName>
    <definedName name="data_ref">#REF!</definedName>
    <definedName name="data16" localSheetId="1">#REF!</definedName>
    <definedName name="data16">#REF!</definedName>
    <definedName name="data25" localSheetId="1">#REF!</definedName>
    <definedName name="data25">#REF!</definedName>
    <definedName name="data28" localSheetId="1">#REF!</definedName>
    <definedName name="data28">#REF!</definedName>
    <definedName name="data31" localSheetId="1">#REF!</definedName>
    <definedName name="data31">#REF!</definedName>
    <definedName name="data34" localSheetId="1">#REF!</definedName>
    <definedName name="data34">#REF!</definedName>
    <definedName name="database" localSheetId="0">#REF!</definedName>
    <definedName name="database">#REF!</definedName>
    <definedName name="DDD" localSheetId="0">#REF!</definedName>
    <definedName name="DDD">#REF!</definedName>
    <definedName name="DDDDD" localSheetId="0">#REF!</definedName>
    <definedName name="DDDDD">#REF!</definedName>
    <definedName name="ddddddd" localSheetId="0">ADITIVO!ddddddd</definedName>
    <definedName name="ddddddd" localSheetId="1">'Memória ADITIVO'!ddddddd</definedName>
    <definedName name="ddddddd" localSheetId="2">'MEMORIA DRENAGEM'!ddddddd</definedName>
    <definedName name="ddddddd">[0]!ddddddd</definedName>
    <definedName name="de" localSheetId="0">#REF!</definedName>
    <definedName name="de" localSheetId="1">#REF!</definedName>
    <definedName name="de" localSheetId="2">#REF!</definedName>
    <definedName name="de">#REF!</definedName>
    <definedName name="deeee" localSheetId="0">#REF!</definedName>
    <definedName name="deeee" localSheetId="2">#REF!</definedName>
    <definedName name="deeee">#REF!</definedName>
    <definedName name="def" localSheetId="1" hidden="1">#REF!</definedName>
    <definedName name="def" hidden="1">#REF!</definedName>
    <definedName name="defensa" localSheetId="0">ADITIVO!defensa</definedName>
    <definedName name="defensa" localSheetId="1">'Memória ADITIVO'!defensa</definedName>
    <definedName name="defensa" localSheetId="2">'MEMORIA DRENAGEM'!defensa</definedName>
    <definedName name="defensa">[0]!defensa</definedName>
    <definedName name="definitivo" localSheetId="0">#REF!</definedName>
    <definedName name="definitivo" localSheetId="1">#REF!</definedName>
    <definedName name="definitivo" localSheetId="2">#REF!</definedName>
    <definedName name="definitivo">#REF!</definedName>
    <definedName name="Dem_Lavanderia" localSheetId="0">#REF!</definedName>
    <definedName name="Dem_Lavanderia" localSheetId="2">#REF!</definedName>
    <definedName name="Dem_Lavanderia">#REF!</definedName>
    <definedName name="Demolicao_de_Guarita_Consulta" localSheetId="0">#REF!</definedName>
    <definedName name="Demolicao_de_Guarita_Consulta">#REF!</definedName>
    <definedName name="Demolicao_Lavanderia_Existente" localSheetId="0">#REF!</definedName>
    <definedName name="Demolicao_Lavanderia_Existente">#REF!</definedName>
    <definedName name="desarenador" localSheetId="0">#REF!</definedName>
    <definedName name="desarenador">#REF!</definedName>
    <definedName name="Descricao" localSheetId="0">#REF!</definedName>
    <definedName name="Descricao">#REF!</definedName>
    <definedName name="desejo" localSheetId="0">#REF!</definedName>
    <definedName name="desejo">#REF!</definedName>
    <definedName name="desti" localSheetId="0">#REF!</definedName>
    <definedName name="desti">#REF!</definedName>
    <definedName name="destino" localSheetId="0">#REF!</definedName>
    <definedName name="destino">#REF!</definedName>
    <definedName name="DEZEMBRO06" localSheetId="0">#REF!</definedName>
    <definedName name="DEZEMBRO06">#REF!</definedName>
    <definedName name="df" localSheetId="1" hidden="1">#REF!</definedName>
    <definedName name="df" hidden="1">#REF!</definedName>
    <definedName name="DFASD" localSheetId="1">#REF!</definedName>
    <definedName name="DFASD">#REF!</definedName>
    <definedName name="DFGGBB" localSheetId="1" hidden="1">#REF!</definedName>
    <definedName name="DFGGBB" hidden="1">#REF!</definedName>
    <definedName name="DFH" localSheetId="0">#REF!</definedName>
    <definedName name="DFH">#REF!</definedName>
    <definedName name="DFHG" localSheetId="0">#REF!</definedName>
    <definedName name="DFHG">#REF!</definedName>
    <definedName name="DFJO" localSheetId="0">#REF!</definedName>
    <definedName name="DFJO">#REF!</definedName>
    <definedName name="DFSGSG" localSheetId="0">#REF!</definedName>
    <definedName name="DFSGSG">#REF!</definedName>
    <definedName name="DGA" localSheetId="0">'[15]PRO-08'!#REF!</definedName>
    <definedName name="DGA">'[15]PRO-08'!#REF!</definedName>
    <definedName name="DGD" localSheetId="0">#REF!</definedName>
    <definedName name="DGD" localSheetId="1">#REF!</definedName>
    <definedName name="DGD" localSheetId="2">#REF!</definedName>
    <definedName name="DGD">#REF!</definedName>
    <definedName name="DIA">[30]INVENTÁRIO!$B$2</definedName>
    <definedName name="dial01" localSheetId="0">#REF!</definedName>
    <definedName name="dial01" localSheetId="1">#REF!</definedName>
    <definedName name="dial01" localSheetId="2">#REF!</definedName>
    <definedName name="dial01">#REF!</definedName>
    <definedName name="dialogo" localSheetId="0">#REF!</definedName>
    <definedName name="dialogo" localSheetId="2">#REF!</definedName>
    <definedName name="dialogo">#REF!</definedName>
    <definedName name="DIAMETRO" localSheetId="0">#REF!</definedName>
    <definedName name="DIAMETRO">#REF!</definedName>
    <definedName name="DIESEL">[28]INVENTÁRIO!$D$5</definedName>
    <definedName name="direcionador_2">#N/A</definedName>
    <definedName name="Distribuição" localSheetId="1">#REF!</definedName>
    <definedName name="Distribuição">#REF!</definedName>
    <definedName name="dizer01" localSheetId="0">#REF!</definedName>
    <definedName name="dizer01" localSheetId="1">#REF!</definedName>
    <definedName name="dizer01">#REF!</definedName>
    <definedName name="DJ" localSheetId="0">#REF!</definedName>
    <definedName name="DJ">#REF!</definedName>
    <definedName name="DMT" localSheetId="1">[44]Tabela!$A$5:$F$21</definedName>
    <definedName name="DMT">'[45]Instalação e manutenção de cant'!$D$1651,'[45]Instalação e manutenção de cant'!$D$1155</definedName>
    <definedName name="dnfgjkfdcnkb" localSheetId="0">#REF!</definedName>
    <definedName name="dnfgjkfdcnkb" localSheetId="1">#REF!</definedName>
    <definedName name="dnfgjkfdcnkb" localSheetId="2">#REF!</definedName>
    <definedName name="dnfgjkfdcnkb">#REF!</definedName>
    <definedName name="dois" localSheetId="0">#REF!</definedName>
    <definedName name="dois" localSheetId="2">#REF!</definedName>
    <definedName name="dois">#REF!</definedName>
    <definedName name="dp" localSheetId="0">#REF!</definedName>
    <definedName name="dp">#REF!</definedName>
    <definedName name="DRENAGEM" localSheetId="0">#REF!</definedName>
    <definedName name="DRENAGEM">#REF!</definedName>
    <definedName name="DRRT111" localSheetId="0">#REF!</definedName>
    <definedName name="DRRT111">#REF!</definedName>
    <definedName name="dsd" localSheetId="0">#REF!</definedName>
    <definedName name="dsd">#REF!</definedName>
    <definedName name="DSG" localSheetId="0">#REF!</definedName>
    <definedName name="DSG">#REF!</definedName>
    <definedName name="dsh" localSheetId="0">#REF!</definedName>
    <definedName name="dsh">#REF!</definedName>
    <definedName name="DSRG" localSheetId="0">#REF!</definedName>
    <definedName name="DSRG">#REF!</definedName>
    <definedName name="dta_ant" localSheetId="0">#REF!</definedName>
    <definedName name="dta_ant">#REF!</definedName>
    <definedName name="dta_atu" localSheetId="0">#REF!</definedName>
    <definedName name="dta_atu">#REF!</definedName>
    <definedName name="dta_med" localSheetId="0">#REF!</definedName>
    <definedName name="dta_med">#REF!</definedName>
    <definedName name="DTEE" localSheetId="0">#REF!</definedName>
    <definedName name="DTEE">#REF!</definedName>
    <definedName name="DTEP" localSheetId="0">#REF!</definedName>
    <definedName name="DTEP">#REF!</definedName>
    <definedName name="DTET" localSheetId="0">#REF!</definedName>
    <definedName name="DTET">#REF!</definedName>
    <definedName name="DTFE" localSheetId="0">#REF!</definedName>
    <definedName name="DTFE">#REF!</definedName>
    <definedName name="DTFM" localSheetId="0">#REF!</definedName>
    <definedName name="DTFM">#REF!</definedName>
    <definedName name="DTL" localSheetId="0">#REF!</definedName>
    <definedName name="DTL">#REF!</definedName>
    <definedName name="DURAÇÃO_OBRA" localSheetId="0">[31]Planejamento!#REF!</definedName>
    <definedName name="DURAÇÃO_OBRA">[31]Planejamento!#REF!</definedName>
    <definedName name="E" localSheetId="0">#REF!</definedName>
    <definedName name="E" localSheetId="1">#REF!</definedName>
    <definedName name="E" localSheetId="2">#REF!</definedName>
    <definedName name="E">#REF!</definedName>
    <definedName name="ecefrgege" localSheetId="0">#REF!</definedName>
    <definedName name="ecefrgege" localSheetId="2">#REF!</definedName>
    <definedName name="ecefrgege">#REF!</definedName>
    <definedName name="ECJ" localSheetId="0">#REF!</definedName>
    <definedName name="ECJ">#REF!</definedName>
    <definedName name="edital" localSheetId="0">#REF!</definedName>
    <definedName name="edital">#REF!</definedName>
    <definedName name="EER" localSheetId="0">#REF!</definedName>
    <definedName name="EER">#REF!</definedName>
    <definedName name="EJ" localSheetId="0">#REF!</definedName>
    <definedName name="EJ">#REF!</definedName>
    <definedName name="ELEMVS07" localSheetId="0">#REF!</definedName>
    <definedName name="ELEMVS07">#REF!</definedName>
    <definedName name="ELEVATÓRIAS" localSheetId="0">#REF!</definedName>
    <definedName name="ELEVATÓRIAS">#REF!</definedName>
    <definedName name="EMBAL" localSheetId="0">#REF!</definedName>
    <definedName name="EMBAL">#REF!</definedName>
    <definedName name="Embalagem" localSheetId="0">#REF!</definedName>
    <definedName name="Embalagem">#REF!</definedName>
    <definedName name="empolamento">'[10]DADOS COLETATO'!$I$41</definedName>
    <definedName name="EMPRESA">[46]IDENTIFICACAO!$D$12</definedName>
    <definedName name="ENCARGO" localSheetId="0">#REF!</definedName>
    <definedName name="ENCARGO" localSheetId="1">#REF!</definedName>
    <definedName name="ENCARGO" localSheetId="2">#REF!</definedName>
    <definedName name="ENCARGO">#REF!</definedName>
    <definedName name="energia" localSheetId="0">#REF!</definedName>
    <definedName name="energia" localSheetId="2">#REF!</definedName>
    <definedName name="energia">#REF!</definedName>
    <definedName name="ENG" localSheetId="0">#REF!</definedName>
    <definedName name="ENG">#REF!</definedName>
    <definedName name="engenharia" localSheetId="0">#REF!</definedName>
    <definedName name="engenharia">#REF!</definedName>
    <definedName name="EQ" localSheetId="1">#REF!</definedName>
    <definedName name="EQ">#REF!</definedName>
    <definedName name="EQPTO" localSheetId="0">#REF!</definedName>
    <definedName name="EQPTO">#REF!</definedName>
    <definedName name="EQPTO_13" localSheetId="0">#REF!</definedName>
    <definedName name="EQPTO_13">#REF!</definedName>
    <definedName name="equip" localSheetId="0">#REF!</definedName>
    <definedName name="equip">#REF!</definedName>
    <definedName name="equipamento" localSheetId="0">#REF!</definedName>
    <definedName name="equipamento">#REF!</definedName>
    <definedName name="er" hidden="1">[47]Poço!#REF!</definedName>
    <definedName name="erica" localSheetId="0">#REF!</definedName>
    <definedName name="erica" localSheetId="1">#REF!</definedName>
    <definedName name="erica" localSheetId="2">#REF!</definedName>
    <definedName name="erica">#REF!</definedName>
    <definedName name="erro01" localSheetId="0">#REF!</definedName>
    <definedName name="erro01" localSheetId="2">#REF!</definedName>
    <definedName name="erro01">#REF!</definedName>
    <definedName name="Escadaria" localSheetId="0">#REF!</definedName>
    <definedName name="Escadaria">#REF!</definedName>
    <definedName name="escav" localSheetId="0">#REF!</definedName>
    <definedName name="escav">#REF!</definedName>
    <definedName name="escavar" localSheetId="0">#REF!</definedName>
    <definedName name="escavar">#REF!</definedName>
    <definedName name="ESCMAN" localSheetId="0">#REF!</definedName>
    <definedName name="ESCMAN">#REF!</definedName>
    <definedName name="ESCRITÓRIO" localSheetId="0">#REF!</definedName>
    <definedName name="ESCRITÓRIO">#REF!</definedName>
    <definedName name="esgoto" localSheetId="0">#REF!</definedName>
    <definedName name="esgoto">#REF!</definedName>
    <definedName name="ESPELHO" localSheetId="1">#REF!</definedName>
    <definedName name="ESPELHO">#REF!</definedName>
    <definedName name="ESSENCIAIS" localSheetId="0">'[48]BLOCOS ANCORAGEM'!#REF!</definedName>
    <definedName name="ESSENCIAIS">'[48]BLOCOS ANCORAGEM'!#REF!</definedName>
    <definedName name="EstacaFinal" localSheetId="0">#REF!</definedName>
    <definedName name="EstacaFinal" localSheetId="1">#REF!</definedName>
    <definedName name="EstacaFinal" localSheetId="2">#REF!</definedName>
    <definedName name="EstacaFinal">#REF!</definedName>
    <definedName name="EstacaInicial" localSheetId="0">#REF!</definedName>
    <definedName name="EstacaInicial" localSheetId="2">#REF!</definedName>
    <definedName name="EstacaInicial">#REF!</definedName>
    <definedName name="Estacao_01" localSheetId="0">#REF!</definedName>
    <definedName name="Estacao_01">#REF!</definedName>
    <definedName name="Estacao_02" localSheetId="0">#REF!</definedName>
    <definedName name="Estacao_02">#REF!</definedName>
    <definedName name="Estacao_03" localSheetId="0">#REF!</definedName>
    <definedName name="Estacao_03">#REF!</definedName>
    <definedName name="Estacao_04" localSheetId="0">#REF!</definedName>
    <definedName name="Estacao_04">#REF!</definedName>
    <definedName name="Estacao_05" localSheetId="0">#REF!</definedName>
    <definedName name="Estacao_05">#REF!</definedName>
    <definedName name="estava01" localSheetId="0">#REF!</definedName>
    <definedName name="estava01">#REF!</definedName>
    <definedName name="ETA" localSheetId="0">#REF!</definedName>
    <definedName name="ETA">#REF!</definedName>
    <definedName name="ETE" localSheetId="0">#REF!</definedName>
    <definedName name="ETE">#REF!</definedName>
    <definedName name="eu" localSheetId="0" hidden="1">{#N/A,#N/A,FALSE,"MO (2)"}</definedName>
    <definedName name="eu" localSheetId="1" hidden="1">{#N/A,#N/A,FALSE,"MO (2)"}</definedName>
    <definedName name="eu" localSheetId="2" hidden="1">{#N/A,#N/A,FALSE,"MO (2)"}</definedName>
    <definedName name="eu" hidden="1">{#N/A,#N/A,FALSE,"MO (2)"}</definedName>
    <definedName name="EXA" localSheetId="0">'[15]PRO-08'!#REF!</definedName>
    <definedName name="EXA">'[15]PRO-08'!#REF!</definedName>
    <definedName name="excel" localSheetId="0">#REF!</definedName>
    <definedName name="excel" localSheetId="1">#REF!</definedName>
    <definedName name="excel" localSheetId="2">#REF!</definedName>
    <definedName name="excel">#REF!</definedName>
    <definedName name="excel_" localSheetId="0">#REF!</definedName>
    <definedName name="excel_" localSheetId="2">#REF!</definedName>
    <definedName name="excel_">#REF!</definedName>
    <definedName name="Excel_buil" localSheetId="0">#REF!</definedName>
    <definedName name="Excel_buil">#REF!</definedName>
    <definedName name="Excel_BuiltIn__FilterDatabase_1" localSheetId="0">#REF!</definedName>
    <definedName name="Excel_BuiltIn__FilterDatabase_1">#REF!</definedName>
    <definedName name="Excel_BuiltIn__FilterDatabase_2" localSheetId="1">#REF!</definedName>
    <definedName name="Excel_BuiltIn__FilterDatabase_2">#REF!</definedName>
    <definedName name="Excel_BuiltIn__FilterDatabase_2_1" localSheetId="1">#REF!</definedName>
    <definedName name="Excel_BuiltIn__FilterDatabase_2_1">#REF!</definedName>
    <definedName name="Excel_BuiltIn__FilterDatabase_4" localSheetId="1">#REF!</definedName>
    <definedName name="Excel_BuiltIn__FilterDatabase_4">#REF!</definedName>
    <definedName name="Excel_BuiltIn_Database" localSheetId="1">#REF!</definedName>
    <definedName name="Excel_BuiltIn_Database">#REF!</definedName>
    <definedName name="Excel_BuiltIn_Database_0">"$#REF!.$A$8:$K$922"</definedName>
    <definedName name="Excel_BuiltIn_Database_2" localSheetId="1">#REF!</definedName>
    <definedName name="Excel_BuiltIn_Database_2">#REF!</definedName>
    <definedName name="Excel_BuiltIn_Database_2_1" localSheetId="1">#REF!</definedName>
    <definedName name="Excel_BuiltIn_Database_2_1">#REF!</definedName>
    <definedName name="Excel_BuiltIn_Database_3" localSheetId="1">#REF!</definedName>
    <definedName name="Excel_BuiltIn_Database_3">#REF!</definedName>
    <definedName name="Excel_BuiltIn_Database_6" localSheetId="1">#REF!</definedName>
    <definedName name="Excel_BuiltIn_Database_6">#REF!</definedName>
    <definedName name="Excel_BuiltIn_Database_7" localSheetId="1">#REF!</definedName>
    <definedName name="Excel_BuiltIn_Database_7">#REF!</definedName>
    <definedName name="Excel_BuiltIn_Print_Area" localSheetId="0">#REF!</definedName>
    <definedName name="Excel_BuiltIn_Print_Area">#REF!</definedName>
    <definedName name="Excel_BuiltIn_Print_Area_1" localSheetId="0">#REF!</definedName>
    <definedName name="Excel_BuiltIn_Print_Area_1">#REF!</definedName>
    <definedName name="Excel_BuiltIn_Print_Area_1_1" localSheetId="0">#REF!</definedName>
    <definedName name="Excel_BuiltIn_Print_Area_1_1">#REF!</definedName>
    <definedName name="Excel_BuiltIn_Print_Area_1_1_1" localSheetId="0">#REF!</definedName>
    <definedName name="Excel_BuiltIn_Print_Area_1_1_1">#REF!</definedName>
    <definedName name="Excel_BuiltIn_Print_Area_1_1_1_1" localSheetId="0">#REF!</definedName>
    <definedName name="Excel_BuiltIn_Print_Area_1_1_1_1">#REF!</definedName>
    <definedName name="Excel_BuiltIn_Print_Area_1_1_1_1_1" localSheetId="0">#REF!</definedName>
    <definedName name="Excel_BuiltIn_Print_Area_1_1_1_1_1">#REF!</definedName>
    <definedName name="Excel_BuiltIn_Print_Area_1_1_1_1_1_1" localSheetId="0">#REF!</definedName>
    <definedName name="Excel_BuiltIn_Print_Area_1_1_1_1_1_1">#REF!</definedName>
    <definedName name="Excel_BuiltIn_Print_Area_1_1_1_1_1_1_1" localSheetId="0">#REF!</definedName>
    <definedName name="Excel_BuiltIn_Print_Area_1_1_1_1_1_1_1">#REF!</definedName>
    <definedName name="Excel_BuiltIn_Print_Area_1_1_1_1_1_1_1_1" localSheetId="0">#REF!</definedName>
    <definedName name="Excel_BuiltIn_Print_Area_1_1_1_1_1_1_1_1">#REF!</definedName>
    <definedName name="Excel_BuiltIn_Print_Area_1_1_1_1_1_1_1_1_1" localSheetId="0">#REF!</definedName>
    <definedName name="Excel_BuiltIn_Print_Area_1_1_1_1_1_1_1_1_1">#REF!</definedName>
    <definedName name="Excel_BuiltIn_Print_Area_10">"$#REF!.$A$1:$D$46"</definedName>
    <definedName name="Excel_BuiltIn_Print_Area_11">#N/A</definedName>
    <definedName name="Excel_BuiltIn_Print_Area_11_1" localSheetId="0">#REF!</definedName>
    <definedName name="Excel_BuiltIn_Print_Area_11_1" localSheetId="1">#REF!</definedName>
    <definedName name="Excel_BuiltIn_Print_Area_11_1" localSheetId="2">#REF!</definedName>
    <definedName name="Excel_BuiltIn_Print_Area_11_1">#REF!</definedName>
    <definedName name="Excel_BuiltIn_Print_Area_11_1_1">"$#REF!.$A$1:$AL$33"</definedName>
    <definedName name="Excel_BuiltIn_Print_Area_11_1_16" localSheetId="0">#REF!</definedName>
    <definedName name="Excel_BuiltIn_Print_Area_11_1_16" localSheetId="1">#REF!</definedName>
    <definedName name="Excel_BuiltIn_Print_Area_11_1_16" localSheetId="2">#REF!</definedName>
    <definedName name="Excel_BuiltIn_Print_Area_11_1_16">#REF!</definedName>
    <definedName name="Excel_BuiltIn_Print_Area_12">"$#REF!.$A$1:$G$13"</definedName>
    <definedName name="Excel_BuiltIn_Print_Area_14">"$#REF!.$A$1:$H$84"</definedName>
    <definedName name="Excel_BuiltIn_Print_Area_14_1" localSheetId="0">#REF!</definedName>
    <definedName name="Excel_BuiltIn_Print_Area_14_1" localSheetId="1">#REF!</definedName>
    <definedName name="Excel_BuiltIn_Print_Area_14_1" localSheetId="2">#REF!</definedName>
    <definedName name="Excel_BuiltIn_Print_Area_14_1">#REF!</definedName>
    <definedName name="Excel_BuiltIn_Print_Area_14_16" localSheetId="0">#REF!</definedName>
    <definedName name="Excel_BuiltIn_Print_Area_14_16" localSheetId="2">#REF!</definedName>
    <definedName name="Excel_BuiltIn_Print_Area_14_16">#REF!</definedName>
    <definedName name="Excel_BuiltIn_Print_Area_15">"$#REF!.$A$1:$D$47"</definedName>
    <definedName name="Excel_BuiltIn_Print_Area_15_1">"$#REF!.$A$1:$F$126"</definedName>
    <definedName name="Excel_BuiltIn_Print_Area_15_1_16" localSheetId="0">#REF!</definedName>
    <definedName name="Excel_BuiltIn_Print_Area_15_1_16" localSheetId="1">#REF!</definedName>
    <definedName name="Excel_BuiltIn_Print_Area_15_1_16" localSheetId="2">#REF!</definedName>
    <definedName name="Excel_BuiltIn_Print_Area_15_1_16">#REF!</definedName>
    <definedName name="Excel_BuiltIn_Print_Area_16">#N/A</definedName>
    <definedName name="Excel_BuiltIn_Print_Area_16_1" localSheetId="0">#REF!</definedName>
    <definedName name="Excel_BuiltIn_Print_Area_16_1" localSheetId="1">#REF!</definedName>
    <definedName name="Excel_BuiltIn_Print_Area_16_1" localSheetId="2">#REF!</definedName>
    <definedName name="Excel_BuiltIn_Print_Area_16_1">#REF!</definedName>
    <definedName name="Excel_BuiltIn_Print_Area_16_16" localSheetId="0">#REF!</definedName>
    <definedName name="Excel_BuiltIn_Print_Area_16_16" localSheetId="2">#REF!</definedName>
    <definedName name="Excel_BuiltIn_Print_Area_16_16">#REF!</definedName>
    <definedName name="Excel_BuiltIn_Print_Area_17">#N/A</definedName>
    <definedName name="Excel_BuiltIn_Print_Area_19">"$#REF!.$A$1:$G$44"</definedName>
    <definedName name="Excel_BuiltIn_Print_Area_2">"$#REF!.$A$1:$H$82"</definedName>
    <definedName name="Excel_BuiltIn_Print_Area_2_1" localSheetId="0">#REF!</definedName>
    <definedName name="Excel_BuiltIn_Print_Area_2_1" localSheetId="1">#REF!</definedName>
    <definedName name="Excel_BuiltIn_Print_Area_2_1" localSheetId="2">#REF!</definedName>
    <definedName name="Excel_BuiltIn_Print_Area_2_1">#REF!</definedName>
    <definedName name="Excel_BuiltIn_Print_Area_2_1_1" localSheetId="1">#REF!</definedName>
    <definedName name="Excel_BuiltIn_Print_Area_2_1_1">#REF!</definedName>
    <definedName name="Excel_BuiltIn_Print_Area_20">"$#REF!.$A$1:$G$33"</definedName>
    <definedName name="Excel_BuiltIn_Print_Area_21">"$#REF!.$A$1:$G$65"</definedName>
    <definedName name="Excel_BuiltIn_Print_Area_21_1" localSheetId="0">#REF!</definedName>
    <definedName name="Excel_BuiltIn_Print_Area_21_1" localSheetId="1">#REF!</definedName>
    <definedName name="Excel_BuiltIn_Print_Area_21_1" localSheetId="2">#REF!</definedName>
    <definedName name="Excel_BuiltIn_Print_Area_21_1">#REF!</definedName>
    <definedName name="Excel_BuiltIn_Print_Area_21_1_16" localSheetId="0">#REF!</definedName>
    <definedName name="Excel_BuiltIn_Print_Area_21_1_16" localSheetId="2">#REF!</definedName>
    <definedName name="Excel_BuiltIn_Print_Area_21_1_16">#REF!</definedName>
    <definedName name="Excel_BuiltIn_Print_Area_23">"$#REF!.$A$1:$H$85"</definedName>
    <definedName name="Excel_BuiltIn_Print_Area_24">"$#REF!.$A$1:$D$48"</definedName>
    <definedName name="Excel_BuiltIn_Print_Area_25">#N/A</definedName>
    <definedName name="Excel_BuiltIn_Print_Area_26" localSheetId="0">#REF!</definedName>
    <definedName name="Excel_BuiltIn_Print_Area_26" localSheetId="1">#N/A</definedName>
    <definedName name="Excel_BuiltIn_Print_Area_26" localSheetId="2">#REF!</definedName>
    <definedName name="Excel_BuiltIn_Print_Area_26">#REF!</definedName>
    <definedName name="Excel_BuiltIn_Print_Area_26_1" localSheetId="0">#REF!</definedName>
    <definedName name="Excel_BuiltIn_Print_Area_26_1" localSheetId="1">#REF!</definedName>
    <definedName name="Excel_BuiltIn_Print_Area_26_1" localSheetId="2">#REF!</definedName>
    <definedName name="Excel_BuiltIn_Print_Area_26_1">#REF!</definedName>
    <definedName name="Excel_BuiltIn_Print_Area_26_1_16" localSheetId="0">#REF!</definedName>
    <definedName name="Excel_BuiltIn_Print_Area_26_1_16">#REF!</definedName>
    <definedName name="Excel_BuiltIn_Print_Area_26_16" localSheetId="0">#REF!</definedName>
    <definedName name="Excel_BuiltIn_Print_Area_26_16">#REF!</definedName>
    <definedName name="Excel_BuiltIn_Print_Area_27_1" localSheetId="0">#REF!</definedName>
    <definedName name="Excel_BuiltIn_Print_Area_27_1">#REF!</definedName>
    <definedName name="Excel_BuiltIn_Print_Area_27_1_16" localSheetId="0">#REF!</definedName>
    <definedName name="Excel_BuiltIn_Print_Area_27_1_16">#REF!</definedName>
    <definedName name="Excel_BuiltIn_Print_Area_28">"$#REF!.$A$1:$G$44"</definedName>
    <definedName name="Excel_BuiltIn_Print_Area_29">"$#REF!.$A$1:$G$33"</definedName>
    <definedName name="Excel_BuiltIn_Print_Area_29_1" localSheetId="0">#REF!</definedName>
    <definedName name="Excel_BuiltIn_Print_Area_29_1" localSheetId="1">#REF!</definedName>
    <definedName name="Excel_BuiltIn_Print_Area_29_1" localSheetId="2">#REF!</definedName>
    <definedName name="Excel_BuiltIn_Print_Area_29_1">#REF!</definedName>
    <definedName name="Excel_BuiltIn_Print_Area_29_1_16" localSheetId="0">#REF!</definedName>
    <definedName name="Excel_BuiltIn_Print_Area_29_1_16" localSheetId="2">#REF!</definedName>
    <definedName name="Excel_BuiltIn_Print_Area_29_1_16">#REF!</definedName>
    <definedName name="Excel_BuiltIn_Print_Area_3">"$#REF!.$A$1:$K$71"</definedName>
    <definedName name="Excel_BuiltIn_Print_Area_3_1" localSheetId="1">#REF!</definedName>
    <definedName name="Excel_BuiltIn_Print_Area_3_1">"$#REF!.$A$1:$J$15"</definedName>
    <definedName name="Excel_BuiltIn_Print_Area_30">"$#REF!.$A$1:$G$65"</definedName>
    <definedName name="Excel_BuiltIn_Print_Area_30_1" localSheetId="0">#REF!</definedName>
    <definedName name="Excel_BuiltIn_Print_Area_30_1" localSheetId="1">#REF!</definedName>
    <definedName name="Excel_BuiltIn_Print_Area_30_1" localSheetId="2">#REF!</definedName>
    <definedName name="Excel_BuiltIn_Print_Area_30_1">#REF!</definedName>
    <definedName name="Excel_BuiltIn_Print_Area_30_1_16" localSheetId="0">#REF!</definedName>
    <definedName name="Excel_BuiltIn_Print_Area_30_1_16" localSheetId="2">#REF!</definedName>
    <definedName name="Excel_BuiltIn_Print_Area_30_1_16">#REF!</definedName>
    <definedName name="Excel_BuiltIn_Print_Area_31_1" localSheetId="0">#REF!</definedName>
    <definedName name="Excel_BuiltIn_Print_Area_31_1">#REF!</definedName>
    <definedName name="Excel_BuiltIn_Print_Area_31_1_16" localSheetId="0">#REF!</definedName>
    <definedName name="Excel_BuiltIn_Print_Area_31_1_16">#REF!</definedName>
    <definedName name="Excel_BuiltIn_Print_Area_33_1">('[49]TAB_  POÇOS DEFINITIVO _2007  c'!$A$1:$E$115,'[49]TAB_  POÇOS DEFINITIVO _2007  c'!$A$1:$F$65)</definedName>
    <definedName name="Excel_BuiltIn_Print_Area_4" localSheetId="0">#REF!</definedName>
    <definedName name="Excel_BuiltIn_Print_Area_4" localSheetId="1">#REF!</definedName>
    <definedName name="Excel_BuiltIn_Print_Area_4" localSheetId="2">#REF!</definedName>
    <definedName name="Excel_BuiltIn_Print_Area_4">#REF!</definedName>
    <definedName name="Excel_BuiltIn_Print_Area_4_1" localSheetId="0">#REF!</definedName>
    <definedName name="Excel_BuiltIn_Print_Area_4_1" localSheetId="2">#REF!</definedName>
    <definedName name="Excel_BuiltIn_Print_Area_4_1">#REF!</definedName>
    <definedName name="Excel_BuiltIn_Print_Area_49" localSheetId="0">#REF!</definedName>
    <definedName name="Excel_BuiltIn_Print_Area_49">#REF!</definedName>
    <definedName name="Excel_BuiltIn_Print_Area_49_16" localSheetId="0">#REF!</definedName>
    <definedName name="Excel_BuiltIn_Print_Area_49_16">#REF!</definedName>
    <definedName name="Excel_BuiltIn_Print_Area_5">"$#REF!.$A$1:$IV$32000"</definedName>
    <definedName name="Excel_BuiltIn_Print_Area_5_1" localSheetId="0">#REF!</definedName>
    <definedName name="Excel_BuiltIn_Print_Area_5_1" localSheetId="1">#REF!</definedName>
    <definedName name="Excel_BuiltIn_Print_Area_5_1" localSheetId="2">#REF!</definedName>
    <definedName name="Excel_BuiltIn_Print_Area_5_1">#REF!</definedName>
    <definedName name="Excel_BuiltIn_Print_Area_5_1_1">"$#REF!.$A$1:$J$13"</definedName>
    <definedName name="Excel_BuiltIn_Print_Area_5_1_16" localSheetId="0">#REF!</definedName>
    <definedName name="Excel_BuiltIn_Print_Area_5_1_16" localSheetId="1">#REF!</definedName>
    <definedName name="Excel_BuiltIn_Print_Area_5_1_16" localSheetId="2">#REF!</definedName>
    <definedName name="Excel_BuiltIn_Print_Area_5_1_16">#REF!</definedName>
    <definedName name="Excel_BuiltIn_Print_Area_6">"$#REF!.$A$1:$D$33"</definedName>
    <definedName name="Excel_BuiltIn_Print_Area_6_1" localSheetId="0">#REF!</definedName>
    <definedName name="Excel_BuiltIn_Print_Area_6_1" localSheetId="1">#REF!</definedName>
    <definedName name="Excel_BuiltIn_Print_Area_6_1" localSheetId="2">#REF!</definedName>
    <definedName name="Excel_BuiltIn_Print_Area_6_1">#REF!</definedName>
    <definedName name="Excel_BuiltIn_Print_Area_7">"$#REF!.$A$1:$G$14"</definedName>
    <definedName name="Excel_BuiltIn_Print_Area_8">"$#REF!.$A$1:$G$10"</definedName>
    <definedName name="Excel_BuiltIn_Print_Area_8_1" localSheetId="0">#REF!</definedName>
    <definedName name="Excel_BuiltIn_Print_Area_8_1" localSheetId="1">#REF!</definedName>
    <definedName name="Excel_BuiltIn_Print_Area_8_1" localSheetId="2">#REF!</definedName>
    <definedName name="Excel_BuiltIn_Print_Area_8_1">#REF!</definedName>
    <definedName name="Excel_BuiltIn_Print_Area_9">"$#REF!.$A$1:$I$102"</definedName>
    <definedName name="Excel_BuiltIn_Print_Area_9_1" localSheetId="0">#REF!</definedName>
    <definedName name="Excel_BuiltIn_Print_Area_9_1" localSheetId="1">#REF!</definedName>
    <definedName name="Excel_BuiltIn_Print_Area_9_1" localSheetId="2">#REF!</definedName>
    <definedName name="Excel_BuiltIn_Print_Area_9_1">#REF!</definedName>
    <definedName name="Excel_BuiltIn_Print_Area_9_1_16" localSheetId="0">#REF!</definedName>
    <definedName name="Excel_BuiltIn_Print_Area_9_1_16" localSheetId="2">#REF!</definedName>
    <definedName name="Excel_BuiltIn_Print_Area_9_1_16">#REF!</definedName>
    <definedName name="Excel_BuiltIn_Print_Titles" localSheetId="0">#REF!</definedName>
    <definedName name="Excel_BuiltIn_Print_Titles">#REF!</definedName>
    <definedName name="Excel_BuiltIn_Print_Titles_1" localSheetId="0">#REF!</definedName>
    <definedName name="Excel_BuiltIn_Print_Titles_1">#REF!</definedName>
    <definedName name="Excel_BuiltIn_Print_Titles_1_1" localSheetId="1">#REF!</definedName>
    <definedName name="Excel_BuiltIn_Print_Titles_1_1">#REF!</definedName>
    <definedName name="Excel_BuiltIn_Print_Titles_10">"$#REF!.$A$1:$IV$8"</definedName>
    <definedName name="Excel_BuiltIn_Print_Titles_11_1" localSheetId="1">#REF!</definedName>
    <definedName name="Excel_BuiltIn_Print_Titles_11_1">#REF!</definedName>
    <definedName name="Excel_BuiltIn_Print_Titles_14_1" localSheetId="0">#REF!</definedName>
    <definedName name="Excel_BuiltIn_Print_Titles_14_1" localSheetId="1">#REF!</definedName>
    <definedName name="Excel_BuiltIn_Print_Titles_14_1">#REF!</definedName>
    <definedName name="Excel_BuiltIn_Print_Titles_14_16" localSheetId="0">#REF!</definedName>
    <definedName name="Excel_BuiltIn_Print_Titles_14_16">#REF!</definedName>
    <definedName name="Excel_BuiltIn_Print_Titles_15">"$#REF!.$A$1:$IV$7"</definedName>
    <definedName name="Excel_BuiltIn_Print_Titles_15_1" localSheetId="0">#REF!</definedName>
    <definedName name="Excel_BuiltIn_Print_Titles_15_1" localSheetId="1">#REF!</definedName>
    <definedName name="Excel_BuiltIn_Print_Titles_15_1" localSheetId="2">#REF!</definedName>
    <definedName name="Excel_BuiltIn_Print_Titles_15_1">#REF!</definedName>
    <definedName name="Excel_BuiltIn_Print_Titles_15_16" localSheetId="0">#REF!</definedName>
    <definedName name="Excel_BuiltIn_Print_Titles_15_16" localSheetId="2">#REF!</definedName>
    <definedName name="Excel_BuiltIn_Print_Titles_15_16">#REF!</definedName>
    <definedName name="Excel_BuiltIn_Print_Titles_16" localSheetId="0">#REF!</definedName>
    <definedName name="Excel_BuiltIn_Print_Titles_16">#REF!</definedName>
    <definedName name="Excel_BuiltIn_Print_Titles_16_16" localSheetId="0">#REF!</definedName>
    <definedName name="Excel_BuiltIn_Print_Titles_16_16">#REF!</definedName>
    <definedName name="Excel_BuiltIn_Print_Titles_2" localSheetId="0">#REF!</definedName>
    <definedName name="Excel_BuiltIn_Print_Titles_2">#REF!</definedName>
    <definedName name="Excel_BuiltIn_Print_Titles_2_1" localSheetId="0">#REF!</definedName>
    <definedName name="Excel_BuiltIn_Print_Titles_2_1">#REF!</definedName>
    <definedName name="Excel_BuiltIn_Print_Titles_24">"$#REF!.$A$1:$IV$8"</definedName>
    <definedName name="Excel_BuiltIn_Print_Titles_3_1">"$#REF!.$A$1:$IV$9"</definedName>
    <definedName name="Excel_BuiltIn_Print_Titles_4" localSheetId="1">'[50]tabela orçamento'!#REF!</definedName>
    <definedName name="Excel_BuiltIn_Print_Titles_4">'[50]tabela orçamento'!#REF!</definedName>
    <definedName name="Excel_BuiltIn_Print_Titles_5" localSheetId="1">#REF!</definedName>
    <definedName name="Excel_BuiltIn_Print_Titles_5" localSheetId="2">#REF!</definedName>
    <definedName name="Excel_BuiltIn_Print_Titles_5">#REF!</definedName>
    <definedName name="Excel_BuiltIn_Print_Titles_6">"$#REF!.$A$1:$IV$8"</definedName>
    <definedName name="Excel_BuiltIn_Print_Titles_6_1" localSheetId="0">#REF!</definedName>
    <definedName name="Excel_BuiltIn_Print_Titles_6_1" localSheetId="1">#REF!</definedName>
    <definedName name="Excel_BuiltIn_Print_Titles_6_1" localSheetId="2">#REF!</definedName>
    <definedName name="Excel_BuiltIn_Print_Titles_6_1">#REF!</definedName>
    <definedName name="Excel_BuiltIn_Print_Titles_9_1" localSheetId="0">#REF!</definedName>
    <definedName name="Excel_BuiltIn_Print_Titles_9_1" localSheetId="2">#REF!</definedName>
    <definedName name="Excel_BuiltIn_Print_Titles_9_1">#REF!</definedName>
    <definedName name="Excel_BuiltIn_Print_Titles_9_1_16" localSheetId="0">#REF!</definedName>
    <definedName name="Excel_BuiltIn_Print_Titles_9_1_16">#REF!</definedName>
    <definedName name="excell" localSheetId="0">#REF!</definedName>
    <definedName name="excell">#REF!</definedName>
    <definedName name="excell1" localSheetId="0">#REF!</definedName>
    <definedName name="excell1">#REF!</definedName>
    <definedName name="excell12" localSheetId="0">#REF!</definedName>
    <definedName name="excell12">#REF!</definedName>
    <definedName name="excellee" localSheetId="0">#REF!</definedName>
    <definedName name="excellee">#REF!</definedName>
    <definedName name="Execucao_Fundacoes_Plano_Inclinado" localSheetId="0">#REF!</definedName>
    <definedName name="Execucao_Fundacoes_Plano_Inclinado">#REF!</definedName>
    <definedName name="Exist" localSheetId="0">#REF!</definedName>
    <definedName name="Exist">#REF!</definedName>
    <definedName name="EXT" localSheetId="0">'[51]QUADRA POLIESPORTIVA'!#REF!</definedName>
    <definedName name="EXT" localSheetId="1">'[51]QUADRA POLIESPORTIVA'!#REF!</definedName>
    <definedName name="EXT" localSheetId="2">'[51]QUADRA POLIESPORTIVA'!#REF!</definedName>
    <definedName name="EXT">'[51]QUADRA POLIESPORTIVA'!#REF!</definedName>
    <definedName name="extensao" localSheetId="0">#REF!</definedName>
    <definedName name="extensao" localSheetId="1">#REF!</definedName>
    <definedName name="extensao" localSheetId="2">#REF!</definedName>
    <definedName name="extensao">#REF!</definedName>
    <definedName name="Extenso">[11]!Extenso</definedName>
    <definedName name="EXTRA_CONTRATUAL" localSheetId="0">#REF!</definedName>
    <definedName name="EXTRA_CONTRATUAL" localSheetId="1">#REF!</definedName>
    <definedName name="EXTRA_CONTRATUAL" localSheetId="2">#REF!</definedName>
    <definedName name="EXTRA_CONTRATUAL">#REF!</definedName>
    <definedName name="EXTRA_CONTRATUAL_10" localSheetId="0">#REF!</definedName>
    <definedName name="EXTRA_CONTRATUAL_10" localSheetId="2">#REF!</definedName>
    <definedName name="EXTRA_CONTRATUAL_10">#REF!</definedName>
    <definedName name="EXTRA_CONTRATUAL_10_16" localSheetId="0">#REF!</definedName>
    <definedName name="EXTRA_CONTRATUAL_10_16">#REF!</definedName>
    <definedName name="EXTRA_CONTRATUAL_10_19" localSheetId="0">#REF!</definedName>
    <definedName name="EXTRA_CONTRATUAL_10_19">#REF!</definedName>
    <definedName name="EXTRA_CONTRATUAL_10_19_16" localSheetId="0">#REF!</definedName>
    <definedName name="EXTRA_CONTRATUAL_10_19_16">#REF!</definedName>
    <definedName name="EXTRA_CONTRATUAL_16" localSheetId="0">#REF!</definedName>
    <definedName name="EXTRA_CONTRATUAL_16">#REF!</definedName>
    <definedName name="EXTRA_CONTRATUAL_17" localSheetId="0">#REF!</definedName>
    <definedName name="EXTRA_CONTRATUAL_17">#REF!</definedName>
    <definedName name="EXTRA_CONTRATUAL_17_16" localSheetId="0">#REF!</definedName>
    <definedName name="EXTRA_CONTRATUAL_17_16">#REF!</definedName>
    <definedName name="EXTRA_CONTRATUAL_17_19" localSheetId="0">#REF!</definedName>
    <definedName name="EXTRA_CONTRATUAL_17_19">#REF!</definedName>
    <definedName name="EXTRA_CONTRATUAL_17_19_16" localSheetId="0">#REF!</definedName>
    <definedName name="EXTRA_CONTRATUAL_17_19_16">#REF!</definedName>
    <definedName name="EXTRA_CONTRATUAL_19" localSheetId="0">#REF!</definedName>
    <definedName name="EXTRA_CONTRATUAL_19">#REF!</definedName>
    <definedName name="EXTRA_CONTRATUAL_19_16" localSheetId="0">#REF!</definedName>
    <definedName name="EXTRA_CONTRATUAL_19_16">#REF!</definedName>
    <definedName name="EXTRA_CONTRATUAL_6" localSheetId="0">#REF!</definedName>
    <definedName name="EXTRA_CONTRATUAL_6">#REF!</definedName>
    <definedName name="EXTRA_CONTRATUAL_6_16" localSheetId="0">#REF!</definedName>
    <definedName name="EXTRA_CONTRATUAL_6_16">#REF!</definedName>
    <definedName name="EXTRA_CONTRATUAL_6_19" localSheetId="0">#REF!</definedName>
    <definedName name="EXTRA_CONTRATUAL_6_19">#REF!</definedName>
    <definedName name="EXTRA_CONTRATUAL_6_19_16" localSheetId="0">#REF!</definedName>
    <definedName name="EXTRA_CONTRATUAL_6_19_16">#REF!</definedName>
    <definedName name="EXTRA_CONTRATUAL_7" localSheetId="0">#REF!</definedName>
    <definedName name="EXTRA_CONTRATUAL_7">#REF!</definedName>
    <definedName name="EXTRA_CONTRATUAL_7_16" localSheetId="0">#REF!</definedName>
    <definedName name="EXTRA_CONTRATUAL_7_16">#REF!</definedName>
    <definedName name="EXTRA_CONTRATUAL_7_19" localSheetId="0">#REF!</definedName>
    <definedName name="EXTRA_CONTRATUAL_7_19">#REF!</definedName>
    <definedName name="EXTRA_CONTRATUAL_7_19_16" localSheetId="0">#REF!</definedName>
    <definedName name="EXTRA_CONTRATUAL_7_19_16">#REF!</definedName>
    <definedName name="EXTRA_CONTRATUAL_8" localSheetId="0">#REF!</definedName>
    <definedName name="EXTRA_CONTRATUAL_8">#REF!</definedName>
    <definedName name="EXTRA_CONTRATUAL_8_16" localSheetId="0">#REF!</definedName>
    <definedName name="EXTRA_CONTRATUAL_8_16">#REF!</definedName>
    <definedName name="EXTRA_CONTRATUAL_8_19" localSheetId="0">#REF!</definedName>
    <definedName name="EXTRA_CONTRATUAL_8_19">#REF!</definedName>
    <definedName name="EXTRA_CONTRATUAL_8_19_16" localSheetId="0">#REF!</definedName>
    <definedName name="EXTRA_CONTRATUAL_8_19_16">#REF!</definedName>
    <definedName name="EXTRA_CONTRATUAL_9" localSheetId="0">#REF!</definedName>
    <definedName name="EXTRA_CONTRATUAL_9">#REF!</definedName>
    <definedName name="EXTRA_CONTRATUAL_9_16" localSheetId="0">#REF!</definedName>
    <definedName name="EXTRA_CONTRATUAL_9_16">#REF!</definedName>
    <definedName name="EXTRA_CONTRATUAL_9_19" localSheetId="0">#REF!</definedName>
    <definedName name="EXTRA_CONTRATUAL_9_19">#REF!</definedName>
    <definedName name="EXTRA_CONTRATUAL_9_19_16" localSheetId="0">#REF!</definedName>
    <definedName name="EXTRA_CONTRATUAL_9_19_16">#REF!</definedName>
    <definedName name="F" localSheetId="0" hidden="1">#REF!</definedName>
    <definedName name="F" hidden="1">#REF!</definedName>
    <definedName name="F_01_120" localSheetId="0">#REF!</definedName>
    <definedName name="F_01_120">#REF!</definedName>
    <definedName name="F_01_150" localSheetId="0">#REF!</definedName>
    <definedName name="F_01_150">#REF!</definedName>
    <definedName name="F_01_180" localSheetId="0">#REF!</definedName>
    <definedName name="F_01_180">#REF!</definedName>
    <definedName name="F_01_210" localSheetId="0">#REF!</definedName>
    <definedName name="F_01_210">#REF!</definedName>
    <definedName name="F_01_240" localSheetId="0">#REF!</definedName>
    <definedName name="F_01_240">#REF!</definedName>
    <definedName name="F_01_270" localSheetId="0">#REF!</definedName>
    <definedName name="F_01_270">#REF!</definedName>
    <definedName name="F_01_30" localSheetId="0">#REF!</definedName>
    <definedName name="F_01_30">#REF!</definedName>
    <definedName name="F_01_300" localSheetId="0">#REF!</definedName>
    <definedName name="F_01_300">#REF!</definedName>
    <definedName name="F_01_330" localSheetId="0">#REF!</definedName>
    <definedName name="F_01_330">#REF!</definedName>
    <definedName name="F_01_360" localSheetId="0">#REF!</definedName>
    <definedName name="F_01_360">#REF!</definedName>
    <definedName name="F_01_390" localSheetId="0">#REF!</definedName>
    <definedName name="F_01_390">#REF!</definedName>
    <definedName name="F_01_420" localSheetId="0">#REF!</definedName>
    <definedName name="F_01_420">#REF!</definedName>
    <definedName name="F_01_450" localSheetId="0">#REF!</definedName>
    <definedName name="F_01_450">#REF!</definedName>
    <definedName name="F_01_480" localSheetId="0">#REF!</definedName>
    <definedName name="F_01_480">#REF!</definedName>
    <definedName name="F_01_510" localSheetId="0">#REF!</definedName>
    <definedName name="F_01_510">#REF!</definedName>
    <definedName name="F_01_540" localSheetId="0">#REF!</definedName>
    <definedName name="F_01_540">#REF!</definedName>
    <definedName name="F_01_570" localSheetId="0">#REF!</definedName>
    <definedName name="F_01_570">#REF!</definedName>
    <definedName name="F_01_60" localSheetId="0">#REF!</definedName>
    <definedName name="F_01_60">#REF!</definedName>
    <definedName name="F_01_600" localSheetId="0">#REF!</definedName>
    <definedName name="F_01_600">#REF!</definedName>
    <definedName name="F_01_630" localSheetId="0">#REF!</definedName>
    <definedName name="F_01_630">#REF!</definedName>
    <definedName name="F_01_660" localSheetId="0">#REF!</definedName>
    <definedName name="F_01_660">#REF!</definedName>
    <definedName name="F_01_690" localSheetId="0">#REF!</definedName>
    <definedName name="F_01_690">#REF!</definedName>
    <definedName name="F_01_720" localSheetId="0">#REF!</definedName>
    <definedName name="F_01_720">#REF!</definedName>
    <definedName name="F_01_90" localSheetId="0">#REF!</definedName>
    <definedName name="F_01_90">#REF!</definedName>
    <definedName name="F_02_120" localSheetId="0">#REF!</definedName>
    <definedName name="F_02_120">#REF!</definedName>
    <definedName name="F_02_150" localSheetId="0">#REF!</definedName>
    <definedName name="F_02_150">#REF!</definedName>
    <definedName name="F_02_180" localSheetId="0">#REF!</definedName>
    <definedName name="F_02_180">#REF!</definedName>
    <definedName name="F_02_210" localSheetId="0">#REF!</definedName>
    <definedName name="F_02_210">#REF!</definedName>
    <definedName name="F_02_240" localSheetId="0">#REF!</definedName>
    <definedName name="F_02_240">#REF!</definedName>
    <definedName name="F_02_270" localSheetId="0">#REF!</definedName>
    <definedName name="F_02_270">#REF!</definedName>
    <definedName name="F_02_30" localSheetId="0">#REF!</definedName>
    <definedName name="F_02_30">#REF!</definedName>
    <definedName name="F_02_300" localSheetId="0">#REF!</definedName>
    <definedName name="F_02_300">#REF!</definedName>
    <definedName name="F_02_330" localSheetId="0">#REF!</definedName>
    <definedName name="F_02_330">#REF!</definedName>
    <definedName name="F_02_360" localSheetId="0">#REF!</definedName>
    <definedName name="F_02_360">#REF!</definedName>
    <definedName name="F_02_390" localSheetId="0">#REF!</definedName>
    <definedName name="F_02_390">#REF!</definedName>
    <definedName name="F_02_420" localSheetId="0">#REF!</definedName>
    <definedName name="F_02_420">#REF!</definedName>
    <definedName name="F_02_450" localSheetId="0">#REF!</definedName>
    <definedName name="F_02_450">#REF!</definedName>
    <definedName name="F_02_480" localSheetId="0">#REF!</definedName>
    <definedName name="F_02_480">#REF!</definedName>
    <definedName name="F_02_510" localSheetId="0">#REF!</definedName>
    <definedName name="F_02_510">#REF!</definedName>
    <definedName name="F_02_540" localSheetId="0">#REF!</definedName>
    <definedName name="F_02_540">#REF!</definedName>
    <definedName name="F_02_570" localSheetId="0">#REF!</definedName>
    <definedName name="F_02_570">#REF!</definedName>
    <definedName name="F_02_60" localSheetId="0">#REF!</definedName>
    <definedName name="F_02_60">#REF!</definedName>
    <definedName name="F_02_600" localSheetId="0">#REF!</definedName>
    <definedName name="F_02_600">#REF!</definedName>
    <definedName name="F_02_630" localSheetId="0">#REF!</definedName>
    <definedName name="F_02_630">#REF!</definedName>
    <definedName name="F_02_660" localSheetId="0">#REF!</definedName>
    <definedName name="F_02_660">#REF!</definedName>
    <definedName name="F_02_690" localSheetId="0">#REF!</definedName>
    <definedName name="F_02_690">#REF!</definedName>
    <definedName name="F_02_720" localSheetId="0">#REF!</definedName>
    <definedName name="F_02_720">#REF!</definedName>
    <definedName name="F_02_90" localSheetId="0">#REF!</definedName>
    <definedName name="F_02_90">#REF!</definedName>
    <definedName name="F_03_120" localSheetId="0">#REF!</definedName>
    <definedName name="F_03_120">#REF!</definedName>
    <definedName name="F_03_150" localSheetId="0">#REF!</definedName>
    <definedName name="F_03_150">#REF!</definedName>
    <definedName name="F_03_180" localSheetId="0">#REF!</definedName>
    <definedName name="F_03_180">#REF!</definedName>
    <definedName name="F_03_210" localSheetId="0">#REF!</definedName>
    <definedName name="F_03_210">#REF!</definedName>
    <definedName name="F_03_240" localSheetId="0">#REF!</definedName>
    <definedName name="F_03_240">#REF!</definedName>
    <definedName name="F_03_270" localSheetId="0">#REF!</definedName>
    <definedName name="F_03_270">#REF!</definedName>
    <definedName name="F_03_30" localSheetId="0">#REF!</definedName>
    <definedName name="F_03_30">#REF!</definedName>
    <definedName name="F_03_300" localSheetId="0">#REF!</definedName>
    <definedName name="F_03_300">#REF!</definedName>
    <definedName name="F_03_330" localSheetId="0">#REF!</definedName>
    <definedName name="F_03_330">#REF!</definedName>
    <definedName name="F_03_360" localSheetId="0">#REF!</definedName>
    <definedName name="F_03_360">#REF!</definedName>
    <definedName name="F_03_390" localSheetId="0">#REF!</definedName>
    <definedName name="F_03_390">#REF!</definedName>
    <definedName name="F_03_420" localSheetId="0">#REF!</definedName>
    <definedName name="F_03_420">#REF!</definedName>
    <definedName name="F_03_450" localSheetId="0">#REF!</definedName>
    <definedName name="F_03_450">#REF!</definedName>
    <definedName name="F_03_480" localSheetId="0">#REF!</definedName>
    <definedName name="F_03_480">#REF!</definedName>
    <definedName name="F_03_510" localSheetId="0">#REF!</definedName>
    <definedName name="F_03_510">#REF!</definedName>
    <definedName name="F_03_540" localSheetId="0">#REF!</definedName>
    <definedName name="F_03_540">#REF!</definedName>
    <definedName name="F_03_570" localSheetId="0">#REF!</definedName>
    <definedName name="F_03_570">#REF!</definedName>
    <definedName name="F_03_60" localSheetId="0">#REF!</definedName>
    <definedName name="F_03_60">#REF!</definedName>
    <definedName name="F_03_600" localSheetId="0">#REF!</definedName>
    <definedName name="F_03_600">#REF!</definedName>
    <definedName name="F_03_630" localSheetId="0">#REF!</definedName>
    <definedName name="F_03_630">#REF!</definedName>
    <definedName name="F_03_660" localSheetId="0">#REF!</definedName>
    <definedName name="F_03_660">#REF!</definedName>
    <definedName name="F_03_690" localSheetId="0">#REF!</definedName>
    <definedName name="F_03_690">#REF!</definedName>
    <definedName name="F_03_720" localSheetId="0">#REF!</definedName>
    <definedName name="F_03_720">#REF!</definedName>
    <definedName name="F_03_90" localSheetId="0">#REF!</definedName>
    <definedName name="F_03_90">#REF!</definedName>
    <definedName name="F_04_120" localSheetId="0">#REF!</definedName>
    <definedName name="F_04_120">#REF!</definedName>
    <definedName name="F_04_150" localSheetId="0">#REF!</definedName>
    <definedName name="F_04_150">#REF!</definedName>
    <definedName name="F_04_180" localSheetId="0">#REF!</definedName>
    <definedName name="F_04_180">#REF!</definedName>
    <definedName name="F_04_210" localSheetId="0">#REF!</definedName>
    <definedName name="F_04_210">#REF!</definedName>
    <definedName name="F_04_240" localSheetId="0">#REF!</definedName>
    <definedName name="F_04_240">#REF!</definedName>
    <definedName name="F_04_270" localSheetId="0">#REF!</definedName>
    <definedName name="F_04_270">#REF!</definedName>
    <definedName name="F_04_30" localSheetId="0">#REF!</definedName>
    <definedName name="F_04_30">#REF!</definedName>
    <definedName name="F_04_300" localSheetId="0">#REF!</definedName>
    <definedName name="F_04_300">#REF!</definedName>
    <definedName name="F_04_330" localSheetId="0">#REF!</definedName>
    <definedName name="F_04_330">#REF!</definedName>
    <definedName name="F_04_360" localSheetId="0">#REF!</definedName>
    <definedName name="F_04_360">#REF!</definedName>
    <definedName name="F_04_390" localSheetId="0">#REF!</definedName>
    <definedName name="F_04_390">#REF!</definedName>
    <definedName name="F_04_420" localSheetId="0">#REF!</definedName>
    <definedName name="F_04_420">#REF!</definedName>
    <definedName name="F_04_450" localSheetId="0">#REF!</definedName>
    <definedName name="F_04_450">#REF!</definedName>
    <definedName name="F_04_480" localSheetId="0">#REF!</definedName>
    <definedName name="F_04_480">#REF!</definedName>
    <definedName name="F_04_510" localSheetId="0">#REF!</definedName>
    <definedName name="F_04_510">#REF!</definedName>
    <definedName name="F_04_540" localSheetId="0">#REF!</definedName>
    <definedName name="F_04_540">#REF!</definedName>
    <definedName name="F_04_570" localSheetId="0">#REF!</definedName>
    <definedName name="F_04_570">#REF!</definedName>
    <definedName name="F_04_60" localSheetId="0">#REF!</definedName>
    <definedName name="F_04_60">#REF!</definedName>
    <definedName name="F_04_600" localSheetId="0">#REF!</definedName>
    <definedName name="F_04_600">#REF!</definedName>
    <definedName name="F_04_630" localSheetId="0">#REF!</definedName>
    <definedName name="F_04_630">#REF!</definedName>
    <definedName name="F_04_660" localSheetId="0">#REF!</definedName>
    <definedName name="F_04_660">#REF!</definedName>
    <definedName name="F_04_690" localSheetId="0">#REF!</definedName>
    <definedName name="F_04_690">#REF!</definedName>
    <definedName name="F_04_720" localSheetId="0">#REF!</definedName>
    <definedName name="F_04_720">#REF!</definedName>
    <definedName name="F_04_90" localSheetId="0">#REF!</definedName>
    <definedName name="F_04_90">#REF!</definedName>
    <definedName name="F_05_120" localSheetId="0">#REF!</definedName>
    <definedName name="F_05_120">#REF!</definedName>
    <definedName name="F_05_150" localSheetId="0">#REF!</definedName>
    <definedName name="F_05_150">#REF!</definedName>
    <definedName name="F_05_180" localSheetId="0">#REF!</definedName>
    <definedName name="F_05_180">#REF!</definedName>
    <definedName name="F_05_210" localSheetId="0">#REF!</definedName>
    <definedName name="F_05_210">#REF!</definedName>
    <definedName name="F_05_240" localSheetId="0">#REF!</definedName>
    <definedName name="F_05_240">#REF!</definedName>
    <definedName name="F_05_270" localSheetId="0">#REF!</definedName>
    <definedName name="F_05_270">#REF!</definedName>
    <definedName name="F_05_30" localSheetId="0">#REF!</definedName>
    <definedName name="F_05_30">#REF!</definedName>
    <definedName name="F_05_300" localSheetId="0">#REF!</definedName>
    <definedName name="F_05_300">#REF!</definedName>
    <definedName name="F_05_330" localSheetId="0">#REF!</definedName>
    <definedName name="F_05_330">#REF!</definedName>
    <definedName name="F_05_360" localSheetId="0">#REF!</definedName>
    <definedName name="F_05_360">#REF!</definedName>
    <definedName name="F_05_390" localSheetId="0">#REF!</definedName>
    <definedName name="F_05_390">#REF!</definedName>
    <definedName name="F_05_420" localSheetId="0">#REF!</definedName>
    <definedName name="F_05_420">#REF!</definedName>
    <definedName name="F_05_450" localSheetId="0">#REF!</definedName>
    <definedName name="F_05_450">#REF!</definedName>
    <definedName name="F_05_480" localSheetId="0">#REF!</definedName>
    <definedName name="F_05_480">#REF!</definedName>
    <definedName name="F_05_510" localSheetId="0">#REF!</definedName>
    <definedName name="F_05_510">#REF!</definedName>
    <definedName name="F_05_540" localSheetId="0">#REF!</definedName>
    <definedName name="F_05_540">#REF!</definedName>
    <definedName name="F_05_570" localSheetId="0">#REF!</definedName>
    <definedName name="F_05_570">#REF!</definedName>
    <definedName name="F_05_60" localSheetId="0">#REF!</definedName>
    <definedName name="F_05_60">#REF!</definedName>
    <definedName name="F_05_600" localSheetId="0">#REF!</definedName>
    <definedName name="F_05_600">#REF!</definedName>
    <definedName name="F_05_630" localSheetId="0">#REF!</definedName>
    <definedName name="F_05_630">#REF!</definedName>
    <definedName name="F_05_660" localSheetId="0">#REF!</definedName>
    <definedName name="F_05_660">#REF!</definedName>
    <definedName name="F_05_690" localSheetId="0">#REF!</definedName>
    <definedName name="F_05_690">#REF!</definedName>
    <definedName name="F_05_720" localSheetId="0">#REF!</definedName>
    <definedName name="F_05_720">#REF!</definedName>
    <definedName name="F_05_90" localSheetId="0">#REF!</definedName>
    <definedName name="F_05_90">#REF!</definedName>
    <definedName name="F_06_120" localSheetId="0">#REF!</definedName>
    <definedName name="F_06_120">#REF!</definedName>
    <definedName name="F_06_150" localSheetId="0">#REF!</definedName>
    <definedName name="F_06_150">#REF!</definedName>
    <definedName name="F_06_180" localSheetId="0">#REF!</definedName>
    <definedName name="F_06_180">#REF!</definedName>
    <definedName name="F_06_210" localSheetId="0">#REF!</definedName>
    <definedName name="F_06_210">#REF!</definedName>
    <definedName name="F_06_240" localSheetId="0">#REF!</definedName>
    <definedName name="F_06_240">#REF!</definedName>
    <definedName name="F_06_270" localSheetId="0">#REF!</definedName>
    <definedName name="F_06_270">#REF!</definedName>
    <definedName name="F_06_30" localSheetId="0">#REF!</definedName>
    <definedName name="F_06_30">#REF!</definedName>
    <definedName name="F_06_300" localSheetId="0">#REF!</definedName>
    <definedName name="F_06_300">#REF!</definedName>
    <definedName name="F_06_330" localSheetId="0">#REF!</definedName>
    <definedName name="F_06_330">#REF!</definedName>
    <definedName name="F_06_360" localSheetId="0">#REF!</definedName>
    <definedName name="F_06_360">#REF!</definedName>
    <definedName name="F_06_390" localSheetId="0">#REF!</definedName>
    <definedName name="F_06_390">#REF!</definedName>
    <definedName name="F_06_420" localSheetId="0">#REF!</definedName>
    <definedName name="F_06_420">#REF!</definedName>
    <definedName name="F_06_450" localSheetId="0">#REF!</definedName>
    <definedName name="F_06_450">#REF!</definedName>
    <definedName name="F_06_480" localSheetId="0">#REF!</definedName>
    <definedName name="F_06_480">#REF!</definedName>
    <definedName name="F_06_510" localSheetId="0">#REF!</definedName>
    <definedName name="F_06_510">#REF!</definedName>
    <definedName name="F_06_540" localSheetId="0">#REF!</definedName>
    <definedName name="F_06_540">#REF!</definedName>
    <definedName name="F_06_570" localSheetId="0">#REF!</definedName>
    <definedName name="F_06_570">#REF!</definedName>
    <definedName name="F_06_60" localSheetId="0">#REF!</definedName>
    <definedName name="F_06_60">#REF!</definedName>
    <definedName name="F_06_600" localSheetId="0">#REF!</definedName>
    <definedName name="F_06_600">#REF!</definedName>
    <definedName name="F_06_630" localSheetId="0">#REF!</definedName>
    <definedName name="F_06_630">#REF!</definedName>
    <definedName name="F_06_660" localSheetId="0">#REF!</definedName>
    <definedName name="F_06_660">#REF!</definedName>
    <definedName name="F_06_690" localSheetId="0">#REF!</definedName>
    <definedName name="F_06_690">#REF!</definedName>
    <definedName name="F_06_720" localSheetId="0">#REF!</definedName>
    <definedName name="F_06_720">#REF!</definedName>
    <definedName name="F_06_90" localSheetId="0">#REF!</definedName>
    <definedName name="F_06_90">#REF!</definedName>
    <definedName name="F_07_120" localSheetId="0">#REF!</definedName>
    <definedName name="F_07_120">#REF!</definedName>
    <definedName name="F_07_150" localSheetId="0">#REF!</definedName>
    <definedName name="F_07_150">#REF!</definedName>
    <definedName name="F_07_180" localSheetId="0">#REF!</definedName>
    <definedName name="F_07_180">#REF!</definedName>
    <definedName name="F_07_210" localSheetId="0">#REF!</definedName>
    <definedName name="F_07_210">#REF!</definedName>
    <definedName name="F_07_240" localSheetId="0">#REF!</definedName>
    <definedName name="F_07_240">#REF!</definedName>
    <definedName name="F_07_270" localSheetId="0">#REF!</definedName>
    <definedName name="F_07_270">#REF!</definedName>
    <definedName name="F_07_30" localSheetId="0">#REF!</definedName>
    <definedName name="F_07_30">#REF!</definedName>
    <definedName name="F_07_300" localSheetId="0">#REF!</definedName>
    <definedName name="F_07_300">#REF!</definedName>
    <definedName name="F_07_330" localSheetId="0">#REF!</definedName>
    <definedName name="F_07_330">#REF!</definedName>
    <definedName name="F_07_360" localSheetId="0">#REF!</definedName>
    <definedName name="F_07_360">#REF!</definedName>
    <definedName name="F_07_390" localSheetId="0">#REF!</definedName>
    <definedName name="F_07_390">#REF!</definedName>
    <definedName name="F_07_420" localSheetId="0">#REF!</definedName>
    <definedName name="F_07_420">#REF!</definedName>
    <definedName name="F_07_450" localSheetId="0">#REF!</definedName>
    <definedName name="F_07_450">#REF!</definedName>
    <definedName name="F_07_480" localSheetId="0">#REF!</definedName>
    <definedName name="F_07_480">#REF!</definedName>
    <definedName name="F_07_510" localSheetId="0">#REF!</definedName>
    <definedName name="F_07_510">#REF!</definedName>
    <definedName name="F_07_540" localSheetId="0">#REF!</definedName>
    <definedName name="F_07_540">#REF!</definedName>
    <definedName name="F_07_570" localSheetId="0">#REF!</definedName>
    <definedName name="F_07_570">#REF!</definedName>
    <definedName name="F_07_60" localSheetId="0">#REF!</definedName>
    <definedName name="F_07_60">#REF!</definedName>
    <definedName name="F_07_600" localSheetId="0">#REF!</definedName>
    <definedName name="F_07_600">#REF!</definedName>
    <definedName name="F_07_630" localSheetId="0">#REF!</definedName>
    <definedName name="F_07_630">#REF!</definedName>
    <definedName name="F_07_660" localSheetId="0">#REF!</definedName>
    <definedName name="F_07_660">#REF!</definedName>
    <definedName name="F_07_690" localSheetId="0">#REF!</definedName>
    <definedName name="F_07_690">#REF!</definedName>
    <definedName name="F_07_720" localSheetId="0">#REF!</definedName>
    <definedName name="F_07_720">#REF!</definedName>
    <definedName name="F_07_90" localSheetId="0">#REF!</definedName>
    <definedName name="F_07_90">#REF!</definedName>
    <definedName name="F_08_120" localSheetId="0">#REF!</definedName>
    <definedName name="F_08_120">#REF!</definedName>
    <definedName name="F_08_150" localSheetId="0">#REF!</definedName>
    <definedName name="F_08_150">#REF!</definedName>
    <definedName name="F_08_180" localSheetId="0">#REF!</definedName>
    <definedName name="F_08_180">#REF!</definedName>
    <definedName name="F_08_210" localSheetId="0">#REF!</definedName>
    <definedName name="F_08_210">#REF!</definedName>
    <definedName name="F_08_240" localSheetId="0">#REF!</definedName>
    <definedName name="F_08_240">#REF!</definedName>
    <definedName name="F_08_270" localSheetId="0">#REF!</definedName>
    <definedName name="F_08_270">#REF!</definedName>
    <definedName name="F_08_30" localSheetId="0">#REF!</definedName>
    <definedName name="F_08_30">#REF!</definedName>
    <definedName name="F_08_300" localSheetId="0">#REF!</definedName>
    <definedName name="F_08_300">#REF!</definedName>
    <definedName name="F_08_330" localSheetId="0">#REF!</definedName>
    <definedName name="F_08_330">#REF!</definedName>
    <definedName name="F_08_360" localSheetId="0">#REF!</definedName>
    <definedName name="F_08_360">#REF!</definedName>
    <definedName name="F_08_390" localSheetId="0">#REF!</definedName>
    <definedName name="F_08_390">#REF!</definedName>
    <definedName name="F_08_420" localSheetId="0">#REF!</definedName>
    <definedName name="F_08_420">#REF!</definedName>
    <definedName name="F_08_450" localSheetId="0">#REF!</definedName>
    <definedName name="F_08_450">#REF!</definedName>
    <definedName name="F_08_480" localSheetId="0">#REF!</definedName>
    <definedName name="F_08_480">#REF!</definedName>
    <definedName name="F_08_510" localSheetId="0">#REF!</definedName>
    <definedName name="F_08_510">#REF!</definedName>
    <definedName name="F_08_540" localSheetId="0">#REF!</definedName>
    <definedName name="F_08_540">#REF!</definedName>
    <definedName name="F_08_570" localSheetId="0">#REF!</definedName>
    <definedName name="F_08_570">#REF!</definedName>
    <definedName name="F_08_60" localSheetId="0">#REF!</definedName>
    <definedName name="F_08_60">#REF!</definedName>
    <definedName name="F_08_600" localSheetId="0">#REF!</definedName>
    <definedName name="F_08_600">#REF!</definedName>
    <definedName name="F_08_630" localSheetId="0">#REF!</definedName>
    <definedName name="F_08_630">#REF!</definedName>
    <definedName name="F_08_660" localSheetId="0">#REF!</definedName>
    <definedName name="F_08_660">#REF!</definedName>
    <definedName name="F_08_690" localSheetId="0">#REF!</definedName>
    <definedName name="F_08_690">#REF!</definedName>
    <definedName name="F_08_720" localSheetId="0">#REF!</definedName>
    <definedName name="F_08_720">#REF!</definedName>
    <definedName name="F_08_90" localSheetId="0">#REF!</definedName>
    <definedName name="F_08_90">#REF!</definedName>
    <definedName name="F_09_120" localSheetId="0">#REF!</definedName>
    <definedName name="F_09_120">#REF!</definedName>
    <definedName name="F_09_150" localSheetId="0">#REF!</definedName>
    <definedName name="F_09_150">#REF!</definedName>
    <definedName name="F_09_180" localSheetId="0">#REF!</definedName>
    <definedName name="F_09_180">#REF!</definedName>
    <definedName name="F_09_210" localSheetId="0">#REF!</definedName>
    <definedName name="F_09_210">#REF!</definedName>
    <definedName name="F_09_240" localSheetId="0">#REF!</definedName>
    <definedName name="F_09_240">#REF!</definedName>
    <definedName name="F_09_270" localSheetId="0">#REF!</definedName>
    <definedName name="F_09_270">#REF!</definedName>
    <definedName name="F_09_30" localSheetId="0">#REF!</definedName>
    <definedName name="F_09_30">#REF!</definedName>
    <definedName name="F_09_300" localSheetId="0">#REF!</definedName>
    <definedName name="F_09_300">#REF!</definedName>
    <definedName name="F_09_330" localSheetId="0">#REF!</definedName>
    <definedName name="F_09_330">#REF!</definedName>
    <definedName name="F_09_360" localSheetId="0">#REF!</definedName>
    <definedName name="F_09_360">#REF!</definedName>
    <definedName name="F_09_390" localSheetId="0">#REF!</definedName>
    <definedName name="F_09_390">#REF!</definedName>
    <definedName name="F_09_420" localSheetId="0">#REF!</definedName>
    <definedName name="F_09_420">#REF!</definedName>
    <definedName name="F_09_450" localSheetId="0">#REF!</definedName>
    <definedName name="F_09_450">#REF!</definedName>
    <definedName name="F_09_480" localSheetId="0">#REF!</definedName>
    <definedName name="F_09_480">#REF!</definedName>
    <definedName name="F_09_510" localSheetId="0">#REF!</definedName>
    <definedName name="F_09_510">#REF!</definedName>
    <definedName name="F_09_540" localSheetId="0">#REF!</definedName>
    <definedName name="F_09_540">#REF!</definedName>
    <definedName name="F_09_570" localSheetId="0">#REF!</definedName>
    <definedName name="F_09_570">#REF!</definedName>
    <definedName name="F_09_60" localSheetId="0">#REF!</definedName>
    <definedName name="F_09_60">#REF!</definedName>
    <definedName name="F_09_600" localSheetId="0">#REF!</definedName>
    <definedName name="F_09_600">#REF!</definedName>
    <definedName name="F_09_630" localSheetId="0">#REF!</definedName>
    <definedName name="F_09_630">#REF!</definedName>
    <definedName name="F_09_660" localSheetId="0">#REF!</definedName>
    <definedName name="F_09_660">#REF!</definedName>
    <definedName name="F_09_690" localSheetId="0">#REF!</definedName>
    <definedName name="F_09_690">#REF!</definedName>
    <definedName name="F_09_720" localSheetId="0">#REF!</definedName>
    <definedName name="F_09_720">#REF!</definedName>
    <definedName name="F_09_90" localSheetId="0">#REF!</definedName>
    <definedName name="F_09_90">#REF!</definedName>
    <definedName name="F_10_120" localSheetId="0">#REF!</definedName>
    <definedName name="F_10_120">#REF!</definedName>
    <definedName name="F_10_150" localSheetId="0">#REF!</definedName>
    <definedName name="F_10_150">#REF!</definedName>
    <definedName name="F_10_180" localSheetId="0">#REF!</definedName>
    <definedName name="F_10_180">#REF!</definedName>
    <definedName name="F_10_210" localSheetId="0">#REF!</definedName>
    <definedName name="F_10_210">#REF!</definedName>
    <definedName name="F_10_240" localSheetId="0">#REF!</definedName>
    <definedName name="F_10_240">#REF!</definedName>
    <definedName name="F_10_270" localSheetId="0">#REF!</definedName>
    <definedName name="F_10_270">#REF!</definedName>
    <definedName name="F_10_30" localSheetId="0">#REF!</definedName>
    <definedName name="F_10_30">#REF!</definedName>
    <definedName name="F_10_300" localSheetId="0">#REF!</definedName>
    <definedName name="F_10_300">#REF!</definedName>
    <definedName name="F_10_330" localSheetId="0">#REF!</definedName>
    <definedName name="F_10_330">#REF!</definedName>
    <definedName name="F_10_360" localSheetId="0">#REF!</definedName>
    <definedName name="F_10_360">#REF!</definedName>
    <definedName name="F_10_390" localSheetId="0">#REF!</definedName>
    <definedName name="F_10_390">#REF!</definedName>
    <definedName name="F_10_420" localSheetId="0">#REF!</definedName>
    <definedName name="F_10_420">#REF!</definedName>
    <definedName name="F_10_450" localSheetId="0">#REF!</definedName>
    <definedName name="F_10_450">#REF!</definedName>
    <definedName name="F_10_480" localSheetId="0">#REF!</definedName>
    <definedName name="F_10_480">#REF!</definedName>
    <definedName name="F_10_510" localSheetId="0">#REF!</definedName>
    <definedName name="F_10_510">#REF!</definedName>
    <definedName name="F_10_540" localSheetId="0">#REF!</definedName>
    <definedName name="F_10_540">#REF!</definedName>
    <definedName name="F_10_570" localSheetId="0">#REF!</definedName>
    <definedName name="F_10_570">#REF!</definedName>
    <definedName name="F_10_60" localSheetId="0">#REF!</definedName>
    <definedName name="F_10_60">#REF!</definedName>
    <definedName name="F_10_600" localSheetId="0">#REF!</definedName>
    <definedName name="F_10_600">#REF!</definedName>
    <definedName name="F_10_630" localSheetId="0">#REF!</definedName>
    <definedName name="F_10_630">#REF!</definedName>
    <definedName name="F_10_660" localSheetId="0">#REF!</definedName>
    <definedName name="F_10_660">#REF!</definedName>
    <definedName name="F_10_690" localSheetId="0">#REF!</definedName>
    <definedName name="F_10_690">#REF!</definedName>
    <definedName name="F_10_720" localSheetId="0">#REF!</definedName>
    <definedName name="F_10_720">#REF!</definedName>
    <definedName name="F_10_90" localSheetId="0">#REF!</definedName>
    <definedName name="F_10_90">#REF!</definedName>
    <definedName name="F_11_120" localSheetId="0">#REF!</definedName>
    <definedName name="F_11_120">#REF!</definedName>
    <definedName name="F_11_150" localSheetId="0">#REF!</definedName>
    <definedName name="F_11_150">#REF!</definedName>
    <definedName name="F_11_180" localSheetId="0">#REF!</definedName>
    <definedName name="F_11_180">#REF!</definedName>
    <definedName name="F_11_210" localSheetId="0">#REF!</definedName>
    <definedName name="F_11_210">#REF!</definedName>
    <definedName name="F_11_240" localSheetId="0">#REF!</definedName>
    <definedName name="F_11_240">#REF!</definedName>
    <definedName name="F_11_270" localSheetId="0">#REF!</definedName>
    <definedName name="F_11_270">#REF!</definedName>
    <definedName name="F_11_30" localSheetId="0">#REF!</definedName>
    <definedName name="F_11_30">#REF!</definedName>
    <definedName name="F_11_300" localSheetId="0">#REF!</definedName>
    <definedName name="F_11_300">#REF!</definedName>
    <definedName name="F_11_330" localSheetId="0">#REF!</definedName>
    <definedName name="F_11_330">#REF!</definedName>
    <definedName name="F_11_360" localSheetId="0">#REF!</definedName>
    <definedName name="F_11_360">#REF!</definedName>
    <definedName name="F_11_390" localSheetId="0">#REF!</definedName>
    <definedName name="F_11_390">#REF!</definedName>
    <definedName name="F_11_420" localSheetId="0">#REF!</definedName>
    <definedName name="F_11_420">#REF!</definedName>
    <definedName name="F_11_450" localSheetId="0">#REF!</definedName>
    <definedName name="F_11_450">#REF!</definedName>
    <definedName name="F_11_480" localSheetId="0">#REF!</definedName>
    <definedName name="F_11_480">#REF!</definedName>
    <definedName name="F_11_510" localSheetId="0">#REF!</definedName>
    <definedName name="F_11_510">#REF!</definedName>
    <definedName name="F_11_540" localSheetId="0">#REF!</definedName>
    <definedName name="F_11_540">#REF!</definedName>
    <definedName name="F_11_570" localSheetId="0">#REF!</definedName>
    <definedName name="F_11_570">#REF!</definedName>
    <definedName name="F_11_60" localSheetId="0">#REF!</definedName>
    <definedName name="F_11_60">#REF!</definedName>
    <definedName name="F_11_600" localSheetId="0">#REF!</definedName>
    <definedName name="F_11_600">#REF!</definedName>
    <definedName name="F_11_630" localSheetId="0">#REF!</definedName>
    <definedName name="F_11_630">#REF!</definedName>
    <definedName name="F_11_660" localSheetId="0">#REF!</definedName>
    <definedName name="F_11_660">#REF!</definedName>
    <definedName name="F_11_690" localSheetId="0">#REF!</definedName>
    <definedName name="F_11_690">#REF!</definedName>
    <definedName name="F_11_720" localSheetId="0">#REF!</definedName>
    <definedName name="F_11_720">#REF!</definedName>
    <definedName name="F_11_90" localSheetId="0">#REF!</definedName>
    <definedName name="F_11_90">#REF!</definedName>
    <definedName name="F_12_120" localSheetId="0">#REF!</definedName>
    <definedName name="F_12_120">#REF!</definedName>
    <definedName name="F_12_150" localSheetId="0">#REF!</definedName>
    <definedName name="F_12_150">#REF!</definedName>
    <definedName name="F_12_180" localSheetId="0">#REF!</definedName>
    <definedName name="F_12_180">#REF!</definedName>
    <definedName name="F_12_210" localSheetId="0">#REF!</definedName>
    <definedName name="F_12_210">#REF!</definedName>
    <definedName name="F_12_240" localSheetId="0">#REF!</definedName>
    <definedName name="F_12_240">#REF!</definedName>
    <definedName name="F_12_270" localSheetId="0">#REF!</definedName>
    <definedName name="F_12_270">#REF!</definedName>
    <definedName name="F_12_30" localSheetId="0">#REF!</definedName>
    <definedName name="F_12_30">#REF!</definedName>
    <definedName name="F_12_300" localSheetId="0">#REF!</definedName>
    <definedName name="F_12_300">#REF!</definedName>
    <definedName name="F_12_330" localSheetId="0">#REF!</definedName>
    <definedName name="F_12_330">#REF!</definedName>
    <definedName name="F_12_360" localSheetId="0">#REF!</definedName>
    <definedName name="F_12_360">#REF!</definedName>
    <definedName name="F_12_390" localSheetId="0">#REF!</definedName>
    <definedName name="F_12_390">#REF!</definedName>
    <definedName name="F_12_420" localSheetId="0">#REF!</definedName>
    <definedName name="F_12_420">#REF!</definedName>
    <definedName name="F_12_450" localSheetId="0">#REF!</definedName>
    <definedName name="F_12_450">#REF!</definedName>
    <definedName name="F_12_480" localSheetId="0">#REF!</definedName>
    <definedName name="F_12_480">#REF!</definedName>
    <definedName name="F_12_510" localSheetId="0">#REF!</definedName>
    <definedName name="F_12_510">#REF!</definedName>
    <definedName name="F_12_540" localSheetId="0">#REF!</definedName>
    <definedName name="F_12_540">#REF!</definedName>
    <definedName name="F_12_570" localSheetId="0">#REF!</definedName>
    <definedName name="F_12_570">#REF!</definedName>
    <definedName name="F_12_60" localSheetId="0">#REF!</definedName>
    <definedName name="F_12_60">#REF!</definedName>
    <definedName name="F_12_600" localSheetId="0">#REF!</definedName>
    <definedName name="F_12_600">#REF!</definedName>
    <definedName name="F_12_630" localSheetId="0">#REF!</definedName>
    <definedName name="F_12_630">#REF!</definedName>
    <definedName name="F_12_660" localSheetId="0">#REF!</definedName>
    <definedName name="F_12_660">#REF!</definedName>
    <definedName name="F_12_690" localSheetId="0">#REF!</definedName>
    <definedName name="F_12_690">#REF!</definedName>
    <definedName name="F_12_720" localSheetId="0">#REF!</definedName>
    <definedName name="F_12_720">#REF!</definedName>
    <definedName name="F_12_90" localSheetId="0">#REF!</definedName>
    <definedName name="F_12_90">#REF!</definedName>
    <definedName name="F_13_120" localSheetId="0">#REF!</definedName>
    <definedName name="F_13_120">#REF!</definedName>
    <definedName name="F_13_150" localSheetId="0">#REF!</definedName>
    <definedName name="F_13_150">#REF!</definedName>
    <definedName name="F_13_180" localSheetId="0">#REF!</definedName>
    <definedName name="F_13_180">#REF!</definedName>
    <definedName name="F_13_210" localSheetId="0">#REF!</definedName>
    <definedName name="F_13_210">#REF!</definedName>
    <definedName name="F_13_240" localSheetId="0">#REF!</definedName>
    <definedName name="F_13_240">#REF!</definedName>
    <definedName name="F_13_270" localSheetId="0">#REF!</definedName>
    <definedName name="F_13_270">#REF!</definedName>
    <definedName name="F_13_30" localSheetId="0">#REF!</definedName>
    <definedName name="F_13_30">#REF!</definedName>
    <definedName name="F_13_300" localSheetId="0">#REF!</definedName>
    <definedName name="F_13_300">#REF!</definedName>
    <definedName name="F_13_330" localSheetId="0">#REF!</definedName>
    <definedName name="F_13_330">#REF!</definedName>
    <definedName name="F_13_360" localSheetId="0">#REF!</definedName>
    <definedName name="F_13_360">#REF!</definedName>
    <definedName name="F_13_390" localSheetId="0">#REF!</definedName>
    <definedName name="F_13_390">#REF!</definedName>
    <definedName name="F_13_420" localSheetId="0">#REF!</definedName>
    <definedName name="F_13_420">#REF!</definedName>
    <definedName name="F_13_450" localSheetId="0">#REF!</definedName>
    <definedName name="F_13_450">#REF!</definedName>
    <definedName name="F_13_480" localSheetId="0">#REF!</definedName>
    <definedName name="F_13_480">#REF!</definedName>
    <definedName name="F_13_510" localSheetId="0">#REF!</definedName>
    <definedName name="F_13_510">#REF!</definedName>
    <definedName name="F_13_540" localSheetId="0">#REF!</definedName>
    <definedName name="F_13_540">#REF!</definedName>
    <definedName name="F_13_570" localSheetId="0">#REF!</definedName>
    <definedName name="F_13_570">#REF!</definedName>
    <definedName name="F_13_60" localSheetId="0">#REF!</definedName>
    <definedName name="F_13_60">#REF!</definedName>
    <definedName name="F_13_600" localSheetId="0">#REF!</definedName>
    <definedName name="F_13_600">#REF!</definedName>
    <definedName name="F_13_630" localSheetId="0">#REF!</definedName>
    <definedName name="F_13_630">#REF!</definedName>
    <definedName name="F_13_660" localSheetId="0">#REF!</definedName>
    <definedName name="F_13_660">#REF!</definedName>
    <definedName name="F_13_690" localSheetId="0">#REF!</definedName>
    <definedName name="F_13_690">#REF!</definedName>
    <definedName name="F_13_720" localSheetId="0">#REF!</definedName>
    <definedName name="F_13_720">#REF!</definedName>
    <definedName name="F_13_90" localSheetId="0">#REF!</definedName>
    <definedName name="F_13_90">#REF!</definedName>
    <definedName name="F_14_120" localSheetId="0">#REF!</definedName>
    <definedName name="F_14_120">#REF!</definedName>
    <definedName name="F_14_150" localSheetId="0">#REF!</definedName>
    <definedName name="F_14_150">#REF!</definedName>
    <definedName name="F_14_180" localSheetId="0">#REF!</definedName>
    <definedName name="F_14_180">#REF!</definedName>
    <definedName name="F_14_210" localSheetId="0">#REF!</definedName>
    <definedName name="F_14_210">#REF!</definedName>
    <definedName name="F_14_240" localSheetId="0">#REF!</definedName>
    <definedName name="F_14_240">#REF!</definedName>
    <definedName name="F_14_270" localSheetId="0">#REF!</definedName>
    <definedName name="F_14_270">#REF!</definedName>
    <definedName name="F_14_30" localSheetId="0">#REF!</definedName>
    <definedName name="F_14_30">#REF!</definedName>
    <definedName name="F_14_300" localSheetId="0">#REF!</definedName>
    <definedName name="F_14_300">#REF!</definedName>
    <definedName name="F_14_330" localSheetId="0">#REF!</definedName>
    <definedName name="F_14_330">#REF!</definedName>
    <definedName name="F_14_360" localSheetId="0">#REF!</definedName>
    <definedName name="F_14_360">#REF!</definedName>
    <definedName name="F_14_390" localSheetId="0">#REF!</definedName>
    <definedName name="F_14_390">#REF!</definedName>
    <definedName name="F_14_420" localSheetId="0">#REF!</definedName>
    <definedName name="F_14_420">#REF!</definedName>
    <definedName name="F_14_450" localSheetId="0">#REF!</definedName>
    <definedName name="F_14_450">#REF!</definedName>
    <definedName name="F_14_480" localSheetId="0">#REF!</definedName>
    <definedName name="F_14_480">#REF!</definedName>
    <definedName name="F_14_510" localSheetId="0">#REF!</definedName>
    <definedName name="F_14_510">#REF!</definedName>
    <definedName name="F_14_540" localSheetId="0">#REF!</definedName>
    <definedName name="F_14_540">#REF!</definedName>
    <definedName name="F_14_570" localSheetId="0">#REF!</definedName>
    <definedName name="F_14_570">#REF!</definedName>
    <definedName name="F_14_60" localSheetId="0">#REF!</definedName>
    <definedName name="F_14_60">#REF!</definedName>
    <definedName name="F_14_600" localSheetId="0">#REF!</definedName>
    <definedName name="F_14_600">#REF!</definedName>
    <definedName name="F_14_630" localSheetId="0">#REF!</definedName>
    <definedName name="F_14_630">#REF!</definedName>
    <definedName name="F_14_660" localSheetId="0">#REF!</definedName>
    <definedName name="F_14_660">#REF!</definedName>
    <definedName name="F_14_690" localSheetId="0">#REF!</definedName>
    <definedName name="F_14_690">#REF!</definedName>
    <definedName name="F_14_720" localSheetId="0">#REF!</definedName>
    <definedName name="F_14_720">#REF!</definedName>
    <definedName name="F_14_90" localSheetId="0">#REF!</definedName>
    <definedName name="F_14_90">#REF!</definedName>
    <definedName name="F_15_120" localSheetId="0">#REF!</definedName>
    <definedName name="F_15_120">#REF!</definedName>
    <definedName name="F_15_150" localSheetId="0">#REF!</definedName>
    <definedName name="F_15_150">#REF!</definedName>
    <definedName name="F_15_180" localSheetId="0">#REF!</definedName>
    <definedName name="F_15_180">#REF!</definedName>
    <definedName name="F_15_210" localSheetId="0">#REF!</definedName>
    <definedName name="F_15_210">#REF!</definedName>
    <definedName name="F_15_240" localSheetId="0">#REF!</definedName>
    <definedName name="F_15_240">#REF!</definedName>
    <definedName name="F_15_270" localSheetId="0">#REF!</definedName>
    <definedName name="F_15_270">#REF!</definedName>
    <definedName name="F_15_30" localSheetId="0">#REF!</definedName>
    <definedName name="F_15_30">#REF!</definedName>
    <definedName name="F_15_300" localSheetId="0">#REF!</definedName>
    <definedName name="F_15_300">#REF!</definedName>
    <definedName name="F_15_330" localSheetId="0">#REF!</definedName>
    <definedName name="F_15_330">#REF!</definedName>
    <definedName name="F_15_360" localSheetId="0">#REF!</definedName>
    <definedName name="F_15_360">#REF!</definedName>
    <definedName name="F_15_390" localSheetId="0">#REF!</definedName>
    <definedName name="F_15_390">#REF!</definedName>
    <definedName name="F_15_420" localSheetId="0">#REF!</definedName>
    <definedName name="F_15_420">#REF!</definedName>
    <definedName name="F_15_450" localSheetId="0">#REF!</definedName>
    <definedName name="F_15_450">#REF!</definedName>
    <definedName name="F_15_480" localSheetId="0">#REF!</definedName>
    <definedName name="F_15_480">#REF!</definedName>
    <definedName name="F_15_510" localSheetId="0">#REF!</definedName>
    <definedName name="F_15_510">#REF!</definedName>
    <definedName name="F_15_540" localSheetId="0">#REF!</definedName>
    <definedName name="F_15_540">#REF!</definedName>
    <definedName name="F_15_570" localSheetId="0">#REF!</definedName>
    <definedName name="F_15_570">#REF!</definedName>
    <definedName name="F_15_60" localSheetId="0">#REF!</definedName>
    <definedName name="F_15_60">#REF!</definedName>
    <definedName name="F_15_600" localSheetId="0">#REF!</definedName>
    <definedName name="F_15_600">#REF!</definedName>
    <definedName name="F_15_630" localSheetId="0">#REF!</definedName>
    <definedName name="F_15_630">#REF!</definedName>
    <definedName name="F_15_660" localSheetId="0">#REF!</definedName>
    <definedName name="F_15_660">#REF!</definedName>
    <definedName name="F_15_690" localSheetId="0">#REF!</definedName>
    <definedName name="F_15_690">#REF!</definedName>
    <definedName name="F_15_720" localSheetId="0">#REF!</definedName>
    <definedName name="F_15_720">#REF!</definedName>
    <definedName name="F_15_90" localSheetId="0">#REF!</definedName>
    <definedName name="F_15_90">#REF!</definedName>
    <definedName name="F_16_120" localSheetId="0">#REF!</definedName>
    <definedName name="F_16_120">#REF!</definedName>
    <definedName name="F_16_150" localSheetId="0">#REF!</definedName>
    <definedName name="F_16_150">#REF!</definedName>
    <definedName name="F_16_180" localSheetId="0">#REF!</definedName>
    <definedName name="F_16_180">#REF!</definedName>
    <definedName name="F_16_210" localSheetId="0">#REF!</definedName>
    <definedName name="F_16_210">#REF!</definedName>
    <definedName name="F_16_240" localSheetId="0">#REF!</definedName>
    <definedName name="F_16_240">#REF!</definedName>
    <definedName name="F_16_270" localSheetId="0">#REF!</definedName>
    <definedName name="F_16_270">#REF!</definedName>
    <definedName name="F_16_30" localSheetId="0">#REF!</definedName>
    <definedName name="F_16_30">#REF!</definedName>
    <definedName name="F_16_300" localSheetId="0">#REF!</definedName>
    <definedName name="F_16_300">#REF!</definedName>
    <definedName name="F_16_330" localSheetId="0">#REF!</definedName>
    <definedName name="F_16_330">#REF!</definedName>
    <definedName name="F_16_360" localSheetId="0">#REF!</definedName>
    <definedName name="F_16_360">#REF!</definedName>
    <definedName name="F_16_390" localSheetId="0">#REF!</definedName>
    <definedName name="F_16_390">#REF!</definedName>
    <definedName name="F_16_420" localSheetId="0">#REF!</definedName>
    <definedName name="F_16_420">#REF!</definedName>
    <definedName name="F_16_450" localSheetId="0">#REF!</definedName>
    <definedName name="F_16_450">#REF!</definedName>
    <definedName name="F_16_480" localSheetId="0">#REF!</definedName>
    <definedName name="F_16_480">#REF!</definedName>
    <definedName name="F_16_510" localSheetId="0">#REF!</definedName>
    <definedName name="F_16_510">#REF!</definedName>
    <definedName name="F_16_540" localSheetId="0">#REF!</definedName>
    <definedName name="F_16_540">#REF!</definedName>
    <definedName name="F_16_570" localSheetId="0">#REF!</definedName>
    <definedName name="F_16_570">#REF!</definedName>
    <definedName name="F_16_60" localSheetId="0">#REF!</definedName>
    <definedName name="F_16_60">#REF!</definedName>
    <definedName name="F_16_600" localSheetId="0">#REF!</definedName>
    <definedName name="F_16_600">#REF!</definedName>
    <definedName name="F_16_630" localSheetId="0">#REF!</definedName>
    <definedName name="F_16_630">#REF!</definedName>
    <definedName name="F_16_660" localSheetId="0">#REF!</definedName>
    <definedName name="F_16_660">#REF!</definedName>
    <definedName name="F_16_690" localSheetId="0">#REF!</definedName>
    <definedName name="F_16_690">#REF!</definedName>
    <definedName name="F_16_720" localSheetId="0">#REF!</definedName>
    <definedName name="F_16_720">#REF!</definedName>
    <definedName name="F_16_90" localSheetId="0">#REF!</definedName>
    <definedName name="F_16_90">#REF!</definedName>
    <definedName name="F_17_120" localSheetId="0">#REF!</definedName>
    <definedName name="F_17_120">#REF!</definedName>
    <definedName name="F_17_150" localSheetId="0">#REF!</definedName>
    <definedName name="F_17_150">#REF!</definedName>
    <definedName name="F_17_180" localSheetId="0">#REF!</definedName>
    <definedName name="F_17_180">#REF!</definedName>
    <definedName name="F_17_210" localSheetId="0">#REF!</definedName>
    <definedName name="F_17_210">#REF!</definedName>
    <definedName name="F_17_240" localSheetId="0">#REF!</definedName>
    <definedName name="F_17_240">#REF!</definedName>
    <definedName name="F_17_270" localSheetId="0">#REF!</definedName>
    <definedName name="F_17_270">#REF!</definedName>
    <definedName name="F_17_30" localSheetId="0">#REF!</definedName>
    <definedName name="F_17_30">#REF!</definedName>
    <definedName name="F_17_300" localSheetId="0">#REF!</definedName>
    <definedName name="F_17_300">#REF!</definedName>
    <definedName name="F_17_330" localSheetId="0">#REF!</definedName>
    <definedName name="F_17_330">#REF!</definedName>
    <definedName name="F_17_360" localSheetId="0">#REF!</definedName>
    <definedName name="F_17_360">#REF!</definedName>
    <definedName name="F_17_390" localSheetId="0">#REF!</definedName>
    <definedName name="F_17_390">#REF!</definedName>
    <definedName name="F_17_420" localSheetId="0">#REF!</definedName>
    <definedName name="F_17_420">#REF!</definedName>
    <definedName name="F_17_450" localSheetId="0">#REF!</definedName>
    <definedName name="F_17_450">#REF!</definedName>
    <definedName name="F_17_480" localSheetId="0">#REF!</definedName>
    <definedName name="F_17_480">#REF!</definedName>
    <definedName name="F_17_510" localSheetId="0">#REF!</definedName>
    <definedName name="F_17_510">#REF!</definedName>
    <definedName name="F_17_540" localSheetId="0">#REF!</definedName>
    <definedName name="F_17_540">#REF!</definedName>
    <definedName name="F_17_570" localSheetId="0">#REF!</definedName>
    <definedName name="F_17_570">#REF!</definedName>
    <definedName name="F_17_60" localSheetId="0">#REF!</definedName>
    <definedName name="F_17_60">#REF!</definedName>
    <definedName name="F_17_600" localSheetId="0">#REF!</definedName>
    <definedName name="F_17_600">#REF!</definedName>
    <definedName name="F_17_630" localSheetId="0">#REF!</definedName>
    <definedName name="F_17_630">#REF!</definedName>
    <definedName name="F_17_660" localSheetId="0">#REF!</definedName>
    <definedName name="F_17_660">#REF!</definedName>
    <definedName name="F_17_690" localSheetId="0">#REF!</definedName>
    <definedName name="F_17_690">#REF!</definedName>
    <definedName name="F_17_720" localSheetId="0">#REF!</definedName>
    <definedName name="F_17_720">#REF!</definedName>
    <definedName name="F_17_90" localSheetId="0">#REF!</definedName>
    <definedName name="F_17_90">#REF!</definedName>
    <definedName name="F_18_120" localSheetId="0">#REF!</definedName>
    <definedName name="F_18_120">#REF!</definedName>
    <definedName name="F_18_150" localSheetId="0">#REF!</definedName>
    <definedName name="F_18_150">#REF!</definedName>
    <definedName name="F_18_180" localSheetId="0">#REF!</definedName>
    <definedName name="F_18_180">#REF!</definedName>
    <definedName name="F_18_210" localSheetId="0">#REF!</definedName>
    <definedName name="F_18_210">#REF!</definedName>
    <definedName name="F_18_240" localSheetId="0">#REF!</definedName>
    <definedName name="F_18_240">#REF!</definedName>
    <definedName name="F_18_270" localSheetId="0">#REF!</definedName>
    <definedName name="F_18_270">#REF!</definedName>
    <definedName name="F_18_30" localSheetId="0">#REF!</definedName>
    <definedName name="F_18_30">#REF!</definedName>
    <definedName name="F_18_300" localSheetId="0">#REF!</definedName>
    <definedName name="F_18_300">#REF!</definedName>
    <definedName name="F_18_330" localSheetId="0">#REF!</definedName>
    <definedName name="F_18_330">#REF!</definedName>
    <definedName name="F_18_360" localSheetId="0">#REF!</definedName>
    <definedName name="F_18_360">#REF!</definedName>
    <definedName name="F_18_390" localSheetId="0">#REF!</definedName>
    <definedName name="F_18_390">#REF!</definedName>
    <definedName name="F_18_420" localSheetId="0">#REF!</definedName>
    <definedName name="F_18_420">#REF!</definedName>
    <definedName name="F_18_450" localSheetId="0">#REF!</definedName>
    <definedName name="F_18_450">#REF!</definedName>
    <definedName name="F_18_480" localSheetId="0">#REF!</definedName>
    <definedName name="F_18_480">#REF!</definedName>
    <definedName name="F_18_510" localSheetId="0">#REF!</definedName>
    <definedName name="F_18_510">#REF!</definedName>
    <definedName name="F_18_540" localSheetId="0">#REF!</definedName>
    <definedName name="F_18_540">#REF!</definedName>
    <definedName name="F_18_570" localSheetId="0">#REF!</definedName>
    <definedName name="F_18_570">#REF!</definedName>
    <definedName name="F_18_60" localSheetId="0">#REF!</definedName>
    <definedName name="F_18_60">#REF!</definedName>
    <definedName name="F_18_600" localSheetId="0">#REF!</definedName>
    <definedName name="F_18_600">#REF!</definedName>
    <definedName name="F_18_630" localSheetId="0">#REF!</definedName>
    <definedName name="F_18_630">#REF!</definedName>
    <definedName name="F_18_660" localSheetId="0">#REF!</definedName>
    <definedName name="F_18_660">#REF!</definedName>
    <definedName name="F_18_690" localSheetId="0">#REF!</definedName>
    <definedName name="F_18_690">#REF!</definedName>
    <definedName name="F_18_720" localSheetId="0">#REF!</definedName>
    <definedName name="F_18_720">#REF!</definedName>
    <definedName name="F_18_90" localSheetId="0">#REF!</definedName>
    <definedName name="F_18_90">#REF!</definedName>
    <definedName name="F_19_120" localSheetId="0">#REF!</definedName>
    <definedName name="F_19_120">#REF!</definedName>
    <definedName name="F_19_150" localSheetId="0">#REF!</definedName>
    <definedName name="F_19_150">#REF!</definedName>
    <definedName name="F_19_180" localSheetId="0">#REF!</definedName>
    <definedName name="F_19_180">#REF!</definedName>
    <definedName name="F_19_210" localSheetId="0">#REF!</definedName>
    <definedName name="F_19_210">#REF!</definedName>
    <definedName name="F_19_240" localSheetId="0">#REF!</definedName>
    <definedName name="F_19_240">#REF!</definedName>
    <definedName name="F_19_270" localSheetId="0">#REF!</definedName>
    <definedName name="F_19_270">#REF!</definedName>
    <definedName name="F_19_30" localSheetId="0">#REF!</definedName>
    <definedName name="F_19_30">#REF!</definedName>
    <definedName name="F_19_300" localSheetId="0">#REF!</definedName>
    <definedName name="F_19_300">#REF!</definedName>
    <definedName name="F_19_330" localSheetId="0">#REF!</definedName>
    <definedName name="F_19_330">#REF!</definedName>
    <definedName name="F_19_360" localSheetId="0">#REF!</definedName>
    <definedName name="F_19_360">#REF!</definedName>
    <definedName name="F_19_390" localSheetId="0">#REF!</definedName>
    <definedName name="F_19_390">#REF!</definedName>
    <definedName name="F_19_420" localSheetId="0">#REF!</definedName>
    <definedName name="F_19_420">#REF!</definedName>
    <definedName name="F_19_450" localSheetId="0">#REF!</definedName>
    <definedName name="F_19_450">#REF!</definedName>
    <definedName name="F_19_480" localSheetId="0">#REF!</definedName>
    <definedName name="F_19_480">#REF!</definedName>
    <definedName name="F_19_510" localSheetId="0">#REF!</definedName>
    <definedName name="F_19_510">#REF!</definedName>
    <definedName name="F_19_540" localSheetId="0">#REF!</definedName>
    <definedName name="F_19_540">#REF!</definedName>
    <definedName name="F_19_570" localSheetId="0">#REF!</definedName>
    <definedName name="F_19_570">#REF!</definedName>
    <definedName name="F_19_60" localSheetId="0">#REF!</definedName>
    <definedName name="F_19_60">#REF!</definedName>
    <definedName name="F_19_600" localSheetId="0">#REF!</definedName>
    <definedName name="F_19_600">#REF!</definedName>
    <definedName name="F_19_630" localSheetId="0">#REF!</definedName>
    <definedName name="F_19_630">#REF!</definedName>
    <definedName name="F_19_660" localSheetId="0">#REF!</definedName>
    <definedName name="F_19_660">#REF!</definedName>
    <definedName name="F_19_690" localSheetId="0">#REF!</definedName>
    <definedName name="F_19_690">#REF!</definedName>
    <definedName name="F_19_720" localSheetId="0">#REF!</definedName>
    <definedName name="F_19_720">#REF!</definedName>
    <definedName name="F_19_90" localSheetId="0">#REF!</definedName>
    <definedName name="F_19_90">#REF!</definedName>
    <definedName name="F_20_120" localSheetId="0">#REF!</definedName>
    <definedName name="F_20_120">#REF!</definedName>
    <definedName name="F_20_150" localSheetId="0">#REF!</definedName>
    <definedName name="F_20_150">#REF!</definedName>
    <definedName name="F_20_180" localSheetId="0">#REF!</definedName>
    <definedName name="F_20_180">#REF!</definedName>
    <definedName name="F_20_210" localSheetId="0">#REF!</definedName>
    <definedName name="F_20_210">#REF!</definedName>
    <definedName name="F_20_240" localSheetId="0">#REF!</definedName>
    <definedName name="F_20_240">#REF!</definedName>
    <definedName name="F_20_270" localSheetId="0">#REF!</definedName>
    <definedName name="F_20_270">#REF!</definedName>
    <definedName name="F_20_30" localSheetId="0">#REF!</definedName>
    <definedName name="F_20_30">#REF!</definedName>
    <definedName name="F_20_300" localSheetId="0">#REF!</definedName>
    <definedName name="F_20_300">#REF!</definedName>
    <definedName name="F_20_330" localSheetId="0">#REF!</definedName>
    <definedName name="F_20_330">#REF!</definedName>
    <definedName name="F_20_360" localSheetId="0">#REF!</definedName>
    <definedName name="F_20_360">#REF!</definedName>
    <definedName name="F_20_390" localSheetId="0">#REF!</definedName>
    <definedName name="F_20_390">#REF!</definedName>
    <definedName name="F_20_420" localSheetId="0">#REF!</definedName>
    <definedName name="F_20_420">#REF!</definedName>
    <definedName name="F_20_450" localSheetId="0">#REF!</definedName>
    <definedName name="F_20_450">#REF!</definedName>
    <definedName name="F_20_480" localSheetId="0">#REF!</definedName>
    <definedName name="F_20_480">#REF!</definedName>
    <definedName name="F_20_510" localSheetId="0">#REF!</definedName>
    <definedName name="F_20_510">#REF!</definedName>
    <definedName name="F_20_540" localSheetId="0">#REF!</definedName>
    <definedName name="F_20_540">#REF!</definedName>
    <definedName name="F_20_570" localSheetId="0">#REF!</definedName>
    <definedName name="F_20_570">#REF!</definedName>
    <definedName name="F_20_60" localSheetId="0">#REF!</definedName>
    <definedName name="F_20_60">#REF!</definedName>
    <definedName name="F_20_600" localSheetId="0">#REF!</definedName>
    <definedName name="F_20_600">#REF!</definedName>
    <definedName name="F_20_630" localSheetId="0">#REF!</definedName>
    <definedName name="F_20_630">#REF!</definedName>
    <definedName name="F_20_660" localSheetId="0">#REF!</definedName>
    <definedName name="F_20_660">#REF!</definedName>
    <definedName name="F_20_690" localSheetId="0">#REF!</definedName>
    <definedName name="F_20_690">#REF!</definedName>
    <definedName name="F_20_720" localSheetId="0">#REF!</definedName>
    <definedName name="F_20_720">#REF!</definedName>
    <definedName name="F_20_90" localSheetId="0">#REF!</definedName>
    <definedName name="F_20_90">#REF!</definedName>
    <definedName name="FATOR_1" localSheetId="0">[29]RESUMO!#REF!</definedName>
    <definedName name="FATOR_1" localSheetId="2">[29]RESUMO!#REF!</definedName>
    <definedName name="FATOR_1">[29]RESUMO!#REF!</definedName>
    <definedName name="FatSabadoOut">'[52]TrafContExpan-NoPrint'!$O$5</definedName>
    <definedName name="FatSextaOut">'[52]TrafContExpan-NoPrint'!$O$4</definedName>
    <definedName name="fc1a" localSheetId="0">'[15]PRO-08'!#REF!</definedName>
    <definedName name="fc1a" localSheetId="1">'[15]PRO-08'!#REF!</definedName>
    <definedName name="fc1a" localSheetId="2">'[15]PRO-08'!#REF!</definedName>
    <definedName name="fc1a">'[15]PRO-08'!#REF!</definedName>
    <definedName name="FC2A" localSheetId="0">'[15]PRO-08'!#REF!</definedName>
    <definedName name="FC2A" localSheetId="1">'[15]PRO-08'!#REF!</definedName>
    <definedName name="FC2A" localSheetId="2">'[15]PRO-08'!#REF!</definedName>
    <definedName name="FC2A">'[15]PRO-08'!#REF!</definedName>
    <definedName name="FC3A" localSheetId="0">'[15]PRO-08'!#REF!</definedName>
    <definedName name="FC3A">'[15]PRO-08'!#REF!</definedName>
    <definedName name="fd" localSheetId="0">[2]PLMUSEU!#REF!</definedName>
    <definedName name="fd">[2]PLMUSEU!#REF!</definedName>
    <definedName name="fdfsdfsdf" localSheetId="1">#REF!</definedName>
    <definedName name="fdfsdfsdf" localSheetId="2">#REF!</definedName>
    <definedName name="fdfsdfsdf">#REF!</definedName>
    <definedName name="FDS" localSheetId="0" hidden="1">{#N/A,#N/A,FALSE,"MO (2)"}</definedName>
    <definedName name="FDS" localSheetId="1" hidden="1">{#N/A,#N/A,FALSE,"MO (2)"}</definedName>
    <definedName name="FDS" localSheetId="2" hidden="1">{#N/A,#N/A,FALSE,"MO (2)"}</definedName>
    <definedName name="FDS" hidden="1">{#N/A,#N/A,FALSE,"MO (2)"}</definedName>
    <definedName name="fe" localSheetId="0">#REF!</definedName>
    <definedName name="fe" localSheetId="1">#REF!</definedName>
    <definedName name="fe" localSheetId="2">#REF!</definedName>
    <definedName name="fe">#REF!</definedName>
    <definedName name="fechar" localSheetId="0">#REF!</definedName>
    <definedName name="fechar" localSheetId="2">#REF!</definedName>
    <definedName name="fechar">#REF!</definedName>
    <definedName name="feliz" localSheetId="0">#REF!</definedName>
    <definedName name="feliz">#REF!</definedName>
    <definedName name="feliz12222" localSheetId="0">#REF!</definedName>
    <definedName name="feliz12222">#REF!</definedName>
    <definedName name="ff">#REF!</definedName>
    <definedName name="FFE" localSheetId="0">#REF!</definedName>
    <definedName name="FFE">#REF!</definedName>
    <definedName name="FFF" localSheetId="1" hidden="1">#REF!</definedName>
    <definedName name="FFF" hidden="1">#REF!</definedName>
    <definedName name="FFFFFFFFFF" localSheetId="1" hidden="1">#REF!</definedName>
    <definedName name="FFFFFFFFFF" hidden="1">#REF!</definedName>
    <definedName name="fgghhj" localSheetId="1">#REF!</definedName>
    <definedName name="fgghhj">#REF!</definedName>
    <definedName name="FGHJK" localSheetId="1">#REF!</definedName>
    <definedName name="FGHJK">#REF!</definedName>
    <definedName name="fgo" localSheetId="0">#REF!</definedName>
    <definedName name="fgo">#REF!</definedName>
    <definedName name="FGV">[53]SCO0504!$B:$E</definedName>
    <definedName name="FGVC">[53]SCO0504!$A:$E</definedName>
    <definedName name="FGVC0504" localSheetId="0">#REF!</definedName>
    <definedName name="FGVC0504" localSheetId="1">#REF!</definedName>
    <definedName name="FGVC0504" localSheetId="2">#REF!</definedName>
    <definedName name="FGVC0504">#REF!</definedName>
    <definedName name="FGVSER" localSheetId="0">#REF!</definedName>
    <definedName name="FGVSER" localSheetId="2">#REF!</definedName>
    <definedName name="FGVSER">#REF!</definedName>
    <definedName name="final">#REF!</definedName>
    <definedName name="firma1" localSheetId="0">#REF!</definedName>
    <definedName name="firma1">#REF!</definedName>
    <definedName name="firma2" localSheetId="0">#REF!</definedName>
    <definedName name="firma2">#REF!</definedName>
    <definedName name="FISCAL" localSheetId="0">#REF!</definedName>
    <definedName name="FISCAL">#REF!</definedName>
    <definedName name="fkfkfkfkfkf" localSheetId="0">#REF!</definedName>
    <definedName name="fkfkfkfkfkf">#REF!</definedName>
    <definedName name="FKJ" localSheetId="0">#REF!</definedName>
    <definedName name="FKJ">#REF!</definedName>
    <definedName name="fluxo" localSheetId="0">'[54]450'!#REF!</definedName>
    <definedName name="fluxo" localSheetId="1">'[54]450'!#REF!</definedName>
    <definedName name="fluxo" localSheetId="2">'[54]450'!#REF!</definedName>
    <definedName name="fluxo">'[54]450'!#REF!</definedName>
    <definedName name="FOGO" localSheetId="0">'[55]RESUMO POR CÓD'!#REF!</definedName>
    <definedName name="FOGO" localSheetId="1">'[55]RESUMO POR CÓD'!#REF!</definedName>
    <definedName name="FOGO" localSheetId="2">'[55]RESUMO POR CÓD'!#REF!</definedName>
    <definedName name="FOGO">'[55]RESUMO POR CÓD'!#REF!</definedName>
    <definedName name="FOGO." localSheetId="0">'[55]RESUMO POR CÓD'!#REF!</definedName>
    <definedName name="FOGO." localSheetId="1">'[55]RESUMO POR CÓD'!#REF!</definedName>
    <definedName name="FOGO.">'[55]RESUMO POR CÓD'!#REF!</definedName>
    <definedName name="folha02" localSheetId="0">#REF!</definedName>
    <definedName name="folha02" localSheetId="1">#REF!</definedName>
    <definedName name="folha02" localSheetId="2">#REF!</definedName>
    <definedName name="folha02">#REF!</definedName>
    <definedName name="fooll" localSheetId="0">#REF!</definedName>
    <definedName name="fooll" localSheetId="2">#REF!</definedName>
    <definedName name="fooll">#REF!</definedName>
    <definedName name="forca" localSheetId="0">#REF!</definedName>
    <definedName name="forca">#REF!</definedName>
    <definedName name="Format" localSheetId="0">#REF!</definedName>
    <definedName name="Format">#REF!</definedName>
    <definedName name="formulas">'[56]Compactação  botafora'!$B$112,'[56]Compactação  botafora'!$B$50,'[56]Compactação  botafora'!$B$174:$B$177,'[56]Compactação  botafora'!$B$236:$B$239,'[56]Compactação  botafora'!$B$298:$B$301,'[56]Compactação  botafora'!$B$360:$B$362,'[56]Compactação  botafora'!$B$422:$B$424,'[56]Compactação  botafora'!$B$484:$B$486,'[56]Compactação  botafora'!$B$546:$B$547,'[56]Compactação  botafora'!$B$608:$B$609,'[56]Compactação  botafora'!$B$671:$B$672,'[56]Compactação  botafora'!$B$733:$B$734,'[56]Compactação  botafora'!$B$795:$B$796,'[56]Compactação  botafora'!$B$857:$B$858,'[56]Compactação  botafora'!$B$980,'[56]Compactação  botafora'!$B$1042,'[56]Compactação  botafora'!$B$1104,'[56]Compactação  botafora'!$B$1166:$B$1168,'[56]Compactação  botafora'!$B$1228:$B$1230,'[56]Compactação  botafora'!$B$1290:$B$1292</definedName>
    <definedName name="FORNECIMENTO">'[57]TABELA DE RECURSOS'!$B$5:$AJ$5000</definedName>
    <definedName name="fr" localSheetId="0">ADITIVO!fr</definedName>
    <definedName name="fr" localSheetId="1">'Memória ADITIVO'!fr</definedName>
    <definedName name="fr" localSheetId="2">'MEMORIA DRENAGEM'!fr</definedName>
    <definedName name="fr">[0]!fr</definedName>
    <definedName name="fre" localSheetId="0">ADITIVO!fre</definedName>
    <definedName name="fre" localSheetId="1">'Memória ADITIVO'!fre</definedName>
    <definedName name="fre" localSheetId="2">'MEMORIA DRENAGEM'!fre</definedName>
    <definedName name="fre">[0]!fre</definedName>
    <definedName name="fuel" localSheetId="0">#REF!</definedName>
    <definedName name="fuel" localSheetId="1">#REF!</definedName>
    <definedName name="fuel" localSheetId="2">#REF!</definedName>
    <definedName name="fuel">#REF!</definedName>
    <definedName name="Fundacao_Plano_Inclinado" localSheetId="0">#REF!</definedName>
    <definedName name="Fundacao_Plano_Inclinado" localSheetId="2">#REF!</definedName>
    <definedName name="Fundacao_Plano_Inclinado">#REF!</definedName>
    <definedName name="FXG" localSheetId="0">#REF!</definedName>
    <definedName name="FXG">#REF!</definedName>
    <definedName name="G" localSheetId="0">#REF!</definedName>
    <definedName name="G">#REF!</definedName>
    <definedName name="G_01_1" localSheetId="0">[29]RESUMO!#REF!</definedName>
    <definedName name="G_01_1">[29]RESUMO!#REF!</definedName>
    <definedName name="G_02_1" localSheetId="0">[29]RESUMO!#REF!</definedName>
    <definedName name="G_02_1">[29]RESUMO!#REF!</definedName>
    <definedName name="G_03_1" localSheetId="0">[29]RESUMO!#REF!</definedName>
    <definedName name="G_03_1">[29]RESUMO!#REF!</definedName>
    <definedName name="G_04_1" localSheetId="0">[29]RESUMO!#REF!</definedName>
    <definedName name="G_04_1">[29]RESUMO!#REF!</definedName>
    <definedName name="G_05_1" localSheetId="0">[29]RESUMO!#REF!</definedName>
    <definedName name="G_05_1">[29]RESUMO!#REF!</definedName>
    <definedName name="G_06_1" localSheetId="0">[29]RESUMO!#REF!</definedName>
    <definedName name="G_06_1">[29]RESUMO!#REF!</definedName>
    <definedName name="G_07_1" localSheetId="0">[29]RESUMO!#REF!</definedName>
    <definedName name="G_07_1">[29]RESUMO!#REF!</definedName>
    <definedName name="G_08_1" localSheetId="0">[29]RESUMO!#REF!</definedName>
    <definedName name="G_08_1">[29]RESUMO!#REF!</definedName>
    <definedName name="G_09_1" localSheetId="0">[29]RESUMO!#REF!</definedName>
    <definedName name="G_09_1">[29]RESUMO!#REF!</definedName>
    <definedName name="G_10_1" localSheetId="0">[29]RESUMO!#REF!</definedName>
    <definedName name="G_10_1">[29]RESUMO!#REF!</definedName>
    <definedName name="G_11_1" localSheetId="0">[29]RESUMO!#REF!</definedName>
    <definedName name="G_11_1">[29]RESUMO!#REF!</definedName>
    <definedName name="G_12_1" localSheetId="0">[29]RESUMO!#REF!</definedName>
    <definedName name="G_12_1">[29]RESUMO!#REF!</definedName>
    <definedName name="G_13_1" localSheetId="0">[29]RESUMO!#REF!</definedName>
    <definedName name="G_13_1">[29]RESUMO!#REF!</definedName>
    <definedName name="G_14_1" localSheetId="0">[29]RESUMO!#REF!</definedName>
    <definedName name="G_14_1">[29]RESUMO!#REF!</definedName>
    <definedName name="G_15_1" localSheetId="0">[29]RESUMO!#REF!</definedName>
    <definedName name="G_15_1">[29]RESUMO!#REF!</definedName>
    <definedName name="G_16_1" localSheetId="0">[29]RESUMO!#REF!</definedName>
    <definedName name="G_16_1">[29]RESUMO!#REF!</definedName>
    <definedName name="G_17_1" localSheetId="0">[29]RESUMO!#REF!</definedName>
    <definedName name="G_17_1">[29]RESUMO!#REF!</definedName>
    <definedName name="G_18_1" localSheetId="0">[29]RESUMO!#REF!</definedName>
    <definedName name="G_18_1">[29]RESUMO!#REF!</definedName>
    <definedName name="G_19_1" localSheetId="0">[29]RESUMO!#REF!</definedName>
    <definedName name="G_19_1">[29]RESUMO!#REF!</definedName>
    <definedName name="G_20_1" localSheetId="0">[29]RESUMO!#REF!</definedName>
    <definedName name="G_20_1">[29]RESUMO!#REF!</definedName>
    <definedName name="gas" localSheetId="0">#REF!</definedName>
    <definedName name="gas" localSheetId="1">#REF!</definedName>
    <definedName name="gas" localSheetId="2">#REF!</definedName>
    <definedName name="gas">#REF!</definedName>
    <definedName name="GASOL">[28]INVENTÁRIO!$D$6</definedName>
    <definedName name="GC">[58]INVENTÁRIO!$D$5</definedName>
    <definedName name="gen" localSheetId="0">#REF!</definedName>
    <definedName name="gen" localSheetId="2">#REF!</definedName>
    <definedName name="gen">#REF!</definedName>
    <definedName name="gen_13" localSheetId="0">#REF!</definedName>
    <definedName name="gen_13" localSheetId="2">#REF!</definedName>
    <definedName name="gen_13">#REF!</definedName>
    <definedName name="Gerenciadora" localSheetId="0">#REF!</definedName>
    <definedName name="Gerenciadora" localSheetId="2">#REF!</definedName>
    <definedName name="Gerenciadora">#REF!</definedName>
    <definedName name="gh" localSheetId="0">#REF!</definedName>
    <definedName name="gh">#REF!</definedName>
    <definedName name="ghh" localSheetId="1">#REF!</definedName>
    <definedName name="ghh">#REF!</definedName>
    <definedName name="global" localSheetId="0">#REF!</definedName>
    <definedName name="global">#REF!</definedName>
    <definedName name="goias" localSheetId="0">#REF!</definedName>
    <definedName name="goias">#REF!</definedName>
    <definedName name="graf" localSheetId="0">'[59]FLUXO - EXECUÇÃO PRÓPRIA'!#REF!</definedName>
    <definedName name="graf">'[59]FLUXO - EXECUÇÃO PRÓPRIA'!#REF!</definedName>
    <definedName name="Gráfico" localSheetId="0">#REF!</definedName>
    <definedName name="Gráfico" localSheetId="1">#REF!</definedName>
    <definedName name="Gráfico" localSheetId="2">#REF!</definedName>
    <definedName name="Gráfico">#REF!</definedName>
    <definedName name="há" localSheetId="0">#REF!</definedName>
    <definedName name="há" localSheetId="2">#REF!</definedName>
    <definedName name="há">#REF!</definedName>
    <definedName name="HAHA" localSheetId="0">#REF!</definedName>
    <definedName name="HAHA">#REF!</definedName>
    <definedName name="Header" localSheetId="0">#REF!</definedName>
    <definedName name="Header">#REF!</definedName>
    <definedName name="HGJ">'[14]Planilha PROJETISTA'!#REF!</definedName>
    <definedName name="hi" localSheetId="0">#REF!</definedName>
    <definedName name="hi" localSheetId="1">#REF!</definedName>
    <definedName name="hi" localSheetId="2">#REF!</definedName>
    <definedName name="hi">#REF!</definedName>
    <definedName name="HJKBJ" localSheetId="0">#REF!</definedName>
    <definedName name="HJKBJ" localSheetId="2">#REF!</definedName>
    <definedName name="HJKBJ">#REF!</definedName>
    <definedName name="HJNIPIO" localSheetId="0">#REF!</definedName>
    <definedName name="HJNIPIO">#REF!</definedName>
    <definedName name="hora" localSheetId="0">#REF!</definedName>
    <definedName name="hora">#REF!</definedName>
    <definedName name="HP">NA()</definedName>
    <definedName name="hrf" localSheetId="0">ADITIVO!hrf</definedName>
    <definedName name="hrf" localSheetId="1">'Memória ADITIVO'!hrf</definedName>
    <definedName name="hrf" localSheetId="2">'MEMORIA DRENAGEM'!hrf</definedName>
    <definedName name="hrf">[0]!hrf</definedName>
    <definedName name="I" localSheetId="0" hidden="1">[47]Poço!#REF!</definedName>
    <definedName name="I" localSheetId="1">#REF!</definedName>
    <definedName name="I" localSheetId="2" hidden="1">[47]Poço!#REF!</definedName>
    <definedName name="I" hidden="1">[47]Poço!#REF!</definedName>
    <definedName name="ICMS" localSheetId="0">#REF!</definedName>
    <definedName name="ICMS" localSheetId="2">#REF!</definedName>
    <definedName name="ICMS">#REF!</definedName>
    <definedName name="ideia01" localSheetId="0">#REF!</definedName>
    <definedName name="ideia01" localSheetId="2">#REF!</definedName>
    <definedName name="ideia01">#REF!</definedName>
    <definedName name="igreja" localSheetId="0">#REF!</definedName>
    <definedName name="igreja" localSheetId="2">#REF!</definedName>
    <definedName name="igreja">#REF!</definedName>
    <definedName name="IM" localSheetId="0">#REF!</definedName>
    <definedName name="IM">#REF!</definedName>
    <definedName name="imp" localSheetId="0">'[12]Resumo Financeiro'!#REF!</definedName>
    <definedName name="imp">'[12]Resumo Financeiro'!#REF!</definedName>
    <definedName name="Implantacao_Consulta" localSheetId="0">#REF!</definedName>
    <definedName name="Implantacao_Consulta" localSheetId="1">#REF!</definedName>
    <definedName name="Implantacao_Consulta" localSheetId="2">#REF!</definedName>
    <definedName name="Implantacao_Consulta">#REF!</definedName>
    <definedName name="ÍNDICES">'[60]Índices de Reajustamento'!$B$2:$O$14</definedName>
    <definedName name="ÍNDICES_10">'[60]Índices de Reajustamento'!$B$2:$O$14</definedName>
    <definedName name="ÍNDICES_17">'[60]Índices de Reajustamento'!$B$2:$O$14</definedName>
    <definedName name="ÍNDICES_6">'[60]Índices de Reajustamento'!$B$2:$O$14</definedName>
    <definedName name="ÍNDICES_7">'[60]Índices de Reajustamento'!$B$2:$O$14</definedName>
    <definedName name="ÍNDICES_8">'[60]Índices de Reajustamento'!$B$2:$O$14</definedName>
    <definedName name="ÍNDICES_9">'[60]Índices de Reajustamento'!$B$2:$O$14</definedName>
    <definedName name="inic_cell" localSheetId="0">#REF!</definedName>
    <definedName name="inic_cell" localSheetId="1">#REF!</definedName>
    <definedName name="inic_cell" localSheetId="2">#REF!</definedName>
    <definedName name="inic_cell">#REF!</definedName>
    <definedName name="inserir" localSheetId="0">#REF!</definedName>
    <definedName name="inserir" localSheetId="2">#REF!</definedName>
    <definedName name="inserir">#REF!</definedName>
    <definedName name="INSUMO">[61]insumos!$1:$1048576</definedName>
    <definedName name="insumos" localSheetId="0">#REF!</definedName>
    <definedName name="insumos" localSheetId="2">#REF!</definedName>
    <definedName name="insumos">#REF!</definedName>
    <definedName name="insumos_13" localSheetId="0">#REF!</definedName>
    <definedName name="insumos_13" localSheetId="2">#REF!</definedName>
    <definedName name="insumos_13">#REF!</definedName>
    <definedName name="INTERCEPTORES___EMISSÁRIOS" localSheetId="0">#REF!</definedName>
    <definedName name="INTERCEPTORES___EMISSÁRIOS" localSheetId="2">#REF!</definedName>
    <definedName name="INTERCEPTORES___EMISSÁRIOS">#REF!</definedName>
    <definedName name="intervencoes">[62]!PassaExtenso</definedName>
    <definedName name="ip" localSheetId="0">#REF!</definedName>
    <definedName name="ip" localSheetId="1">#REF!</definedName>
    <definedName name="ip" localSheetId="2">#REF!</definedName>
    <definedName name="ip">#REF!</definedName>
    <definedName name="ITEM" localSheetId="0">#REF!</definedName>
    <definedName name="ITEM" localSheetId="2">#REF!</definedName>
    <definedName name="ITEM">#REF!</definedName>
    <definedName name="ITEM_13" localSheetId="0">#REF!</definedName>
    <definedName name="ITEM_13">#REF!</definedName>
    <definedName name="itmemtietmeitrmekkejtriejtri" localSheetId="0">#REF!</definedName>
    <definedName name="itmemtietmeitrmekkejtriejtri">#REF!</definedName>
    <definedName name="J" localSheetId="0">#REF!</definedName>
    <definedName name="J">#REF!</definedName>
    <definedName name="Jacareacanga" localSheetId="0">#REF!</definedName>
    <definedName name="Jacareacanga">#REF!</definedName>
    <definedName name="Jazidas" localSheetId="0">#REF!</definedName>
    <definedName name="Jazidas">#REF!</definedName>
    <definedName name="JHG" localSheetId="1">#REF!</definedName>
    <definedName name="JHG">#REF!</definedName>
    <definedName name="JI" localSheetId="1">#REF!</definedName>
    <definedName name="JI">#REF!</definedName>
    <definedName name="jjjjkkkk222" localSheetId="0">#REF!</definedName>
    <definedName name="jjjjkkkk222">#REF!</definedName>
    <definedName name="JJNNJ">[63]P.O.UNIT!#REF!</definedName>
    <definedName name="JOAO" localSheetId="0" hidden="1">{#N/A,#N/A,FALSE,"SS 1";#N/A,#N/A,FALSE,"SS 2";#N/A,#N/A,FALSE,"TER 1 (1)";#N/A,#N/A,FALSE,"TER 1 (2)";#N/A,#N/A,FALSE,"TER 2 ";#N/A,#N/A,FALSE,"TP  (1)";#N/A,#N/A,FALSE,"TP  (2)";#N/A,#N/A,FALSE,"CM BAR"}</definedName>
    <definedName name="JOAO" localSheetId="1" hidden="1">{#N/A,#N/A,FALSE,"SS 1";#N/A,#N/A,FALSE,"SS 2";#N/A,#N/A,FALSE,"TER 1 (1)";#N/A,#N/A,FALSE,"TER 1 (2)";#N/A,#N/A,FALSE,"TER 2 ";#N/A,#N/A,FALSE,"TP  (1)";#N/A,#N/A,FALSE,"TP  (2)";#N/A,#N/A,FALSE,"CM BAR"}</definedName>
    <definedName name="JOAO" localSheetId="2" hidden="1">{#N/A,#N/A,FALSE,"SS 1";#N/A,#N/A,FALSE,"SS 2";#N/A,#N/A,FALSE,"TER 1 (1)";#N/A,#N/A,FALSE,"TER 1 (2)";#N/A,#N/A,FALSE,"TER 2 ";#N/A,#N/A,FALSE,"TP  (1)";#N/A,#N/A,FALSE,"TP  (2)";#N/A,#N/A,FALSE,"CM BAR"}</definedName>
    <definedName name="JOAO" hidden="1">{#N/A,#N/A,FALSE,"SS 1";#N/A,#N/A,FALSE,"SS 2";#N/A,#N/A,FALSE,"TER 1 (1)";#N/A,#N/A,FALSE,"TER 1 (2)";#N/A,#N/A,FALSE,"TER 2 ";#N/A,#N/A,FALSE,"TP  (1)";#N/A,#N/A,FALSE,"TP  (2)";#N/A,#N/A,FALSE,"CM BAR"}</definedName>
    <definedName name="JOAO1" localSheetId="0" hidden="1">{#N/A,#N/A,FALSE,"LEVFER V2 P";#N/A,#N/A,FALSE,"LEVFER V2 P10%"}</definedName>
    <definedName name="JOAO1" localSheetId="1" hidden="1">{#N/A,#N/A,FALSE,"LEVFER V2 P";#N/A,#N/A,FALSE,"LEVFER V2 P10%"}</definedName>
    <definedName name="JOAO1" localSheetId="2" hidden="1">{#N/A,#N/A,FALSE,"LEVFER V2 P";#N/A,#N/A,FALSE,"LEVFER V2 P10%"}</definedName>
    <definedName name="JOAO1" hidden="1">{#N/A,#N/A,FALSE,"LEVFER V2 P";#N/A,#N/A,FALSE,"LEVFER V2 P10%"}</definedName>
    <definedName name="JOSE" localSheetId="0" hidden="1">{#N/A,#N/A,FALSE,"LEVFER V2 P";#N/A,#N/A,FALSE,"LEVFER V2 P10%"}</definedName>
    <definedName name="JOSE" localSheetId="1" hidden="1">{#N/A,#N/A,FALSE,"LEVFER V2 P";#N/A,#N/A,FALSE,"LEVFER V2 P10%"}</definedName>
    <definedName name="JOSE" localSheetId="2" hidden="1">{#N/A,#N/A,FALSE,"LEVFER V2 P";#N/A,#N/A,FALSE,"LEVFER V2 P10%"}</definedName>
    <definedName name="JOSE" hidden="1">{#N/A,#N/A,FALSE,"LEVFER V2 P";#N/A,#N/A,FALSE,"LEVFER V2 P10%"}</definedName>
    <definedName name="juca" localSheetId="0" hidden="1">{#N/A,#N/A,FALSE,"SS 1";#N/A,#N/A,FALSE,"TER 1 (A)";#N/A,#N/A,FALSE,"SS 2";#N/A,#N/A,FALSE,"TER 1 (B)";#N/A,#N/A,FALSE,"TER 1 (C)";#N/A,#N/A,FALSE,"TER 1 (D)";#N/A,#N/A,FALSE,"TER 1 (E)";#N/A,#N/A,FALSE,"TER 2 "}</definedName>
    <definedName name="juca" localSheetId="1" hidden="1">{#N/A,#N/A,FALSE,"SS 1";#N/A,#N/A,FALSE,"TER 1 (A)";#N/A,#N/A,FALSE,"SS 2";#N/A,#N/A,FALSE,"TER 1 (B)";#N/A,#N/A,FALSE,"TER 1 (C)";#N/A,#N/A,FALSE,"TER 1 (D)";#N/A,#N/A,FALSE,"TER 1 (E)";#N/A,#N/A,FALSE,"TER 2 "}</definedName>
    <definedName name="juca" localSheetId="2" hidden="1">{#N/A,#N/A,FALSE,"SS 1";#N/A,#N/A,FALSE,"TER 1 (A)";#N/A,#N/A,FALSE,"SS 2";#N/A,#N/A,FALSE,"TER 1 (B)";#N/A,#N/A,FALSE,"TER 1 (C)";#N/A,#N/A,FALSE,"TER 1 (D)";#N/A,#N/A,FALSE,"TER 1 (E)";#N/A,#N/A,FALSE,"TER 2 "}</definedName>
    <definedName name="juca" hidden="1">{#N/A,#N/A,FALSE,"SS 1";#N/A,#N/A,FALSE,"TER 1 (A)";#N/A,#N/A,FALSE,"SS 2";#N/A,#N/A,FALSE,"TER 1 (B)";#N/A,#N/A,FALSE,"TER 1 (C)";#N/A,#N/A,FALSE,"TER 1 (D)";#N/A,#N/A,FALSE,"TER 1 (E)";#N/A,#N/A,FALSE,"TER 2 "}</definedName>
    <definedName name="julio" localSheetId="0">#REF!</definedName>
    <definedName name="julio" localSheetId="1">#REF!</definedName>
    <definedName name="julio" localSheetId="2">#REF!</definedName>
    <definedName name="julio">#REF!</definedName>
    <definedName name="K" localSheetId="0">#REF!</definedName>
    <definedName name="K" localSheetId="2">#REF!</definedName>
    <definedName name="K">#REF!</definedName>
    <definedName name="K1_" localSheetId="0">#REF!</definedName>
    <definedName name="K1_">#REF!</definedName>
    <definedName name="K2_" localSheetId="0">#REF!</definedName>
    <definedName name="K2_">#REF!</definedName>
    <definedName name="K3_" localSheetId="0">#REF!</definedName>
    <definedName name="K3_">#REF!</definedName>
    <definedName name="KAPA" localSheetId="0">#REF!</definedName>
    <definedName name="KAPA">#REF!</definedName>
    <definedName name="KJH" localSheetId="1">#REF!</definedName>
    <definedName name="KJH">#REF!</definedName>
    <definedName name="kk">NA()</definedName>
    <definedName name="kkk">NA()</definedName>
    <definedName name="kkkkkkk333" localSheetId="0">#REF!</definedName>
    <definedName name="kkkkkkk333" localSheetId="1">#REF!</definedName>
    <definedName name="kkkkkkk333" localSheetId="2">#REF!</definedName>
    <definedName name="kkkkkkk333">#REF!</definedName>
    <definedName name="kkmm" localSheetId="1">#REF!</definedName>
    <definedName name="kkmm">#REF!</definedName>
    <definedName name="km" localSheetId="0">#REF!</definedName>
    <definedName name="km">#REF!</definedName>
    <definedName name="Kvenda" localSheetId="0">#REF!</definedName>
    <definedName name="Kvenda">#REF!</definedName>
    <definedName name="kwh" localSheetId="0">#REF!</definedName>
    <definedName name="kwh">#REF!</definedName>
    <definedName name="lalalala" localSheetId="0">#REF!</definedName>
    <definedName name="lalalala">#REF!</definedName>
    <definedName name="lapis" localSheetId="0">#REF!</definedName>
    <definedName name="lapis">#REF!</definedName>
    <definedName name="LARANJEIRAS">'[64]CUSTO LARANJEIRAS'!$A$3:$N$5</definedName>
    <definedName name="LARGURA" localSheetId="0">#REF!</definedName>
    <definedName name="LARGURA" localSheetId="1">#REF!</definedName>
    <definedName name="LARGURA" localSheetId="2">#REF!</definedName>
    <definedName name="LARGURA">#REF!</definedName>
    <definedName name="Largura_da_Faixa_de_Tráfego___..........." localSheetId="0">#REF!</definedName>
    <definedName name="Largura_da_Faixa_de_Tráfego___..........." localSheetId="2">#REF!</definedName>
    <definedName name="Largura_da_Faixa_de_Tráfego___...........">#REF!</definedName>
    <definedName name="lata" localSheetId="0">#REF!</definedName>
    <definedName name="lata">#REF!</definedName>
    <definedName name="lata1" localSheetId="0">#REF!</definedName>
    <definedName name="lata1">#REF!</definedName>
    <definedName name="lata1111111" localSheetId="0">#REF!</definedName>
    <definedName name="lata1111111">#REF!</definedName>
    <definedName name="LDI" localSheetId="0">#REF!</definedName>
    <definedName name="LDI">#REF!</definedName>
    <definedName name="Leopoldina" localSheetId="0">#REF!</definedName>
    <definedName name="Leopoldina">#REF!</definedName>
    <definedName name="leve" localSheetId="0">#REF!</definedName>
    <definedName name="leve">#REF!</definedName>
    <definedName name="lia" localSheetId="0">#REF!</definedName>
    <definedName name="lia">#REF!</definedName>
    <definedName name="lias" localSheetId="0">ADITIVO!lias</definedName>
    <definedName name="lias" localSheetId="1">'Memória ADITIVO'!lias</definedName>
    <definedName name="lias" localSheetId="2">'MEMORIA DRENAGEM'!lias</definedName>
    <definedName name="lias">[0]!lias</definedName>
    <definedName name="ligação">[65]!PassaExtenso</definedName>
    <definedName name="LILASDRENA" localSheetId="0">#REF!</definedName>
    <definedName name="LILASDRENA" localSheetId="1">#REF!</definedName>
    <definedName name="LILASDRENA" localSheetId="2">#REF!</definedName>
    <definedName name="LILASDRENA">#REF!</definedName>
    <definedName name="limpeza" localSheetId="0">#REF!</definedName>
    <definedName name="limpeza" localSheetId="2">#REF!</definedName>
    <definedName name="limpeza">#REF!</definedName>
    <definedName name="linha" localSheetId="0">#REF!</definedName>
    <definedName name="linha">#REF!</definedName>
    <definedName name="linha11111111111" localSheetId="0">#REF!</definedName>
    <definedName name="linha11111111111">#REF!</definedName>
    <definedName name="linha23333" localSheetId="0">#REF!</definedName>
    <definedName name="linha23333">#REF!</definedName>
    <definedName name="LINHAS_DE_RECALQUE" localSheetId="0">#REF!</definedName>
    <definedName name="LINHAS_DE_RECALQUE">#REF!</definedName>
    <definedName name="lista" localSheetId="0">#REF!</definedName>
    <definedName name="lista">#REF!</definedName>
    <definedName name="lista.coluna" localSheetId="0">#REF!</definedName>
    <definedName name="lista.coluna">#REF!</definedName>
    <definedName name="lista.linha" localSheetId="0">#REF!</definedName>
    <definedName name="lista.linha">#REF!</definedName>
    <definedName name="LISTA_CÓD_MEDIÇÕES">[18]Listas!$B$5:$B$38</definedName>
    <definedName name="livre30" localSheetId="0">#REF!</definedName>
    <definedName name="livre30" localSheetId="1">#REF!</definedName>
    <definedName name="livre30" localSheetId="2">#REF!</definedName>
    <definedName name="livre30">#REF!</definedName>
    <definedName name="livro" localSheetId="0">#REF!</definedName>
    <definedName name="livro" localSheetId="2">#REF!</definedName>
    <definedName name="livro">#REF!</definedName>
    <definedName name="lixo" localSheetId="0">#REF!</definedName>
    <definedName name="lixo">#REF!</definedName>
    <definedName name="lll">#REF!</definedName>
    <definedName name="llll333" localSheetId="0">#REF!</definedName>
    <definedName name="llll333">#REF!</definedName>
    <definedName name="LLLLLLLLLL" localSheetId="1">#REF!</definedName>
    <definedName name="LLLLLLLLLL">#REF!</definedName>
    <definedName name="lo">'[54]450'!#REF!</definedName>
    <definedName name="loki" localSheetId="1">#REF!</definedName>
    <definedName name="loki" localSheetId="2">#REF!</definedName>
    <definedName name="loki">#REF!</definedName>
    <definedName name="loo">[66]Cadastrar!$A$4:$O$233</definedName>
    <definedName name="lote" localSheetId="0">#REF!</definedName>
    <definedName name="lote" localSheetId="1">#REF!</definedName>
    <definedName name="lote" localSheetId="2">#REF!</definedName>
    <definedName name="lote">#REF!</definedName>
    <definedName name="LOTES" localSheetId="0">#REF!</definedName>
    <definedName name="LOTES" localSheetId="2">#REF!</definedName>
    <definedName name="LOTES">#REF!</definedName>
    <definedName name="lpo">[66]Cadastrar!$A$4:$O$233</definedName>
    <definedName name="LRANJA">'[67]CUSTO ZONA SUL'!$A$3:$N$21</definedName>
    <definedName name="LUCRO">'[68]Qd05 Preço'!$B$33</definedName>
    <definedName name="m." localSheetId="2">#REF!</definedName>
    <definedName name="m.">#REF!</definedName>
    <definedName name="m_01" localSheetId="0">#REF!</definedName>
    <definedName name="m_01" localSheetId="1">#REF!</definedName>
    <definedName name="m_01" localSheetId="2">#REF!</definedName>
    <definedName name="m_01">#REF!</definedName>
    <definedName name="MA" localSheetId="1">#REF!</definedName>
    <definedName name="MA">#REF!</definedName>
    <definedName name="mão" localSheetId="0">#REF!</definedName>
    <definedName name="mão">#REF!</definedName>
    <definedName name="mãodeobra" localSheetId="0">#REF!</definedName>
    <definedName name="mãodeobra">#REF!</definedName>
    <definedName name="maraba" localSheetId="0">#REF!</definedName>
    <definedName name="maraba">#REF!</definedName>
    <definedName name="MAT" localSheetId="0">#REF!</definedName>
    <definedName name="MAT">#REF!</definedName>
    <definedName name="MAT_1" localSheetId="0">#REF!</definedName>
    <definedName name="MAT_1">#REF!</definedName>
    <definedName name="MAT_13" localSheetId="0">#REF!</definedName>
    <definedName name="MAT_13">#REF!</definedName>
    <definedName name="MAT1_1" localSheetId="0">#REF!</definedName>
    <definedName name="MAT1_1">#REF!</definedName>
    <definedName name="MAT1_13" localSheetId="0">#REF!</definedName>
    <definedName name="MAT1_13">#REF!</definedName>
    <definedName name="materiais" localSheetId="0">#REF!</definedName>
    <definedName name="materiais">#REF!</definedName>
    <definedName name="material" localSheetId="0">#REF!</definedName>
    <definedName name="material">#REF!</definedName>
    <definedName name="MED" localSheetId="0">#REF!</definedName>
    <definedName name="MED">#REF!</definedName>
    <definedName name="Medição" localSheetId="1">#REF!</definedName>
    <definedName name="MEDIÇÃO">'[31]Vínculos (Não Mexer)'!$G$23</definedName>
    <definedName name="meiofio">'[10]DADOS COLETATO'!$E$12</definedName>
    <definedName name="memo04" localSheetId="0">#REF!</definedName>
    <definedName name="memo04" localSheetId="1">#REF!</definedName>
    <definedName name="memo04" localSheetId="2">#REF!</definedName>
    <definedName name="memo04">#REF!</definedName>
    <definedName name="memo05" localSheetId="0">#REF!</definedName>
    <definedName name="memo05" localSheetId="2">#REF!</definedName>
    <definedName name="memo05">#REF!</definedName>
    <definedName name="memoria30" localSheetId="0">#REF!</definedName>
    <definedName name="memoria30">#REF!</definedName>
    <definedName name="meom06" localSheetId="0">#REF!</definedName>
    <definedName name="meom06">#REF!</definedName>
    <definedName name="mes" localSheetId="0">#REF!</definedName>
    <definedName name="mes">#REF!</definedName>
    <definedName name="metro" localSheetId="0">#REF!</definedName>
    <definedName name="metro">#REF!</definedName>
    <definedName name="Meu" localSheetId="0">#REF!</definedName>
    <definedName name="Meu">#REF!</definedName>
    <definedName name="MMMM" hidden="1">[47]Poço!#REF!</definedName>
    <definedName name="MO" localSheetId="0">#REF!</definedName>
    <definedName name="MO" localSheetId="2">#REF!</definedName>
    <definedName name="MO">#REF!</definedName>
    <definedName name="MO_1" localSheetId="0">#REF!</definedName>
    <definedName name="MO_1" localSheetId="2">#REF!</definedName>
    <definedName name="MO_1">#REF!</definedName>
    <definedName name="MO_13" localSheetId="0">#REF!</definedName>
    <definedName name="MO_13" localSheetId="2">#REF!</definedName>
    <definedName name="MO_13">#REF!</definedName>
    <definedName name="Mob" localSheetId="0">#REF!</definedName>
    <definedName name="Mob">#REF!</definedName>
    <definedName name="módulo1.Extenso">[11]!módulo1.Extenso</definedName>
    <definedName name="momento01" localSheetId="0">#REF!</definedName>
    <definedName name="momento01" localSheetId="1">#REF!</definedName>
    <definedName name="momento01" localSheetId="2">#REF!</definedName>
    <definedName name="momento01">#REF!</definedName>
    <definedName name="MONTAGEM">[57]PLANILHA!$B$1:$AI$5001</definedName>
    <definedName name="MSICRO">[30]INVENTÁRIO!$B$1</definedName>
    <definedName name="N" localSheetId="0">#REF!</definedName>
    <definedName name="N" localSheetId="1">#REF!</definedName>
    <definedName name="N" localSheetId="2">#REF!</definedName>
    <definedName name="N">#REF!</definedName>
    <definedName name="N." localSheetId="0">#REF!</definedName>
    <definedName name="N." localSheetId="2">#REF!</definedName>
    <definedName name="N.">#REF!</definedName>
    <definedName name="na" localSheetId="0">#REF!</definedName>
    <definedName name="na">#REF!</definedName>
    <definedName name="nada" localSheetId="0">#REF!</definedName>
    <definedName name="nada">#REF!</definedName>
    <definedName name="nada11111111111111111" localSheetId="0">#REF!</definedName>
    <definedName name="nada11111111111111111">#REF!</definedName>
    <definedName name="nananananana" localSheetId="0">#REF!</definedName>
    <definedName name="nananananana">#REF!</definedName>
    <definedName name="natal" localSheetId="0">#REF!</definedName>
    <definedName name="natal">#REF!</definedName>
    <definedName name="NColunas" localSheetId="0">#REF!</definedName>
    <definedName name="NColunas">#REF!</definedName>
    <definedName name="negar058" localSheetId="0">#REF!</definedName>
    <definedName name="negar058">#REF!</definedName>
    <definedName name="net" localSheetId="0">#REF!</definedName>
    <definedName name="net">#REF!</definedName>
    <definedName name="net1b1b1b1b1" localSheetId="0">#REF!</definedName>
    <definedName name="net1b1b1b1b1">#REF!</definedName>
    <definedName name="nil" localSheetId="0">#REF!</definedName>
    <definedName name="nil">#REF!</definedName>
    <definedName name="njnj" localSheetId="1">#REF!</definedName>
    <definedName name="njnj">#REF!</definedName>
    <definedName name="NLinhasPagina" localSheetId="0">#REF!</definedName>
    <definedName name="NLinhasPagina">#REF!</definedName>
    <definedName name="NLinhasRodape" localSheetId="0">#REF!</definedName>
    <definedName name="NLinhasRodape">#REF!</definedName>
    <definedName name="noite" localSheetId="0">#REF!</definedName>
    <definedName name="noite">#REF!</definedName>
    <definedName name="nome_obra" localSheetId="0">#REF!</definedName>
    <definedName name="nome_obra">#REF!</definedName>
    <definedName name="nome01" localSheetId="0">#REF!</definedName>
    <definedName name="nome01">#REF!</definedName>
    <definedName name="nome02" localSheetId="0">#REF!</definedName>
    <definedName name="nome02">#REF!</definedName>
    <definedName name="nome05" localSheetId="0">#REF!</definedName>
    <definedName name="nome05">#REF!</definedName>
    <definedName name="nomeinfinito" localSheetId="0">#REF!</definedName>
    <definedName name="nomeinfinito">#REF!</definedName>
    <definedName name="nonenonenone" localSheetId="0">#REF!</definedName>
    <definedName name="nonenonenone">#REF!</definedName>
    <definedName name="nonononononono" localSheetId="0">#REF!</definedName>
    <definedName name="nonononononono">#REF!</definedName>
    <definedName name="nosmsieeisiakfjkajfk" localSheetId="0">#REF!</definedName>
    <definedName name="nosmsieeisiakfjkajfk">#REF!</definedName>
    <definedName name="NOTAFISCAL">'[68]Qd05 Preço'!$B$36</definedName>
    <definedName name="nova" localSheetId="0">#REF!</definedName>
    <definedName name="nova" localSheetId="1">#REF!</definedName>
    <definedName name="nova" localSheetId="2">#REF!</definedName>
    <definedName name="nova">#REF!</definedName>
    <definedName name="nove" localSheetId="0">#REF!</definedName>
    <definedName name="nove" localSheetId="1">#REF!</definedName>
    <definedName name="nove">#REF!</definedName>
    <definedName name="novo" localSheetId="0">#REF!</definedName>
    <definedName name="novo">#REF!</definedName>
    <definedName name="novov04" localSheetId="0">#REF!</definedName>
    <definedName name="novov04">#REF!</definedName>
    <definedName name="nro_medicao" localSheetId="0">#REF!</definedName>
    <definedName name="nro_medicao">#REF!</definedName>
    <definedName name="nsnsnsnsns" localSheetId="0">#REF!</definedName>
    <definedName name="nsnsnsnsns">#REF!</definedName>
    <definedName name="nsososososo" localSheetId="0">#REF!</definedName>
    <definedName name="nsososososo">#REF!</definedName>
    <definedName name="NTEI" localSheetId="0">'[15]PRO-08'!#REF!</definedName>
    <definedName name="NTEI">'[15]PRO-08'!#REF!</definedName>
    <definedName name="o" localSheetId="0">#REF!</definedName>
    <definedName name="o" localSheetId="1">#REF!</definedName>
    <definedName name="o" localSheetId="2">#REF!</definedName>
    <definedName name="o">#REF!</definedName>
    <definedName name="OBJETIVO" localSheetId="0">#REF!</definedName>
    <definedName name="OBJETIVO" localSheetId="1">#REF!</definedName>
    <definedName name="OBJETIVO">#REF!</definedName>
    <definedName name="objeto" localSheetId="0">#REF!</definedName>
    <definedName name="objeto">#REF!</definedName>
    <definedName name="oculos" localSheetId="0">#REF!</definedName>
    <definedName name="oculos">#REF!</definedName>
    <definedName name="OLI" localSheetId="1">#REF!</definedName>
    <definedName name="OLI">#REF!</definedName>
    <definedName name="OLO" localSheetId="1">#REF!</definedName>
    <definedName name="OLO">#REF!</definedName>
    <definedName name="OPA" localSheetId="0">'[15]PRO-08'!#REF!</definedName>
    <definedName name="OPA">'[15]PRO-08'!#REF!</definedName>
    <definedName name="opções">[69]FRE!$AM$260:$AM$262</definedName>
    <definedName name="ORÇ" localSheetId="0">#REF!</definedName>
    <definedName name="ORÇ" localSheetId="1">#REF!</definedName>
    <definedName name="ORÇ" localSheetId="2">#REF!</definedName>
    <definedName name="ORÇ">#REF!</definedName>
    <definedName name="ORÇAMENTO.BancoRef" localSheetId="2" hidden="1">#REF!</definedName>
    <definedName name="ORÇAMENTO.BancoRef" hidden="1">#REF!</definedName>
    <definedName name="ORÇAMENTO.CustoUnitario" localSheetId="2" hidden="1">ROUND(#REF!,15-13*#REF!)</definedName>
    <definedName name="ORÇAMENTO.CustoUnitario" hidden="1">ROUND(#REF!,15-13*#REF!)</definedName>
    <definedName name="ORÇAMENTO.PrecoUnitarioLicitado" localSheetId="2" hidden="1">#REF!</definedName>
    <definedName name="ORÇAMENTO.PrecoUnitarioLicitado" hidden="1">#REF!</definedName>
    <definedName name="Orçamento_10" localSheetId="1">#REF!</definedName>
    <definedName name="Orçamento_10">#REF!</definedName>
    <definedName name="Orçamento_14" localSheetId="1">#REF!</definedName>
    <definedName name="Orçamento_14">#REF!</definedName>
    <definedName name="ORD" localSheetId="0">#REF!</definedName>
    <definedName name="ORD">#REF!</definedName>
    <definedName name="Ordem">'[70]Resumo do Consolidado'!$O:$P</definedName>
    <definedName name="OUTROS" localSheetId="0">#REF!</definedName>
    <definedName name="OUTROS" localSheetId="1">#REF!</definedName>
    <definedName name="OUTROS" localSheetId="2">#REF!</definedName>
    <definedName name="OUTROS">#REF!</definedName>
    <definedName name="OVERHEAD" localSheetId="0">#REF!</definedName>
    <definedName name="OVERHEAD" localSheetId="2">#REF!</definedName>
    <definedName name="OVERHEAD">#REF!</definedName>
    <definedName name="P">[71]IDENTIFICACAO!$D$12</definedName>
    <definedName name="pagina" localSheetId="0">#REF!</definedName>
    <definedName name="pagina" localSheetId="1">#REF!</definedName>
    <definedName name="pagina" localSheetId="2">#REF!</definedName>
    <definedName name="pagina">#REF!</definedName>
    <definedName name="pagina223cdgg" localSheetId="0">#REF!</definedName>
    <definedName name="pagina223cdgg" localSheetId="2">#REF!</definedName>
    <definedName name="pagina223cdgg">#REF!</definedName>
    <definedName name="Paisagismo_Consulta" localSheetId="0">#REF!</definedName>
    <definedName name="Paisagismo_Consulta">#REF!</definedName>
    <definedName name="parametros" localSheetId="0">#REF!</definedName>
    <definedName name="parametros">#REF!</definedName>
    <definedName name="parar01" localSheetId="0">#REF!</definedName>
    <definedName name="parar01">#REF!</definedName>
    <definedName name="parar02" localSheetId="0">#REF!</definedName>
    <definedName name="parar02">#REF!</definedName>
    <definedName name="pass" localSheetId="0">ADITIVO!pass</definedName>
    <definedName name="pass" localSheetId="1">'Memória ADITIVO'!pass</definedName>
    <definedName name="pass" localSheetId="2">'MEMORIA DRENAGEM'!pass</definedName>
    <definedName name="pass">[0]!pass</definedName>
    <definedName name="PassaExtenso">[32]!PassaExtenso</definedName>
    <definedName name="PassaExtenso_10" localSheetId="0">ADITIVO!PassaExtenso_10</definedName>
    <definedName name="PassaExtenso_10" localSheetId="1">'Memória ADITIVO'!PassaExtenso_10</definedName>
    <definedName name="PassaExtenso_10" localSheetId="2">'MEMORIA DRENAGEM'!PassaExtenso_10</definedName>
    <definedName name="PassaExtenso_10">PassaExtenso_10</definedName>
    <definedName name="PassaExtenso_10_16" localSheetId="0">ADITIVO!PassaExtenso_10_16</definedName>
    <definedName name="PassaExtenso_10_16" localSheetId="1">'Memória ADITIVO'!PassaExtenso_10_16</definedName>
    <definedName name="PassaExtenso_10_16" localSheetId="2">'MEMORIA DRENAGEM'!PassaExtenso_10_16</definedName>
    <definedName name="PassaExtenso_10_16">PassaExtenso_10_16</definedName>
    <definedName name="PassaExtenso_11" localSheetId="0">ADITIVO!PassaExtenso_11</definedName>
    <definedName name="PassaExtenso_11" localSheetId="1">'Memória ADITIVO'!PassaExtenso_11</definedName>
    <definedName name="PassaExtenso_11" localSheetId="2">'MEMORIA DRENAGEM'!PassaExtenso_11</definedName>
    <definedName name="PassaExtenso_11">PassaExtenso_11</definedName>
    <definedName name="PassaExtenso_11_16" localSheetId="0">ADITIVO!PassaExtenso_11_16</definedName>
    <definedName name="PassaExtenso_11_16" localSheetId="1">'Memória ADITIVO'!PassaExtenso_11_16</definedName>
    <definedName name="PassaExtenso_11_16" localSheetId="2">'MEMORIA DRENAGEM'!PassaExtenso_11_16</definedName>
    <definedName name="PassaExtenso_11_16">PassaExtenso_11_16</definedName>
    <definedName name="PassaExtenso_13" localSheetId="0">ADITIVO!PassaExtenso_13</definedName>
    <definedName name="PassaExtenso_13" localSheetId="1">'Memória ADITIVO'!PassaExtenso_13</definedName>
    <definedName name="PassaExtenso_13" localSheetId="2">'MEMORIA DRENAGEM'!PassaExtenso_13</definedName>
    <definedName name="PassaExtenso_13">PassaExtenso_13</definedName>
    <definedName name="PassaExtenso_13_16" localSheetId="0">ADITIVO!PassaExtenso_13_16</definedName>
    <definedName name="PassaExtenso_13_16" localSheetId="1">'Memória ADITIVO'!PassaExtenso_13_16</definedName>
    <definedName name="PassaExtenso_13_16" localSheetId="2">'MEMORIA DRENAGEM'!PassaExtenso_13_16</definedName>
    <definedName name="PassaExtenso_13_16">PassaExtenso_13_16</definedName>
    <definedName name="PassaExtenso_14" localSheetId="0">[0]!PassaExtenso</definedName>
    <definedName name="PassaExtenso_14" localSheetId="1">[0]!PassaExtenso</definedName>
    <definedName name="PassaExtenso_14" localSheetId="2">[0]!PassaExtenso</definedName>
    <definedName name="PassaExtenso_14">[0]!PassaExtenso</definedName>
    <definedName name="PassaExtenso_14_16" localSheetId="0">[0]!PassaExtenso</definedName>
    <definedName name="PassaExtenso_14_16" localSheetId="1">[0]!PassaExtenso</definedName>
    <definedName name="PassaExtenso_14_16" localSheetId="2">[0]!PassaExtenso</definedName>
    <definedName name="PassaExtenso_14_16">[0]!PassaExtenso</definedName>
    <definedName name="PassaExtenso_16" localSheetId="0">ADITIVO!PassaExtenso_16</definedName>
    <definedName name="PassaExtenso_16" localSheetId="1">'Memória ADITIVO'!PassaExtenso_16</definedName>
    <definedName name="PassaExtenso_16" localSheetId="2">'MEMORIA DRENAGEM'!PassaExtenso_16</definedName>
    <definedName name="PassaExtenso_16">PassaExtenso_16</definedName>
    <definedName name="PassaExtenso_19" localSheetId="0">ADITIVO!PassaExtenso_19</definedName>
    <definedName name="PassaExtenso_19" localSheetId="1">'Memória ADITIVO'!PassaExtenso_19</definedName>
    <definedName name="PassaExtenso_19" localSheetId="2">'MEMORIA DRENAGEM'!PassaExtenso_19</definedName>
    <definedName name="PassaExtenso_19">PassaExtenso_19</definedName>
    <definedName name="PassaExtenso_19_16" localSheetId="0">ADITIVO!PassaExtenso_19_16</definedName>
    <definedName name="PassaExtenso_19_16" localSheetId="1">'Memória ADITIVO'!PassaExtenso_19_16</definedName>
    <definedName name="PassaExtenso_19_16" localSheetId="2">'MEMORIA DRENAGEM'!PassaExtenso_19_16</definedName>
    <definedName name="PassaExtenso_19_16">PassaExtenso_19_16</definedName>
    <definedName name="PassaExtenso_21" localSheetId="0">ADITIVO!PassaExtenso_21</definedName>
    <definedName name="PassaExtenso_21" localSheetId="1">'Memória ADITIVO'!PassaExtenso_21</definedName>
    <definedName name="PassaExtenso_21" localSheetId="2">'MEMORIA DRENAGEM'!PassaExtenso_21</definedName>
    <definedName name="PassaExtenso_21">PassaExtenso_21</definedName>
    <definedName name="PassaExtenso_21_11" localSheetId="0">ADITIVO!PassaExtenso_21_11</definedName>
    <definedName name="PassaExtenso_21_11" localSheetId="1">'Memória ADITIVO'!PassaExtenso_21_11</definedName>
    <definedName name="PassaExtenso_21_11" localSheetId="2">'MEMORIA DRENAGEM'!PassaExtenso_21_11</definedName>
    <definedName name="PassaExtenso_21_11">PassaExtenso_21_11</definedName>
    <definedName name="PassaExtenso_21_11_16" localSheetId="0">ADITIVO!PassaExtenso_21_11_16</definedName>
    <definedName name="PassaExtenso_21_11_16" localSheetId="1">'Memória ADITIVO'!PassaExtenso_21_11_16</definedName>
    <definedName name="PassaExtenso_21_11_16" localSheetId="2">'MEMORIA DRENAGEM'!PassaExtenso_21_11_16</definedName>
    <definedName name="PassaExtenso_21_11_16">PassaExtenso_21_11_16</definedName>
    <definedName name="PassaExtenso_21_13" localSheetId="0">ADITIVO!PassaExtenso_21_13</definedName>
    <definedName name="PassaExtenso_21_13" localSheetId="1">'Memória ADITIVO'!PassaExtenso_21_13</definedName>
    <definedName name="PassaExtenso_21_13" localSheetId="2">'MEMORIA DRENAGEM'!PassaExtenso_21_13</definedName>
    <definedName name="PassaExtenso_21_13">PassaExtenso_21_13</definedName>
    <definedName name="PassaExtenso_21_13_16" localSheetId="0">ADITIVO!PassaExtenso_21_13_16</definedName>
    <definedName name="PassaExtenso_21_13_16" localSheetId="1">'Memória ADITIVO'!PassaExtenso_21_13_16</definedName>
    <definedName name="PassaExtenso_21_13_16" localSheetId="2">'MEMORIA DRENAGEM'!PassaExtenso_21_13_16</definedName>
    <definedName name="PassaExtenso_21_13_16">PassaExtenso_21_13_16</definedName>
    <definedName name="PassaExtenso_21_16" localSheetId="0">ADITIVO!PassaExtenso_21_16</definedName>
    <definedName name="PassaExtenso_21_16" localSheetId="1">'Memória ADITIVO'!PassaExtenso_21_16</definedName>
    <definedName name="PassaExtenso_21_16" localSheetId="2">'MEMORIA DRENAGEM'!PassaExtenso_21_16</definedName>
    <definedName name="PassaExtenso_21_16">PassaExtenso_21_16</definedName>
    <definedName name="PassaExtenso_21_19" localSheetId="0">ADITIVO!PassaExtenso_21_19</definedName>
    <definedName name="PassaExtenso_21_19" localSheetId="1">'Memória ADITIVO'!PassaExtenso_21_19</definedName>
    <definedName name="PassaExtenso_21_19" localSheetId="2">'MEMORIA DRENAGEM'!PassaExtenso_21_19</definedName>
    <definedName name="PassaExtenso_21_19">PassaExtenso_21_19</definedName>
    <definedName name="PassaExtenso_21_19_16" localSheetId="0">ADITIVO!PassaExtenso_21_19_16</definedName>
    <definedName name="PassaExtenso_21_19_16" localSheetId="1">'Memória ADITIVO'!PassaExtenso_21_19_16</definedName>
    <definedName name="PassaExtenso_21_19_16" localSheetId="2">'MEMORIA DRENAGEM'!PassaExtenso_21_19_16</definedName>
    <definedName name="PassaExtenso_21_19_16">PassaExtenso_21_19_16</definedName>
    <definedName name="PassaExtenso_21_2" localSheetId="0">ADITIVO!PassaExtenso_21_2</definedName>
    <definedName name="PassaExtenso_21_2" localSheetId="1">'Memória ADITIVO'!PassaExtenso_21_2</definedName>
    <definedName name="PassaExtenso_21_2" localSheetId="2">'MEMORIA DRENAGEM'!PassaExtenso_21_2</definedName>
    <definedName name="PassaExtenso_21_2">PassaExtenso_21_2</definedName>
    <definedName name="PassaExtenso_21_2_16" localSheetId="0">ADITIVO!PassaExtenso_21_2_16</definedName>
    <definedName name="PassaExtenso_21_2_16" localSheetId="1">'Memória ADITIVO'!PassaExtenso_21_2_16</definedName>
    <definedName name="PassaExtenso_21_2_16" localSheetId="2">'MEMORIA DRENAGEM'!PassaExtenso_21_2_16</definedName>
    <definedName name="PassaExtenso_21_2_16">PassaExtenso_21_2_16</definedName>
    <definedName name="PassaExtenso_21_3" localSheetId="0">ADITIVO!PassaExtenso_21_3</definedName>
    <definedName name="PassaExtenso_21_3" localSheetId="1">'Memória ADITIVO'!PassaExtenso_21_3</definedName>
    <definedName name="PassaExtenso_21_3" localSheetId="2">'MEMORIA DRENAGEM'!PassaExtenso_21_3</definedName>
    <definedName name="PassaExtenso_21_3">PassaExtenso_21_3</definedName>
    <definedName name="PassaExtenso_21_3_16" localSheetId="0">ADITIVO!PassaExtenso_21_3_16</definedName>
    <definedName name="PassaExtenso_21_3_16" localSheetId="1">'Memória ADITIVO'!PassaExtenso_21_3_16</definedName>
    <definedName name="PassaExtenso_21_3_16" localSheetId="2">'MEMORIA DRENAGEM'!PassaExtenso_21_3_16</definedName>
    <definedName name="PassaExtenso_21_3_16">PassaExtenso_21_3_16</definedName>
    <definedName name="PassaExtenso_21_4" localSheetId="0">ADITIVO!PassaExtenso_21_4</definedName>
    <definedName name="PassaExtenso_21_4" localSheetId="1">'Memória ADITIVO'!PassaExtenso_21_4</definedName>
    <definedName name="PassaExtenso_21_4" localSheetId="2">'MEMORIA DRENAGEM'!PassaExtenso_21_4</definedName>
    <definedName name="PassaExtenso_21_4">PassaExtenso_21_4</definedName>
    <definedName name="PassaExtenso_21_4_16" localSheetId="0">ADITIVO!PassaExtenso_21_4_16</definedName>
    <definedName name="PassaExtenso_21_4_16" localSheetId="1">'Memória ADITIVO'!PassaExtenso_21_4_16</definedName>
    <definedName name="PassaExtenso_21_4_16" localSheetId="2">'MEMORIA DRENAGEM'!PassaExtenso_21_4_16</definedName>
    <definedName name="PassaExtenso_21_4_16">PassaExtenso_21_4_16</definedName>
    <definedName name="PassaExtenso_21_4_19" localSheetId="0">ADITIVO!PassaExtenso_21_4_19</definedName>
    <definedName name="PassaExtenso_21_4_19" localSheetId="1">'Memória ADITIVO'!PassaExtenso_21_4_19</definedName>
    <definedName name="PassaExtenso_21_4_19" localSheetId="2">'MEMORIA DRENAGEM'!PassaExtenso_21_4_19</definedName>
    <definedName name="PassaExtenso_21_4_19">PassaExtenso_21_4_19</definedName>
    <definedName name="PassaExtenso_21_4_19_16" localSheetId="0">ADITIVO!PassaExtenso_21_4_19_16</definedName>
    <definedName name="PassaExtenso_21_4_19_16" localSheetId="1">'Memória ADITIVO'!PassaExtenso_21_4_19_16</definedName>
    <definedName name="PassaExtenso_21_4_19_16" localSheetId="2">'MEMORIA DRENAGEM'!PassaExtenso_21_4_19_16</definedName>
    <definedName name="PassaExtenso_21_4_19_16">PassaExtenso_21_4_19_16</definedName>
    <definedName name="PassaExtenso_21_7" localSheetId="0">ADITIVO!PassaExtenso_21_7</definedName>
    <definedName name="PassaExtenso_21_7" localSheetId="1">'Memória ADITIVO'!PassaExtenso_21_7</definedName>
    <definedName name="PassaExtenso_21_7" localSheetId="2">'MEMORIA DRENAGEM'!PassaExtenso_21_7</definedName>
    <definedName name="PassaExtenso_21_7">PassaExtenso_21_7</definedName>
    <definedName name="PassaExtenso_21_7_16" localSheetId="0">ADITIVO!PassaExtenso_21_7_16</definedName>
    <definedName name="PassaExtenso_21_7_16" localSheetId="1">'Memória ADITIVO'!PassaExtenso_21_7_16</definedName>
    <definedName name="PassaExtenso_21_7_16" localSheetId="2">'MEMORIA DRENAGEM'!PassaExtenso_21_7_16</definedName>
    <definedName name="PassaExtenso_21_7_16">PassaExtenso_21_7_16</definedName>
    <definedName name="PassaExtenso_25" localSheetId="0">ADITIVO!PassaExtenso_25</definedName>
    <definedName name="PassaExtenso_25" localSheetId="1">'Memória ADITIVO'!PassaExtenso_25</definedName>
    <definedName name="PassaExtenso_25" localSheetId="2">'MEMORIA DRENAGEM'!PassaExtenso_25</definedName>
    <definedName name="PassaExtenso_25">PassaExtenso_25</definedName>
    <definedName name="PassaExtenso_25_11" localSheetId="0">ADITIVO!PassaExtenso_25_11</definedName>
    <definedName name="PassaExtenso_25_11" localSheetId="1">'Memória ADITIVO'!PassaExtenso_25_11</definedName>
    <definedName name="PassaExtenso_25_11" localSheetId="2">'MEMORIA DRENAGEM'!PassaExtenso_25_11</definedName>
    <definedName name="PassaExtenso_25_11">PassaExtenso_25_11</definedName>
    <definedName name="PassaExtenso_25_11_16" localSheetId="0">ADITIVO!PassaExtenso_25_11_16</definedName>
    <definedName name="PassaExtenso_25_11_16" localSheetId="1">'Memória ADITIVO'!PassaExtenso_25_11_16</definedName>
    <definedName name="PassaExtenso_25_11_16" localSheetId="2">'MEMORIA DRENAGEM'!PassaExtenso_25_11_16</definedName>
    <definedName name="PassaExtenso_25_11_16">PassaExtenso_25_11_16</definedName>
    <definedName name="PassaExtenso_25_13" localSheetId="0">ADITIVO!PassaExtenso_25_13</definedName>
    <definedName name="PassaExtenso_25_13" localSheetId="1">'Memória ADITIVO'!PassaExtenso_25_13</definedName>
    <definedName name="PassaExtenso_25_13" localSheetId="2">'MEMORIA DRENAGEM'!PassaExtenso_25_13</definedName>
    <definedName name="PassaExtenso_25_13">PassaExtenso_25_13</definedName>
    <definedName name="PassaExtenso_25_13_16" localSheetId="0">ADITIVO!PassaExtenso_25_13_16</definedName>
    <definedName name="PassaExtenso_25_13_16" localSheetId="1">'Memória ADITIVO'!PassaExtenso_25_13_16</definedName>
    <definedName name="PassaExtenso_25_13_16" localSheetId="2">'MEMORIA DRENAGEM'!PassaExtenso_25_13_16</definedName>
    <definedName name="PassaExtenso_25_13_16">PassaExtenso_25_13_16</definedName>
    <definedName name="PassaExtenso_25_16" localSheetId="0">ADITIVO!PassaExtenso_25_16</definedName>
    <definedName name="PassaExtenso_25_16" localSheetId="1">'Memória ADITIVO'!PassaExtenso_25_16</definedName>
    <definedName name="PassaExtenso_25_16" localSheetId="2">'MEMORIA DRENAGEM'!PassaExtenso_25_16</definedName>
    <definedName name="PassaExtenso_25_16">PassaExtenso_25_16</definedName>
    <definedName name="PassaExtenso_25_19" localSheetId="0">ADITIVO!PassaExtenso_25_19</definedName>
    <definedName name="PassaExtenso_25_19" localSheetId="1">'Memória ADITIVO'!PassaExtenso_25_19</definedName>
    <definedName name="PassaExtenso_25_19" localSheetId="2">'MEMORIA DRENAGEM'!PassaExtenso_25_19</definedName>
    <definedName name="PassaExtenso_25_19">PassaExtenso_25_19</definedName>
    <definedName name="PassaExtenso_25_19_16" localSheetId="0">ADITIVO!PassaExtenso_25_19_16</definedName>
    <definedName name="PassaExtenso_25_19_16" localSheetId="1">'Memória ADITIVO'!PassaExtenso_25_19_16</definedName>
    <definedName name="PassaExtenso_25_19_16" localSheetId="2">'MEMORIA DRENAGEM'!PassaExtenso_25_19_16</definedName>
    <definedName name="PassaExtenso_25_19_16">PassaExtenso_25_19_16</definedName>
    <definedName name="PassaExtenso_25_2" localSheetId="0">ADITIVO!PassaExtenso_25_2</definedName>
    <definedName name="PassaExtenso_25_2" localSheetId="1">'Memória ADITIVO'!PassaExtenso_25_2</definedName>
    <definedName name="PassaExtenso_25_2" localSheetId="2">'MEMORIA DRENAGEM'!PassaExtenso_25_2</definedName>
    <definedName name="PassaExtenso_25_2">PassaExtenso_25_2</definedName>
    <definedName name="PassaExtenso_25_2_16" localSheetId="0">ADITIVO!PassaExtenso_25_2_16</definedName>
    <definedName name="PassaExtenso_25_2_16" localSheetId="1">'Memória ADITIVO'!PassaExtenso_25_2_16</definedName>
    <definedName name="PassaExtenso_25_2_16" localSheetId="2">'MEMORIA DRENAGEM'!PassaExtenso_25_2_16</definedName>
    <definedName name="PassaExtenso_25_2_16">PassaExtenso_25_2_16</definedName>
    <definedName name="PassaExtenso_25_3" localSheetId="0">ADITIVO!PassaExtenso_25_3</definedName>
    <definedName name="PassaExtenso_25_3" localSheetId="1">'Memória ADITIVO'!PassaExtenso_25_3</definedName>
    <definedName name="PassaExtenso_25_3" localSheetId="2">'MEMORIA DRENAGEM'!PassaExtenso_25_3</definedName>
    <definedName name="PassaExtenso_25_3">PassaExtenso_25_3</definedName>
    <definedName name="PassaExtenso_25_3_16" localSheetId="0">ADITIVO!PassaExtenso_25_3_16</definedName>
    <definedName name="PassaExtenso_25_3_16" localSheetId="1">'Memória ADITIVO'!PassaExtenso_25_3_16</definedName>
    <definedName name="PassaExtenso_25_3_16" localSheetId="2">'MEMORIA DRENAGEM'!PassaExtenso_25_3_16</definedName>
    <definedName name="PassaExtenso_25_3_16">PassaExtenso_25_3_16</definedName>
    <definedName name="PassaExtenso_25_4" localSheetId="0">ADITIVO!PassaExtenso_25_4</definedName>
    <definedName name="PassaExtenso_25_4" localSheetId="1">'Memória ADITIVO'!PassaExtenso_25_4</definedName>
    <definedName name="PassaExtenso_25_4" localSheetId="2">'MEMORIA DRENAGEM'!PassaExtenso_25_4</definedName>
    <definedName name="PassaExtenso_25_4">PassaExtenso_25_4</definedName>
    <definedName name="PassaExtenso_25_4_16" localSheetId="0">ADITIVO!PassaExtenso_25_4_16</definedName>
    <definedName name="PassaExtenso_25_4_16" localSheetId="1">'Memória ADITIVO'!PassaExtenso_25_4_16</definedName>
    <definedName name="PassaExtenso_25_4_16" localSheetId="2">'MEMORIA DRENAGEM'!PassaExtenso_25_4_16</definedName>
    <definedName name="PassaExtenso_25_4_16">PassaExtenso_25_4_16</definedName>
    <definedName name="PassaExtenso_25_4_19" localSheetId="0">ADITIVO!PassaExtenso_25_4_19</definedName>
    <definedName name="PassaExtenso_25_4_19" localSheetId="1">'Memória ADITIVO'!PassaExtenso_25_4_19</definedName>
    <definedName name="PassaExtenso_25_4_19" localSheetId="2">'MEMORIA DRENAGEM'!PassaExtenso_25_4_19</definedName>
    <definedName name="PassaExtenso_25_4_19">PassaExtenso_25_4_19</definedName>
    <definedName name="PassaExtenso_25_4_19_16" localSheetId="0">ADITIVO!PassaExtenso_25_4_19_16</definedName>
    <definedName name="PassaExtenso_25_4_19_16" localSheetId="1">'Memória ADITIVO'!PassaExtenso_25_4_19_16</definedName>
    <definedName name="PassaExtenso_25_4_19_16" localSheetId="2">'MEMORIA DRENAGEM'!PassaExtenso_25_4_19_16</definedName>
    <definedName name="PassaExtenso_25_4_19_16">PassaExtenso_25_4_19_16</definedName>
    <definedName name="PassaExtenso_25_7" localSheetId="0">ADITIVO!PassaExtenso_25_7</definedName>
    <definedName name="PassaExtenso_25_7" localSheetId="1">'Memória ADITIVO'!PassaExtenso_25_7</definedName>
    <definedName name="PassaExtenso_25_7" localSheetId="2">'MEMORIA DRENAGEM'!PassaExtenso_25_7</definedName>
    <definedName name="PassaExtenso_25_7">PassaExtenso_25_7</definedName>
    <definedName name="PassaExtenso_25_7_16" localSheetId="0">ADITIVO!PassaExtenso_25_7_16</definedName>
    <definedName name="PassaExtenso_25_7_16" localSheetId="1">'Memória ADITIVO'!PassaExtenso_25_7_16</definedName>
    <definedName name="PassaExtenso_25_7_16" localSheetId="2">'MEMORIA DRENAGEM'!PassaExtenso_25_7_16</definedName>
    <definedName name="PassaExtenso_25_7_16">PassaExtenso_25_7_16</definedName>
    <definedName name="PassaExtenso_34" localSheetId="0">ADITIVO!PassaExtenso_34</definedName>
    <definedName name="PassaExtenso_34" localSheetId="1">'Memória ADITIVO'!PassaExtenso_34</definedName>
    <definedName name="PassaExtenso_34" localSheetId="2">'MEMORIA DRENAGEM'!PassaExtenso_34</definedName>
    <definedName name="PassaExtenso_34">PassaExtenso_34</definedName>
    <definedName name="PassaExtenso_34_11" localSheetId="0">ADITIVO!PassaExtenso_34_11</definedName>
    <definedName name="PassaExtenso_34_11" localSheetId="1">'Memória ADITIVO'!PassaExtenso_34_11</definedName>
    <definedName name="PassaExtenso_34_11" localSheetId="2">'MEMORIA DRENAGEM'!PassaExtenso_34_11</definedName>
    <definedName name="PassaExtenso_34_11">PassaExtenso_34_11</definedName>
    <definedName name="PassaExtenso_34_11_16" localSheetId="0">ADITIVO!PassaExtenso_34_11_16</definedName>
    <definedName name="PassaExtenso_34_11_16" localSheetId="1">'Memória ADITIVO'!PassaExtenso_34_11_16</definedName>
    <definedName name="PassaExtenso_34_11_16" localSheetId="2">'MEMORIA DRENAGEM'!PassaExtenso_34_11_16</definedName>
    <definedName name="PassaExtenso_34_11_16">PassaExtenso_34_11_16</definedName>
    <definedName name="PassaExtenso_34_13" localSheetId="0">ADITIVO!PassaExtenso_34_13</definedName>
    <definedName name="PassaExtenso_34_13" localSheetId="1">'Memória ADITIVO'!PassaExtenso_34_13</definedName>
    <definedName name="PassaExtenso_34_13" localSheetId="2">'MEMORIA DRENAGEM'!PassaExtenso_34_13</definedName>
    <definedName name="PassaExtenso_34_13">PassaExtenso_34_13</definedName>
    <definedName name="PassaExtenso_34_13_16" localSheetId="0">ADITIVO!PassaExtenso_34_13_16</definedName>
    <definedName name="PassaExtenso_34_13_16" localSheetId="1">'Memória ADITIVO'!PassaExtenso_34_13_16</definedName>
    <definedName name="PassaExtenso_34_13_16" localSheetId="2">'MEMORIA DRENAGEM'!PassaExtenso_34_13_16</definedName>
    <definedName name="PassaExtenso_34_13_16">PassaExtenso_34_13_16</definedName>
    <definedName name="PassaExtenso_34_16" localSheetId="0">ADITIVO!PassaExtenso_34_16</definedName>
    <definedName name="PassaExtenso_34_16" localSheetId="1">'Memória ADITIVO'!PassaExtenso_34_16</definedName>
    <definedName name="PassaExtenso_34_16" localSheetId="2">'MEMORIA DRENAGEM'!PassaExtenso_34_16</definedName>
    <definedName name="PassaExtenso_34_16">PassaExtenso_34_16</definedName>
    <definedName name="PassaExtenso_34_19" localSheetId="0">ADITIVO!PassaExtenso_34_19</definedName>
    <definedName name="PassaExtenso_34_19" localSheetId="1">'Memória ADITIVO'!PassaExtenso_34_19</definedName>
    <definedName name="PassaExtenso_34_19" localSheetId="2">'MEMORIA DRENAGEM'!PassaExtenso_34_19</definedName>
    <definedName name="PassaExtenso_34_19">PassaExtenso_34_19</definedName>
    <definedName name="PassaExtenso_34_19_16" localSheetId="0">ADITIVO!PassaExtenso_34_19_16</definedName>
    <definedName name="PassaExtenso_34_19_16" localSheetId="1">'Memória ADITIVO'!PassaExtenso_34_19_16</definedName>
    <definedName name="PassaExtenso_34_19_16" localSheetId="2">'MEMORIA DRENAGEM'!PassaExtenso_34_19_16</definedName>
    <definedName name="PassaExtenso_34_19_16">PassaExtenso_34_19_16</definedName>
    <definedName name="PassaExtenso_34_2" localSheetId="0">ADITIVO!PassaExtenso_34_2</definedName>
    <definedName name="PassaExtenso_34_2" localSheetId="1">'Memória ADITIVO'!PassaExtenso_34_2</definedName>
    <definedName name="PassaExtenso_34_2" localSheetId="2">'MEMORIA DRENAGEM'!PassaExtenso_34_2</definedName>
    <definedName name="PassaExtenso_34_2">PassaExtenso_34_2</definedName>
    <definedName name="PassaExtenso_34_2_16" localSheetId="0">ADITIVO!PassaExtenso_34_2_16</definedName>
    <definedName name="PassaExtenso_34_2_16" localSheetId="1">'Memória ADITIVO'!PassaExtenso_34_2_16</definedName>
    <definedName name="PassaExtenso_34_2_16" localSheetId="2">'MEMORIA DRENAGEM'!PassaExtenso_34_2_16</definedName>
    <definedName name="PassaExtenso_34_2_16">PassaExtenso_34_2_16</definedName>
    <definedName name="PassaExtenso_34_3" localSheetId="0">ADITIVO!PassaExtenso_34_3</definedName>
    <definedName name="PassaExtenso_34_3" localSheetId="1">'Memória ADITIVO'!PassaExtenso_34_3</definedName>
    <definedName name="PassaExtenso_34_3" localSheetId="2">'MEMORIA DRENAGEM'!PassaExtenso_34_3</definedName>
    <definedName name="PassaExtenso_34_3">PassaExtenso_34_3</definedName>
    <definedName name="PassaExtenso_34_3_16" localSheetId="0">ADITIVO!PassaExtenso_34_3_16</definedName>
    <definedName name="PassaExtenso_34_3_16" localSheetId="1">'Memória ADITIVO'!PassaExtenso_34_3_16</definedName>
    <definedName name="PassaExtenso_34_3_16" localSheetId="2">'MEMORIA DRENAGEM'!PassaExtenso_34_3_16</definedName>
    <definedName name="PassaExtenso_34_3_16">PassaExtenso_34_3_16</definedName>
    <definedName name="PassaExtenso_34_4" localSheetId="0">ADITIVO!PassaExtenso_34_4</definedName>
    <definedName name="PassaExtenso_34_4" localSheetId="1">'Memória ADITIVO'!PassaExtenso_34_4</definedName>
    <definedName name="PassaExtenso_34_4" localSheetId="2">'MEMORIA DRENAGEM'!PassaExtenso_34_4</definedName>
    <definedName name="PassaExtenso_34_4">PassaExtenso_34_4</definedName>
    <definedName name="PassaExtenso_34_4_16" localSheetId="0">ADITIVO!PassaExtenso_34_4_16</definedName>
    <definedName name="PassaExtenso_34_4_16" localSheetId="1">'Memória ADITIVO'!PassaExtenso_34_4_16</definedName>
    <definedName name="PassaExtenso_34_4_16" localSheetId="2">'MEMORIA DRENAGEM'!PassaExtenso_34_4_16</definedName>
    <definedName name="PassaExtenso_34_4_16">PassaExtenso_34_4_16</definedName>
    <definedName name="PassaExtenso_34_4_19" localSheetId="0">ADITIVO!PassaExtenso_34_4_19</definedName>
    <definedName name="PassaExtenso_34_4_19" localSheetId="1">'Memória ADITIVO'!PassaExtenso_34_4_19</definedName>
    <definedName name="PassaExtenso_34_4_19" localSheetId="2">'MEMORIA DRENAGEM'!PassaExtenso_34_4_19</definedName>
    <definedName name="PassaExtenso_34_4_19">PassaExtenso_34_4_19</definedName>
    <definedName name="PassaExtenso_34_4_19_16" localSheetId="0">ADITIVO!PassaExtenso_34_4_19_16</definedName>
    <definedName name="PassaExtenso_34_4_19_16" localSheetId="1">'Memória ADITIVO'!PassaExtenso_34_4_19_16</definedName>
    <definedName name="PassaExtenso_34_4_19_16" localSheetId="2">'MEMORIA DRENAGEM'!PassaExtenso_34_4_19_16</definedName>
    <definedName name="PassaExtenso_34_4_19_16">PassaExtenso_34_4_19_16</definedName>
    <definedName name="PassaExtenso_34_7" localSheetId="0">ADITIVO!PassaExtenso_34_7</definedName>
    <definedName name="PassaExtenso_34_7" localSheetId="1">'Memória ADITIVO'!PassaExtenso_34_7</definedName>
    <definedName name="PassaExtenso_34_7" localSheetId="2">'MEMORIA DRENAGEM'!PassaExtenso_34_7</definedName>
    <definedName name="PassaExtenso_34_7">PassaExtenso_34_7</definedName>
    <definedName name="PassaExtenso_34_7_16" localSheetId="0">ADITIVO!PassaExtenso_34_7_16</definedName>
    <definedName name="PassaExtenso_34_7_16" localSheetId="1">'Memória ADITIVO'!PassaExtenso_34_7_16</definedName>
    <definedName name="PassaExtenso_34_7_16" localSheetId="2">'MEMORIA DRENAGEM'!PassaExtenso_34_7_16</definedName>
    <definedName name="PassaExtenso_34_7_16">PassaExtenso_34_7_16</definedName>
    <definedName name="PassaExtenso_38" localSheetId="0">ADITIVO!PassaExtenso_38</definedName>
    <definedName name="PassaExtenso_38" localSheetId="1">'Memória ADITIVO'!PassaExtenso_38</definedName>
    <definedName name="PassaExtenso_38" localSheetId="2">'MEMORIA DRENAGEM'!PassaExtenso_38</definedName>
    <definedName name="PassaExtenso_38">PassaExtenso_38</definedName>
    <definedName name="PassaExtenso_38_11" localSheetId="0">ADITIVO!PassaExtenso_38_11</definedName>
    <definedName name="PassaExtenso_38_11" localSheetId="1">'Memória ADITIVO'!PassaExtenso_38_11</definedName>
    <definedName name="PassaExtenso_38_11" localSheetId="2">'MEMORIA DRENAGEM'!PassaExtenso_38_11</definedName>
    <definedName name="PassaExtenso_38_11">PassaExtenso_38_11</definedName>
    <definedName name="PassaExtenso_38_11_16" localSheetId="0">ADITIVO!PassaExtenso_38_11_16</definedName>
    <definedName name="PassaExtenso_38_11_16" localSheetId="1">'Memória ADITIVO'!PassaExtenso_38_11_16</definedName>
    <definedName name="PassaExtenso_38_11_16" localSheetId="2">'MEMORIA DRENAGEM'!PassaExtenso_38_11_16</definedName>
    <definedName name="PassaExtenso_38_11_16">PassaExtenso_38_11_16</definedName>
    <definedName name="PassaExtenso_38_13" localSheetId="0">ADITIVO!PassaExtenso_38_13</definedName>
    <definedName name="PassaExtenso_38_13" localSheetId="1">'Memória ADITIVO'!PassaExtenso_38_13</definedName>
    <definedName name="PassaExtenso_38_13" localSheetId="2">'MEMORIA DRENAGEM'!PassaExtenso_38_13</definedName>
    <definedName name="PassaExtenso_38_13">PassaExtenso_38_13</definedName>
    <definedName name="PassaExtenso_38_13_16" localSheetId="0">ADITIVO!PassaExtenso_38_13_16</definedName>
    <definedName name="PassaExtenso_38_13_16" localSheetId="1">'Memória ADITIVO'!PassaExtenso_38_13_16</definedName>
    <definedName name="PassaExtenso_38_13_16" localSheetId="2">'MEMORIA DRENAGEM'!PassaExtenso_38_13_16</definedName>
    <definedName name="PassaExtenso_38_13_16">PassaExtenso_38_13_16</definedName>
    <definedName name="PassaExtenso_38_16" localSheetId="0">ADITIVO!PassaExtenso_38_16</definedName>
    <definedName name="PassaExtenso_38_16" localSheetId="1">'Memória ADITIVO'!PassaExtenso_38_16</definedName>
    <definedName name="PassaExtenso_38_16" localSheetId="2">'MEMORIA DRENAGEM'!PassaExtenso_38_16</definedName>
    <definedName name="PassaExtenso_38_16">PassaExtenso_38_16</definedName>
    <definedName name="PassaExtenso_38_19" localSheetId="0">ADITIVO!PassaExtenso_38_19</definedName>
    <definedName name="PassaExtenso_38_19" localSheetId="1">'Memória ADITIVO'!PassaExtenso_38_19</definedName>
    <definedName name="PassaExtenso_38_19" localSheetId="2">'MEMORIA DRENAGEM'!PassaExtenso_38_19</definedName>
    <definedName name="PassaExtenso_38_19">PassaExtenso_38_19</definedName>
    <definedName name="PassaExtenso_38_19_16" localSheetId="0">ADITIVO!PassaExtenso_38_19_16</definedName>
    <definedName name="PassaExtenso_38_19_16" localSheetId="1">'Memória ADITIVO'!PassaExtenso_38_19_16</definedName>
    <definedName name="PassaExtenso_38_19_16" localSheetId="2">'MEMORIA DRENAGEM'!PassaExtenso_38_19_16</definedName>
    <definedName name="PassaExtenso_38_19_16">PassaExtenso_38_19_16</definedName>
    <definedName name="PassaExtenso_38_2" localSheetId="0">ADITIVO!PassaExtenso_38_2</definedName>
    <definedName name="PassaExtenso_38_2" localSheetId="1">'Memória ADITIVO'!PassaExtenso_38_2</definedName>
    <definedName name="PassaExtenso_38_2" localSheetId="2">'MEMORIA DRENAGEM'!PassaExtenso_38_2</definedName>
    <definedName name="PassaExtenso_38_2">PassaExtenso_38_2</definedName>
    <definedName name="PassaExtenso_38_2_16" localSheetId="0">ADITIVO!PassaExtenso_38_2_16</definedName>
    <definedName name="PassaExtenso_38_2_16" localSheetId="1">'Memória ADITIVO'!PassaExtenso_38_2_16</definedName>
    <definedName name="PassaExtenso_38_2_16" localSheetId="2">'MEMORIA DRENAGEM'!PassaExtenso_38_2_16</definedName>
    <definedName name="PassaExtenso_38_2_16">PassaExtenso_38_2_16</definedName>
    <definedName name="PassaExtenso_38_3" localSheetId="0">ADITIVO!PassaExtenso_38_3</definedName>
    <definedName name="PassaExtenso_38_3" localSheetId="1">'Memória ADITIVO'!PassaExtenso_38_3</definedName>
    <definedName name="PassaExtenso_38_3" localSheetId="2">'MEMORIA DRENAGEM'!PassaExtenso_38_3</definedName>
    <definedName name="PassaExtenso_38_3">PassaExtenso_38_3</definedName>
    <definedName name="PassaExtenso_38_3_16" localSheetId="0">ADITIVO!PassaExtenso_38_3_16</definedName>
    <definedName name="PassaExtenso_38_3_16" localSheetId="1">'Memória ADITIVO'!PassaExtenso_38_3_16</definedName>
    <definedName name="PassaExtenso_38_3_16" localSheetId="2">'MEMORIA DRENAGEM'!PassaExtenso_38_3_16</definedName>
    <definedName name="PassaExtenso_38_3_16">PassaExtenso_38_3_16</definedName>
    <definedName name="PassaExtenso_38_4" localSheetId="0">ADITIVO!PassaExtenso_38_4</definedName>
    <definedName name="PassaExtenso_38_4" localSheetId="1">'Memória ADITIVO'!PassaExtenso_38_4</definedName>
    <definedName name="PassaExtenso_38_4" localSheetId="2">'MEMORIA DRENAGEM'!PassaExtenso_38_4</definedName>
    <definedName name="PassaExtenso_38_4">PassaExtenso_38_4</definedName>
    <definedName name="PassaExtenso_38_4_16" localSheetId="0">ADITIVO!PassaExtenso_38_4_16</definedName>
    <definedName name="PassaExtenso_38_4_16" localSheetId="1">'Memória ADITIVO'!PassaExtenso_38_4_16</definedName>
    <definedName name="PassaExtenso_38_4_16" localSheetId="2">'MEMORIA DRENAGEM'!PassaExtenso_38_4_16</definedName>
    <definedName name="PassaExtenso_38_4_16">PassaExtenso_38_4_16</definedName>
    <definedName name="PassaExtenso_38_4_19" localSheetId="0">ADITIVO!PassaExtenso_38_4_19</definedName>
    <definedName name="PassaExtenso_38_4_19" localSheetId="1">'Memória ADITIVO'!PassaExtenso_38_4_19</definedName>
    <definedName name="PassaExtenso_38_4_19" localSheetId="2">'MEMORIA DRENAGEM'!PassaExtenso_38_4_19</definedName>
    <definedName name="PassaExtenso_38_4_19">PassaExtenso_38_4_19</definedName>
    <definedName name="PassaExtenso_38_4_19_16" localSheetId="0">ADITIVO!PassaExtenso_38_4_19_16</definedName>
    <definedName name="PassaExtenso_38_4_19_16" localSheetId="1">'Memória ADITIVO'!PassaExtenso_38_4_19_16</definedName>
    <definedName name="PassaExtenso_38_4_19_16" localSheetId="2">'MEMORIA DRENAGEM'!PassaExtenso_38_4_19_16</definedName>
    <definedName name="PassaExtenso_38_4_19_16">PassaExtenso_38_4_19_16</definedName>
    <definedName name="PassaExtenso_38_7" localSheetId="0">ADITIVO!PassaExtenso_38_7</definedName>
    <definedName name="PassaExtenso_38_7" localSheetId="1">'Memória ADITIVO'!PassaExtenso_38_7</definedName>
    <definedName name="PassaExtenso_38_7" localSheetId="2">'MEMORIA DRENAGEM'!PassaExtenso_38_7</definedName>
    <definedName name="PassaExtenso_38_7">PassaExtenso_38_7</definedName>
    <definedName name="PassaExtenso_38_7_16" localSheetId="0">ADITIVO!PassaExtenso_38_7_16</definedName>
    <definedName name="PassaExtenso_38_7_16" localSheetId="1">'Memória ADITIVO'!PassaExtenso_38_7_16</definedName>
    <definedName name="PassaExtenso_38_7_16" localSheetId="2">'MEMORIA DRENAGEM'!PassaExtenso_38_7_16</definedName>
    <definedName name="PassaExtenso_38_7_16">PassaExtenso_38_7_16</definedName>
    <definedName name="PassaExtenso_9" localSheetId="0">ADITIVO!PassaExtenso_9</definedName>
    <definedName name="PassaExtenso_9" localSheetId="1">'Memória ADITIVO'!PassaExtenso_9</definedName>
    <definedName name="PassaExtenso_9" localSheetId="2">'MEMORIA DRENAGEM'!PassaExtenso_9</definedName>
    <definedName name="PassaExtenso_9">PassaExtenso_9</definedName>
    <definedName name="PassaExtenso_9_16" localSheetId="0">ADITIVO!PassaExtenso_9_16</definedName>
    <definedName name="PassaExtenso_9_16" localSheetId="1">'Memória ADITIVO'!PassaExtenso_9_16</definedName>
    <definedName name="PassaExtenso_9_16" localSheetId="2">'MEMORIA DRENAGEM'!PassaExtenso_9_16</definedName>
    <definedName name="PassaExtenso_9_16">PassaExtenso_9_16</definedName>
    <definedName name="PAV" localSheetId="1">[17]Plan1!#REF!</definedName>
    <definedName name="PAV" localSheetId="2">[17]Plan1!#REF!</definedName>
    <definedName name="PAV">[17]Plan1!#REF!</definedName>
    <definedName name="PAVIMENTAÇÃO" localSheetId="0">#REF!</definedName>
    <definedName name="PAVIMENTAÇÃO" localSheetId="1">#REF!</definedName>
    <definedName name="PAVIMENTAÇÃO" localSheetId="2">#REF!</definedName>
    <definedName name="PAVIMENTAÇÃO">#REF!</definedName>
    <definedName name="pb" localSheetId="0">#REF!</definedName>
    <definedName name="pb" localSheetId="2">#REF!</definedName>
    <definedName name="pb">#REF!</definedName>
    <definedName name="pbpbpb" localSheetId="0">#REF!</definedName>
    <definedName name="pbpbpb">#REF!</definedName>
    <definedName name="pbpbpbpbpbpbpbpbpbpb2000" localSheetId="0">#REF!</definedName>
    <definedName name="pbpbpbpbpbpbpbpbpbpb2000">#REF!</definedName>
    <definedName name="PBR" localSheetId="0">#REF!</definedName>
    <definedName name="PBR">#REF!</definedName>
    <definedName name="pç" localSheetId="1">#REF!</definedName>
    <definedName name="pç">#REF!</definedName>
    <definedName name="pe" localSheetId="0">#REF!</definedName>
    <definedName name="pe">#REF!</definedName>
    <definedName name="pe05555555" localSheetId="0">#REF!</definedName>
    <definedName name="pe05555555">#REF!</definedName>
    <definedName name="pedreira">'[10]DADOS COLETATO'!$C$41</definedName>
    <definedName name="pepep" localSheetId="0">#REF!</definedName>
    <definedName name="pepep" localSheetId="1">#REF!</definedName>
    <definedName name="pepep" localSheetId="2">#REF!</definedName>
    <definedName name="pepep">#REF!</definedName>
    <definedName name="pepepepepep02" localSheetId="0">#REF!</definedName>
    <definedName name="pepepepepep02" localSheetId="2">#REF!</definedName>
    <definedName name="pepepepepep02">#REF!</definedName>
    <definedName name="PERCAPITA" localSheetId="0">#REF!</definedName>
    <definedName name="PERCAPITA">#REF!</definedName>
    <definedName name="PERDA" localSheetId="0">#REF!</definedName>
    <definedName name="PERDA">#REF!</definedName>
    <definedName name="perdes" localSheetId="0">#REF!</definedName>
    <definedName name="perdes">#REF!</definedName>
    <definedName name="perdesera" localSheetId="0">#REF!</definedName>
    <definedName name="perdesera">#REF!</definedName>
    <definedName name="periodo" localSheetId="0">#REF!</definedName>
    <definedName name="periodo">#REF!</definedName>
    <definedName name="PERÍODO">'[31]Vínculos (Não Mexer)'!$G$24</definedName>
    <definedName name="peso01" localSheetId="0">#REF!</definedName>
    <definedName name="peso01" localSheetId="1">#REF!</definedName>
    <definedName name="peso01" localSheetId="2">#REF!</definedName>
    <definedName name="peso01">#REF!</definedName>
    <definedName name="pesobrita">'[10]DADOS COLETATO'!$I$42</definedName>
    <definedName name="pesoespecifico">'[10]DADOS COLETATO'!$I$40</definedName>
    <definedName name="pespspspspsp123456" localSheetId="0">#REF!</definedName>
    <definedName name="pespspspspsp123456" localSheetId="1">#REF!</definedName>
    <definedName name="pespspspspsp123456" localSheetId="2">#REF!</definedName>
    <definedName name="pespspspspsp123456">#REF!</definedName>
    <definedName name="pesquisa" localSheetId="0">#REF!</definedName>
    <definedName name="pesquisa" localSheetId="2">#REF!</definedName>
    <definedName name="pesquisa">#REF!</definedName>
    <definedName name="pessoal" localSheetId="0">#REF!</definedName>
    <definedName name="pessoal">#REF!</definedName>
    <definedName name="picui" localSheetId="0">#REF!</definedName>
    <definedName name="picui">#REF!</definedName>
    <definedName name="picuiab" localSheetId="0">#REF!</definedName>
    <definedName name="picuiab">#REF!</definedName>
    <definedName name="Pintura" localSheetId="0">#REF!</definedName>
    <definedName name="Pintura">#REF!</definedName>
    <definedName name="piopi" localSheetId="1">#REF!</definedName>
    <definedName name="piopi">#REF!</definedName>
    <definedName name="PL" localSheetId="0">#REF!</definedName>
    <definedName name="PL">#REF!</definedName>
    <definedName name="PL_ABC" localSheetId="0">#REF!</definedName>
    <definedName name="PL_ABC">#REF!</definedName>
    <definedName name="PL_ABC_13" localSheetId="0">#REF!</definedName>
    <definedName name="PL_ABC_13">#REF!</definedName>
    <definedName name="pla" localSheetId="0">#REF!</definedName>
    <definedName name="pla">#REF!</definedName>
    <definedName name="placas" localSheetId="0">ADITIVO!placas</definedName>
    <definedName name="placas" localSheetId="1">'Memória ADITIVO'!placas</definedName>
    <definedName name="placas" localSheetId="2">'MEMORIA DRENAGEM'!placas</definedName>
    <definedName name="placas">[0]!placas</definedName>
    <definedName name="PLAN" localSheetId="0">#REF!</definedName>
    <definedName name="PLAN" localSheetId="1">#REF!</definedName>
    <definedName name="PLAN" localSheetId="2">#REF!</definedName>
    <definedName name="PLAN">#REF!</definedName>
    <definedName name="plan02" localSheetId="0">#REF!</definedName>
    <definedName name="plan02" localSheetId="1">#REF!</definedName>
    <definedName name="plan02">#REF!</definedName>
    <definedName name="plan03" localSheetId="0">#REF!</definedName>
    <definedName name="plan03">#REF!</definedName>
    <definedName name="plan09" localSheetId="0">#REF!</definedName>
    <definedName name="plan09">#REF!</definedName>
    <definedName name="plan1" localSheetId="0">#REF!</definedName>
    <definedName name="plan1">#REF!</definedName>
    <definedName name="plan100" localSheetId="0">#REF!</definedName>
    <definedName name="plan100">#REF!</definedName>
    <definedName name="plan222" localSheetId="0">#REF!</definedName>
    <definedName name="plan222">#REF!</definedName>
    <definedName name="plan400" localSheetId="0">#REF!</definedName>
    <definedName name="plan400">#REF!</definedName>
    <definedName name="plan500" localSheetId="0">#REF!</definedName>
    <definedName name="plan500">#REF!</definedName>
    <definedName name="plan54" localSheetId="0">#REF!</definedName>
    <definedName name="plan54">#REF!</definedName>
    <definedName name="plan600" localSheetId="0">#REF!</definedName>
    <definedName name="plan600">#REF!</definedName>
    <definedName name="plan600c" localSheetId="0">#REF!</definedName>
    <definedName name="plan600c">#REF!</definedName>
    <definedName name="plani" localSheetId="0">#REF!</definedName>
    <definedName name="plani">#REF!</definedName>
    <definedName name="PLANILHA" localSheetId="0">#REF!</definedName>
    <definedName name="planilha">#REF!</definedName>
    <definedName name="planilha_13" localSheetId="0">#REF!</definedName>
    <definedName name="planilha_13">#REF!</definedName>
    <definedName name="PlanilhasOriginais" localSheetId="0">#REF!</definedName>
    <definedName name="PlanilhasOriginais">#REF!</definedName>
    <definedName name="PLO" localSheetId="1">#REF!</definedName>
    <definedName name="PLO">#REF!</definedName>
    <definedName name="Ponte">[11]!Ponte</definedName>
    <definedName name="Popular" localSheetId="2" hidden="1">{#N/A,#N/A,FALSE,"Cronograma";#N/A,#N/A,FALSE,"Cronogr. 2"}</definedName>
    <definedName name="Popular" hidden="1">{#N/A,#N/A,FALSE,"Cronograma";#N/A,#N/A,FALSE,"Cronogr. 2"}</definedName>
    <definedName name="por" localSheetId="0">#REF!</definedName>
    <definedName name="por" localSheetId="1">#REF!</definedName>
    <definedName name="por" localSheetId="2">#REF!</definedName>
    <definedName name="por">#REF!</definedName>
    <definedName name="Poste" localSheetId="0">#REF!</definedName>
    <definedName name="Poste" localSheetId="2">#REF!</definedName>
    <definedName name="Poste">#REF!</definedName>
    <definedName name="praia" localSheetId="0">#REF!</definedName>
    <definedName name="praia">#REF!</definedName>
    <definedName name="Preco" localSheetId="0">#REF!</definedName>
    <definedName name="Preco">#REF!</definedName>
    <definedName name="PREÇO_REDE" localSheetId="0">[31]Planejamento!#REF!</definedName>
    <definedName name="PREÇO_REDE">[31]Planejamento!#REF!</definedName>
    <definedName name="Preço_Unitário_1" localSheetId="0">[29]RESUMO!#REF!</definedName>
    <definedName name="Preço_Unitário_1">[29]RESUMO!#REF!</definedName>
    <definedName name="preços">[72]PATO!$A$11:$J$36</definedName>
    <definedName name="PREÇOS_10" localSheetId="0">#REF!</definedName>
    <definedName name="PREÇOS_10" localSheetId="1">#REF!</definedName>
    <definedName name="PREÇOS_10" localSheetId="2">#REF!</definedName>
    <definedName name="PREÇOS_10">#REF!</definedName>
    <definedName name="PREÇOS_10_16" localSheetId="0">#REF!</definedName>
    <definedName name="PREÇOS_10_16" localSheetId="2">#REF!</definedName>
    <definedName name="PREÇOS_10_16">#REF!</definedName>
    <definedName name="PREÇOS_16" localSheetId="0">#REF!</definedName>
    <definedName name="PREÇOS_16">#REF!</definedName>
    <definedName name="PREÇOS_17" localSheetId="0">#REF!</definedName>
    <definedName name="PREÇOS_17">#REF!</definedName>
    <definedName name="PREÇOS_17_16" localSheetId="0">#REF!</definedName>
    <definedName name="PREÇOS_17_16">#REF!</definedName>
    <definedName name="PREÇOS_6" localSheetId="0">#REF!</definedName>
    <definedName name="PREÇOS_6">#REF!</definedName>
    <definedName name="PREÇOS_6_16" localSheetId="0">#REF!</definedName>
    <definedName name="PREÇOS_6_16">#REF!</definedName>
    <definedName name="PREÇOS_7" localSheetId="0">#REF!</definedName>
    <definedName name="PREÇOS_7">#REF!</definedName>
    <definedName name="PREÇOS_7_16" localSheetId="0">#REF!</definedName>
    <definedName name="PREÇOS_7_16">#REF!</definedName>
    <definedName name="PREÇOS_8" localSheetId="0">#REF!</definedName>
    <definedName name="PREÇOS_8">#REF!</definedName>
    <definedName name="PREÇOS_8_16" localSheetId="0">#REF!</definedName>
    <definedName name="PREÇOS_8_16">#REF!</definedName>
    <definedName name="PREÇOS_9" localSheetId="0">#REF!</definedName>
    <definedName name="PREÇOS_9">#REF!</definedName>
    <definedName name="PREÇOS_9_16" localSheetId="0">#REF!</definedName>
    <definedName name="PREÇOS_9_16">#REF!</definedName>
    <definedName name="Predio_02_andares_Consulta">[73]Predio_02_andares!$A$8:$F$723</definedName>
    <definedName name="PREFEITO">'[31]Vínculos (Não Mexer)'!$G$38</definedName>
    <definedName name="Preparo_Terreno" localSheetId="0">#REF!</definedName>
    <definedName name="Preparo_Terreno" localSheetId="1">#REF!</definedName>
    <definedName name="Preparo_Terreno" localSheetId="2">#REF!</definedName>
    <definedName name="Preparo_Terreno">#REF!</definedName>
    <definedName name="Print" localSheetId="0">[74]QuQuant!#REF!</definedName>
    <definedName name="Print" localSheetId="1">[74]QuQuant!#REF!</definedName>
    <definedName name="Print" localSheetId="2">[74]QuQuant!#REF!</definedName>
    <definedName name="Print">[74]QuQuant!#REF!</definedName>
    <definedName name="Print_Area_MI" localSheetId="0">[75]qorcamentodnerL1!#REF!</definedName>
    <definedName name="Print_Area_MI" localSheetId="1">[75]qorcamentodnerL1!#REF!</definedName>
    <definedName name="Print_Area_MI" localSheetId="2">[75]qorcamentodnerL1!#REF!</definedName>
    <definedName name="Print_Area_MI">[75]qorcamentodnerL1!#REF!</definedName>
    <definedName name="Print_Area_MI_14" localSheetId="0">#REF!</definedName>
    <definedName name="Print_Area_MI_14" localSheetId="1">#REF!</definedName>
    <definedName name="Print_Area_MI_14" localSheetId="2">#REF!</definedName>
    <definedName name="Print_Area_MI_14">#REF!</definedName>
    <definedName name="Print_Area_MI_16" localSheetId="0">#REF!</definedName>
    <definedName name="Print_Area_MI_16" localSheetId="2">#REF!</definedName>
    <definedName name="Print_Area_MI_16">#REF!</definedName>
    <definedName name="Print_Area_MI_19" localSheetId="0">#REF!</definedName>
    <definedName name="Print_Area_MI_19">#REF!</definedName>
    <definedName name="Print_Area_MI_19_16" localSheetId="0">#REF!</definedName>
    <definedName name="Print_Area_MI_19_16">#REF!</definedName>
    <definedName name="Print_Area_MI_21" localSheetId="0">#REF!</definedName>
    <definedName name="Print_Area_MI_21">#REF!</definedName>
    <definedName name="Print_Area_MI_21_16" localSheetId="0">#REF!</definedName>
    <definedName name="Print_Area_MI_21_16">#REF!</definedName>
    <definedName name="Print_Area_MI_21_19" localSheetId="0">#REF!</definedName>
    <definedName name="Print_Area_MI_21_19">#REF!</definedName>
    <definedName name="Print_Area_MI_21_19_16" localSheetId="0">#REF!</definedName>
    <definedName name="Print_Area_MI_21_19_16">#REF!</definedName>
    <definedName name="PRINT_TITLES_MI" localSheetId="0">#REF!</definedName>
    <definedName name="PRINT_TITLES_MI">#REF!</definedName>
    <definedName name="PRINT_TITLES_MI_16" localSheetId="0">#REF!</definedName>
    <definedName name="PRINT_TITLES_MI_16">#REF!</definedName>
    <definedName name="PRINT_TITLES_MI_19" localSheetId="0">#REF!</definedName>
    <definedName name="PRINT_TITLES_MI_19">#REF!</definedName>
    <definedName name="PRINT_TITLES_MI_19_16" localSheetId="0">#REF!</definedName>
    <definedName name="PRINT_TITLES_MI_19_16">#REF!</definedName>
    <definedName name="PROC_BAIRROS">[18]Listas!$O$8:$P$41</definedName>
    <definedName name="PROC_EMPREITEIRAS">[18]Listas!$R$8:$S$41</definedName>
    <definedName name="PROC_MEDIÇÕES">[18]Listas!$D$8:$M$41</definedName>
    <definedName name="processo" localSheetId="0">#REF!</definedName>
    <definedName name="processo" localSheetId="1">#REF!</definedName>
    <definedName name="processo" localSheetId="2">#REF!</definedName>
    <definedName name="processo">#REF!</definedName>
    <definedName name="PROGRAMA" localSheetId="0">#REF!</definedName>
    <definedName name="PROGRAMA" localSheetId="1">#REF!</definedName>
    <definedName name="PROGRAMA">#REF!</definedName>
    <definedName name="PROJ" localSheetId="0">#REF!</definedName>
    <definedName name="PROJ">#REF!</definedName>
    <definedName name="PROJETO">[76]PROJETO!$A:$IV</definedName>
    <definedName name="PROJETO_10">[76]PROJETO!$A:$IV</definedName>
    <definedName name="PROJETO_17">[76]PROJETO!$A:$IV</definedName>
    <definedName name="PROJETO_6">[76]PROJETO!$A:$IV</definedName>
    <definedName name="PROJETO_7">[76]PROJETO!$A:$IV</definedName>
    <definedName name="PROJETO_8">[76]PROJETO!$A:$IV</definedName>
    <definedName name="PROJETO_9">[76]PROJETO!$A:$IV</definedName>
    <definedName name="PRT" localSheetId="0">#REF!</definedName>
    <definedName name="PRT" localSheetId="1">#REF!</definedName>
    <definedName name="PRT" localSheetId="2">#REF!</definedName>
    <definedName name="PRT">#REF!</definedName>
    <definedName name="pv" localSheetId="0">#REF!</definedName>
    <definedName name="pv" localSheetId="2">#REF!</definedName>
    <definedName name="pv">#REF!</definedName>
    <definedName name="PV_ATÉ_2_AN" localSheetId="0">SUM([31]Vínculos!$H$143:$H$145)</definedName>
    <definedName name="PV_ATÉ_2_AN" localSheetId="1">SUM([31]Vínculos!$H$143:$H$145)</definedName>
    <definedName name="PV_ATÉ_2_AN">SUM([31]Vínculos!$H$143:$H$145)</definedName>
    <definedName name="PV_ATÉ_2_AT">SUM([31]Vínculos!$G$143:$G$145)</definedName>
    <definedName name="q" localSheetId="0">#REF!</definedName>
    <definedName name="Q" localSheetId="1">#REF!</definedName>
    <definedName name="q" localSheetId="2">#REF!</definedName>
    <definedName name="q">#REF!</definedName>
    <definedName name="Q_16" localSheetId="0">#REF!</definedName>
    <definedName name="Q_16" localSheetId="2">#REF!</definedName>
    <definedName name="Q_16">#REF!</definedName>
    <definedName name="Q913m123" localSheetId="1">#REF!</definedName>
    <definedName name="Q913m123">#REF!</definedName>
    <definedName name="qd">NA()</definedName>
    <definedName name="QDM" localSheetId="1">#REF!</definedName>
    <definedName name="QDM">#REF!</definedName>
    <definedName name="qe">#REF!</definedName>
    <definedName name="qh">NA()</definedName>
    <definedName name="qm">NA()</definedName>
    <definedName name="qp" localSheetId="0">#REF!</definedName>
    <definedName name="qp" localSheetId="1">#REF!</definedName>
    <definedName name="qp" localSheetId="2">#REF!</definedName>
    <definedName name="qp">#REF!</definedName>
    <definedName name="QQ_2">[11]!QQ_2</definedName>
    <definedName name="QT" localSheetId="0">[77]alphaville!#REF!</definedName>
    <definedName name="QT" localSheetId="1">[77]alphaville!#REF!</definedName>
    <definedName name="QT" localSheetId="2">[77]alphaville!#REF!</definedName>
    <definedName name="QT">[77]alphaville!#REF!</definedName>
    <definedName name="QTD" localSheetId="0">[77]alphaville!#REF!</definedName>
    <definedName name="QTD" localSheetId="1">[77]alphaville!#REF!</definedName>
    <definedName name="QTD">[77]alphaville!#REF!</definedName>
    <definedName name="QTS" localSheetId="0">[77]alphaville!#REF!</definedName>
    <definedName name="QTS">[77]alphaville!#REF!</definedName>
    <definedName name="QUANT" localSheetId="0">#REF!</definedName>
    <definedName name="QUANT" localSheetId="1">#REF!</definedName>
    <definedName name="QUANT" localSheetId="2">#REF!</definedName>
    <definedName name="QUANT">#REF!</definedName>
    <definedName name="QUANT___0" localSheetId="1">[78]COMPOSIÇOES!#REF!</definedName>
    <definedName name="QUANT___0" localSheetId="2">[78]COMPOSIÇOES!#REF!</definedName>
    <definedName name="QUANT___0">[78]COMPOSIÇOES!#REF!</definedName>
    <definedName name="QUANTIDADE" localSheetId="0">#REF!</definedName>
    <definedName name="QUANTIDADE" localSheetId="1">#REF!</definedName>
    <definedName name="QUANTIDADE" localSheetId="2">#REF!</definedName>
    <definedName name="QUANTIDADE">#REF!</definedName>
    <definedName name="Quantidade_1" localSheetId="0">[29]RESUMO!#REF!</definedName>
    <definedName name="Quantidade_1" localSheetId="1">[29]RESUMO!#REF!</definedName>
    <definedName name="Quantidade_1" localSheetId="2">[29]RESUMO!#REF!</definedName>
    <definedName name="Quantidade_1">[29]RESUMO!#REF!</definedName>
    <definedName name="QUANTIDADE_10" localSheetId="0">#REF!</definedName>
    <definedName name="QUANTIDADE_10" localSheetId="1">#REF!</definedName>
    <definedName name="QUANTIDADE_10" localSheetId="2">#REF!</definedName>
    <definedName name="QUANTIDADE_10">#REF!</definedName>
    <definedName name="QUANTIDADE_10_16" localSheetId="0">#REF!</definedName>
    <definedName name="QUANTIDADE_10_16" localSheetId="2">#REF!</definedName>
    <definedName name="QUANTIDADE_10_16">#REF!</definedName>
    <definedName name="QUANTIDADE_10_19" localSheetId="0">#REF!</definedName>
    <definedName name="QUANTIDADE_10_19">#REF!</definedName>
    <definedName name="QUANTIDADE_10_19_16" localSheetId="0">#REF!</definedName>
    <definedName name="QUANTIDADE_10_19_16">#REF!</definedName>
    <definedName name="QUANTIDADE_16" localSheetId="0">#REF!</definedName>
    <definedName name="QUANTIDADE_16">#REF!</definedName>
    <definedName name="QUANTIDADE_17" localSheetId="0">#REF!</definedName>
    <definedName name="QUANTIDADE_17">#REF!</definedName>
    <definedName name="QUANTIDADE_17_16" localSheetId="0">#REF!</definedName>
    <definedName name="QUANTIDADE_17_16">#REF!</definedName>
    <definedName name="QUANTIDADE_17_19" localSheetId="0">#REF!</definedName>
    <definedName name="QUANTIDADE_17_19">#REF!</definedName>
    <definedName name="QUANTIDADE_17_19_16" localSheetId="0">#REF!</definedName>
    <definedName name="QUANTIDADE_17_19_16">#REF!</definedName>
    <definedName name="QUANTIDADE_19" localSheetId="0">#REF!</definedName>
    <definedName name="QUANTIDADE_19">#REF!</definedName>
    <definedName name="QUANTIDADE_19_16" localSheetId="0">#REF!</definedName>
    <definedName name="QUANTIDADE_19_16">#REF!</definedName>
    <definedName name="QUANTIDADE_6" localSheetId="0">#REF!</definedName>
    <definedName name="QUANTIDADE_6">#REF!</definedName>
    <definedName name="QUANTIDADE_6_16" localSheetId="0">#REF!</definedName>
    <definedName name="QUANTIDADE_6_16">#REF!</definedName>
    <definedName name="QUANTIDADE_6_19" localSheetId="0">#REF!</definedName>
    <definedName name="QUANTIDADE_6_19">#REF!</definedName>
    <definedName name="QUANTIDADE_6_19_16" localSheetId="0">#REF!</definedName>
    <definedName name="QUANTIDADE_6_19_16">#REF!</definedName>
    <definedName name="QUANTIDADE_7" localSheetId="0">#REF!</definedName>
    <definedName name="QUANTIDADE_7">#REF!</definedName>
    <definedName name="QUANTIDADE_7_16" localSheetId="0">#REF!</definedName>
    <definedName name="QUANTIDADE_7_16">#REF!</definedName>
    <definedName name="QUANTIDADE_7_19" localSheetId="0">#REF!</definedName>
    <definedName name="QUANTIDADE_7_19">#REF!</definedName>
    <definedName name="QUANTIDADE_7_19_16" localSheetId="0">#REF!</definedName>
    <definedName name="QUANTIDADE_7_19_16">#REF!</definedName>
    <definedName name="QUANTIDADE_8" localSheetId="0">#REF!</definedName>
    <definedName name="QUANTIDADE_8">#REF!</definedName>
    <definedName name="QUANTIDADE_8_16" localSheetId="0">#REF!</definedName>
    <definedName name="QUANTIDADE_8_16">#REF!</definedName>
    <definedName name="QUANTIDADE_8_19" localSheetId="0">#REF!</definedName>
    <definedName name="QUANTIDADE_8_19">#REF!</definedName>
    <definedName name="QUANTIDADE_8_19_16" localSheetId="0">#REF!</definedName>
    <definedName name="QUANTIDADE_8_19_16">#REF!</definedName>
    <definedName name="QUANTIDADE_9" localSheetId="0">#REF!</definedName>
    <definedName name="QUANTIDADE_9">#REF!</definedName>
    <definedName name="QUANTIDADE_9_16" localSheetId="0">#REF!</definedName>
    <definedName name="QUANTIDADE_9_16">#REF!</definedName>
    <definedName name="QUANTIDADE_9_19" localSheetId="0">#REF!</definedName>
    <definedName name="QUANTIDADE_9_19">#REF!</definedName>
    <definedName name="QUANTIDADE_9_19_16" localSheetId="0">#REF!</definedName>
    <definedName name="QUANTIDADE_9_19_16">#REF!</definedName>
    <definedName name="QUANTIDADES" localSheetId="0">ADITIVO!QUANTIDADES</definedName>
    <definedName name="QUANTIDADES" localSheetId="1">'Memória ADITIVO'!QUANTIDADES</definedName>
    <definedName name="QUANTIDADES" localSheetId="2">'MEMORIA DRENAGEM'!QUANTIDADES</definedName>
    <definedName name="QUANTIDADES">[0]!QUANTIDADES</definedName>
    <definedName name="quatro" localSheetId="0">#REF!</definedName>
    <definedName name="quatro" localSheetId="1">#REF!</definedName>
    <definedName name="quatro" localSheetId="2">#REF!</definedName>
    <definedName name="quatro">#REF!</definedName>
    <definedName name="qw" localSheetId="2">#REF!</definedName>
    <definedName name="qw">#REF!</definedName>
    <definedName name="qww">#REF!</definedName>
    <definedName name="rafael" localSheetId="0">#REF!</definedName>
    <definedName name="rafael">#REF!</definedName>
    <definedName name="ralo">'[10]DADOS COLETATO'!$C$29</definedName>
    <definedName name="RawData" localSheetId="0">#REF!</definedName>
    <definedName name="RawData" localSheetId="1">#REF!</definedName>
    <definedName name="RawData" localSheetId="2">#REF!</definedName>
    <definedName name="RawData">#REF!</definedName>
    <definedName name="RawHeader" localSheetId="0">#REF!</definedName>
    <definedName name="RawHeader" localSheetId="2">#REF!</definedName>
    <definedName name="RawHeader">#REF!</definedName>
    <definedName name="RBV">[79]Teor!$C$3:$C$7</definedName>
    <definedName name="rcgp" localSheetId="0">'[12]Resumo Financeiro'!#REF!</definedName>
    <definedName name="rcgp" localSheetId="1">'[12]Resumo Financeiro'!#REF!</definedName>
    <definedName name="rcgp" localSheetId="2">'[12]Resumo Financeiro'!#REF!</definedName>
    <definedName name="rcgp">'[12]Resumo Financeiro'!#REF!</definedName>
    <definedName name="ré" localSheetId="0">#REF!</definedName>
    <definedName name="ré" localSheetId="1">#REF!</definedName>
    <definedName name="ré" localSheetId="2">#REF!</definedName>
    <definedName name="ré">#REF!</definedName>
    <definedName name="Reajuste">[80]Tabela!$A$7:$W$163</definedName>
    <definedName name="REATERRO_DE_VALAS_COMPACTADO_MECANICAMENTE" localSheetId="0">#REF!</definedName>
    <definedName name="REATERRO_DE_VALAS_COMPACTADO_MECANICAMENTE" localSheetId="1">#REF!</definedName>
    <definedName name="REATERRO_DE_VALAS_COMPACTADO_MECANICAMENTE" localSheetId="2">#REF!</definedName>
    <definedName name="REATERRO_DE_VALAS_COMPACTADO_MECANICAMENTE">#REF!</definedName>
    <definedName name="REBOQUE">[30]COMPOSIÇÕES!$H$76</definedName>
    <definedName name="rec" localSheetId="0">#REF!</definedName>
    <definedName name="REC" localSheetId="1">'[57]GERAL ESTUDO 2'!$A$12:$V$1386</definedName>
    <definedName name="rec" localSheetId="2">#REF!</definedName>
    <definedName name="rec">#REF!</definedName>
    <definedName name="Recalque" localSheetId="0">#REF!</definedName>
    <definedName name="Recalque" localSheetId="1">#REF!</definedName>
    <definedName name="Recalque" localSheetId="2">#REF!</definedName>
    <definedName name="Recalque">#REF!</definedName>
    <definedName name="RED" localSheetId="1">#REF!</definedName>
    <definedName name="RED">#REF!</definedName>
    <definedName name="REDE" localSheetId="0">#REF!</definedName>
    <definedName name="REDE">#REF!</definedName>
    <definedName name="REDE_COLETORA" localSheetId="0">#REF!</definedName>
    <definedName name="REDE_COLETORA">#REF!</definedName>
    <definedName name="REF_SERVICOS" localSheetId="0">#REF!</definedName>
    <definedName name="REF_SERVICOS">#REF!</definedName>
    <definedName name="refeitorio" localSheetId="0">#REF!</definedName>
    <definedName name="refeitorio">#REF!</definedName>
    <definedName name="REFERENCIA.Descricao" localSheetId="2" hidden="1">IF(ISNUMBER(#REF!),OFFSET(INDIRECT('MEMORIA DRENAGEM'!ORÇAMENTO.BancoRef),#REF!-1,3,1),#REF!)</definedName>
    <definedName name="REFERENCIA.Descricao" hidden="1">IF(ISNUMBER(#REF!),OFFSET(INDIRECT(ORÇAMENTO.BancoRef),#REF!-1,3,1),#REF!)</definedName>
    <definedName name="REFERENCIA.Unidade" localSheetId="2" hidden="1">IF(ISNUMBER(#REF!),OFFSET(INDIRECT('MEMORIA DRENAGEM'!ORÇAMENTO.BancoRef),#REF!-1,4,1),"-")</definedName>
    <definedName name="REFERENCIA.Unidade" hidden="1">IF(ISNUMBER(#REF!),OFFSET(INDIRECT(ORÇAMENTO.BancoRef),#REF!-1,4,1),"-")</definedName>
    <definedName name="REG" localSheetId="0">#REF!</definedName>
    <definedName name="REG" localSheetId="2">#REF!</definedName>
    <definedName name="REG">#REF!</definedName>
    <definedName name="REGULA" localSheetId="0">#REF!</definedName>
    <definedName name="REGULA" localSheetId="2">#REF!</definedName>
    <definedName name="REGULA">#REF!</definedName>
    <definedName name="REGULARIZAÇÃO_AN">SUM([31]Vínculos!$H$59:$H$60)</definedName>
    <definedName name="REGULARIZAÇÃO_AT">SUM([31]Vínculos!$G$59:$G$60)</definedName>
    <definedName name="relatorio" localSheetId="0">ADITIVO!relatorio</definedName>
    <definedName name="relatorio" localSheetId="1">'Memória ADITIVO'!relatorio</definedName>
    <definedName name="relatorio" localSheetId="2">'MEMORIA DRENAGEM'!relatorio</definedName>
    <definedName name="relatorio">[0]!relatorio</definedName>
    <definedName name="relequip" localSheetId="0">#REF!</definedName>
    <definedName name="relequip" localSheetId="1">#REF!</definedName>
    <definedName name="relequip" localSheetId="2">#REF!</definedName>
    <definedName name="relequip">#REF!</definedName>
    <definedName name="RELMOBRA" localSheetId="0" hidden="1">{#N/A,#N/A,FALSE,"SS";#N/A,#N/A,FALSE,"TER1";#N/A,#N/A,FALSE,"TER2";#N/A,#N/A,FALSE,"TER3";#N/A,#N/A,FALSE,"TP1";#N/A,#N/A,FALSE,"TP2";#N/A,#N/A,FALSE,"TP3";#N/A,#N/A,FALSE,"DI1";#N/A,#N/A,FALSE,"DI2";#N/A,#N/A,FALSE,"DI3";#N/A,#N/A,FALSE,"DS1";#N/A,#N/A,FALSE,"DS2";#N/A,#N/A,FALSE,"CM"}</definedName>
    <definedName name="RELMOBRA" localSheetId="1" hidden="1">{#N/A,#N/A,FALSE,"SS";#N/A,#N/A,FALSE,"TER1";#N/A,#N/A,FALSE,"TER2";#N/A,#N/A,FALSE,"TER3";#N/A,#N/A,FALSE,"TP1";#N/A,#N/A,FALSE,"TP2";#N/A,#N/A,FALSE,"TP3";#N/A,#N/A,FALSE,"DI1";#N/A,#N/A,FALSE,"DI2";#N/A,#N/A,FALSE,"DI3";#N/A,#N/A,FALSE,"DS1";#N/A,#N/A,FALSE,"DS2";#N/A,#N/A,FALSE,"CM"}</definedName>
    <definedName name="RELMOBRA" localSheetId="2" hidden="1">{#N/A,#N/A,FALSE,"SS";#N/A,#N/A,FALSE,"TER1";#N/A,#N/A,FALSE,"TER2";#N/A,#N/A,FALSE,"TER3";#N/A,#N/A,FALSE,"TP1";#N/A,#N/A,FALSE,"TP2";#N/A,#N/A,FALSE,"TP3";#N/A,#N/A,FALSE,"DI1";#N/A,#N/A,FALSE,"DI2";#N/A,#N/A,FALSE,"DI3";#N/A,#N/A,FALSE,"DS1";#N/A,#N/A,FALSE,"DS2";#N/A,#N/A,FALSE,"CM"}</definedName>
    <definedName name="RELMOBRA" hidden="1">{#N/A,#N/A,FALSE,"SS";#N/A,#N/A,FALSE,"TER1";#N/A,#N/A,FALSE,"TER2";#N/A,#N/A,FALSE,"TER3";#N/A,#N/A,FALSE,"TP1";#N/A,#N/A,FALSE,"TP2";#N/A,#N/A,FALSE,"TP3";#N/A,#N/A,FALSE,"DI1";#N/A,#N/A,FALSE,"DI2";#N/A,#N/A,FALSE,"DI3";#N/A,#N/A,FALSE,"DS1";#N/A,#N/A,FALSE,"DS2";#N/A,#N/A,FALSE,"CM"}</definedName>
    <definedName name="reparos">[65]!PassaExtenso</definedName>
    <definedName name="Reporting_Period" localSheetId="0">#REF!</definedName>
    <definedName name="Reporting_Period" localSheetId="1">#REF!</definedName>
    <definedName name="Reporting_Period" localSheetId="2">#REF!</definedName>
    <definedName name="Reporting_Period">#REF!</definedName>
    <definedName name="REPRESENTANTE">[46]IDENTIFICACAO!$D$13</definedName>
    <definedName name="RES_CPS" localSheetId="0">#REF!</definedName>
    <definedName name="RES_CPS" localSheetId="2">#REF!</definedName>
    <definedName name="RES_CPS">#REF!</definedName>
    <definedName name="RES_CPS_13" localSheetId="0">#REF!</definedName>
    <definedName name="RES_CPS_13" localSheetId="2">#REF!</definedName>
    <definedName name="RES_CPS_13">#REF!</definedName>
    <definedName name="RESP." localSheetId="0">#REF!</definedName>
    <definedName name="RESP." localSheetId="2">#REF!</definedName>
    <definedName name="RESP.">#REF!</definedName>
    <definedName name="responsável" localSheetId="0">#REF!</definedName>
    <definedName name="responsável">#REF!</definedName>
    <definedName name="RESUMO">[11]!RESUMO</definedName>
    <definedName name="Resumo_Quantidade" localSheetId="0">#REF!</definedName>
    <definedName name="Resumo_Quantidade" localSheetId="1">#REF!</definedName>
    <definedName name="Resumo_Quantidade" localSheetId="2">#REF!</definedName>
    <definedName name="Resumo_Quantidade">#REF!</definedName>
    <definedName name="RESUMOO" localSheetId="0">#REF!</definedName>
    <definedName name="RESUMOO" localSheetId="1">#REF!</definedName>
    <definedName name="RESUMOO">#REF!</definedName>
    <definedName name="rio" localSheetId="2" hidden="1">{#N/A,#N/A,FALSE,"Cronograma";#N/A,#N/A,FALSE,"Cronogr. 2"}</definedName>
    <definedName name="rio" hidden="1">{#N/A,#N/A,FALSE,"Cronograma";#N/A,#N/A,FALSE,"Cronogr. 2"}</definedName>
    <definedName name="RMA" localSheetId="0">'[15]PRO-08'!#REF!</definedName>
    <definedName name="RMA" localSheetId="1">'[15]PRO-08'!#REF!</definedName>
    <definedName name="RMA">'[15]PRO-08'!#REF!</definedName>
    <definedName name="Rodapé" localSheetId="0">#REF!</definedName>
    <definedName name="Rodapé" localSheetId="1">#REF!</definedName>
    <definedName name="Rodapé" localSheetId="2">#REF!</definedName>
    <definedName name="Rodapé">#REF!</definedName>
    <definedName name="rodovia" localSheetId="0">#REF!</definedName>
    <definedName name="rodovia" localSheetId="2">#REF!</definedName>
    <definedName name="rodovia">#REF!</definedName>
    <definedName name="Rodovia___................" localSheetId="0">#REF!</definedName>
    <definedName name="Rodovia___................">#REF!</definedName>
    <definedName name="rp" localSheetId="0">#REF!</definedName>
    <definedName name="rp">#REF!</definedName>
    <definedName name="rr" localSheetId="0">#REF!</definedName>
    <definedName name="rr">#REF!</definedName>
    <definedName name="rraauf" localSheetId="0">'[12]Resumo Financeiro'!#REF!</definedName>
    <definedName name="rraauf">'[12]Resumo Financeiro'!#REF!</definedName>
    <definedName name="rraauq" localSheetId="0">'[12]Resumo Financeiro'!#REF!</definedName>
    <definedName name="rraauq">'[12]Resumo Financeiro'!#REF!</definedName>
    <definedName name="rrrr" localSheetId="2">#REF!</definedName>
    <definedName name="rrrr">#REF!</definedName>
    <definedName name="RS" localSheetId="0">#REF!</definedName>
    <definedName name="RS" localSheetId="1">#REF!</definedName>
    <definedName name="RS" localSheetId="2">#REF!</definedName>
    <definedName name="RS">#REF!</definedName>
    <definedName name="RTL" localSheetId="0">#REF!</definedName>
    <definedName name="RTL">#REF!</definedName>
    <definedName name="RUAS" localSheetId="1">#REF!</definedName>
    <definedName name="RUAS">#REF!</definedName>
    <definedName name="S" localSheetId="0">'[14]Planilha PROJETISTA'!#REF!</definedName>
    <definedName name="S">'[14]Planilha PROJETISTA'!#REF!</definedName>
    <definedName name="sa" localSheetId="0">#REF!</definedName>
    <definedName name="sa" localSheetId="1">#REF!</definedName>
    <definedName name="sa" localSheetId="2">#REF!</definedName>
    <definedName name="sa">#REF!</definedName>
    <definedName name="sad" localSheetId="0">#REF!</definedName>
    <definedName name="sad" localSheetId="2">#REF!</definedName>
    <definedName name="sad">#REF!</definedName>
    <definedName name="SALARIO" localSheetId="0">#REF!</definedName>
    <definedName name="SALARIO">#REF!</definedName>
    <definedName name="SALP0">[68]Qd06!$C$12</definedName>
    <definedName name="SALP2">[68]Qd06!$C$14</definedName>
    <definedName name="SALP4">[68]Qd06!$C$16</definedName>
    <definedName name="sas">'[81]PLAN GERAL'!$C$104</definedName>
    <definedName name="sb" localSheetId="0">'[12]Resumo Financeiro'!#REF!</definedName>
    <definedName name="sb" localSheetId="1">'[12]Resumo Financeiro'!#REF!</definedName>
    <definedName name="sb" localSheetId="2">'[12]Resumo Financeiro'!#REF!</definedName>
    <definedName name="sb">'[12]Resumo Financeiro'!#REF!</definedName>
    <definedName name="sbg" localSheetId="0">#REF!</definedName>
    <definedName name="sbg" localSheetId="1">#REF!</definedName>
    <definedName name="sbg" localSheetId="2">#REF!</definedName>
    <definedName name="sbg">#REF!</definedName>
    <definedName name="SBTC" localSheetId="0">#REF!</definedName>
    <definedName name="SBTC" localSheetId="2">#REF!</definedName>
    <definedName name="SBTC">#REF!</definedName>
    <definedName name="scsdvsd" localSheetId="0">#REF!</definedName>
    <definedName name="scsdvsd">#REF!</definedName>
    <definedName name="sdgs" localSheetId="0">#REF!</definedName>
    <definedName name="sdgs">#REF!</definedName>
    <definedName name="SDS" localSheetId="0">#REF!</definedName>
    <definedName name="SDS">#REF!</definedName>
    <definedName name="SE" localSheetId="0">#REF!</definedName>
    <definedName name="SE">#REF!</definedName>
    <definedName name="SE_02_14" localSheetId="0">'[14]Planilha PROJETISTA'!#REF!</definedName>
    <definedName name="SE_02_14">'[14]Planilha PROJETISTA'!#REF!</definedName>
    <definedName name="Sede_Detran_Consulta" localSheetId="0">#REF!</definedName>
    <definedName name="Sede_Detran_Consulta" localSheetId="1">#REF!</definedName>
    <definedName name="Sede_Detran_Consulta" localSheetId="2">#REF!</definedName>
    <definedName name="Sede_Detran_Consulta">#REF!</definedName>
    <definedName name="SEG">[30]INVENTÁRIO!$B$21</definedName>
    <definedName name="SEINFRA" localSheetId="0">#REF!</definedName>
    <definedName name="SEINFRA" localSheetId="1">#REF!</definedName>
    <definedName name="SEINFRA" localSheetId="2">#REF!</definedName>
    <definedName name="SEINFRA">#REF!</definedName>
    <definedName name="semola" localSheetId="0">#REF!</definedName>
    <definedName name="semola" localSheetId="2">#REF!</definedName>
    <definedName name="semola">#REF!</definedName>
    <definedName name="sencount" hidden="1">1</definedName>
    <definedName name="serv" localSheetId="0">#REF!</definedName>
    <definedName name="serv" localSheetId="2">#REF!</definedName>
    <definedName name="serv">#REF!</definedName>
    <definedName name="serv_13" localSheetId="0">#REF!</definedName>
    <definedName name="serv_13" localSheetId="2">#REF!</definedName>
    <definedName name="serv_13">#REF!</definedName>
    <definedName name="servico" localSheetId="0">#REF!</definedName>
    <definedName name="servico" localSheetId="2">#REF!</definedName>
    <definedName name="servico">#REF!</definedName>
    <definedName name="SERVIÇOS">'[57]GERAL ESTUDO 2'!$B$12:$AI$5000</definedName>
    <definedName name="SERVIÇOS_COMPLEMENTARES" localSheetId="0">#REF!</definedName>
    <definedName name="SERVIÇOS_COMPLEMENTARES" localSheetId="1">#REF!</definedName>
    <definedName name="SERVIÇOS_COMPLEMENTARES" localSheetId="2">#REF!</definedName>
    <definedName name="SERVIÇOS_COMPLEMENTARES">#REF!</definedName>
    <definedName name="SERVIÇOS_PRELIMINARES" localSheetId="0">#REF!</definedName>
    <definedName name="SERVIÇOS_PRELIMINARES" localSheetId="2">#REF!</definedName>
    <definedName name="SERVIÇOS_PRELIMINARES">#REF!</definedName>
    <definedName name="Servicos_Tecnicos" localSheetId="0">#REF!</definedName>
    <definedName name="Servicos_Tecnicos">#REF!</definedName>
    <definedName name="Servicos_Tecnicos_" localSheetId="0">#REF!</definedName>
    <definedName name="Servicos_Tecnicos_">#REF!</definedName>
    <definedName name="SERVIÇOSCG">[82]CG!$B$3:$B$144</definedName>
    <definedName name="serviçosterceirizados" localSheetId="0">#REF!</definedName>
    <definedName name="serviçosterceirizados" localSheetId="1">#REF!</definedName>
    <definedName name="serviçosterceirizados" localSheetId="2">#REF!</definedName>
    <definedName name="serviçosterceirizados">#REF!</definedName>
    <definedName name="SG_01_01_1" localSheetId="0">[29]RESUMO!#REF!</definedName>
    <definedName name="SG_01_01_1" localSheetId="1">[29]RESUMO!#REF!</definedName>
    <definedName name="SG_01_01_1" localSheetId="2">[29]RESUMO!#REF!</definedName>
    <definedName name="SG_01_01_1">[29]RESUMO!#REF!</definedName>
    <definedName name="SG_01_02_1" localSheetId="0">[29]RESUMO!#REF!</definedName>
    <definedName name="SG_01_02_1" localSheetId="1">[29]RESUMO!#REF!</definedName>
    <definedName name="SG_01_02_1" localSheetId="2">[29]RESUMO!#REF!</definedName>
    <definedName name="SG_01_02_1">[29]RESUMO!#REF!</definedName>
    <definedName name="SG_01_03_1" localSheetId="0">[29]RESUMO!#REF!</definedName>
    <definedName name="SG_01_03_1">[29]RESUMO!#REF!</definedName>
    <definedName name="SG_01_04" localSheetId="0">'[14]Planilha PROJETISTA'!#REF!</definedName>
    <definedName name="SG_01_04">'[14]Planilha PROJETISTA'!#REF!</definedName>
    <definedName name="SG_01_04_1" localSheetId="0">[29]RESUMO!#REF!</definedName>
    <definedName name="SG_01_04_1">[29]RESUMO!#REF!</definedName>
    <definedName name="SG_01_05" localSheetId="0">'[14]Planilha PROJETISTA'!#REF!</definedName>
    <definedName name="SG_01_05">'[14]Planilha PROJETISTA'!#REF!</definedName>
    <definedName name="SG_01_05_1" localSheetId="0">[29]RESUMO!#REF!</definedName>
    <definedName name="SG_01_05_1">[29]RESUMO!#REF!</definedName>
    <definedName name="SG_01_06" localSheetId="0">'[14]Planilha PROJETISTA'!#REF!</definedName>
    <definedName name="SG_01_06">'[14]Planilha PROJETISTA'!#REF!</definedName>
    <definedName name="SG_01_06_1" localSheetId="0">[29]RESUMO!#REF!</definedName>
    <definedName name="SG_01_06_1">[29]RESUMO!#REF!</definedName>
    <definedName name="SG_01_07" localSheetId="0">'[14]Planilha PROJETISTA'!#REF!</definedName>
    <definedName name="SG_01_07">'[14]Planilha PROJETISTA'!#REF!</definedName>
    <definedName name="SG_01_07_1" localSheetId="0">[29]RESUMO!#REF!</definedName>
    <definedName name="SG_01_07_1">[29]RESUMO!#REF!</definedName>
    <definedName name="SG_01_08" localSheetId="0">'[14]Planilha PROJETISTA'!#REF!</definedName>
    <definedName name="SG_01_08">'[14]Planilha PROJETISTA'!#REF!</definedName>
    <definedName name="SG_01_08_1" localSheetId="0">[29]RESUMO!#REF!</definedName>
    <definedName name="SG_01_08_1">[29]RESUMO!#REF!</definedName>
    <definedName name="SG_01_09" localSheetId="0">'[14]Planilha PROJETISTA'!#REF!</definedName>
    <definedName name="SG_01_09">'[14]Planilha PROJETISTA'!#REF!</definedName>
    <definedName name="SG_01_09_1" localSheetId="0">[29]RESUMO!#REF!</definedName>
    <definedName name="SG_01_09_1">[29]RESUMO!#REF!</definedName>
    <definedName name="SG_01_10" localSheetId="0">'[14]Planilha PROJETISTA'!#REF!</definedName>
    <definedName name="SG_01_10">'[14]Planilha PROJETISTA'!#REF!</definedName>
    <definedName name="SG_01_10_1" localSheetId="0">[29]RESUMO!#REF!</definedName>
    <definedName name="SG_01_10_1">[29]RESUMO!#REF!</definedName>
    <definedName name="SG_01_11" localSheetId="0">'[14]Planilha PROJETISTA'!#REF!</definedName>
    <definedName name="SG_01_11">'[14]Planilha PROJETISTA'!#REF!</definedName>
    <definedName name="SG_01_11_1" localSheetId="0">[29]RESUMO!#REF!</definedName>
    <definedName name="SG_01_11_1">[29]RESUMO!#REF!</definedName>
    <definedName name="SG_01_12" localSheetId="0">'[14]Planilha PROJETISTA'!#REF!</definedName>
    <definedName name="SG_01_12">'[14]Planilha PROJETISTA'!#REF!</definedName>
    <definedName name="SG_01_12_1" localSheetId="0">[29]RESUMO!#REF!</definedName>
    <definedName name="SG_01_12_1">[29]RESUMO!#REF!</definedName>
    <definedName name="SG_01_13" localSheetId="0">'[14]Planilha PROJETISTA'!#REF!</definedName>
    <definedName name="SG_01_13">'[14]Planilha PROJETISTA'!#REF!</definedName>
    <definedName name="SG_01_13_1" localSheetId="0">[29]RESUMO!#REF!</definedName>
    <definedName name="SG_01_13_1">[29]RESUMO!#REF!</definedName>
    <definedName name="SG_01_14" localSheetId="0">'[14]Planilha PROJETISTA'!#REF!</definedName>
    <definedName name="SG_01_14">'[14]Planilha PROJETISTA'!#REF!</definedName>
    <definedName name="SG_01_14_1" localSheetId="0">[29]RESUMO!#REF!</definedName>
    <definedName name="SG_01_14_1">[29]RESUMO!#REF!</definedName>
    <definedName name="SG_01_15" localSheetId="0">'[14]Planilha PROJETISTA'!#REF!</definedName>
    <definedName name="SG_01_15">'[14]Planilha PROJETISTA'!#REF!</definedName>
    <definedName name="SG_01_15_1" localSheetId="0">[29]RESUMO!#REF!</definedName>
    <definedName name="SG_01_15_1">[29]RESUMO!#REF!</definedName>
    <definedName name="SG_01_16" localSheetId="0">'[14]Planilha PROJETISTA'!#REF!</definedName>
    <definedName name="SG_01_16">'[14]Planilha PROJETISTA'!#REF!</definedName>
    <definedName name="SG_01_16_1" localSheetId="0">[29]RESUMO!#REF!</definedName>
    <definedName name="SG_01_16_1">[29]RESUMO!#REF!</definedName>
    <definedName name="SG_01_17" localSheetId="0">'[14]Planilha PROJETISTA'!#REF!</definedName>
    <definedName name="SG_01_17">'[14]Planilha PROJETISTA'!#REF!</definedName>
    <definedName name="SG_01_17_1" localSheetId="0">[29]RESUMO!#REF!</definedName>
    <definedName name="SG_01_17_1">[29]RESUMO!#REF!</definedName>
    <definedName name="SG_01_18" localSheetId="0">'[14]Planilha PROJETISTA'!#REF!</definedName>
    <definedName name="SG_01_18">'[14]Planilha PROJETISTA'!#REF!</definedName>
    <definedName name="SG_01_18_1" localSheetId="0">[29]RESUMO!#REF!</definedName>
    <definedName name="SG_01_18_1">[29]RESUMO!#REF!</definedName>
    <definedName name="SG_01_19" localSheetId="0">'[14]Planilha PROJETISTA'!#REF!</definedName>
    <definedName name="SG_01_19">'[14]Planilha PROJETISTA'!#REF!</definedName>
    <definedName name="SG_01_19_1" localSheetId="0">[29]RESUMO!#REF!</definedName>
    <definedName name="SG_01_19_1">[29]RESUMO!#REF!</definedName>
    <definedName name="SG_01_20" localSheetId="0">'[14]Planilha PROJETISTA'!#REF!</definedName>
    <definedName name="SG_01_20">'[14]Planilha PROJETISTA'!#REF!</definedName>
    <definedName name="SG_01_20_1" localSheetId="0">[29]RESUMO!#REF!</definedName>
    <definedName name="SG_01_20_1">[29]RESUMO!#REF!</definedName>
    <definedName name="SG_02_01_1" localSheetId="0">[29]RESUMO!#REF!</definedName>
    <definedName name="SG_02_01_1">[29]RESUMO!#REF!</definedName>
    <definedName name="SG_02_02_1" localSheetId="0">[29]RESUMO!#REF!</definedName>
    <definedName name="SG_02_02_1">[29]RESUMO!#REF!</definedName>
    <definedName name="SG_02_03_1" localSheetId="0">[29]RESUMO!#REF!</definedName>
    <definedName name="SG_02_03_1">[29]RESUMO!#REF!</definedName>
    <definedName name="SG_02_04_1" localSheetId="0">[29]RESUMO!#REF!</definedName>
    <definedName name="SG_02_04_1">[29]RESUMO!#REF!</definedName>
    <definedName name="SG_02_05_1" localSheetId="0">[29]RESUMO!#REF!</definedName>
    <definedName name="SG_02_05_1">[29]RESUMO!#REF!</definedName>
    <definedName name="SG_02_06_1" localSheetId="0">[29]RESUMO!#REF!</definedName>
    <definedName name="SG_02_06_1">[29]RESUMO!#REF!</definedName>
    <definedName name="SG_02_07_1" localSheetId="0">[29]RESUMO!#REF!</definedName>
    <definedName name="SG_02_07_1">[29]RESUMO!#REF!</definedName>
    <definedName name="SG_02_08_1" localSheetId="0">[29]RESUMO!#REF!</definedName>
    <definedName name="SG_02_08_1">[29]RESUMO!#REF!</definedName>
    <definedName name="SG_02_09" localSheetId="0">'[14]Planilha PROJETISTA'!#REF!</definedName>
    <definedName name="SG_02_09">'[14]Planilha PROJETISTA'!#REF!</definedName>
    <definedName name="SG_02_09_1" localSheetId="0">[29]RESUMO!#REF!</definedName>
    <definedName name="SG_02_09_1">[29]RESUMO!#REF!</definedName>
    <definedName name="SG_02_10" localSheetId="0">'[14]Planilha PROJETISTA'!#REF!</definedName>
    <definedName name="SG_02_10">'[14]Planilha PROJETISTA'!#REF!</definedName>
    <definedName name="SG_02_10_1" localSheetId="0">[29]RESUMO!#REF!</definedName>
    <definedName name="SG_02_10_1">[29]RESUMO!#REF!</definedName>
    <definedName name="SG_02_11" localSheetId="0">'[14]Planilha PROJETISTA'!#REF!</definedName>
    <definedName name="SG_02_11">'[14]Planilha PROJETISTA'!#REF!</definedName>
    <definedName name="SG_02_11_1" localSheetId="0">[29]RESUMO!#REF!</definedName>
    <definedName name="SG_02_11_1">[29]RESUMO!#REF!</definedName>
    <definedName name="SG_02_12" localSheetId="0">'[14]Planilha PROJETISTA'!#REF!</definedName>
    <definedName name="SG_02_12">'[14]Planilha PROJETISTA'!#REF!</definedName>
    <definedName name="SG_02_12_1" localSheetId="0">[29]RESUMO!#REF!</definedName>
    <definedName name="SG_02_12_1">[29]RESUMO!#REF!</definedName>
    <definedName name="SG_02_13" localSheetId="0">'[14]Planilha PROJETISTA'!#REF!</definedName>
    <definedName name="SG_02_13">'[14]Planilha PROJETISTA'!#REF!</definedName>
    <definedName name="SG_02_13_1" localSheetId="0">[29]RESUMO!#REF!</definedName>
    <definedName name="SG_02_13_1">[29]RESUMO!#REF!</definedName>
    <definedName name="SG_02_14" localSheetId="0">'[14]Planilha PROJETISTA'!#REF!</definedName>
    <definedName name="SG_02_14">'[14]Planilha PROJETISTA'!#REF!</definedName>
    <definedName name="SG_02_14_1" localSheetId="0">[29]RESUMO!#REF!</definedName>
    <definedName name="SG_02_14_1">[29]RESUMO!#REF!</definedName>
    <definedName name="SG_02_15" localSheetId="0">'[14]Planilha PROJETISTA'!#REF!</definedName>
    <definedName name="SG_02_15">'[14]Planilha PROJETISTA'!#REF!</definedName>
    <definedName name="SG_02_15_1" localSheetId="0">[29]RESUMO!#REF!</definedName>
    <definedName name="SG_02_15_1">[29]RESUMO!#REF!</definedName>
    <definedName name="SG_02_16" localSheetId="0">'[14]Planilha PROJETISTA'!#REF!</definedName>
    <definedName name="SG_02_16">'[14]Planilha PROJETISTA'!#REF!</definedName>
    <definedName name="SG_02_16_1" localSheetId="0">[29]RESUMO!#REF!</definedName>
    <definedName name="SG_02_16_1">[29]RESUMO!#REF!</definedName>
    <definedName name="SG_02_17" localSheetId="0">'[14]Planilha PROJETISTA'!#REF!</definedName>
    <definedName name="SG_02_17">'[14]Planilha PROJETISTA'!#REF!</definedName>
    <definedName name="SG_02_17_1" localSheetId="0">[29]RESUMO!#REF!</definedName>
    <definedName name="SG_02_17_1">[29]RESUMO!#REF!</definedName>
    <definedName name="SG_02_18" localSheetId="0">'[14]Planilha PROJETISTA'!#REF!</definedName>
    <definedName name="SG_02_18">'[14]Planilha PROJETISTA'!#REF!</definedName>
    <definedName name="SG_02_18_1" localSheetId="0">[29]RESUMO!#REF!</definedName>
    <definedName name="SG_02_18_1">[29]RESUMO!#REF!</definedName>
    <definedName name="SG_02_19" localSheetId="0">'[14]Planilha PROJETISTA'!#REF!</definedName>
    <definedName name="SG_02_19">'[14]Planilha PROJETISTA'!#REF!</definedName>
    <definedName name="SG_02_19_1" localSheetId="0">[29]RESUMO!#REF!</definedName>
    <definedName name="SG_02_19_1">[29]RESUMO!#REF!</definedName>
    <definedName name="SG_02_20" localSheetId="0">'[14]Planilha PROJETISTA'!#REF!</definedName>
    <definedName name="SG_02_20">'[14]Planilha PROJETISTA'!#REF!</definedName>
    <definedName name="SG_02_20_1" localSheetId="0">[29]RESUMO!#REF!</definedName>
    <definedName name="SG_02_20_1">[29]RESUMO!#REF!</definedName>
    <definedName name="SG_03_01_1" localSheetId="0">[29]RESUMO!#REF!</definedName>
    <definedName name="SG_03_01_1">[29]RESUMO!#REF!</definedName>
    <definedName name="SG_03_02_1" localSheetId="0">[29]RESUMO!#REF!</definedName>
    <definedName name="SG_03_02_1">[29]RESUMO!#REF!</definedName>
    <definedName name="SG_03_03_1" localSheetId="0">[29]RESUMO!#REF!</definedName>
    <definedName name="SG_03_03_1">[29]RESUMO!#REF!</definedName>
    <definedName name="SG_03_04_1" localSheetId="0">[29]RESUMO!#REF!</definedName>
    <definedName name="SG_03_04_1">[29]RESUMO!#REF!</definedName>
    <definedName name="SG_03_05_1" localSheetId="0">[29]RESUMO!#REF!</definedName>
    <definedName name="SG_03_05_1">[29]RESUMO!#REF!</definedName>
    <definedName name="SG_03_06_1" localSheetId="0">[29]RESUMO!#REF!</definedName>
    <definedName name="SG_03_06_1">[29]RESUMO!#REF!</definedName>
    <definedName name="SG_03_07_1" localSheetId="0">[29]RESUMO!#REF!</definedName>
    <definedName name="SG_03_07_1">[29]RESUMO!#REF!</definedName>
    <definedName name="SG_03_08_1" localSheetId="0">[29]RESUMO!#REF!</definedName>
    <definedName name="SG_03_08_1">[29]RESUMO!#REF!</definedName>
    <definedName name="SG_03_09_1" localSheetId="0">[29]RESUMO!#REF!</definedName>
    <definedName name="SG_03_09_1">[29]RESUMO!#REF!</definedName>
    <definedName name="SG_03_10_1" localSheetId="0">[29]RESUMO!#REF!</definedName>
    <definedName name="SG_03_10_1">[29]RESUMO!#REF!</definedName>
    <definedName name="SG_03_11_1" localSheetId="0">[29]RESUMO!#REF!</definedName>
    <definedName name="SG_03_11_1">[29]RESUMO!#REF!</definedName>
    <definedName name="SG_03_12_1" localSheetId="0">[29]RESUMO!#REF!</definedName>
    <definedName name="SG_03_12_1">[29]RESUMO!#REF!</definedName>
    <definedName name="SG_03_13_1" localSheetId="0">[29]RESUMO!#REF!</definedName>
    <definedName name="SG_03_13_1">[29]RESUMO!#REF!</definedName>
    <definedName name="SG_03_14_1" localSheetId="0">[29]RESUMO!#REF!</definedName>
    <definedName name="SG_03_14_1">[29]RESUMO!#REF!</definedName>
    <definedName name="SG_03_15_1" localSheetId="0">[29]RESUMO!#REF!</definedName>
    <definedName name="SG_03_15_1">[29]RESUMO!#REF!</definedName>
    <definedName name="SG_03_16" localSheetId="0">'[14]Planilha PROJETISTA'!#REF!</definedName>
    <definedName name="SG_03_16">'[14]Planilha PROJETISTA'!#REF!</definedName>
    <definedName name="SG_03_16_1" localSheetId="0">[29]RESUMO!#REF!</definedName>
    <definedName name="SG_03_16_1">[29]RESUMO!#REF!</definedName>
    <definedName name="SG_03_17" localSheetId="0">'[14]Planilha PROJETISTA'!#REF!</definedName>
    <definedName name="SG_03_17">'[14]Planilha PROJETISTA'!#REF!</definedName>
    <definedName name="SG_03_17_1" localSheetId="0">[29]RESUMO!#REF!</definedName>
    <definedName name="SG_03_17_1">[29]RESUMO!#REF!</definedName>
    <definedName name="SG_03_18" localSheetId="0">'[14]Planilha PROJETISTA'!#REF!</definedName>
    <definedName name="SG_03_18">'[14]Planilha PROJETISTA'!#REF!</definedName>
    <definedName name="SG_03_18_1" localSheetId="0">[29]RESUMO!#REF!</definedName>
    <definedName name="SG_03_18_1">[29]RESUMO!#REF!</definedName>
    <definedName name="SG_03_19" localSheetId="0">'[14]Planilha PROJETISTA'!#REF!</definedName>
    <definedName name="SG_03_19">'[14]Planilha PROJETISTA'!#REF!</definedName>
    <definedName name="SG_03_19_1" localSheetId="0">[29]RESUMO!#REF!</definedName>
    <definedName name="SG_03_19_1">[29]RESUMO!#REF!</definedName>
    <definedName name="SG_03_20" localSheetId="0">'[14]Planilha PROJETISTA'!#REF!</definedName>
    <definedName name="SG_03_20">'[14]Planilha PROJETISTA'!#REF!</definedName>
    <definedName name="SG_03_20_1" localSheetId="0">[29]RESUMO!#REF!</definedName>
    <definedName name="SG_03_20_1">[29]RESUMO!#REF!</definedName>
    <definedName name="SG_04_01_1" localSheetId="0">[29]RESUMO!#REF!</definedName>
    <definedName name="SG_04_01_1">[29]RESUMO!#REF!</definedName>
    <definedName name="SG_04_02_1" localSheetId="0">[29]RESUMO!#REF!</definedName>
    <definedName name="SG_04_02_1">[29]RESUMO!#REF!</definedName>
    <definedName name="SG_04_03_1" localSheetId="0">[29]RESUMO!#REF!</definedName>
    <definedName name="SG_04_03_1">[29]RESUMO!#REF!</definedName>
    <definedName name="SG_04_04" localSheetId="0">'[14]Planilha PROJETISTA'!#REF!</definedName>
    <definedName name="SG_04_04">'[14]Planilha PROJETISTA'!#REF!</definedName>
    <definedName name="SG_04_04_1" localSheetId="0">[29]RESUMO!#REF!</definedName>
    <definedName name="SG_04_04_1">[29]RESUMO!#REF!</definedName>
    <definedName name="SG_04_05" localSheetId="0">'[14]Planilha PROJETISTA'!#REF!</definedName>
    <definedName name="SG_04_05">'[14]Planilha PROJETISTA'!#REF!</definedName>
    <definedName name="SG_04_05_1" localSheetId="0">[29]RESUMO!#REF!</definedName>
    <definedName name="SG_04_05_1">[29]RESUMO!#REF!</definedName>
    <definedName name="SG_04_06" localSheetId="0">'[14]Planilha PROJETISTA'!#REF!</definedName>
    <definedName name="SG_04_06">'[14]Planilha PROJETISTA'!#REF!</definedName>
    <definedName name="SG_04_06_1" localSheetId="0">[29]RESUMO!#REF!</definedName>
    <definedName name="SG_04_06_1">[29]RESUMO!#REF!</definedName>
    <definedName name="SG_04_07" localSheetId="0">'[14]Planilha PROJETISTA'!#REF!</definedName>
    <definedName name="SG_04_07">'[14]Planilha PROJETISTA'!#REF!</definedName>
    <definedName name="SG_04_07_1" localSheetId="0">[29]RESUMO!#REF!</definedName>
    <definedName name="SG_04_07_1">[29]RESUMO!#REF!</definedName>
    <definedName name="SG_04_08" localSheetId="0">'[14]Planilha PROJETISTA'!#REF!</definedName>
    <definedName name="SG_04_08">'[14]Planilha PROJETISTA'!#REF!</definedName>
    <definedName name="SG_04_08_1" localSheetId="0">[29]RESUMO!#REF!</definedName>
    <definedName name="SG_04_08_1">[29]RESUMO!#REF!</definedName>
    <definedName name="SG_04_09" localSheetId="0">'[14]Planilha PROJETISTA'!#REF!</definedName>
    <definedName name="SG_04_09">'[14]Planilha PROJETISTA'!#REF!</definedName>
    <definedName name="SG_04_09_1" localSheetId="0">[29]RESUMO!#REF!</definedName>
    <definedName name="SG_04_09_1">[29]RESUMO!#REF!</definedName>
    <definedName name="SG_04_10" localSheetId="0">'[14]Planilha PROJETISTA'!#REF!</definedName>
    <definedName name="SG_04_10">'[14]Planilha PROJETISTA'!#REF!</definedName>
    <definedName name="SG_04_10_1" localSheetId="0">[29]RESUMO!#REF!</definedName>
    <definedName name="SG_04_10_1">[29]RESUMO!#REF!</definedName>
    <definedName name="SG_04_11" localSheetId="0">'[14]Planilha PROJETISTA'!#REF!</definedName>
    <definedName name="SG_04_11">'[14]Planilha PROJETISTA'!#REF!</definedName>
    <definedName name="SG_04_11_1" localSheetId="0">[29]RESUMO!#REF!</definedName>
    <definedName name="SG_04_11_1">[29]RESUMO!#REF!</definedName>
    <definedName name="SG_04_12" localSheetId="0">'[14]Planilha PROJETISTA'!#REF!</definedName>
    <definedName name="SG_04_12">'[14]Planilha PROJETISTA'!#REF!</definedName>
    <definedName name="SG_04_12_1" localSheetId="0">[29]RESUMO!#REF!</definedName>
    <definedName name="SG_04_12_1">[29]RESUMO!#REF!</definedName>
    <definedName name="SG_04_13" localSheetId="0">'[14]Planilha PROJETISTA'!#REF!</definedName>
    <definedName name="SG_04_13">'[14]Planilha PROJETISTA'!#REF!</definedName>
    <definedName name="SG_04_13_1" localSheetId="0">[29]RESUMO!#REF!</definedName>
    <definedName name="SG_04_13_1">[29]RESUMO!#REF!</definedName>
    <definedName name="SG_04_14" localSheetId="0">'[14]Planilha PROJETISTA'!#REF!</definedName>
    <definedName name="SG_04_14">'[14]Planilha PROJETISTA'!#REF!</definedName>
    <definedName name="SG_04_14_1" localSheetId="0">[29]RESUMO!#REF!</definedName>
    <definedName name="SG_04_14_1">[29]RESUMO!#REF!</definedName>
    <definedName name="SG_04_15" localSheetId="0">'[14]Planilha PROJETISTA'!#REF!</definedName>
    <definedName name="SG_04_15">'[14]Planilha PROJETISTA'!#REF!</definedName>
    <definedName name="SG_04_15_1" localSheetId="0">[29]RESUMO!#REF!</definedName>
    <definedName name="SG_04_15_1">[29]RESUMO!#REF!</definedName>
    <definedName name="SG_04_16" localSheetId="0">'[14]Planilha PROJETISTA'!#REF!</definedName>
    <definedName name="SG_04_16">'[14]Planilha PROJETISTA'!#REF!</definedName>
    <definedName name="SG_04_16_1" localSheetId="0">[29]RESUMO!#REF!</definedName>
    <definedName name="SG_04_16_1">[29]RESUMO!#REF!</definedName>
    <definedName name="SG_04_17" localSheetId="0">'[14]Planilha PROJETISTA'!#REF!</definedName>
    <definedName name="SG_04_17">'[14]Planilha PROJETISTA'!#REF!</definedName>
    <definedName name="SG_04_17_1" localSheetId="0">[29]RESUMO!#REF!</definedName>
    <definedName name="SG_04_17_1">[29]RESUMO!#REF!</definedName>
    <definedName name="SG_04_18" localSheetId="0">'[14]Planilha PROJETISTA'!#REF!</definedName>
    <definedName name="SG_04_18">'[14]Planilha PROJETISTA'!#REF!</definedName>
    <definedName name="SG_04_18_1" localSheetId="0">[29]RESUMO!#REF!</definedName>
    <definedName name="SG_04_18_1">[29]RESUMO!#REF!</definedName>
    <definedName name="SG_04_19" localSheetId="0">'[14]Planilha PROJETISTA'!#REF!</definedName>
    <definedName name="SG_04_19">'[14]Planilha PROJETISTA'!#REF!</definedName>
    <definedName name="SG_04_19_1" localSheetId="0">[29]RESUMO!#REF!</definedName>
    <definedName name="SG_04_19_1">[29]RESUMO!#REF!</definedName>
    <definedName name="SG_04_20" localSheetId="0">'[14]Planilha PROJETISTA'!#REF!</definedName>
    <definedName name="SG_04_20">'[14]Planilha PROJETISTA'!#REF!</definedName>
    <definedName name="SG_04_20_1" localSheetId="0">[29]RESUMO!#REF!</definedName>
    <definedName name="SG_04_20_1">[29]RESUMO!#REF!</definedName>
    <definedName name="SG_05_01_1" localSheetId="0">[29]RESUMO!#REF!</definedName>
    <definedName name="SG_05_01_1">[29]RESUMO!#REF!</definedName>
    <definedName name="SG_05_02" localSheetId="0">'[14]Planilha PROJETISTA'!#REF!</definedName>
    <definedName name="SG_05_02">'[14]Planilha PROJETISTA'!#REF!</definedName>
    <definedName name="SG_05_02_1" localSheetId="0">[29]RESUMO!#REF!</definedName>
    <definedName name="SG_05_02_1">[29]RESUMO!#REF!</definedName>
    <definedName name="SG_05_03" localSheetId="0">'[14]Planilha PROJETISTA'!#REF!</definedName>
    <definedName name="SG_05_03">'[14]Planilha PROJETISTA'!#REF!</definedName>
    <definedName name="SG_05_03_1" localSheetId="0">[29]RESUMO!#REF!</definedName>
    <definedName name="SG_05_03_1">[29]RESUMO!#REF!</definedName>
    <definedName name="SG_05_04_1" localSheetId="0">[29]RESUMO!#REF!</definedName>
    <definedName name="SG_05_04_1">[29]RESUMO!#REF!</definedName>
    <definedName name="SG_05_05_1" localSheetId="0">[29]RESUMO!#REF!</definedName>
    <definedName name="SG_05_05_1">[29]RESUMO!#REF!</definedName>
    <definedName name="SG_05_06_1" localSheetId="0">[29]RESUMO!#REF!</definedName>
    <definedName name="SG_05_06_1">[29]RESUMO!#REF!</definedName>
    <definedName name="SG_05_07" localSheetId="0">'[14]Planilha PROJETISTA'!#REF!</definedName>
    <definedName name="SG_05_07">'[14]Planilha PROJETISTA'!#REF!</definedName>
    <definedName name="SG_05_07_1" localSheetId="0">[29]RESUMO!#REF!</definedName>
    <definedName name="SG_05_07_1">[29]RESUMO!#REF!</definedName>
    <definedName name="SG_05_08" localSheetId="0">'[14]Planilha PROJETISTA'!#REF!</definedName>
    <definedName name="SG_05_08">'[14]Planilha PROJETISTA'!#REF!</definedName>
    <definedName name="SG_05_08_1" localSheetId="0">[29]RESUMO!#REF!</definedName>
    <definedName name="SG_05_08_1">[29]RESUMO!#REF!</definedName>
    <definedName name="SG_05_09_1" localSheetId="0">[29]RESUMO!#REF!</definedName>
    <definedName name="SG_05_09_1">[29]RESUMO!#REF!</definedName>
    <definedName name="SG_05_10_1" localSheetId="0">[29]RESUMO!#REF!</definedName>
    <definedName name="SG_05_10_1">[29]RESUMO!#REF!</definedName>
    <definedName name="SG_05_11" localSheetId="0">'[14]Planilha PROJETISTA'!#REF!</definedName>
    <definedName name="SG_05_11">'[14]Planilha PROJETISTA'!#REF!</definedName>
    <definedName name="SG_05_11_1" localSheetId="0">[29]RESUMO!#REF!</definedName>
    <definedName name="SG_05_11_1">[29]RESUMO!#REF!</definedName>
    <definedName name="SG_05_12_1" localSheetId="0">[29]RESUMO!#REF!</definedName>
    <definedName name="SG_05_12_1">[29]RESUMO!#REF!</definedName>
    <definedName name="SG_05_13_1" localSheetId="0">[29]RESUMO!#REF!</definedName>
    <definedName name="SG_05_13_1">[29]RESUMO!#REF!</definedName>
    <definedName name="SG_05_14" localSheetId="0">'[14]Planilha PROJETISTA'!#REF!</definedName>
    <definedName name="SG_05_14">'[14]Planilha PROJETISTA'!#REF!</definedName>
    <definedName name="SG_05_14_1" localSheetId="0">[29]RESUMO!#REF!</definedName>
    <definedName name="SG_05_14_1">[29]RESUMO!#REF!</definedName>
    <definedName name="SG_05_15" localSheetId="0">'[14]Planilha PROJETISTA'!#REF!</definedName>
    <definedName name="SG_05_15">'[14]Planilha PROJETISTA'!#REF!</definedName>
    <definedName name="SG_05_15_1" localSheetId="0">[29]RESUMO!#REF!</definedName>
    <definedName name="SG_05_15_1">[29]RESUMO!#REF!</definedName>
    <definedName name="SG_05_16" localSheetId="0">'[14]Planilha PROJETISTA'!#REF!</definedName>
    <definedName name="SG_05_16">'[14]Planilha PROJETISTA'!#REF!</definedName>
    <definedName name="SG_05_16_1" localSheetId="0">[29]RESUMO!#REF!</definedName>
    <definedName name="SG_05_16_1">[29]RESUMO!#REF!</definedName>
    <definedName name="SG_05_17" localSheetId="0">'[14]Planilha PROJETISTA'!#REF!</definedName>
    <definedName name="SG_05_17">'[14]Planilha PROJETISTA'!#REF!</definedName>
    <definedName name="SG_05_17_1" localSheetId="0">[29]RESUMO!#REF!</definedName>
    <definedName name="SG_05_17_1">[29]RESUMO!#REF!</definedName>
    <definedName name="SG_05_18" localSheetId="0">'[14]Planilha PROJETISTA'!#REF!</definedName>
    <definedName name="SG_05_18">'[14]Planilha PROJETISTA'!#REF!</definedName>
    <definedName name="SG_05_18_1" localSheetId="0">[29]RESUMO!#REF!</definedName>
    <definedName name="SG_05_18_1">[29]RESUMO!#REF!</definedName>
    <definedName name="SG_05_19" localSheetId="0">'[14]Planilha PROJETISTA'!#REF!</definedName>
    <definedName name="SG_05_19">'[14]Planilha PROJETISTA'!#REF!</definedName>
    <definedName name="SG_05_19_1" localSheetId="0">[29]RESUMO!#REF!</definedName>
    <definedName name="SG_05_19_1">[29]RESUMO!#REF!</definedName>
    <definedName name="SG_05_20" localSheetId="0">'[14]Planilha PROJETISTA'!#REF!</definedName>
    <definedName name="SG_05_20">'[14]Planilha PROJETISTA'!#REF!</definedName>
    <definedName name="SG_05_20_1" localSheetId="0">[29]RESUMO!#REF!</definedName>
    <definedName name="SG_05_20_1">[29]RESUMO!#REF!</definedName>
    <definedName name="SG_06_01_1" localSheetId="0">[29]RESUMO!#REF!</definedName>
    <definedName name="SG_06_01_1">[29]RESUMO!#REF!</definedName>
    <definedName name="SG_06_02_1" localSheetId="0">[29]RESUMO!#REF!</definedName>
    <definedName name="SG_06_02_1">[29]RESUMO!#REF!</definedName>
    <definedName name="SG_06_03_1" localSheetId="0">[29]RESUMO!#REF!</definedName>
    <definedName name="SG_06_03_1">[29]RESUMO!#REF!</definedName>
    <definedName name="SG_06_04" localSheetId="0">'[14]Planilha PROJETISTA'!#REF!</definedName>
    <definedName name="SG_06_04">'[14]Planilha PROJETISTA'!#REF!</definedName>
    <definedName name="SG_06_04_1" localSheetId="0">[29]RESUMO!#REF!</definedName>
    <definedName name="SG_06_04_1">[29]RESUMO!#REF!</definedName>
    <definedName name="SG_06_05" localSheetId="0">'[14]Planilha PROJETISTA'!#REF!</definedName>
    <definedName name="SG_06_05">'[14]Planilha PROJETISTA'!#REF!</definedName>
    <definedName name="SG_06_05_1" localSheetId="0">[29]RESUMO!#REF!</definedName>
    <definedName name="SG_06_05_1">[29]RESUMO!#REF!</definedName>
    <definedName name="SG_06_06" localSheetId="0">'[14]Planilha PROJETISTA'!#REF!</definedName>
    <definedName name="SG_06_06">'[14]Planilha PROJETISTA'!#REF!</definedName>
    <definedName name="SG_06_06_1" localSheetId="0">[29]RESUMO!#REF!</definedName>
    <definedName name="SG_06_06_1">[29]RESUMO!#REF!</definedName>
    <definedName name="SG_06_07" localSheetId="0">'[14]Planilha PROJETISTA'!#REF!</definedName>
    <definedName name="SG_06_07">'[14]Planilha PROJETISTA'!#REF!</definedName>
    <definedName name="SG_06_07_1" localSheetId="0">[29]RESUMO!#REF!</definedName>
    <definedName name="SG_06_07_1">[29]RESUMO!#REF!</definedName>
    <definedName name="SG_06_08" localSheetId="0">'[14]Planilha PROJETISTA'!#REF!</definedName>
    <definedName name="SG_06_08">'[14]Planilha PROJETISTA'!#REF!</definedName>
    <definedName name="SG_06_08_1" localSheetId="0">[29]RESUMO!#REF!</definedName>
    <definedName name="SG_06_08_1">[29]RESUMO!#REF!</definedName>
    <definedName name="SG_06_09" localSheetId="0">'[14]Planilha PROJETISTA'!#REF!</definedName>
    <definedName name="SG_06_09">'[14]Planilha PROJETISTA'!#REF!</definedName>
    <definedName name="SG_06_09_1" localSheetId="0">[29]RESUMO!#REF!</definedName>
    <definedName name="SG_06_09_1">[29]RESUMO!#REF!</definedName>
    <definedName name="SG_06_10" localSheetId="0">'[14]Planilha PROJETISTA'!#REF!</definedName>
    <definedName name="SG_06_10">'[14]Planilha PROJETISTA'!#REF!</definedName>
    <definedName name="SG_06_10_1" localSheetId="0">[29]RESUMO!#REF!</definedName>
    <definedName name="SG_06_10_1">[29]RESUMO!#REF!</definedName>
    <definedName name="SG_06_11" localSheetId="0">'[14]Planilha PROJETISTA'!#REF!</definedName>
    <definedName name="SG_06_11">'[14]Planilha PROJETISTA'!#REF!</definedName>
    <definedName name="SG_06_11_1" localSheetId="0">[29]RESUMO!#REF!</definedName>
    <definedName name="SG_06_11_1">[29]RESUMO!#REF!</definedName>
    <definedName name="SG_06_12" localSheetId="0">'[14]Planilha PROJETISTA'!#REF!</definedName>
    <definedName name="SG_06_12">'[14]Planilha PROJETISTA'!#REF!</definedName>
    <definedName name="SG_06_12_1" localSheetId="0">[29]RESUMO!#REF!</definedName>
    <definedName name="SG_06_12_1">[29]RESUMO!#REF!</definedName>
    <definedName name="SG_06_13" localSheetId="0">'[14]Planilha PROJETISTA'!#REF!</definedName>
    <definedName name="SG_06_13">'[14]Planilha PROJETISTA'!#REF!</definedName>
    <definedName name="SG_06_13_1" localSheetId="0">[29]RESUMO!#REF!</definedName>
    <definedName name="SG_06_13_1">[29]RESUMO!#REF!</definedName>
    <definedName name="SG_06_14" localSheetId="0">'[14]Planilha PROJETISTA'!#REF!</definedName>
    <definedName name="SG_06_14">'[14]Planilha PROJETISTA'!#REF!</definedName>
    <definedName name="SG_06_14_1" localSheetId="0">[29]RESUMO!#REF!</definedName>
    <definedName name="SG_06_14_1">[29]RESUMO!#REF!</definedName>
    <definedName name="SG_06_15" localSheetId="0">'[14]Planilha PROJETISTA'!#REF!</definedName>
    <definedName name="SG_06_15">'[14]Planilha PROJETISTA'!#REF!</definedName>
    <definedName name="SG_06_15_1" localSheetId="0">[29]RESUMO!#REF!</definedName>
    <definedName name="SG_06_15_1">[29]RESUMO!#REF!</definedName>
    <definedName name="SG_06_16" localSheetId="0">'[14]Planilha PROJETISTA'!#REF!</definedName>
    <definedName name="SG_06_16">'[14]Planilha PROJETISTA'!#REF!</definedName>
    <definedName name="SG_06_16_1" localSheetId="0">[29]RESUMO!#REF!</definedName>
    <definedName name="SG_06_16_1">[29]RESUMO!#REF!</definedName>
    <definedName name="SG_06_17" localSheetId="0">'[14]Planilha PROJETISTA'!#REF!</definedName>
    <definedName name="SG_06_17">'[14]Planilha PROJETISTA'!#REF!</definedName>
    <definedName name="SG_06_17_1" localSheetId="0">[29]RESUMO!#REF!</definedName>
    <definedName name="SG_06_17_1">[29]RESUMO!#REF!</definedName>
    <definedName name="SG_06_18" localSheetId="0">'[14]Planilha PROJETISTA'!#REF!</definedName>
    <definedName name="SG_06_18">'[14]Planilha PROJETISTA'!#REF!</definedName>
    <definedName name="SG_06_18_1" localSheetId="0">[29]RESUMO!#REF!</definedName>
    <definedName name="SG_06_18_1">[29]RESUMO!#REF!</definedName>
    <definedName name="SG_06_19" localSheetId="0">'[14]Planilha PROJETISTA'!#REF!</definedName>
    <definedName name="SG_06_19">'[14]Planilha PROJETISTA'!#REF!</definedName>
    <definedName name="SG_06_19_1" localSheetId="0">[29]RESUMO!#REF!</definedName>
    <definedName name="SG_06_19_1">[29]RESUMO!#REF!</definedName>
    <definedName name="SG_06_20" localSheetId="0">'[14]Planilha PROJETISTA'!#REF!</definedName>
    <definedName name="SG_06_20">'[14]Planilha PROJETISTA'!#REF!</definedName>
    <definedName name="SG_06_20_1" localSheetId="0">[29]RESUMO!#REF!</definedName>
    <definedName name="SG_06_20_1">[29]RESUMO!#REF!</definedName>
    <definedName name="SG_07_01_1" localSheetId="0">[29]RESUMO!#REF!</definedName>
    <definedName name="SG_07_01_1">[29]RESUMO!#REF!</definedName>
    <definedName name="SG_07_02" localSheetId="0">'[14]Planilha PROJETISTA'!#REF!</definedName>
    <definedName name="SG_07_02">'[14]Planilha PROJETISTA'!#REF!</definedName>
    <definedName name="SG_07_02_1" localSheetId="0">[29]RESUMO!#REF!</definedName>
    <definedName name="SG_07_02_1">[29]RESUMO!#REF!</definedName>
    <definedName name="SG_07_03" localSheetId="0">'[14]Planilha PROJETISTA'!#REF!</definedName>
    <definedName name="SG_07_03">'[14]Planilha PROJETISTA'!#REF!</definedName>
    <definedName name="SG_07_03_1" localSheetId="0">[29]RESUMO!#REF!</definedName>
    <definedName name="SG_07_03_1">[29]RESUMO!#REF!</definedName>
    <definedName name="SG_07_04" localSheetId="0">'[14]Planilha PROJETISTA'!#REF!</definedName>
    <definedName name="SG_07_04">'[14]Planilha PROJETISTA'!#REF!</definedName>
    <definedName name="SG_07_04_1" localSheetId="0">[29]RESUMO!#REF!</definedName>
    <definedName name="SG_07_04_1">[29]RESUMO!#REF!</definedName>
    <definedName name="SG_07_05" localSheetId="0">'[14]Planilha PROJETISTA'!#REF!</definedName>
    <definedName name="SG_07_05">'[14]Planilha PROJETISTA'!#REF!</definedName>
    <definedName name="SG_07_05_1" localSheetId="0">[29]RESUMO!#REF!</definedName>
    <definedName name="SG_07_05_1">[29]RESUMO!#REF!</definedName>
    <definedName name="SG_07_06" localSheetId="0">'[14]Planilha PROJETISTA'!#REF!</definedName>
    <definedName name="SG_07_06">'[14]Planilha PROJETISTA'!#REF!</definedName>
    <definedName name="SG_07_06_1" localSheetId="0">[29]RESUMO!#REF!</definedName>
    <definedName name="SG_07_06_1">[29]RESUMO!#REF!</definedName>
    <definedName name="SG_07_07" localSheetId="0">'[14]Planilha PROJETISTA'!#REF!</definedName>
    <definedName name="SG_07_07">'[14]Planilha PROJETISTA'!#REF!</definedName>
    <definedName name="SG_07_07_1" localSheetId="0">[29]RESUMO!#REF!</definedName>
    <definedName name="SG_07_07_1">[29]RESUMO!#REF!</definedName>
    <definedName name="SG_07_08" localSheetId="0">'[14]Planilha PROJETISTA'!#REF!</definedName>
    <definedName name="SG_07_08">'[14]Planilha PROJETISTA'!#REF!</definedName>
    <definedName name="SG_07_08_1" localSheetId="0">[29]RESUMO!#REF!</definedName>
    <definedName name="SG_07_08_1">[29]RESUMO!#REF!</definedName>
    <definedName name="SG_07_09" localSheetId="0">'[14]Planilha PROJETISTA'!#REF!</definedName>
    <definedName name="SG_07_09">'[14]Planilha PROJETISTA'!#REF!</definedName>
    <definedName name="SG_07_09_1" localSheetId="0">[29]RESUMO!#REF!</definedName>
    <definedName name="SG_07_09_1">[29]RESUMO!#REF!</definedName>
    <definedName name="SG_07_10" localSheetId="0">'[14]Planilha PROJETISTA'!#REF!</definedName>
    <definedName name="SG_07_10">'[14]Planilha PROJETISTA'!#REF!</definedName>
    <definedName name="SG_07_10_1" localSheetId="0">[29]RESUMO!#REF!</definedName>
    <definedName name="SG_07_10_1">[29]RESUMO!#REF!</definedName>
    <definedName name="SG_07_11" localSheetId="0">'[14]Planilha PROJETISTA'!#REF!</definedName>
    <definedName name="SG_07_11">'[14]Planilha PROJETISTA'!#REF!</definedName>
    <definedName name="SG_07_11_1" localSheetId="0">[29]RESUMO!#REF!</definedName>
    <definedName name="SG_07_11_1">[29]RESUMO!#REF!</definedName>
    <definedName name="SG_07_12" localSheetId="0">'[14]Planilha PROJETISTA'!#REF!</definedName>
    <definedName name="SG_07_12">'[14]Planilha PROJETISTA'!#REF!</definedName>
    <definedName name="SG_07_12_1" localSheetId="0">[29]RESUMO!#REF!</definedName>
    <definedName name="SG_07_12_1">[29]RESUMO!#REF!</definedName>
    <definedName name="SG_07_13" localSheetId="0">'[14]Planilha PROJETISTA'!#REF!</definedName>
    <definedName name="SG_07_13">'[14]Planilha PROJETISTA'!#REF!</definedName>
    <definedName name="SG_07_13_1" localSheetId="0">[29]RESUMO!#REF!</definedName>
    <definedName name="SG_07_13_1">[29]RESUMO!#REF!</definedName>
    <definedName name="SG_07_14" localSheetId="0">'[14]Planilha PROJETISTA'!#REF!</definedName>
    <definedName name="SG_07_14">'[14]Planilha PROJETISTA'!#REF!</definedName>
    <definedName name="SG_07_14_1" localSheetId="0">[29]RESUMO!#REF!</definedName>
    <definedName name="SG_07_14_1">[29]RESUMO!#REF!</definedName>
    <definedName name="SG_07_15" localSheetId="0">'[14]Planilha PROJETISTA'!#REF!</definedName>
    <definedName name="SG_07_15">'[14]Planilha PROJETISTA'!#REF!</definedName>
    <definedName name="SG_07_15_1" localSheetId="0">[29]RESUMO!#REF!</definedName>
    <definedName name="SG_07_15_1">[29]RESUMO!#REF!</definedName>
    <definedName name="SG_07_16" localSheetId="0">'[14]Planilha PROJETISTA'!#REF!</definedName>
    <definedName name="SG_07_16">'[14]Planilha PROJETISTA'!#REF!</definedName>
    <definedName name="SG_07_16_1" localSheetId="0">[29]RESUMO!#REF!</definedName>
    <definedName name="SG_07_16_1">[29]RESUMO!#REF!</definedName>
    <definedName name="SG_07_17" localSheetId="0">'[14]Planilha PROJETISTA'!#REF!</definedName>
    <definedName name="SG_07_17">'[14]Planilha PROJETISTA'!#REF!</definedName>
    <definedName name="SG_07_17_1" localSheetId="0">[29]RESUMO!#REF!</definedName>
    <definedName name="SG_07_17_1">[29]RESUMO!#REF!</definedName>
    <definedName name="SG_07_18" localSheetId="0">'[14]Planilha PROJETISTA'!#REF!</definedName>
    <definedName name="SG_07_18">'[14]Planilha PROJETISTA'!#REF!</definedName>
    <definedName name="SG_07_18_1" localSheetId="0">[29]RESUMO!#REF!</definedName>
    <definedName name="SG_07_18_1">[29]RESUMO!#REF!</definedName>
    <definedName name="SG_07_19" localSheetId="0">'[14]Planilha PROJETISTA'!#REF!</definedName>
    <definedName name="SG_07_19">'[14]Planilha PROJETISTA'!#REF!</definedName>
    <definedName name="SG_07_19_1" localSheetId="0">[29]RESUMO!#REF!</definedName>
    <definedName name="SG_07_19_1">[29]RESUMO!#REF!</definedName>
    <definedName name="SG_07_20" localSheetId="0">'[14]Planilha PROJETISTA'!#REF!</definedName>
    <definedName name="SG_07_20">'[14]Planilha PROJETISTA'!#REF!</definedName>
    <definedName name="SG_07_20_1" localSheetId="0">[29]RESUMO!#REF!</definedName>
    <definedName name="SG_07_20_1">[29]RESUMO!#REF!</definedName>
    <definedName name="SG_08_01_1" localSheetId="0">[29]RESUMO!#REF!</definedName>
    <definedName name="SG_08_01_1">[29]RESUMO!#REF!</definedName>
    <definedName name="SG_08_02" localSheetId="0">'[14]Planilha PROJETISTA'!#REF!</definedName>
    <definedName name="SG_08_02">'[14]Planilha PROJETISTA'!#REF!</definedName>
    <definedName name="SG_08_02_1" localSheetId="0">[29]RESUMO!#REF!</definedName>
    <definedName name="SG_08_02_1">[29]RESUMO!#REF!</definedName>
    <definedName name="SG_08_03" localSheetId="0">'[14]Planilha PROJETISTA'!#REF!</definedName>
    <definedName name="SG_08_03">'[14]Planilha PROJETISTA'!#REF!</definedName>
    <definedName name="SG_08_03_1" localSheetId="0">[29]RESUMO!#REF!</definedName>
    <definedName name="SG_08_03_1">[29]RESUMO!#REF!</definedName>
    <definedName name="SG_08_04" localSheetId="0">'[14]Planilha PROJETISTA'!#REF!</definedName>
    <definedName name="SG_08_04">'[14]Planilha PROJETISTA'!#REF!</definedName>
    <definedName name="SG_08_04_1" localSheetId="0">[29]RESUMO!#REF!</definedName>
    <definedName name="SG_08_04_1">[29]RESUMO!#REF!</definedName>
    <definedName name="SG_08_05" localSheetId="0">'[14]Planilha PROJETISTA'!#REF!</definedName>
    <definedName name="SG_08_05">'[14]Planilha PROJETISTA'!#REF!</definedName>
    <definedName name="SG_08_05_1" localSheetId="0">[29]RESUMO!#REF!</definedName>
    <definedName name="SG_08_05_1">[29]RESUMO!#REF!</definedName>
    <definedName name="SG_08_06" localSheetId="0">'[14]Planilha PROJETISTA'!#REF!</definedName>
    <definedName name="SG_08_06">'[14]Planilha PROJETISTA'!#REF!</definedName>
    <definedName name="SG_08_06_1" localSheetId="0">[29]RESUMO!#REF!</definedName>
    <definedName name="SG_08_06_1">[29]RESUMO!#REF!</definedName>
    <definedName name="SG_08_07" localSheetId="0">'[14]Planilha PROJETISTA'!#REF!</definedName>
    <definedName name="SG_08_07">'[14]Planilha PROJETISTA'!#REF!</definedName>
    <definedName name="SG_08_07_1" localSheetId="0">[29]RESUMO!#REF!</definedName>
    <definedName name="SG_08_07_1">[29]RESUMO!#REF!</definedName>
    <definedName name="SG_08_08" localSheetId="0">'[14]Planilha PROJETISTA'!#REF!</definedName>
    <definedName name="SG_08_08">'[14]Planilha PROJETISTA'!#REF!</definedName>
    <definedName name="SG_08_08_1" localSheetId="0">[29]RESUMO!#REF!</definedName>
    <definedName name="SG_08_08_1">[29]RESUMO!#REF!</definedName>
    <definedName name="SG_08_09" localSheetId="0">'[14]Planilha PROJETISTA'!#REF!</definedName>
    <definedName name="SG_08_09">'[14]Planilha PROJETISTA'!#REF!</definedName>
    <definedName name="SG_08_09_1" localSheetId="0">[29]RESUMO!#REF!</definedName>
    <definedName name="SG_08_09_1">[29]RESUMO!#REF!</definedName>
    <definedName name="SG_08_10" localSheetId="0">'[14]Planilha PROJETISTA'!#REF!</definedName>
    <definedName name="SG_08_10">'[14]Planilha PROJETISTA'!#REF!</definedName>
    <definedName name="SG_08_10_1" localSheetId="0">[29]RESUMO!#REF!</definedName>
    <definedName name="SG_08_10_1">[29]RESUMO!#REF!</definedName>
    <definedName name="SG_08_11" localSheetId="0">'[14]Planilha PROJETISTA'!#REF!</definedName>
    <definedName name="SG_08_11">'[14]Planilha PROJETISTA'!#REF!</definedName>
    <definedName name="SG_08_11_1" localSheetId="0">[29]RESUMO!#REF!</definedName>
    <definedName name="SG_08_11_1">[29]RESUMO!#REF!</definedName>
    <definedName name="SG_08_12" localSheetId="0">'[14]Planilha PROJETISTA'!#REF!</definedName>
    <definedName name="SG_08_12">'[14]Planilha PROJETISTA'!#REF!</definedName>
    <definedName name="SG_08_12_1" localSheetId="0">[29]RESUMO!#REF!</definedName>
    <definedName name="SG_08_12_1">[29]RESUMO!#REF!</definedName>
    <definedName name="SG_08_13" localSheetId="0">'[14]Planilha PROJETISTA'!#REF!</definedName>
    <definedName name="SG_08_13">'[14]Planilha PROJETISTA'!#REF!</definedName>
    <definedName name="SG_08_13_1" localSheetId="0">[29]RESUMO!#REF!</definedName>
    <definedName name="SG_08_13_1">[29]RESUMO!#REF!</definedName>
    <definedName name="SG_08_14" localSheetId="0">'[14]Planilha PROJETISTA'!#REF!</definedName>
    <definedName name="SG_08_14">'[14]Planilha PROJETISTA'!#REF!</definedName>
    <definedName name="SG_08_14_1" localSheetId="0">[29]RESUMO!#REF!</definedName>
    <definedName name="SG_08_14_1">[29]RESUMO!#REF!</definedName>
    <definedName name="SG_08_15" localSheetId="0">'[14]Planilha PROJETISTA'!#REF!</definedName>
    <definedName name="SG_08_15">'[14]Planilha PROJETISTA'!#REF!</definedName>
    <definedName name="SG_08_15_1" localSheetId="0">[29]RESUMO!#REF!</definedName>
    <definedName name="SG_08_15_1">[29]RESUMO!#REF!</definedName>
    <definedName name="SG_08_16" localSheetId="0">'[14]Planilha PROJETISTA'!#REF!</definedName>
    <definedName name="SG_08_16">'[14]Planilha PROJETISTA'!#REF!</definedName>
    <definedName name="SG_08_16_1" localSheetId="0">[29]RESUMO!#REF!</definedName>
    <definedName name="SG_08_16_1">[29]RESUMO!#REF!</definedName>
    <definedName name="SG_08_17" localSheetId="0">'[14]Planilha PROJETISTA'!#REF!</definedName>
    <definedName name="SG_08_17">'[14]Planilha PROJETISTA'!#REF!</definedName>
    <definedName name="SG_08_17_1" localSheetId="0">[29]RESUMO!#REF!</definedName>
    <definedName name="SG_08_17_1">[29]RESUMO!#REF!</definedName>
    <definedName name="SG_08_18" localSheetId="0">'[14]Planilha PROJETISTA'!#REF!</definedName>
    <definedName name="SG_08_18">'[14]Planilha PROJETISTA'!#REF!</definedName>
    <definedName name="SG_08_18_1" localSheetId="0">[29]RESUMO!#REF!</definedName>
    <definedName name="SG_08_18_1">[29]RESUMO!#REF!</definedName>
    <definedName name="SG_08_19" localSheetId="0">'[14]Planilha PROJETISTA'!#REF!</definedName>
    <definedName name="SG_08_19">'[14]Planilha PROJETISTA'!#REF!</definedName>
    <definedName name="SG_08_19_1" localSheetId="0">[29]RESUMO!#REF!</definedName>
    <definedName name="SG_08_19_1">[29]RESUMO!#REF!</definedName>
    <definedName name="SG_08_20" localSheetId="0">'[14]Planilha PROJETISTA'!#REF!</definedName>
    <definedName name="SG_08_20">'[14]Planilha PROJETISTA'!#REF!</definedName>
    <definedName name="SG_08_20_1" localSheetId="0">[29]RESUMO!#REF!</definedName>
    <definedName name="SG_08_20_1">[29]RESUMO!#REF!</definedName>
    <definedName name="SG_09_01_1" localSheetId="0">[29]RESUMO!#REF!</definedName>
    <definedName name="SG_09_01_1">[29]RESUMO!#REF!</definedName>
    <definedName name="SG_09_02_1" localSheetId="0">[29]RESUMO!#REF!</definedName>
    <definedName name="SG_09_02_1">[29]RESUMO!#REF!</definedName>
    <definedName name="SG_09_03" localSheetId="0">'[14]Planilha PROJETISTA'!#REF!</definedName>
    <definedName name="SG_09_03">'[14]Planilha PROJETISTA'!#REF!</definedName>
    <definedName name="SG_09_03_1" localSheetId="0">[29]RESUMO!#REF!</definedName>
    <definedName name="SG_09_03_1">[29]RESUMO!#REF!</definedName>
    <definedName name="SG_09_04" localSheetId="0">'[14]Planilha PROJETISTA'!#REF!</definedName>
    <definedName name="SG_09_04">'[14]Planilha PROJETISTA'!#REF!</definedName>
    <definedName name="SG_09_04_1" localSheetId="0">[29]RESUMO!#REF!</definedName>
    <definedName name="SG_09_04_1">[29]RESUMO!#REF!</definedName>
    <definedName name="SG_09_05" localSheetId="0">'[14]Planilha PROJETISTA'!#REF!</definedName>
    <definedName name="SG_09_05">'[14]Planilha PROJETISTA'!#REF!</definedName>
    <definedName name="SG_09_05_1" localSheetId="0">[29]RESUMO!#REF!</definedName>
    <definedName name="SG_09_05_1">[29]RESUMO!#REF!</definedName>
    <definedName name="SG_09_06" localSheetId="0">'[14]Planilha PROJETISTA'!#REF!</definedName>
    <definedName name="SG_09_06">'[14]Planilha PROJETISTA'!#REF!</definedName>
    <definedName name="SG_09_06_1" localSheetId="0">[29]RESUMO!#REF!</definedName>
    <definedName name="SG_09_06_1">[29]RESUMO!#REF!</definedName>
    <definedName name="SG_09_07" localSheetId="0">'[14]Planilha PROJETISTA'!#REF!</definedName>
    <definedName name="SG_09_07">'[14]Planilha PROJETISTA'!#REF!</definedName>
    <definedName name="SG_09_07_1" localSheetId="0">[29]RESUMO!#REF!</definedName>
    <definedName name="SG_09_07_1">[29]RESUMO!#REF!</definedName>
    <definedName name="SG_09_08" localSheetId="0">'[14]Planilha PROJETISTA'!#REF!</definedName>
    <definedName name="SG_09_08">'[14]Planilha PROJETISTA'!#REF!</definedName>
    <definedName name="SG_09_08_1" localSheetId="0">[29]RESUMO!#REF!</definedName>
    <definedName name="SG_09_08_1">[29]RESUMO!#REF!</definedName>
    <definedName name="SG_09_09" localSheetId="0">'[14]Planilha PROJETISTA'!#REF!</definedName>
    <definedName name="SG_09_09">'[14]Planilha PROJETISTA'!#REF!</definedName>
    <definedName name="SG_09_09_1" localSheetId="0">[29]RESUMO!#REF!</definedName>
    <definedName name="SG_09_09_1">[29]RESUMO!#REF!</definedName>
    <definedName name="SG_09_10" localSheetId="0">'[14]Planilha PROJETISTA'!#REF!</definedName>
    <definedName name="SG_09_10">'[14]Planilha PROJETISTA'!#REF!</definedName>
    <definedName name="SG_09_10_1" localSheetId="0">[29]RESUMO!#REF!</definedName>
    <definedName name="SG_09_10_1">[29]RESUMO!#REF!</definedName>
    <definedName name="SG_09_11" localSheetId="0">'[14]Planilha PROJETISTA'!#REF!</definedName>
    <definedName name="SG_09_11">'[14]Planilha PROJETISTA'!#REF!</definedName>
    <definedName name="SG_09_11_1" localSheetId="0">[29]RESUMO!#REF!</definedName>
    <definedName name="SG_09_11_1">[29]RESUMO!#REF!</definedName>
    <definedName name="SG_09_12" localSheetId="0">'[14]Planilha PROJETISTA'!#REF!</definedName>
    <definedName name="SG_09_12">'[14]Planilha PROJETISTA'!#REF!</definedName>
    <definedName name="SG_09_12_1" localSheetId="0">[29]RESUMO!#REF!</definedName>
    <definedName name="SG_09_12_1">[29]RESUMO!#REF!</definedName>
    <definedName name="SG_09_13" localSheetId="0">'[14]Planilha PROJETISTA'!#REF!</definedName>
    <definedName name="SG_09_13">'[14]Planilha PROJETISTA'!#REF!</definedName>
    <definedName name="SG_09_13_1" localSheetId="0">[29]RESUMO!#REF!</definedName>
    <definedName name="SG_09_13_1">[29]RESUMO!#REF!</definedName>
    <definedName name="SG_09_14" localSheetId="0">'[14]Planilha PROJETISTA'!#REF!</definedName>
    <definedName name="SG_09_14">'[14]Planilha PROJETISTA'!#REF!</definedName>
    <definedName name="SG_09_14_1" localSheetId="0">[29]RESUMO!#REF!</definedName>
    <definedName name="SG_09_14_1">[29]RESUMO!#REF!</definedName>
    <definedName name="SG_09_15" localSheetId="0">'[14]Planilha PROJETISTA'!#REF!</definedName>
    <definedName name="SG_09_15">'[14]Planilha PROJETISTA'!#REF!</definedName>
    <definedName name="SG_09_15_1" localSheetId="0">[29]RESUMO!#REF!</definedName>
    <definedName name="SG_09_15_1">[29]RESUMO!#REF!</definedName>
    <definedName name="SG_09_16" localSheetId="0">'[14]Planilha PROJETISTA'!#REF!</definedName>
    <definedName name="SG_09_16">'[14]Planilha PROJETISTA'!#REF!</definedName>
    <definedName name="SG_09_16_1" localSheetId="0">[29]RESUMO!#REF!</definedName>
    <definedName name="SG_09_16_1">[29]RESUMO!#REF!</definedName>
    <definedName name="SG_09_17" localSheetId="0">'[14]Planilha PROJETISTA'!#REF!</definedName>
    <definedName name="SG_09_17">'[14]Planilha PROJETISTA'!#REF!</definedName>
    <definedName name="SG_09_17_1" localSheetId="0">[29]RESUMO!#REF!</definedName>
    <definedName name="SG_09_17_1">[29]RESUMO!#REF!</definedName>
    <definedName name="SG_09_18" localSheetId="0">'[14]Planilha PROJETISTA'!#REF!</definedName>
    <definedName name="SG_09_18">'[14]Planilha PROJETISTA'!#REF!</definedName>
    <definedName name="SG_09_18_1" localSheetId="0">[29]RESUMO!#REF!</definedName>
    <definedName name="SG_09_18_1">[29]RESUMO!#REF!</definedName>
    <definedName name="SG_09_19" localSheetId="0">'[14]Planilha PROJETISTA'!#REF!</definedName>
    <definedName name="SG_09_19">'[14]Planilha PROJETISTA'!#REF!</definedName>
    <definedName name="SG_09_19_1" localSheetId="0">[29]RESUMO!#REF!</definedName>
    <definedName name="SG_09_19_1">[29]RESUMO!#REF!</definedName>
    <definedName name="SG_09_20" localSheetId="0">'[14]Planilha PROJETISTA'!#REF!</definedName>
    <definedName name="SG_09_20">'[14]Planilha PROJETISTA'!#REF!</definedName>
    <definedName name="SG_09_20_1" localSheetId="0">[29]RESUMO!#REF!</definedName>
    <definedName name="SG_09_20_1">[29]RESUMO!#REF!</definedName>
    <definedName name="SG_10_01_1" localSheetId="0">[29]RESUMO!#REF!</definedName>
    <definedName name="SG_10_01_1">[29]RESUMO!#REF!</definedName>
    <definedName name="SG_10_02" localSheetId="0">'[14]Planilha PROJETISTA'!#REF!</definedName>
    <definedName name="SG_10_02">'[14]Planilha PROJETISTA'!#REF!</definedName>
    <definedName name="SG_10_02_1" localSheetId="0">[29]RESUMO!#REF!</definedName>
    <definedName name="SG_10_02_1">[29]RESUMO!#REF!</definedName>
    <definedName name="SG_10_03" localSheetId="0">'[14]Planilha PROJETISTA'!#REF!</definedName>
    <definedName name="SG_10_03">'[14]Planilha PROJETISTA'!#REF!</definedName>
    <definedName name="SG_10_03_1" localSheetId="0">[29]RESUMO!#REF!</definedName>
    <definedName name="SG_10_03_1">[29]RESUMO!#REF!</definedName>
    <definedName name="SG_10_04" localSheetId="0">'[14]Planilha PROJETISTA'!#REF!</definedName>
    <definedName name="SG_10_04">'[14]Planilha PROJETISTA'!#REF!</definedName>
    <definedName name="SG_10_04_1" localSheetId="0">[29]RESUMO!#REF!</definedName>
    <definedName name="SG_10_04_1">[29]RESUMO!#REF!</definedName>
    <definedName name="SG_10_05" localSheetId="0">'[14]Planilha PROJETISTA'!#REF!</definedName>
    <definedName name="SG_10_05">'[14]Planilha PROJETISTA'!#REF!</definedName>
    <definedName name="SG_10_05_1" localSheetId="0">[29]RESUMO!#REF!</definedName>
    <definedName name="SG_10_05_1">[29]RESUMO!#REF!</definedName>
    <definedName name="SG_10_06" localSheetId="0">'[14]Planilha PROJETISTA'!#REF!</definedName>
    <definedName name="SG_10_06">'[14]Planilha PROJETISTA'!#REF!</definedName>
    <definedName name="SG_10_06_1" localSheetId="0">[29]RESUMO!#REF!</definedName>
    <definedName name="SG_10_06_1">[29]RESUMO!#REF!</definedName>
    <definedName name="SG_10_07" localSheetId="0">'[14]Planilha PROJETISTA'!#REF!</definedName>
    <definedName name="SG_10_07">'[14]Planilha PROJETISTA'!#REF!</definedName>
    <definedName name="SG_10_07_1" localSheetId="0">[29]RESUMO!#REF!</definedName>
    <definedName name="SG_10_07_1">[29]RESUMO!#REF!</definedName>
    <definedName name="SG_10_08" localSheetId="0">'[14]Planilha PROJETISTA'!#REF!</definedName>
    <definedName name="SG_10_08">'[14]Planilha PROJETISTA'!#REF!</definedName>
    <definedName name="SG_10_08_1" localSheetId="0">[29]RESUMO!#REF!</definedName>
    <definedName name="SG_10_08_1">[29]RESUMO!#REF!</definedName>
    <definedName name="SG_10_09" localSheetId="0">'[14]Planilha PROJETISTA'!#REF!</definedName>
    <definedName name="SG_10_09">'[14]Planilha PROJETISTA'!#REF!</definedName>
    <definedName name="SG_10_09_1" localSheetId="0">[29]RESUMO!#REF!</definedName>
    <definedName name="SG_10_09_1">[29]RESUMO!#REF!</definedName>
    <definedName name="SG_10_10" localSheetId="0">'[14]Planilha PROJETISTA'!#REF!</definedName>
    <definedName name="SG_10_10">'[14]Planilha PROJETISTA'!#REF!</definedName>
    <definedName name="SG_10_10_1" localSheetId="0">[29]RESUMO!#REF!</definedName>
    <definedName name="SG_10_10_1">[29]RESUMO!#REF!</definedName>
    <definedName name="SG_10_11" localSheetId="0">'[14]Planilha PROJETISTA'!#REF!</definedName>
    <definedName name="SG_10_11">'[14]Planilha PROJETISTA'!#REF!</definedName>
    <definedName name="SG_10_11_1" localSheetId="0">[29]RESUMO!#REF!</definedName>
    <definedName name="SG_10_11_1">[29]RESUMO!#REF!</definedName>
    <definedName name="SG_10_12" localSheetId="0">'[14]Planilha PROJETISTA'!#REF!</definedName>
    <definedName name="SG_10_12">'[14]Planilha PROJETISTA'!#REF!</definedName>
    <definedName name="SG_10_12_1" localSheetId="0">[29]RESUMO!#REF!</definedName>
    <definedName name="SG_10_12_1">[29]RESUMO!#REF!</definedName>
    <definedName name="SG_10_13" localSheetId="0">'[14]Planilha PROJETISTA'!#REF!</definedName>
    <definedName name="SG_10_13">'[14]Planilha PROJETISTA'!#REF!</definedName>
    <definedName name="SG_10_13_1" localSheetId="0">[29]RESUMO!#REF!</definedName>
    <definedName name="SG_10_13_1">[29]RESUMO!#REF!</definedName>
    <definedName name="SG_10_14" localSheetId="0">'[14]Planilha PROJETISTA'!#REF!</definedName>
    <definedName name="SG_10_14">'[14]Planilha PROJETISTA'!#REF!</definedName>
    <definedName name="SG_10_14_1" localSheetId="0">[29]RESUMO!#REF!</definedName>
    <definedName name="SG_10_14_1">[29]RESUMO!#REF!</definedName>
    <definedName name="SG_10_15" localSheetId="0">'[14]Planilha PROJETISTA'!#REF!</definedName>
    <definedName name="SG_10_15">'[14]Planilha PROJETISTA'!#REF!</definedName>
    <definedName name="SG_10_15_1" localSheetId="0">[29]RESUMO!#REF!</definedName>
    <definedName name="SG_10_15_1">[29]RESUMO!#REF!</definedName>
    <definedName name="SG_10_16" localSheetId="0">'[14]Planilha PROJETISTA'!#REF!</definedName>
    <definedName name="SG_10_16">'[14]Planilha PROJETISTA'!#REF!</definedName>
    <definedName name="SG_10_16_1" localSheetId="0">[29]RESUMO!#REF!</definedName>
    <definedName name="SG_10_16_1">[29]RESUMO!#REF!</definedName>
    <definedName name="SG_10_17" localSheetId="0">'[14]Planilha PROJETISTA'!#REF!</definedName>
    <definedName name="SG_10_17">'[14]Planilha PROJETISTA'!#REF!</definedName>
    <definedName name="SG_10_17_1" localSheetId="0">[29]RESUMO!#REF!</definedName>
    <definedName name="SG_10_17_1">[29]RESUMO!#REF!</definedName>
    <definedName name="SG_10_18" localSheetId="0">'[14]Planilha PROJETISTA'!#REF!</definedName>
    <definedName name="SG_10_18">'[14]Planilha PROJETISTA'!#REF!</definedName>
    <definedName name="SG_10_18_1" localSheetId="0">[29]RESUMO!#REF!</definedName>
    <definedName name="SG_10_18_1">[29]RESUMO!#REF!</definedName>
    <definedName name="SG_10_19" localSheetId="0">'[14]Planilha PROJETISTA'!#REF!</definedName>
    <definedName name="SG_10_19">'[14]Planilha PROJETISTA'!#REF!</definedName>
    <definedName name="SG_10_19_1" localSheetId="0">[29]RESUMO!#REF!</definedName>
    <definedName name="SG_10_19_1">[29]RESUMO!#REF!</definedName>
    <definedName name="SG_10_20" localSheetId="0">'[14]Planilha PROJETISTA'!#REF!</definedName>
    <definedName name="SG_10_20">'[14]Planilha PROJETISTA'!#REF!</definedName>
    <definedName name="SG_10_20_1" localSheetId="0">[29]RESUMO!#REF!</definedName>
    <definedName name="SG_10_20_1">[29]RESUMO!#REF!</definedName>
    <definedName name="SG_11_01_1" localSheetId="0">[29]RESUMO!#REF!</definedName>
    <definedName name="SG_11_01_1">[29]RESUMO!#REF!</definedName>
    <definedName name="SG_11_02" localSheetId="0">'[14]Planilha PROJETISTA'!#REF!</definedName>
    <definedName name="SG_11_02">'[14]Planilha PROJETISTA'!#REF!</definedName>
    <definedName name="SG_11_02_1" localSheetId="0">[29]RESUMO!#REF!</definedName>
    <definedName name="SG_11_02_1">[29]RESUMO!#REF!</definedName>
    <definedName name="SG_11_03" localSheetId="0">'[14]Planilha PROJETISTA'!#REF!</definedName>
    <definedName name="SG_11_03">'[14]Planilha PROJETISTA'!#REF!</definedName>
    <definedName name="SG_11_03_1" localSheetId="0">[29]RESUMO!#REF!</definedName>
    <definedName name="SG_11_03_1">[29]RESUMO!#REF!</definedName>
    <definedName name="SG_11_04" localSheetId="0">'[14]Planilha PROJETISTA'!#REF!</definedName>
    <definedName name="SG_11_04">'[14]Planilha PROJETISTA'!#REF!</definedName>
    <definedName name="SG_11_04_1" localSheetId="0">[29]RESUMO!#REF!</definedName>
    <definedName name="SG_11_04_1">[29]RESUMO!#REF!</definedName>
    <definedName name="SG_11_05" localSheetId="0">'[14]Planilha PROJETISTA'!#REF!</definedName>
    <definedName name="SG_11_05">'[14]Planilha PROJETISTA'!#REF!</definedName>
    <definedName name="SG_11_05_1" localSheetId="0">[29]RESUMO!#REF!</definedName>
    <definedName name="SG_11_05_1">[29]RESUMO!#REF!</definedName>
    <definedName name="SG_11_06" localSheetId="0">'[14]Planilha PROJETISTA'!#REF!</definedName>
    <definedName name="SG_11_06">'[14]Planilha PROJETISTA'!#REF!</definedName>
    <definedName name="SG_11_06_1" localSheetId="0">[29]RESUMO!#REF!</definedName>
    <definedName name="SG_11_06_1">[29]RESUMO!#REF!</definedName>
    <definedName name="SG_11_07" localSheetId="0">'[14]Planilha PROJETISTA'!#REF!</definedName>
    <definedName name="SG_11_07">'[14]Planilha PROJETISTA'!#REF!</definedName>
    <definedName name="SG_11_07_1" localSheetId="0">[29]RESUMO!#REF!</definedName>
    <definedName name="SG_11_07_1">[29]RESUMO!#REF!</definedName>
    <definedName name="SG_11_08" localSheetId="0">'[14]Planilha PROJETISTA'!#REF!</definedName>
    <definedName name="SG_11_08">'[14]Planilha PROJETISTA'!#REF!</definedName>
    <definedName name="SG_11_08_1" localSheetId="0">[29]RESUMO!#REF!</definedName>
    <definedName name="SG_11_08_1">[29]RESUMO!#REF!</definedName>
    <definedName name="SG_11_09" localSheetId="0">'[14]Planilha PROJETISTA'!#REF!</definedName>
    <definedName name="SG_11_09">'[14]Planilha PROJETISTA'!#REF!</definedName>
    <definedName name="SG_11_09_1" localSheetId="0">[29]RESUMO!#REF!</definedName>
    <definedName name="SG_11_09_1">[29]RESUMO!#REF!</definedName>
    <definedName name="SG_11_10" localSheetId="0">'[14]Planilha PROJETISTA'!#REF!</definedName>
    <definedName name="SG_11_10">'[14]Planilha PROJETISTA'!#REF!</definedName>
    <definedName name="SG_11_10_1" localSheetId="0">[29]RESUMO!#REF!</definedName>
    <definedName name="SG_11_10_1">[29]RESUMO!#REF!</definedName>
    <definedName name="SG_11_11" localSheetId="0">'[14]Planilha PROJETISTA'!#REF!</definedName>
    <definedName name="SG_11_11">'[14]Planilha PROJETISTA'!#REF!</definedName>
    <definedName name="SG_11_11_1" localSheetId="0">[29]RESUMO!#REF!</definedName>
    <definedName name="SG_11_11_1">[29]RESUMO!#REF!</definedName>
    <definedName name="SG_11_12" localSheetId="0">'[14]Planilha PROJETISTA'!#REF!</definedName>
    <definedName name="SG_11_12">'[14]Planilha PROJETISTA'!#REF!</definedName>
    <definedName name="SG_11_12_1" localSheetId="0">[29]RESUMO!#REF!</definedName>
    <definedName name="SG_11_12_1">[29]RESUMO!#REF!</definedName>
    <definedName name="SG_11_13" localSheetId="0">'[14]Planilha PROJETISTA'!#REF!</definedName>
    <definedName name="SG_11_13">'[14]Planilha PROJETISTA'!#REF!</definedName>
    <definedName name="SG_11_13_1" localSheetId="0">[29]RESUMO!#REF!</definedName>
    <definedName name="SG_11_13_1">[29]RESUMO!#REF!</definedName>
    <definedName name="SG_11_14" localSheetId="0">'[14]Planilha PROJETISTA'!#REF!</definedName>
    <definedName name="SG_11_14">'[14]Planilha PROJETISTA'!#REF!</definedName>
    <definedName name="SG_11_14_1" localSheetId="0">[29]RESUMO!#REF!</definedName>
    <definedName name="SG_11_14_1">[29]RESUMO!#REF!</definedName>
    <definedName name="SG_11_15" localSheetId="0">'[14]Planilha PROJETISTA'!#REF!</definedName>
    <definedName name="SG_11_15">'[14]Planilha PROJETISTA'!#REF!</definedName>
    <definedName name="SG_11_15_1" localSheetId="0">[29]RESUMO!#REF!</definedName>
    <definedName name="SG_11_15_1">[29]RESUMO!#REF!</definedName>
    <definedName name="SG_11_16" localSheetId="0">'[14]Planilha PROJETISTA'!#REF!</definedName>
    <definedName name="SG_11_16">'[14]Planilha PROJETISTA'!#REF!</definedName>
    <definedName name="SG_11_16_1" localSheetId="0">[29]RESUMO!#REF!</definedName>
    <definedName name="SG_11_16_1">[29]RESUMO!#REF!</definedName>
    <definedName name="SG_11_17" localSheetId="0">'[14]Planilha PROJETISTA'!#REF!</definedName>
    <definedName name="SG_11_17">'[14]Planilha PROJETISTA'!#REF!</definedName>
    <definedName name="SG_11_17_1" localSheetId="0">[29]RESUMO!#REF!</definedName>
    <definedName name="SG_11_17_1">[29]RESUMO!#REF!</definedName>
    <definedName name="SG_11_18" localSheetId="0">'[14]Planilha PROJETISTA'!#REF!</definedName>
    <definedName name="SG_11_18">'[14]Planilha PROJETISTA'!#REF!</definedName>
    <definedName name="SG_11_18_1" localSheetId="0">[29]RESUMO!#REF!</definedName>
    <definedName name="SG_11_18_1">[29]RESUMO!#REF!</definedName>
    <definedName name="SG_11_19" localSheetId="0">'[14]Planilha PROJETISTA'!#REF!</definedName>
    <definedName name="SG_11_19">'[14]Planilha PROJETISTA'!#REF!</definedName>
    <definedName name="SG_11_19_1" localSheetId="0">[29]RESUMO!#REF!</definedName>
    <definedName name="SG_11_19_1">[29]RESUMO!#REF!</definedName>
    <definedName name="SG_11_20" localSheetId="0">'[14]Planilha PROJETISTA'!#REF!</definedName>
    <definedName name="SG_11_20">'[14]Planilha PROJETISTA'!#REF!</definedName>
    <definedName name="SG_11_20_1" localSheetId="0">[29]RESUMO!#REF!</definedName>
    <definedName name="SG_11_20_1">[29]RESUMO!#REF!</definedName>
    <definedName name="SG_12_01_1" localSheetId="0">[29]RESUMO!#REF!</definedName>
    <definedName name="SG_12_01_1">[29]RESUMO!#REF!</definedName>
    <definedName name="SG_12_02_1" localSheetId="0">[29]RESUMO!#REF!</definedName>
    <definedName name="SG_12_02_1">[29]RESUMO!#REF!</definedName>
    <definedName name="SG_12_03_1" localSheetId="0">[29]RESUMO!#REF!</definedName>
    <definedName name="SG_12_03_1">[29]RESUMO!#REF!</definedName>
    <definedName name="SG_12_04_1" localSheetId="0">[29]RESUMO!#REF!</definedName>
    <definedName name="SG_12_04_1">[29]RESUMO!#REF!</definedName>
    <definedName name="SG_12_05_1" localSheetId="0">[29]RESUMO!#REF!</definedName>
    <definedName name="SG_12_05_1">[29]RESUMO!#REF!</definedName>
    <definedName name="SG_12_06_1" localSheetId="0">[29]RESUMO!#REF!</definedName>
    <definedName name="SG_12_06_1">[29]RESUMO!#REF!</definedName>
    <definedName name="SG_12_07_1" localSheetId="0">[29]RESUMO!#REF!</definedName>
    <definedName name="SG_12_07_1">[29]RESUMO!#REF!</definedName>
    <definedName name="SG_12_08" localSheetId="0">'[14]Planilha PROJETISTA'!#REF!</definedName>
    <definedName name="SG_12_08">'[14]Planilha PROJETISTA'!#REF!</definedName>
    <definedName name="SG_12_08_1" localSheetId="0">[29]RESUMO!#REF!</definedName>
    <definedName name="SG_12_08_1">[29]RESUMO!#REF!</definedName>
    <definedName name="SG_12_09" localSheetId="0">'[14]Planilha PROJETISTA'!#REF!</definedName>
    <definedName name="SG_12_09">'[14]Planilha PROJETISTA'!#REF!</definedName>
    <definedName name="SG_12_09_1" localSheetId="0">[29]RESUMO!#REF!</definedName>
    <definedName name="SG_12_09_1">[29]RESUMO!#REF!</definedName>
    <definedName name="SG_12_10" localSheetId="0">'[14]Planilha PROJETISTA'!#REF!</definedName>
    <definedName name="SG_12_10">'[14]Planilha PROJETISTA'!#REF!</definedName>
    <definedName name="SG_12_10_1" localSheetId="0">[29]RESUMO!#REF!</definedName>
    <definedName name="SG_12_10_1">[29]RESUMO!#REF!</definedName>
    <definedName name="SG_12_11" localSheetId="0">'[14]Planilha PROJETISTA'!#REF!</definedName>
    <definedName name="SG_12_11">'[14]Planilha PROJETISTA'!#REF!</definedName>
    <definedName name="SG_12_11_1" localSheetId="0">[29]RESUMO!#REF!</definedName>
    <definedName name="SG_12_11_1">[29]RESUMO!#REF!</definedName>
    <definedName name="SG_12_12" localSheetId="0">'[14]Planilha PROJETISTA'!#REF!</definedName>
    <definedName name="SG_12_12">'[14]Planilha PROJETISTA'!#REF!</definedName>
    <definedName name="SG_12_12_1" localSheetId="0">[29]RESUMO!#REF!</definedName>
    <definedName name="SG_12_12_1">[29]RESUMO!#REF!</definedName>
    <definedName name="SG_12_13" localSheetId="0">'[14]Planilha PROJETISTA'!#REF!</definedName>
    <definedName name="SG_12_13">'[14]Planilha PROJETISTA'!#REF!</definedName>
    <definedName name="SG_12_13_1" localSheetId="0">[29]RESUMO!#REF!</definedName>
    <definedName name="SG_12_13_1">[29]RESUMO!#REF!</definedName>
    <definedName name="SG_12_14" localSheetId="0">'[14]Planilha PROJETISTA'!#REF!</definedName>
    <definedName name="SG_12_14">'[14]Planilha PROJETISTA'!#REF!</definedName>
    <definedName name="SG_12_14_1" localSheetId="0">[29]RESUMO!#REF!</definedName>
    <definedName name="SG_12_14_1">[29]RESUMO!#REF!</definedName>
    <definedName name="SG_12_15" localSheetId="0">'[14]Planilha PROJETISTA'!#REF!</definedName>
    <definedName name="SG_12_15">'[14]Planilha PROJETISTA'!#REF!</definedName>
    <definedName name="SG_12_15_1" localSheetId="0">[29]RESUMO!#REF!</definedName>
    <definedName name="SG_12_15_1">[29]RESUMO!#REF!</definedName>
    <definedName name="SG_12_16" localSheetId="0">'[14]Planilha PROJETISTA'!#REF!</definedName>
    <definedName name="SG_12_16">'[14]Planilha PROJETISTA'!#REF!</definedName>
    <definedName name="SG_12_16_1" localSheetId="0">[29]RESUMO!#REF!</definedName>
    <definedName name="SG_12_16_1">[29]RESUMO!#REF!</definedName>
    <definedName name="SG_12_17" localSheetId="0">'[14]Planilha PROJETISTA'!#REF!</definedName>
    <definedName name="SG_12_17">'[14]Planilha PROJETISTA'!#REF!</definedName>
    <definedName name="SG_12_17_1" localSheetId="0">[29]RESUMO!#REF!</definedName>
    <definedName name="SG_12_17_1">[29]RESUMO!#REF!</definedName>
    <definedName name="SG_12_18" localSheetId="0">'[14]Planilha PROJETISTA'!#REF!</definedName>
    <definedName name="SG_12_18">'[14]Planilha PROJETISTA'!#REF!</definedName>
    <definedName name="SG_12_18_1" localSheetId="0">[29]RESUMO!#REF!</definedName>
    <definedName name="SG_12_18_1">[29]RESUMO!#REF!</definedName>
    <definedName name="SG_12_19" localSheetId="0">'[14]Planilha PROJETISTA'!#REF!</definedName>
    <definedName name="SG_12_19">'[14]Planilha PROJETISTA'!#REF!</definedName>
    <definedName name="SG_12_19_1" localSheetId="0">[29]RESUMO!#REF!</definedName>
    <definedName name="SG_12_19_1">[29]RESUMO!#REF!</definedName>
    <definedName name="SG_12_20" localSheetId="0">'[14]Planilha PROJETISTA'!#REF!</definedName>
    <definedName name="SG_12_20">'[14]Planilha PROJETISTA'!#REF!</definedName>
    <definedName name="SG_12_20_1" localSheetId="0">[29]RESUMO!#REF!</definedName>
    <definedName name="SG_12_20_1">[29]RESUMO!#REF!</definedName>
    <definedName name="SG_13_01_1" localSheetId="0">[29]RESUMO!#REF!</definedName>
    <definedName name="SG_13_01_1">[29]RESUMO!#REF!</definedName>
    <definedName name="SG_13_02_1" localSheetId="0">[29]RESUMO!#REF!</definedName>
    <definedName name="SG_13_02_1">[29]RESUMO!#REF!</definedName>
    <definedName name="SG_13_03_1" localSheetId="0">[29]RESUMO!#REF!</definedName>
    <definedName name="SG_13_03_1">[29]RESUMO!#REF!</definedName>
    <definedName name="SG_13_04_1" localSheetId="0">[29]RESUMO!#REF!</definedName>
    <definedName name="SG_13_04_1">[29]RESUMO!#REF!</definedName>
    <definedName name="SG_13_05_1" localSheetId="0">[29]RESUMO!#REF!</definedName>
    <definedName name="SG_13_05_1">[29]RESUMO!#REF!</definedName>
    <definedName name="SG_13_06" localSheetId="0">'[14]Planilha PROJETISTA'!#REF!</definedName>
    <definedName name="SG_13_06">'[14]Planilha PROJETISTA'!#REF!</definedName>
    <definedName name="SG_13_06_1" localSheetId="0">[29]RESUMO!#REF!</definedName>
    <definedName name="SG_13_06_1">[29]RESUMO!#REF!</definedName>
    <definedName name="SG_13_07" localSheetId="0">'[14]Planilha PROJETISTA'!#REF!</definedName>
    <definedName name="SG_13_07">'[14]Planilha PROJETISTA'!#REF!</definedName>
    <definedName name="SG_13_07_1" localSheetId="0">[29]RESUMO!#REF!</definedName>
    <definedName name="SG_13_07_1">[29]RESUMO!#REF!</definedName>
    <definedName name="SG_13_08" localSheetId="0">'[14]Planilha PROJETISTA'!#REF!</definedName>
    <definedName name="SG_13_08">'[14]Planilha PROJETISTA'!#REF!</definedName>
    <definedName name="SG_13_08_1" localSheetId="0">[29]RESUMO!#REF!</definedName>
    <definedName name="SG_13_08_1">[29]RESUMO!#REF!</definedName>
    <definedName name="SG_13_09" localSheetId="0">'[14]Planilha PROJETISTA'!#REF!</definedName>
    <definedName name="SG_13_09">'[14]Planilha PROJETISTA'!#REF!</definedName>
    <definedName name="SG_13_09_1" localSheetId="0">[29]RESUMO!#REF!</definedName>
    <definedName name="SG_13_09_1">[29]RESUMO!#REF!</definedName>
    <definedName name="SG_13_10" localSheetId="0">'[14]Planilha PROJETISTA'!#REF!</definedName>
    <definedName name="SG_13_10">'[14]Planilha PROJETISTA'!#REF!</definedName>
    <definedName name="SG_13_10_1" localSheetId="0">[29]RESUMO!#REF!</definedName>
    <definedName name="SG_13_10_1">[29]RESUMO!#REF!</definedName>
    <definedName name="SG_13_11" localSheetId="0">'[14]Planilha PROJETISTA'!#REF!</definedName>
    <definedName name="SG_13_11">'[14]Planilha PROJETISTA'!#REF!</definedName>
    <definedName name="SG_13_11_1" localSheetId="0">[29]RESUMO!#REF!</definedName>
    <definedName name="SG_13_11_1">[29]RESUMO!#REF!</definedName>
    <definedName name="SG_13_12" localSheetId="0">'[14]Planilha PROJETISTA'!#REF!</definedName>
    <definedName name="SG_13_12">'[14]Planilha PROJETISTA'!#REF!</definedName>
    <definedName name="SG_13_12_1" localSheetId="0">[29]RESUMO!#REF!</definedName>
    <definedName name="SG_13_12_1">[29]RESUMO!#REF!</definedName>
    <definedName name="SG_13_13" localSheetId="0">'[14]Planilha PROJETISTA'!#REF!</definedName>
    <definedName name="SG_13_13">'[14]Planilha PROJETISTA'!#REF!</definedName>
    <definedName name="SG_13_13_1" localSheetId="0">[29]RESUMO!#REF!</definedName>
    <definedName name="SG_13_13_1">[29]RESUMO!#REF!</definedName>
    <definedName name="SG_13_14" localSheetId="0">'[14]Planilha PROJETISTA'!#REF!</definedName>
    <definedName name="SG_13_14">'[14]Planilha PROJETISTA'!#REF!</definedName>
    <definedName name="SG_13_14_1" localSheetId="0">[29]RESUMO!#REF!</definedName>
    <definedName name="SG_13_14_1">[29]RESUMO!#REF!</definedName>
    <definedName name="SG_13_15" localSheetId="0">'[14]Planilha PROJETISTA'!#REF!</definedName>
    <definedName name="SG_13_15">'[14]Planilha PROJETISTA'!#REF!</definedName>
    <definedName name="SG_13_15_1" localSheetId="0">[29]RESUMO!#REF!</definedName>
    <definedName name="SG_13_15_1">[29]RESUMO!#REF!</definedName>
    <definedName name="SG_13_16" localSheetId="0">'[14]Planilha PROJETISTA'!#REF!</definedName>
    <definedName name="SG_13_16">'[14]Planilha PROJETISTA'!#REF!</definedName>
    <definedName name="SG_13_16_1" localSheetId="0">[29]RESUMO!#REF!</definedName>
    <definedName name="SG_13_16_1">[29]RESUMO!#REF!</definedName>
    <definedName name="SG_13_17" localSheetId="0">'[14]Planilha PROJETISTA'!#REF!</definedName>
    <definedName name="SG_13_17">'[14]Planilha PROJETISTA'!#REF!</definedName>
    <definedName name="SG_13_17_1" localSheetId="0">[29]RESUMO!#REF!</definedName>
    <definedName name="SG_13_17_1">[29]RESUMO!#REF!</definedName>
    <definedName name="SG_13_18" localSheetId="0">'[14]Planilha PROJETISTA'!#REF!</definedName>
    <definedName name="SG_13_18">'[14]Planilha PROJETISTA'!#REF!</definedName>
    <definedName name="SG_13_18_1" localSheetId="0">[29]RESUMO!#REF!</definedName>
    <definedName name="SG_13_18_1">[29]RESUMO!#REF!</definedName>
    <definedName name="SG_13_19" localSheetId="0">'[14]Planilha PROJETISTA'!#REF!</definedName>
    <definedName name="SG_13_19">'[14]Planilha PROJETISTA'!#REF!</definedName>
    <definedName name="SG_13_19_1" localSheetId="0">[29]RESUMO!#REF!</definedName>
    <definedName name="SG_13_19_1">[29]RESUMO!#REF!</definedName>
    <definedName name="SG_13_20" localSheetId="0">'[14]Planilha PROJETISTA'!#REF!</definedName>
    <definedName name="SG_13_20">'[14]Planilha PROJETISTA'!#REF!</definedName>
    <definedName name="SG_13_20_1" localSheetId="0">[29]RESUMO!#REF!</definedName>
    <definedName name="SG_13_20_1">[29]RESUMO!#REF!</definedName>
    <definedName name="SG_14_01_1" localSheetId="0">[29]RESUMO!#REF!</definedName>
    <definedName name="SG_14_01_1">[29]RESUMO!#REF!</definedName>
    <definedName name="SG_14_02_1" localSheetId="0">[29]RESUMO!#REF!</definedName>
    <definedName name="SG_14_02_1">[29]RESUMO!#REF!</definedName>
    <definedName name="SG_14_03_1" localSheetId="0">[29]RESUMO!#REF!</definedName>
    <definedName name="SG_14_03_1">[29]RESUMO!#REF!</definedName>
    <definedName name="SG_14_04_1" localSheetId="0">[29]RESUMO!#REF!</definedName>
    <definedName name="SG_14_04_1">[29]RESUMO!#REF!</definedName>
    <definedName name="SG_14_05_1" localSheetId="0">[29]RESUMO!#REF!</definedName>
    <definedName name="SG_14_05_1">[29]RESUMO!#REF!</definedName>
    <definedName name="SG_14_06_1" localSheetId="0">[29]RESUMO!#REF!</definedName>
    <definedName name="SG_14_06_1">[29]RESUMO!#REF!</definedName>
    <definedName name="SG_14_07_1" localSheetId="0">[29]RESUMO!#REF!</definedName>
    <definedName name="SG_14_07_1">[29]RESUMO!#REF!</definedName>
    <definedName name="SG_14_08" localSheetId="0">'[14]Planilha PROJETISTA'!#REF!</definedName>
    <definedName name="SG_14_08">'[14]Planilha PROJETISTA'!#REF!</definedName>
    <definedName name="SG_14_08_1" localSheetId="0">[29]RESUMO!#REF!</definedName>
    <definedName name="SG_14_08_1">[29]RESUMO!#REF!</definedName>
    <definedName name="SG_14_09" localSheetId="0">'[14]Planilha PROJETISTA'!#REF!</definedName>
    <definedName name="SG_14_09">'[14]Planilha PROJETISTA'!#REF!</definedName>
    <definedName name="SG_14_09_1" localSheetId="0">[29]RESUMO!#REF!</definedName>
    <definedName name="SG_14_09_1">[29]RESUMO!#REF!</definedName>
    <definedName name="SG_14_10" localSheetId="0">'[14]Planilha PROJETISTA'!#REF!</definedName>
    <definedName name="SG_14_10">'[14]Planilha PROJETISTA'!#REF!</definedName>
    <definedName name="SG_14_10_1" localSheetId="0">[29]RESUMO!#REF!</definedName>
    <definedName name="SG_14_10_1">[29]RESUMO!#REF!</definedName>
    <definedName name="SG_14_11" localSheetId="0">'[14]Planilha PROJETISTA'!#REF!</definedName>
    <definedName name="SG_14_11">'[14]Planilha PROJETISTA'!#REF!</definedName>
    <definedName name="SG_14_11_1" localSheetId="0">[29]RESUMO!#REF!</definedName>
    <definedName name="SG_14_11_1">[29]RESUMO!#REF!</definedName>
    <definedName name="SG_14_12" localSheetId="0">'[14]Planilha PROJETISTA'!#REF!</definedName>
    <definedName name="SG_14_12">'[14]Planilha PROJETISTA'!#REF!</definedName>
    <definedName name="SG_14_12_1" localSheetId="0">[29]RESUMO!#REF!</definedName>
    <definedName name="SG_14_12_1">[29]RESUMO!#REF!</definedName>
    <definedName name="SG_14_13" localSheetId="0">'[14]Planilha PROJETISTA'!#REF!</definedName>
    <definedName name="SG_14_13">'[14]Planilha PROJETISTA'!#REF!</definedName>
    <definedName name="SG_14_13_1" localSheetId="0">[29]RESUMO!#REF!</definedName>
    <definedName name="SG_14_13_1">[29]RESUMO!#REF!</definedName>
    <definedName name="SG_14_14" localSheetId="0">'[14]Planilha PROJETISTA'!#REF!</definedName>
    <definedName name="SG_14_14">'[14]Planilha PROJETISTA'!#REF!</definedName>
    <definedName name="SG_14_14_1" localSheetId="0">[29]RESUMO!#REF!</definedName>
    <definedName name="SG_14_14_1">[29]RESUMO!#REF!</definedName>
    <definedName name="SG_14_15" localSheetId="0">'[14]Planilha PROJETISTA'!#REF!</definedName>
    <definedName name="SG_14_15">'[14]Planilha PROJETISTA'!#REF!</definedName>
    <definedName name="SG_14_15_1" localSheetId="0">[29]RESUMO!#REF!</definedName>
    <definedName name="SG_14_15_1">[29]RESUMO!#REF!</definedName>
    <definedName name="SG_14_16" localSheetId="0">'[14]Planilha PROJETISTA'!#REF!</definedName>
    <definedName name="SG_14_16">'[14]Planilha PROJETISTA'!#REF!</definedName>
    <definedName name="SG_14_16_1" localSheetId="0">[29]RESUMO!#REF!</definedName>
    <definedName name="SG_14_16_1">[29]RESUMO!#REF!</definedName>
    <definedName name="SG_14_17" localSheetId="0">'[14]Planilha PROJETISTA'!#REF!</definedName>
    <definedName name="SG_14_17">'[14]Planilha PROJETISTA'!#REF!</definedName>
    <definedName name="SG_14_17_1" localSheetId="0">[29]RESUMO!#REF!</definedName>
    <definedName name="SG_14_17_1">[29]RESUMO!#REF!</definedName>
    <definedName name="SG_14_18" localSheetId="0">'[14]Planilha PROJETISTA'!#REF!</definedName>
    <definedName name="SG_14_18">'[14]Planilha PROJETISTA'!#REF!</definedName>
    <definedName name="SG_14_18_1" localSheetId="0">[29]RESUMO!#REF!</definedName>
    <definedName name="SG_14_18_1">[29]RESUMO!#REF!</definedName>
    <definedName name="SG_14_19" localSheetId="0">'[14]Planilha PROJETISTA'!#REF!</definedName>
    <definedName name="SG_14_19">'[14]Planilha PROJETISTA'!#REF!</definedName>
    <definedName name="SG_14_19_1" localSheetId="0">[29]RESUMO!#REF!</definedName>
    <definedName name="SG_14_19_1">[29]RESUMO!#REF!</definedName>
    <definedName name="SG_14_20" localSheetId="0">'[14]Planilha PROJETISTA'!#REF!</definedName>
    <definedName name="SG_14_20">'[14]Planilha PROJETISTA'!#REF!</definedName>
    <definedName name="SG_14_20_1" localSheetId="0">[29]RESUMO!#REF!</definedName>
    <definedName name="SG_14_20_1">[29]RESUMO!#REF!</definedName>
    <definedName name="SG_15_01_1" localSheetId="0">[29]RESUMO!#REF!</definedName>
    <definedName name="SG_15_01_1">[29]RESUMO!#REF!</definedName>
    <definedName name="SG_15_02_1" localSheetId="0">[29]RESUMO!#REF!</definedName>
    <definedName name="SG_15_02_1">[29]RESUMO!#REF!</definedName>
    <definedName name="SG_15_03_1" localSheetId="0">[29]RESUMO!#REF!</definedName>
    <definedName name="SG_15_03_1">[29]RESUMO!#REF!</definedName>
    <definedName name="SG_15_04_1" localSheetId="0">[29]RESUMO!#REF!</definedName>
    <definedName name="SG_15_04_1">[29]RESUMO!#REF!</definedName>
    <definedName name="SG_15_05_1" localSheetId="0">[29]RESUMO!#REF!</definedName>
    <definedName name="SG_15_05_1">[29]RESUMO!#REF!</definedName>
    <definedName name="SG_15_06_1" localSheetId="0">[29]RESUMO!#REF!</definedName>
    <definedName name="SG_15_06_1">[29]RESUMO!#REF!</definedName>
    <definedName name="SG_15_07_1" localSheetId="0">[29]RESUMO!#REF!</definedName>
    <definedName name="SG_15_07_1">[29]RESUMO!#REF!</definedName>
    <definedName name="SG_15_08_1" localSheetId="0">[29]RESUMO!#REF!</definedName>
    <definedName name="SG_15_08_1">[29]RESUMO!#REF!</definedName>
    <definedName name="SG_15_09_1" localSheetId="0">[29]RESUMO!#REF!</definedName>
    <definedName name="SG_15_09_1">[29]RESUMO!#REF!</definedName>
    <definedName name="SG_15_10_1" localSheetId="0">[29]RESUMO!#REF!</definedName>
    <definedName name="SG_15_10_1">[29]RESUMO!#REF!</definedName>
    <definedName name="SG_15_11_1" localSheetId="0">[29]RESUMO!#REF!</definedName>
    <definedName name="SG_15_11_1">[29]RESUMO!#REF!</definedName>
    <definedName name="SG_15_12_1" localSheetId="0">[29]RESUMO!#REF!</definedName>
    <definedName name="SG_15_12_1">[29]RESUMO!#REF!</definedName>
    <definedName name="SG_15_13_1" localSheetId="0">[29]RESUMO!#REF!</definedName>
    <definedName name="SG_15_13_1">[29]RESUMO!#REF!</definedName>
    <definedName name="SG_15_14_1" localSheetId="0">[29]RESUMO!#REF!</definedName>
    <definedName name="SG_15_14_1">[29]RESUMO!#REF!</definedName>
    <definedName name="SG_15_15_1" localSheetId="0">[29]RESUMO!#REF!</definedName>
    <definedName name="SG_15_15_1">[29]RESUMO!#REF!</definedName>
    <definedName name="SG_15_16_1" localSheetId="0">[29]RESUMO!#REF!</definedName>
    <definedName name="SG_15_16_1">[29]RESUMO!#REF!</definedName>
    <definedName name="SG_15_17_1" localSheetId="0">[29]RESUMO!#REF!</definedName>
    <definedName name="SG_15_17_1">[29]RESUMO!#REF!</definedName>
    <definedName name="SG_15_18_1" localSheetId="0">[29]RESUMO!#REF!</definedName>
    <definedName name="SG_15_18_1">[29]RESUMO!#REF!</definedName>
    <definedName name="SG_15_19_1" localSheetId="0">[29]RESUMO!#REF!</definedName>
    <definedName name="SG_15_19_1">[29]RESUMO!#REF!</definedName>
    <definedName name="SG_15_20_1" localSheetId="0">[29]RESUMO!#REF!</definedName>
    <definedName name="SG_15_20_1">[29]RESUMO!#REF!</definedName>
    <definedName name="SG_16_01_1" localSheetId="0">[29]RESUMO!#REF!</definedName>
    <definedName name="SG_16_01_1">[29]RESUMO!#REF!</definedName>
    <definedName name="SG_16_02_1" localSheetId="0">[29]RESUMO!#REF!</definedName>
    <definedName name="SG_16_02_1">[29]RESUMO!#REF!</definedName>
    <definedName name="SG_16_03_1" localSheetId="0">[29]RESUMO!#REF!</definedName>
    <definedName name="SG_16_03_1">[29]RESUMO!#REF!</definedName>
    <definedName name="SG_16_04_1" localSheetId="0">[29]RESUMO!#REF!</definedName>
    <definedName name="SG_16_04_1">[29]RESUMO!#REF!</definedName>
    <definedName name="SG_16_05_1" localSheetId="0">[29]RESUMO!#REF!</definedName>
    <definedName name="SG_16_05_1">[29]RESUMO!#REF!</definedName>
    <definedName name="SG_16_06_1" localSheetId="0">[29]RESUMO!#REF!</definedName>
    <definedName name="SG_16_06_1">[29]RESUMO!#REF!</definedName>
    <definedName name="SG_16_07_1" localSheetId="0">[29]RESUMO!#REF!</definedName>
    <definedName name="SG_16_07_1">[29]RESUMO!#REF!</definedName>
    <definedName name="SG_16_08_1" localSheetId="0">[29]RESUMO!#REF!</definedName>
    <definedName name="SG_16_08_1">[29]RESUMO!#REF!</definedName>
    <definedName name="SG_16_09_1" localSheetId="0">[29]RESUMO!#REF!</definedName>
    <definedName name="SG_16_09_1">[29]RESUMO!#REF!</definedName>
    <definedName name="SG_16_10_1" localSheetId="0">[29]RESUMO!#REF!</definedName>
    <definedName name="SG_16_10_1">[29]RESUMO!#REF!</definedName>
    <definedName name="SG_16_11_1" localSheetId="0">[29]RESUMO!#REF!</definedName>
    <definedName name="SG_16_11_1">[29]RESUMO!#REF!</definedName>
    <definedName name="SG_16_12_1" localSheetId="0">[29]RESUMO!#REF!</definedName>
    <definedName name="SG_16_12_1">[29]RESUMO!#REF!</definedName>
    <definedName name="SG_16_13_1" localSheetId="0">[29]RESUMO!#REF!</definedName>
    <definedName name="SG_16_13_1">[29]RESUMO!#REF!</definedName>
    <definedName name="SG_16_14_1" localSheetId="0">[29]RESUMO!#REF!</definedName>
    <definedName name="SG_16_14_1">[29]RESUMO!#REF!</definedName>
    <definedName name="SG_16_15_1" localSheetId="0">[29]RESUMO!#REF!</definedName>
    <definedName name="SG_16_15_1">[29]RESUMO!#REF!</definedName>
    <definedName name="SG_16_16_1" localSheetId="0">[29]RESUMO!#REF!</definedName>
    <definedName name="SG_16_16_1">[29]RESUMO!#REF!</definedName>
    <definedName name="SG_16_17_1" localSheetId="0">[29]RESUMO!#REF!</definedName>
    <definedName name="SG_16_17_1">[29]RESUMO!#REF!</definedName>
    <definedName name="SG_16_18_1" localSheetId="0">[29]RESUMO!#REF!</definedName>
    <definedName name="SG_16_18_1">[29]RESUMO!#REF!</definedName>
    <definedName name="SG_16_19_1" localSheetId="0">[29]RESUMO!#REF!</definedName>
    <definedName name="SG_16_19_1">[29]RESUMO!#REF!</definedName>
    <definedName name="SG_16_20_1" localSheetId="0">[29]RESUMO!#REF!</definedName>
    <definedName name="SG_16_20_1">[29]RESUMO!#REF!</definedName>
    <definedName name="SG_17_01_1" localSheetId="0">[29]RESUMO!#REF!</definedName>
    <definedName name="SG_17_01_1">[29]RESUMO!#REF!</definedName>
    <definedName name="SG_17_02_1" localSheetId="0">[29]RESUMO!#REF!</definedName>
    <definedName name="SG_17_02_1">[29]RESUMO!#REF!</definedName>
    <definedName name="SG_17_03_1" localSheetId="0">[29]RESUMO!#REF!</definedName>
    <definedName name="SG_17_03_1">[29]RESUMO!#REF!</definedName>
    <definedName name="SG_17_04_1" localSheetId="0">[29]RESUMO!#REF!</definedName>
    <definedName name="SG_17_04_1">[29]RESUMO!#REF!</definedName>
    <definedName name="SG_17_05_1" localSheetId="0">[29]RESUMO!#REF!</definedName>
    <definedName name="SG_17_05_1">[29]RESUMO!#REF!</definedName>
    <definedName name="SG_17_06_1" localSheetId="0">[29]RESUMO!#REF!</definedName>
    <definedName name="SG_17_06_1">[29]RESUMO!#REF!</definedName>
    <definedName name="SG_17_07_1" localSheetId="0">[29]RESUMO!#REF!</definedName>
    <definedName name="SG_17_07_1">[29]RESUMO!#REF!</definedName>
    <definedName name="SG_17_08_1" localSheetId="0">[29]RESUMO!#REF!</definedName>
    <definedName name="SG_17_08_1">[29]RESUMO!#REF!</definedName>
    <definedName name="SG_17_09_1" localSheetId="0">[29]RESUMO!#REF!</definedName>
    <definedName name="SG_17_09_1">[29]RESUMO!#REF!</definedName>
    <definedName name="SG_17_10_1" localSheetId="0">[29]RESUMO!#REF!</definedName>
    <definedName name="SG_17_10_1">[29]RESUMO!#REF!</definedName>
    <definedName name="SG_17_11_1" localSheetId="0">[29]RESUMO!#REF!</definedName>
    <definedName name="SG_17_11_1">[29]RESUMO!#REF!</definedName>
    <definedName name="SG_17_12_1" localSheetId="0">[29]RESUMO!#REF!</definedName>
    <definedName name="SG_17_12_1">[29]RESUMO!#REF!</definedName>
    <definedName name="SG_17_13_1" localSheetId="0">[29]RESUMO!#REF!</definedName>
    <definedName name="SG_17_13_1">[29]RESUMO!#REF!</definedName>
    <definedName name="SG_17_14_1" localSheetId="0">[29]RESUMO!#REF!</definedName>
    <definedName name="SG_17_14_1">[29]RESUMO!#REF!</definedName>
    <definedName name="SG_17_15_1" localSheetId="0">[29]RESUMO!#REF!</definedName>
    <definedName name="SG_17_15_1">[29]RESUMO!#REF!</definedName>
    <definedName name="SG_17_16_1" localSheetId="0">[29]RESUMO!#REF!</definedName>
    <definedName name="SG_17_16_1">[29]RESUMO!#REF!</definedName>
    <definedName name="SG_17_17_1" localSheetId="0">[29]RESUMO!#REF!</definedName>
    <definedName name="SG_17_17_1">[29]RESUMO!#REF!</definedName>
    <definedName name="SG_17_18_1" localSheetId="0">[29]RESUMO!#REF!</definedName>
    <definedName name="SG_17_18_1">[29]RESUMO!#REF!</definedName>
    <definedName name="SG_17_19_1" localSheetId="0">[29]RESUMO!#REF!</definedName>
    <definedName name="SG_17_19_1">[29]RESUMO!#REF!</definedName>
    <definedName name="SG_17_20_1" localSheetId="0">[29]RESUMO!#REF!</definedName>
    <definedName name="SG_17_20_1">[29]RESUMO!#REF!</definedName>
    <definedName name="SG_18_01_1" localSheetId="0">[29]RESUMO!#REF!</definedName>
    <definedName name="SG_18_01_1">[29]RESUMO!#REF!</definedName>
    <definedName name="SG_18_02_1" localSheetId="0">[29]RESUMO!#REF!</definedName>
    <definedName name="SG_18_02_1">[29]RESUMO!#REF!</definedName>
    <definedName name="SG_18_03_1" localSheetId="0">[29]RESUMO!#REF!</definedName>
    <definedName name="SG_18_03_1">[29]RESUMO!#REF!</definedName>
    <definedName name="SG_18_04_1" localSheetId="0">[29]RESUMO!#REF!</definedName>
    <definedName name="SG_18_04_1">[29]RESUMO!#REF!</definedName>
    <definedName name="SG_18_05_1" localSheetId="0">[29]RESUMO!#REF!</definedName>
    <definedName name="SG_18_05_1">[29]RESUMO!#REF!</definedName>
    <definedName name="SG_18_06_1" localSheetId="0">[29]RESUMO!#REF!</definedName>
    <definedName name="SG_18_06_1">[29]RESUMO!#REF!</definedName>
    <definedName name="SG_18_07_1" localSheetId="0">[29]RESUMO!#REF!</definedName>
    <definedName name="SG_18_07_1">[29]RESUMO!#REF!</definedName>
    <definedName name="SG_18_08_1" localSheetId="0">[29]RESUMO!#REF!</definedName>
    <definedName name="SG_18_08_1">[29]RESUMO!#REF!</definedName>
    <definedName name="SG_18_09_1" localSheetId="0">[29]RESUMO!#REF!</definedName>
    <definedName name="SG_18_09_1">[29]RESUMO!#REF!</definedName>
    <definedName name="SG_18_10_1" localSheetId="0">[29]RESUMO!#REF!</definedName>
    <definedName name="SG_18_10_1">[29]RESUMO!#REF!</definedName>
    <definedName name="SG_18_11_1" localSheetId="0">[29]RESUMO!#REF!</definedName>
    <definedName name="SG_18_11_1">[29]RESUMO!#REF!</definedName>
    <definedName name="SG_18_12_1" localSheetId="0">[29]RESUMO!#REF!</definedName>
    <definedName name="SG_18_12_1">[29]RESUMO!#REF!</definedName>
    <definedName name="SG_18_13_1" localSheetId="0">[29]RESUMO!#REF!</definedName>
    <definedName name="SG_18_13_1">[29]RESUMO!#REF!</definedName>
    <definedName name="SG_18_14_1" localSheetId="0">[29]RESUMO!#REF!</definedName>
    <definedName name="SG_18_14_1">[29]RESUMO!#REF!</definedName>
    <definedName name="SG_18_15_1" localSheetId="0">[29]RESUMO!#REF!</definedName>
    <definedName name="SG_18_15_1">[29]RESUMO!#REF!</definedName>
    <definedName name="SG_18_16_1" localSheetId="0">[29]RESUMO!#REF!</definedName>
    <definedName name="SG_18_16_1">[29]RESUMO!#REF!</definedName>
    <definedName name="SG_18_17_1" localSheetId="0">[29]RESUMO!#REF!</definedName>
    <definedName name="SG_18_17_1">[29]RESUMO!#REF!</definedName>
    <definedName name="SG_18_18_1" localSheetId="0">[29]RESUMO!#REF!</definedName>
    <definedName name="SG_18_18_1">[29]RESUMO!#REF!</definedName>
    <definedName name="SG_18_19_1" localSheetId="0">[29]RESUMO!#REF!</definedName>
    <definedName name="SG_18_19_1">[29]RESUMO!#REF!</definedName>
    <definedName name="SG_18_20_1" localSheetId="0">[29]RESUMO!#REF!</definedName>
    <definedName name="SG_18_20_1">[29]RESUMO!#REF!</definedName>
    <definedName name="SG_19_01_1" localSheetId="0">[29]RESUMO!#REF!</definedName>
    <definedName name="SG_19_01_1">[29]RESUMO!#REF!</definedName>
    <definedName name="SG_19_02_1" localSheetId="0">[29]RESUMO!#REF!</definedName>
    <definedName name="SG_19_02_1">[29]RESUMO!#REF!</definedName>
    <definedName name="SG_19_03_1" localSheetId="0">[29]RESUMO!#REF!</definedName>
    <definedName name="SG_19_03_1">[29]RESUMO!#REF!</definedName>
    <definedName name="SG_19_04_1" localSheetId="0">[29]RESUMO!#REF!</definedName>
    <definedName name="SG_19_04_1">[29]RESUMO!#REF!</definedName>
    <definedName name="SG_19_05_1" localSheetId="0">[29]RESUMO!#REF!</definedName>
    <definedName name="SG_19_05_1">[29]RESUMO!#REF!</definedName>
    <definedName name="SG_19_06_1" localSheetId="0">[29]RESUMO!#REF!</definedName>
    <definedName name="SG_19_06_1">[29]RESUMO!#REF!</definedName>
    <definedName name="SG_19_07_1" localSheetId="0">[29]RESUMO!#REF!</definedName>
    <definedName name="SG_19_07_1">[29]RESUMO!#REF!</definedName>
    <definedName name="SG_19_08_1" localSheetId="0">[29]RESUMO!#REF!</definedName>
    <definedName name="SG_19_08_1">[29]RESUMO!#REF!</definedName>
    <definedName name="SG_19_09_1" localSheetId="0">[29]RESUMO!#REF!</definedName>
    <definedName name="SG_19_09_1">[29]RESUMO!#REF!</definedName>
    <definedName name="SG_19_10_1" localSheetId="0">[29]RESUMO!#REF!</definedName>
    <definedName name="SG_19_10_1">[29]RESUMO!#REF!</definedName>
    <definedName name="SG_19_11_1" localSheetId="0">[29]RESUMO!#REF!</definedName>
    <definedName name="SG_19_11_1">[29]RESUMO!#REF!</definedName>
    <definedName name="SG_19_12_1" localSheetId="0">[29]RESUMO!#REF!</definedName>
    <definedName name="SG_19_12_1">[29]RESUMO!#REF!</definedName>
    <definedName name="SG_19_13_1" localSheetId="0">[29]RESUMO!#REF!</definedName>
    <definedName name="SG_19_13_1">[29]RESUMO!#REF!</definedName>
    <definedName name="SG_19_14_1" localSheetId="0">[29]RESUMO!#REF!</definedName>
    <definedName name="SG_19_14_1">[29]RESUMO!#REF!</definedName>
    <definedName name="SG_19_15_1" localSheetId="0">[29]RESUMO!#REF!</definedName>
    <definedName name="SG_19_15_1">[29]RESUMO!#REF!</definedName>
    <definedName name="SG_19_16_1" localSheetId="0">[29]RESUMO!#REF!</definedName>
    <definedName name="SG_19_16_1">[29]RESUMO!#REF!</definedName>
    <definedName name="SG_19_17_1" localSheetId="0">[29]RESUMO!#REF!</definedName>
    <definedName name="SG_19_17_1">[29]RESUMO!#REF!</definedName>
    <definedName name="SG_19_18_1" localSheetId="0">[29]RESUMO!#REF!</definedName>
    <definedName name="SG_19_18_1">[29]RESUMO!#REF!</definedName>
    <definedName name="SG_19_19_1" localSheetId="0">[29]RESUMO!#REF!</definedName>
    <definedName name="SG_19_19_1">[29]RESUMO!#REF!</definedName>
    <definedName name="SG_19_20_1" localSheetId="0">[29]RESUMO!#REF!</definedName>
    <definedName name="SG_19_20_1">[29]RESUMO!#REF!</definedName>
    <definedName name="SG_20_01_1" localSheetId="0">[29]RESUMO!#REF!</definedName>
    <definedName name="SG_20_01_1">[29]RESUMO!#REF!</definedName>
    <definedName name="SG_20_02_1" localSheetId="0">[29]RESUMO!#REF!</definedName>
    <definedName name="SG_20_02_1">[29]RESUMO!#REF!</definedName>
    <definedName name="SG_20_03_1" localSheetId="0">[29]RESUMO!#REF!</definedName>
    <definedName name="SG_20_03_1">[29]RESUMO!#REF!</definedName>
    <definedName name="SG_20_04_1" localSheetId="0">[29]RESUMO!#REF!</definedName>
    <definedName name="SG_20_04_1">[29]RESUMO!#REF!</definedName>
    <definedName name="SG_20_05_1" localSheetId="0">[29]RESUMO!#REF!</definedName>
    <definedName name="SG_20_05_1">[29]RESUMO!#REF!</definedName>
    <definedName name="SG_20_06_1" localSheetId="0">[29]RESUMO!#REF!</definedName>
    <definedName name="SG_20_06_1">[29]RESUMO!#REF!</definedName>
    <definedName name="SG_20_07_1" localSheetId="0">[29]RESUMO!#REF!</definedName>
    <definedName name="SG_20_07_1">[29]RESUMO!#REF!</definedName>
    <definedName name="SG_20_08_1" localSheetId="0">[29]RESUMO!#REF!</definedName>
    <definedName name="SG_20_08_1">[29]RESUMO!#REF!</definedName>
    <definedName name="SG_20_09_1" localSheetId="0">[29]RESUMO!#REF!</definedName>
    <definedName name="SG_20_09_1">[29]RESUMO!#REF!</definedName>
    <definedName name="SG_20_10_1" localSheetId="0">[29]RESUMO!#REF!</definedName>
    <definedName name="SG_20_10_1">[29]RESUMO!#REF!</definedName>
    <definedName name="SG_20_11_1" localSheetId="0">[29]RESUMO!#REF!</definedName>
    <definedName name="SG_20_11_1">[29]RESUMO!#REF!</definedName>
    <definedName name="SG_20_12_1" localSheetId="0">[29]RESUMO!#REF!</definedName>
    <definedName name="SG_20_12_1">[29]RESUMO!#REF!</definedName>
    <definedName name="SG_20_13_1" localSheetId="0">[29]RESUMO!#REF!</definedName>
    <definedName name="SG_20_13_1">[29]RESUMO!#REF!</definedName>
    <definedName name="SG_20_14_1" localSheetId="0">[29]RESUMO!#REF!</definedName>
    <definedName name="SG_20_14_1">[29]RESUMO!#REF!</definedName>
    <definedName name="SG_20_15_1" localSheetId="0">[29]RESUMO!#REF!</definedName>
    <definedName name="SG_20_15_1">[29]RESUMO!#REF!</definedName>
    <definedName name="SG_20_16_1" localSheetId="0">[29]RESUMO!#REF!</definedName>
    <definedName name="SG_20_16_1">[29]RESUMO!#REF!</definedName>
    <definedName name="SG_20_17_1" localSheetId="0">[29]RESUMO!#REF!</definedName>
    <definedName name="SG_20_17_1">[29]RESUMO!#REF!</definedName>
    <definedName name="SG_20_18_1" localSheetId="0">[29]RESUMO!#REF!</definedName>
    <definedName name="SG_20_18_1">[29]RESUMO!#REF!</definedName>
    <definedName name="SG_20_19_1" localSheetId="0">[29]RESUMO!#REF!</definedName>
    <definedName name="SG_20_19_1">[29]RESUMO!#REF!</definedName>
    <definedName name="SG_20_20_1" localSheetId="0">[29]RESUMO!#REF!</definedName>
    <definedName name="SG_20_20_1">[29]RESUMO!#REF!</definedName>
    <definedName name="SINAPI" localSheetId="0">#REF!</definedName>
    <definedName name="SINAPI" localSheetId="1">#REF!</definedName>
    <definedName name="SINAPI" localSheetId="2">#REF!</definedName>
    <definedName name="SINAPI">#REF!</definedName>
    <definedName name="SINAPI_AC" localSheetId="2" hidden="1">#REF!</definedName>
    <definedName name="SINAPI_AC" hidden="1">#REF!</definedName>
    <definedName name="SINAPI04.21" localSheetId="2">[17]Plan1!#REF!</definedName>
    <definedName name="SINAPI04.21">[17]Plan1!#REF!</definedName>
    <definedName name="SINTETICO" localSheetId="0" hidden="1">{#N/A,#N/A,TRUE,"TER  EXT";#N/A,#N/A,TRUE,"TER  EXT";#N/A,#N/A,TRUE,"LAT  ESQ";#N/A,#N/A,TRUE,"FRONTAL";#N/A,#N/A,TRUE,"POST";#N/A,#N/A,TRUE,"LAT  DIR"}</definedName>
    <definedName name="SINTETICO" localSheetId="1" hidden="1">{#N/A,#N/A,TRUE,"TER  EXT";#N/A,#N/A,TRUE,"TER  EXT";#N/A,#N/A,TRUE,"LAT  ESQ";#N/A,#N/A,TRUE,"FRONTAL";#N/A,#N/A,TRUE,"POST";#N/A,#N/A,TRUE,"LAT  DIR"}</definedName>
    <definedName name="SINTETICO" localSheetId="2" hidden="1">{#N/A,#N/A,TRUE,"TER  EXT";#N/A,#N/A,TRUE,"TER  EXT";#N/A,#N/A,TRUE,"LAT  ESQ";#N/A,#N/A,TRUE,"FRONTAL";#N/A,#N/A,TRUE,"POST";#N/A,#N/A,TRUE,"LAT  DIR"}</definedName>
    <definedName name="SINTETICO" hidden="1">{#N/A,#N/A,TRUE,"TER  EXT";#N/A,#N/A,TRUE,"TER  EXT";#N/A,#N/A,TRUE,"LAT  ESQ";#N/A,#N/A,TRUE,"FRONTAL";#N/A,#N/A,TRUE,"POST";#N/A,#N/A,TRUE,"LAT  DIR"}</definedName>
    <definedName name="SomaAgrup" localSheetId="2" hidden="1">SUMIF(OFFSET(#REF!,1,0,#REF!),"S",OFFSET(#REF!,1,0,#REF!))</definedName>
    <definedName name="SomaAgrup" hidden="1">SUMIF(OFFSET(#REF!,1,0,#REF!),"S",OFFSET(#REF!,1,0,#REF!))</definedName>
    <definedName name="SOMATORIO" localSheetId="0">#REF!</definedName>
    <definedName name="SOMATORIO" localSheetId="1">#REF!</definedName>
    <definedName name="SOMATORIO" localSheetId="2">#REF!</definedName>
    <definedName name="SOMATORIO">#REF!</definedName>
    <definedName name="sonho" localSheetId="0">#REF!</definedName>
    <definedName name="sonho" localSheetId="2">#REF!</definedName>
    <definedName name="sonho">#REF!</definedName>
    <definedName name="ss">#REF!</definedName>
    <definedName name="SSS" localSheetId="0">#REF!</definedName>
    <definedName name="SSS">#REF!</definedName>
    <definedName name="sssa" localSheetId="0">ADITIVO!sssa</definedName>
    <definedName name="sssa" localSheetId="1">'Memória ADITIVO'!sssa</definedName>
    <definedName name="sssa" localSheetId="2">'MEMORIA DRENAGEM'!sssa</definedName>
    <definedName name="sssa">[0]!sssa</definedName>
    <definedName name="SUBSTITUIÇÃO" localSheetId="0">'[55]RESUMO POR CÓD'!#REF!</definedName>
    <definedName name="SUBSTITUIÇÃO" localSheetId="1">'[55]RESUMO POR CÓD'!#REF!</definedName>
    <definedName name="SUBSTITUIÇÃO" localSheetId="2">'[55]RESUMO POR CÓD'!#REF!</definedName>
    <definedName name="SUBSTITUIÇÃO">'[55]RESUMO POR CÓD'!#REF!</definedName>
    <definedName name="substituição2" localSheetId="0">'[55]RESUMO POR CÓD'!#REF!</definedName>
    <definedName name="substituição2" localSheetId="1">'[55]RESUMO POR CÓD'!#REF!</definedName>
    <definedName name="substituição2">'[55]RESUMO POR CÓD'!#REF!</definedName>
    <definedName name="SUBT">[30]INVENTÁRIO!$B$20</definedName>
    <definedName name="subtrecho" localSheetId="0">#REF!</definedName>
    <definedName name="subtrecho" localSheetId="1">#REF!</definedName>
    <definedName name="subtrecho" localSheetId="2">#REF!</definedName>
    <definedName name="subtrecho">#REF!</definedName>
    <definedName name="SUMMERY" localSheetId="0">#REF!</definedName>
    <definedName name="SUMMERY" localSheetId="2">#REF!</definedName>
    <definedName name="SUMMERY">#REF!</definedName>
    <definedName name="T" localSheetId="0">#REF!</definedName>
    <definedName name="T">#REF!</definedName>
    <definedName name="TAB" localSheetId="0">#REF!</definedName>
    <definedName name="tab">#REF!</definedName>
    <definedName name="tab_13" localSheetId="0">#REF!</definedName>
    <definedName name="tab_13">#REF!</definedName>
    <definedName name="TABELA" localSheetId="0">#REF!</definedName>
    <definedName name="TABELA">#REF!</definedName>
    <definedName name="TabelaConsol" localSheetId="0">#REF!</definedName>
    <definedName name="TabelaConsol">#REF!</definedName>
    <definedName name="TabelaDistribuiçãoDeMassas" localSheetId="0">#REF!</definedName>
    <definedName name="TabelaDistribuiçãoDeMassas">#REF!</definedName>
    <definedName name="TabelaSicro" localSheetId="0">#REF!</definedName>
    <definedName name="TabelaSicro">#REF!</definedName>
    <definedName name="TABREC" localSheetId="1">'[83]TAB REC'!$A$4:$M$24</definedName>
    <definedName name="TABREC">'[84]TABELA DE RECURSOS'!$A$3:$H$433</definedName>
    <definedName name="TAC" localSheetId="1">[5]Dados!#REF!</definedName>
    <definedName name="TAC">[5]Dados!#REF!</definedName>
    <definedName name="tb" localSheetId="0">#REF!</definedName>
    <definedName name="tb" localSheetId="1">#REF!</definedName>
    <definedName name="tb" localSheetId="2">#REF!</definedName>
    <definedName name="tb">#REF!</definedName>
    <definedName name="tb01tb" localSheetId="0">#REF!</definedName>
    <definedName name="tb01tb" localSheetId="2">#REF!</definedName>
    <definedName name="tb01tb">#REF!</definedName>
    <definedName name="TBI" localSheetId="0">#REF!</definedName>
    <definedName name="TBI">#REF!</definedName>
    <definedName name="TBM" localSheetId="0">#REF!</definedName>
    <definedName name="TBM">#REF!</definedName>
    <definedName name="TBO" localSheetId="0">#REF!</definedName>
    <definedName name="TBO">#REF!</definedName>
    <definedName name="TCorrente" localSheetId="0">#REF!</definedName>
    <definedName name="TCorrente">#REF!</definedName>
    <definedName name="TE">[17]Plan1!#REF!</definedName>
    <definedName name="TEC" localSheetId="0">#REF!</definedName>
    <definedName name="TEC" localSheetId="1">#REF!</definedName>
    <definedName name="TEC" localSheetId="2">#REF!</definedName>
    <definedName name="TEC">#REF!</definedName>
    <definedName name="TEC." localSheetId="0">#REF!</definedName>
    <definedName name="TEC." localSheetId="2">#REF!</definedName>
    <definedName name="TEC.">#REF!</definedName>
    <definedName name="TEMP" localSheetId="0">#REF!</definedName>
    <definedName name="TEMP">#REF!</definedName>
    <definedName name="Teor">[79]Teor!$A$3:$A$7</definedName>
    <definedName name="TERRAPLENAGEM" localSheetId="0">#REF!</definedName>
    <definedName name="TERRAPLENAGEM" localSheetId="1">#REF!</definedName>
    <definedName name="TERRAPLENAGEM" localSheetId="2">#REF!</definedName>
    <definedName name="TERRAPLENAGEM">#REF!</definedName>
    <definedName name="test" localSheetId="0">#REF!</definedName>
    <definedName name="test" localSheetId="2">#REF!</definedName>
    <definedName name="test">#REF!</definedName>
    <definedName name="TEST1" localSheetId="0">#REF!</definedName>
    <definedName name="TEST1">#REF!</definedName>
    <definedName name="TEST2" localSheetId="0">#REF!</definedName>
    <definedName name="TEST2">#REF!</definedName>
    <definedName name="TEST3" localSheetId="0">#REF!</definedName>
    <definedName name="TEST3">#REF!</definedName>
    <definedName name="TESTE" localSheetId="0">#REF!</definedName>
    <definedName name="TESTE">#REF!</definedName>
    <definedName name="teste01" localSheetId="0">#REF!</definedName>
    <definedName name="teste01">#REF!</definedName>
    <definedName name="teste1" localSheetId="0">#REF!</definedName>
    <definedName name="teste1">#REF!</definedName>
    <definedName name="teste10" localSheetId="0">#REF!</definedName>
    <definedName name="teste10">#REF!</definedName>
    <definedName name="teste2" localSheetId="0">#REF!</definedName>
    <definedName name="teste2">#REF!</definedName>
    <definedName name="teste3" localSheetId="0">#REF!</definedName>
    <definedName name="teste3">#REF!</definedName>
    <definedName name="teste4" localSheetId="0">#REF!</definedName>
    <definedName name="teste4">#REF!</definedName>
    <definedName name="teste5" localSheetId="0">#REF!</definedName>
    <definedName name="teste5">#REF!</definedName>
    <definedName name="teste6" localSheetId="0">#REF!</definedName>
    <definedName name="teste6">#REF!</definedName>
    <definedName name="teste7" localSheetId="0">#REF!</definedName>
    <definedName name="teste7">#REF!</definedName>
    <definedName name="teste8" localSheetId="0">#REF!</definedName>
    <definedName name="teste8">#REF!</definedName>
    <definedName name="testetestes" localSheetId="0">#REF!</definedName>
    <definedName name="testetestes">#REF!</definedName>
    <definedName name="TESTHKEY" localSheetId="0">#REF!</definedName>
    <definedName name="TESTHKEY">#REF!</definedName>
    <definedName name="TESTKEYS" localSheetId="0">#REF!</definedName>
    <definedName name="TESTKEYS">#REF!</definedName>
    <definedName name="TESTVKEY" localSheetId="0">#REF!</definedName>
    <definedName name="TESTVKEY">#REF!</definedName>
    <definedName name="TIPOORCAMENTO" hidden="1">IF(VALUE([85]MENU!$O$3)=2,"Licitado","Proposto")</definedName>
    <definedName name="_xlnm.Print_Titles" localSheetId="0">ADITIVO!$1:$12</definedName>
    <definedName name="_xlnm.Print_Titles" localSheetId="1">'Memória ADITIVO'!$4:$4</definedName>
    <definedName name="_xlnm.Print_Titles">#N/A</definedName>
    <definedName name="TOT" localSheetId="0">'[1]Bm 8'!#REF!</definedName>
    <definedName name="TOT" localSheetId="1">'[1]Bm 8'!#REF!</definedName>
    <definedName name="TOT" localSheetId="2">'[1]Bm 8'!#REF!</definedName>
    <definedName name="TOT">'[1]Bm 8'!#REF!</definedName>
    <definedName name="tot_acc" localSheetId="0">#REF!</definedName>
    <definedName name="tot_acc" localSheetId="1">#REF!</definedName>
    <definedName name="tot_acc" localSheetId="2">#REF!</definedName>
    <definedName name="tot_acc">#REF!</definedName>
    <definedName name="tot_acc_Reaj" localSheetId="0">#REF!</definedName>
    <definedName name="tot_acc_Reaj" localSheetId="2">#REF!</definedName>
    <definedName name="tot_acc_Reaj">#REF!</definedName>
    <definedName name="tot_ant" localSheetId="0">#REF!</definedName>
    <definedName name="tot_ant">#REF!</definedName>
    <definedName name="tot_ant_Reaj" localSheetId="0">#REF!</definedName>
    <definedName name="tot_ant_Reaj">#REF!</definedName>
    <definedName name="tot_contrato" localSheetId="0">#REF!</definedName>
    <definedName name="tot_contrato">#REF!</definedName>
    <definedName name="tot_med" localSheetId="0">#REF!</definedName>
    <definedName name="tot_med">#REF!</definedName>
    <definedName name="tot_med_ant" localSheetId="0">#REF!</definedName>
    <definedName name="tot_med_ant">#REF!</definedName>
    <definedName name="tot_med_Reaj" localSheetId="0">#REF!</definedName>
    <definedName name="tot_med_Reaj">#REF!</definedName>
    <definedName name="tot_medicao" localSheetId="0">#REF!</definedName>
    <definedName name="tot_medicao">#REF!</definedName>
    <definedName name="tot_medido" localSheetId="0">#REF!</definedName>
    <definedName name="tot_medido">#REF!</definedName>
    <definedName name="tot_orc" localSheetId="0">#REF!</definedName>
    <definedName name="tot_orc">#REF!</definedName>
    <definedName name="tot_saldo" localSheetId="0">#REF!</definedName>
    <definedName name="tot_saldo">#REF!</definedName>
    <definedName name="tot_sld" localSheetId="0">#REF!</definedName>
    <definedName name="tot_sld">#REF!</definedName>
    <definedName name="tot_sld_Reaj" localSheetId="0">#REF!</definedName>
    <definedName name="tot_sld_Reaj">#REF!</definedName>
    <definedName name="TOTAL" localSheetId="0">#REF!</definedName>
    <definedName name="total">#REF!</definedName>
    <definedName name="TOTAL.">[86]RESUMO!#REF!</definedName>
    <definedName name="total_1" localSheetId="0">#REF!</definedName>
    <definedName name="total_1" localSheetId="2">#REF!</definedName>
    <definedName name="total_1">#REF!</definedName>
    <definedName name="total_13" localSheetId="0">#REF!</definedName>
    <definedName name="total_13" localSheetId="2">#REF!</definedName>
    <definedName name="total_13">#REF!</definedName>
    <definedName name="total_16" localSheetId="0">#REF!</definedName>
    <definedName name="total_16" localSheetId="2">#REF!</definedName>
    <definedName name="total_16">#REF!</definedName>
    <definedName name="total_19" localSheetId="0">#REF!</definedName>
    <definedName name="total_19">#REF!</definedName>
    <definedName name="total_19_16" localSheetId="0">#REF!</definedName>
    <definedName name="total_19_16">#REF!</definedName>
    <definedName name="TOTAL_GERAL_1" localSheetId="0">[29]RESUMO!#REF!</definedName>
    <definedName name="TOTAL_GERAL_1">[29]RESUMO!#REF!</definedName>
    <definedName name="TOTAL_RESUMO" localSheetId="0">#REF!</definedName>
    <definedName name="TOTAL_RESUMO" localSheetId="1">#REF!</definedName>
    <definedName name="TOTAL_RESUMO" localSheetId="2">#REF!</definedName>
    <definedName name="TOTAL_RESUMO">#REF!</definedName>
    <definedName name="TPM" localSheetId="0">#REF!</definedName>
    <definedName name="TPM" localSheetId="2">#REF!</definedName>
    <definedName name="TPM">#REF!</definedName>
    <definedName name="TR5C" localSheetId="0">#REF!</definedName>
    <definedName name="TR5C">#REF!</definedName>
    <definedName name="TRANSP" localSheetId="0">#REF!</definedName>
    <definedName name="TRANSP">#REF!</definedName>
    <definedName name="transporte" localSheetId="0">#REF!</definedName>
    <definedName name="transporte">#REF!</definedName>
    <definedName name="trator" localSheetId="0">#REF!</definedName>
    <definedName name="trator">#REF!</definedName>
    <definedName name="TREC">[30]INVENTÁRIO!$B$19</definedName>
    <definedName name="trecho" localSheetId="0">#REF!</definedName>
    <definedName name="trecho" localSheetId="1">#REF!</definedName>
    <definedName name="trecho" localSheetId="2">#REF!</definedName>
    <definedName name="trecho">#REF!</definedName>
    <definedName name="tree" localSheetId="0">#REF!</definedName>
    <definedName name="tree" localSheetId="2">#REF!</definedName>
    <definedName name="tree">#REF!</definedName>
    <definedName name="TT_ORÇADA3">2750000</definedName>
    <definedName name="TT_ORÇADA4">1320000</definedName>
    <definedName name="TTTTT">'[84]TABELA DE RECURSOS'!$A$3:$H$433</definedName>
    <definedName name="tubo" localSheetId="0">#REF!</definedName>
    <definedName name="tubo" localSheetId="1">#REF!</definedName>
    <definedName name="tubo" localSheetId="2">#REF!</definedName>
    <definedName name="tubo">#REF!</definedName>
    <definedName name="tubob" localSheetId="0">#REF!</definedName>
    <definedName name="tubob" localSheetId="2">#REF!</definedName>
    <definedName name="tubob">#REF!</definedName>
    <definedName name="tudo" localSheetId="0">#REF!</definedName>
    <definedName name="tudo">#REF!</definedName>
    <definedName name="TxCresc">'[52]TodasTraf-2000-NoPrint'!$C$7:$L$17</definedName>
    <definedName name="tyuu" localSheetId="1" hidden="1">[47]Poço!#REF!</definedName>
    <definedName name="tyuu" hidden="1">[47]Poço!#REF!</definedName>
    <definedName name="u" localSheetId="0">#REF!</definedName>
    <definedName name="u" localSheetId="1">#REF!</definedName>
    <definedName name="u" localSheetId="2">#REF!</definedName>
    <definedName name="u">#REF!</definedName>
    <definedName name="UL">[30]INVENTÁRIO!$B$12</definedName>
    <definedName name="UN" localSheetId="0">[87]P.O!#REF!</definedName>
    <definedName name="UN" localSheetId="1">#REF!</definedName>
    <definedName name="UN" localSheetId="2">#REF!</definedName>
    <definedName name="UN">#REF!</definedName>
    <definedName name="UNI" localSheetId="1">#REF!</definedName>
    <definedName name="UNI">#REF!</definedName>
    <definedName name="UNIT" localSheetId="0">#REF!</definedName>
    <definedName name="UNIT">#REF!</definedName>
    <definedName name="urb" localSheetId="0">#REF!</definedName>
    <definedName name="urb">#REF!</definedName>
    <definedName name="URBANA">#REF!</definedName>
    <definedName name="usina">'[10]DADOS COLETATO'!$C$42</definedName>
    <definedName name="usodeequipamentos" localSheetId="0">#REF!</definedName>
    <definedName name="usodeequipamentos" localSheetId="1">#REF!</definedName>
    <definedName name="usodeequipamentos" localSheetId="2">#REF!</definedName>
    <definedName name="usodeequipamentos">#REF!</definedName>
    <definedName name="uuuu" localSheetId="2">#REF!</definedName>
    <definedName name="uuuu">#REF!</definedName>
    <definedName name="uuuuuty" localSheetId="0">ADITIVO!uuuuuty</definedName>
    <definedName name="uuuuuty" localSheetId="1">'Memória ADITIVO'!uuuuuty</definedName>
    <definedName name="uuuuuty" localSheetId="2">'MEMORIA DRENAGEM'!uuuuuty</definedName>
    <definedName name="uuuuuty">[0]!uuuuuty</definedName>
    <definedName name="uva" localSheetId="0">#REF!</definedName>
    <definedName name="uva" localSheetId="1">#REF!</definedName>
    <definedName name="uva" localSheetId="2">#REF!</definedName>
    <definedName name="uva">#REF!</definedName>
    <definedName name="vale" localSheetId="0" hidden="1">{#N/A,#N/A,TRUE,"CAPA";#N/A,#N/A,TRUE,"S7-300";#N/A,#N/A,TRUE,"S7-400";#N/A,#N/A,TRUE,"ET200";#N/A,#N/A,TRUE,"C7";#N/A,#N/A,TRUE,"SW";#N/A,#N/A,TRUE,"PG"}</definedName>
    <definedName name="vale" localSheetId="1" hidden="1">{#N/A,#N/A,TRUE,"CAPA";#N/A,#N/A,TRUE,"S7-300";#N/A,#N/A,TRUE,"S7-400";#N/A,#N/A,TRUE,"ET200";#N/A,#N/A,TRUE,"C7";#N/A,#N/A,TRUE,"SW";#N/A,#N/A,TRUE,"PG"}</definedName>
    <definedName name="vale" localSheetId="2" hidden="1">{#N/A,#N/A,TRUE,"CAPA";#N/A,#N/A,TRUE,"S7-300";#N/A,#N/A,TRUE,"S7-400";#N/A,#N/A,TRUE,"ET200";#N/A,#N/A,TRUE,"C7";#N/A,#N/A,TRUE,"SW";#N/A,#N/A,TRUE,"PG"}</definedName>
    <definedName name="vale" hidden="1">{#N/A,#N/A,TRUE,"CAPA";#N/A,#N/A,TRUE,"S7-300";#N/A,#N/A,TRUE,"S7-400";#N/A,#N/A,TRUE,"ET200";#N/A,#N/A,TRUE,"C7";#N/A,#N/A,TRUE,"SW";#N/A,#N/A,TRUE,"PG"}</definedName>
    <definedName name="validade" localSheetId="0">#REF!</definedName>
    <definedName name="validade" localSheetId="1">#REF!</definedName>
    <definedName name="validade" localSheetId="2">#REF!</definedName>
    <definedName name="validade">#REF!</definedName>
    <definedName name="Valores" localSheetId="0">#REF!</definedName>
    <definedName name="Valores" localSheetId="2">#REF!</definedName>
    <definedName name="Valores">#REF!</definedName>
    <definedName name="VALORES.">#REF!</definedName>
    <definedName name="VALORES_VALORES_Listar" localSheetId="0">#REF!</definedName>
    <definedName name="VALORES_VALORES_Listar">#REF!</definedName>
    <definedName name="Vazios">[79]Teor!$B$3:$B$7</definedName>
    <definedName name="VBNM" localSheetId="1">#REF!</definedName>
    <definedName name="VBNM" localSheetId="2">#REF!</definedName>
    <definedName name="VBNM">#REF!</definedName>
    <definedName name="verde" localSheetId="0">#REF!</definedName>
    <definedName name="verde" localSheetId="1">#REF!</definedName>
    <definedName name="verde">#REF!</definedName>
    <definedName name="verdepav" localSheetId="0">#REF!</definedName>
    <definedName name="verdepav">#REF!</definedName>
    <definedName name="verdesdkakkakak" localSheetId="0">#REF!</definedName>
    <definedName name="verdesdkakkakak">#REF!</definedName>
    <definedName name="vert" localSheetId="1">#REF!</definedName>
    <definedName name="vert">#REF!</definedName>
    <definedName name="vfvr" localSheetId="0">ADITIVO!vfvr</definedName>
    <definedName name="vfvr" localSheetId="1">'Memória ADITIVO'!vfvr</definedName>
    <definedName name="vfvr" localSheetId="2">'MEMORIA DRENAGEM'!vfvr</definedName>
    <definedName name="vfvr">[0]!vfvr</definedName>
    <definedName name="voltar" localSheetId="0">#REF!</definedName>
    <definedName name="voltar" localSheetId="1">#REF!</definedName>
    <definedName name="voltar" localSheetId="2">#REF!</definedName>
    <definedName name="voltar">#REF!</definedName>
    <definedName name="Volume" localSheetId="0">#REF!</definedName>
    <definedName name="Volume" localSheetId="2">#REF!</definedName>
    <definedName name="Volume">#REF!</definedName>
    <definedName name="VOLUME.">#REF!</definedName>
    <definedName name="volumedebrita">'[10]DADOS COLETATO'!$I$10</definedName>
    <definedName name="volumedecorte">'[10]DADOS COLETATO'!$I$9</definedName>
    <definedName name="volumedepv">'[10]DADOS COLETATO'!$I$11</definedName>
    <definedName name="VR_CONTRATO">'[31]Vínculos (Não Mexer)'!$G$39</definedName>
    <definedName name="VTOTAL1" localSheetId="2" hidden="1">ROUND(#REF!*#REF!,15-13*#REF!)</definedName>
    <definedName name="VTOTAL1" hidden="1">ROUND(#REF!*#REF!,15-13*#REF!)</definedName>
    <definedName name="w">#N/A</definedName>
    <definedName name="wer" localSheetId="0">ADITIVO!wer</definedName>
    <definedName name="wer" localSheetId="1">'Memória ADITIVO'!wer</definedName>
    <definedName name="wer" localSheetId="2">'MEMORIA DRENAGEM'!wer</definedName>
    <definedName name="wer">[0]!wer</definedName>
    <definedName name="wert" localSheetId="0">#REF!</definedName>
    <definedName name="wert" localSheetId="1">#REF!</definedName>
    <definedName name="wert" localSheetId="2">#REF!</definedName>
    <definedName name="wert">#REF!</definedName>
    <definedName name="WERT." localSheetId="2">#REF!</definedName>
    <definedName name="WERT.">#REF!</definedName>
    <definedName name="WEWRWR">[11]!WEWRWR</definedName>
    <definedName name="wq32t" localSheetId="0">#REF!</definedName>
    <definedName name="wq32t" localSheetId="1">#REF!</definedName>
    <definedName name="wq32t" localSheetId="2">#REF!</definedName>
    <definedName name="wq32t">#REF!</definedName>
    <definedName name="wrk" localSheetId="0" hidden="1">{#N/A,#N/A,TRUE,"CAPA";#N/A,#N/A,TRUE,"S7-300";#N/A,#N/A,TRUE,"S7-400";#N/A,#N/A,TRUE,"ET200";#N/A,#N/A,TRUE,"C7";#N/A,#N/A,TRUE,"SW";#N/A,#N/A,TRUE,"PG"}</definedName>
    <definedName name="wrk" localSheetId="1" hidden="1">{#N/A,#N/A,TRUE,"CAPA";#N/A,#N/A,TRUE,"S7-300";#N/A,#N/A,TRUE,"S7-400";#N/A,#N/A,TRUE,"ET200";#N/A,#N/A,TRUE,"C7";#N/A,#N/A,TRUE,"SW";#N/A,#N/A,TRUE,"PG"}</definedName>
    <definedName name="wrk" localSheetId="2" hidden="1">{#N/A,#N/A,TRUE,"CAPA";#N/A,#N/A,TRUE,"S7-300";#N/A,#N/A,TRUE,"S7-400";#N/A,#N/A,TRUE,"ET200";#N/A,#N/A,TRUE,"C7";#N/A,#N/A,TRUE,"SW";#N/A,#N/A,TRUE,"PG"}</definedName>
    <definedName name="wrk" hidden="1">{#N/A,#N/A,TRUE,"CAPA";#N/A,#N/A,TRUE,"S7-300";#N/A,#N/A,TRUE,"S7-400";#N/A,#N/A,TRUE,"ET200";#N/A,#N/A,TRUE,"C7";#N/A,#N/A,TRUE,"SW";#N/A,#N/A,TRUE,"PG"}</definedName>
    <definedName name="wrn.ACABINT." localSheetId="0" hidden="1">{#N/A,#N/A,FALSE,"SS";#N/A,#N/A,FALSE,"TER1";#N/A,#N/A,FALSE,"TER2";#N/A,#N/A,FALSE,"TER3";#N/A,#N/A,FALSE,"TP1";#N/A,#N/A,FALSE,"TP2";#N/A,#N/A,FALSE,"TP3";#N/A,#N/A,FALSE,"DI1";#N/A,#N/A,FALSE,"DI2";#N/A,#N/A,FALSE,"DI3";#N/A,#N/A,FALSE,"DS1";#N/A,#N/A,FALSE,"DS2";#N/A,#N/A,FALSE,"CM"}</definedName>
    <definedName name="wrn.ACABINT." localSheetId="1" hidden="1">{#N/A,#N/A,FALSE,"SS";#N/A,#N/A,FALSE,"TER1";#N/A,#N/A,FALSE,"TER2";#N/A,#N/A,FALSE,"TER3";#N/A,#N/A,FALSE,"TP1";#N/A,#N/A,FALSE,"TP2";#N/A,#N/A,FALSE,"TP3";#N/A,#N/A,FALSE,"DI1";#N/A,#N/A,FALSE,"DI2";#N/A,#N/A,FALSE,"DI3";#N/A,#N/A,FALSE,"DS1";#N/A,#N/A,FALSE,"DS2";#N/A,#N/A,FALSE,"CM"}</definedName>
    <definedName name="wrn.ACABINT." localSheetId="2" hidden="1">{#N/A,#N/A,FALSE,"SS";#N/A,#N/A,FALSE,"TER1";#N/A,#N/A,FALSE,"TER2";#N/A,#N/A,FALSE,"TER3";#N/A,#N/A,FALSE,"TP1";#N/A,#N/A,FALSE,"TP2";#N/A,#N/A,FALSE,"TP3";#N/A,#N/A,FALSE,"DI1";#N/A,#N/A,FALSE,"DI2";#N/A,#N/A,FALSE,"DI3";#N/A,#N/A,FALSE,"DS1";#N/A,#N/A,FALSE,"DS2";#N/A,#N/A,FALSE,"CM"}</definedName>
    <definedName name="wrn.ACABINT." hidden="1">{#N/A,#N/A,FALSE,"SS";#N/A,#N/A,FALSE,"TER1";#N/A,#N/A,FALSE,"TER2";#N/A,#N/A,FALSE,"TER3";#N/A,#N/A,FALSE,"TP1";#N/A,#N/A,FALSE,"TP2";#N/A,#N/A,FALSE,"TP3";#N/A,#N/A,FALSE,"DI1";#N/A,#N/A,FALSE,"DI2";#N/A,#N/A,FALSE,"DI3";#N/A,#N/A,FALSE,"DS1";#N/A,#N/A,FALSE,"DS2";#N/A,#N/A,FALSE,"CM"}</definedName>
    <definedName name="wrn.ACABINT._.TOT." localSheetId="0" hidden="1">{#N/A,#N/A,FALSE,"SS 1";#N/A,#N/A,FALSE,"TER 1 (A)";#N/A,#N/A,FALSE,"SS 2";#N/A,#N/A,FALSE,"TER 1 (B)";#N/A,#N/A,FALSE,"TER 1 (C)";#N/A,#N/A,FALSE,"TER 1 (D)";#N/A,#N/A,FALSE,"TER 1 (E)";#N/A,#N/A,FALSE,"TER 2 "}</definedName>
    <definedName name="wrn.ACABINT._.TOT." localSheetId="1" hidden="1">{#N/A,#N/A,FALSE,"SS 1";#N/A,#N/A,FALSE,"TER 1 (A)";#N/A,#N/A,FALSE,"SS 2";#N/A,#N/A,FALSE,"TER 1 (B)";#N/A,#N/A,FALSE,"TER 1 (C)";#N/A,#N/A,FALSE,"TER 1 (D)";#N/A,#N/A,FALSE,"TER 1 (E)";#N/A,#N/A,FALSE,"TER 2 "}</definedName>
    <definedName name="wrn.ACABINT._.TOT." localSheetId="2" hidden="1">{#N/A,#N/A,FALSE,"SS 1";#N/A,#N/A,FALSE,"TER 1 (A)";#N/A,#N/A,FALSE,"SS 2";#N/A,#N/A,FALSE,"TER 1 (B)";#N/A,#N/A,FALSE,"TER 1 (C)";#N/A,#N/A,FALSE,"TER 1 (D)";#N/A,#N/A,FALSE,"TER 1 (E)";#N/A,#N/A,FALSE,"TER 2 "}</definedName>
    <definedName name="wrn.ACABINT._.TOT." hidden="1">{#N/A,#N/A,FALSE,"SS 1";#N/A,#N/A,FALSE,"TER 1 (A)";#N/A,#N/A,FALSE,"SS 2";#N/A,#N/A,FALSE,"TER 1 (B)";#N/A,#N/A,FALSE,"TER 1 (C)";#N/A,#N/A,FALSE,"TER 1 (D)";#N/A,#N/A,FALSE,"TER 1 (E)";#N/A,#N/A,FALSE,"TER 2 "}</definedName>
    <definedName name="wrn.Cronograma." localSheetId="2" hidden="1">{#N/A,#N/A,FALSE,"Cronograma";#N/A,#N/A,FALSE,"Cronogr. 2"}</definedName>
    <definedName name="wrn.Cronograma." hidden="1">{#N/A,#N/A,FALSE,"Cronograma";#N/A,#N/A,FALSE,"Cronogr. 2"}</definedName>
    <definedName name="wrn.CUSTOS._.INDIRETOS." localSheetId="1" hidden="1">{#N/A,#N/A,FALSE,"ServTéc.";#N/A,#N/A,FALSE,"ServPrel.";#N/A,#N/A,FALSE,"InsProv.";#N/A,#N/A,FALSE,"Administ.";#N/A,#N/A,FALSE,"DespGerais"}</definedName>
    <definedName name="wrn.CUSTOS._.INDIRETOS." localSheetId="2" hidden="1">{#N/A,#N/A,FALSE,"ServTéc.";#N/A,#N/A,FALSE,"ServPrel.";#N/A,#N/A,FALSE,"InsProv.";#N/A,#N/A,FALSE,"Administ.";#N/A,#N/A,FALSE,"DespGerais"}</definedName>
    <definedName name="wrn.CUSTOS._.INDIRETOS." hidden="1">{#N/A,#N/A,FALSE,"ServTéc.";#N/A,#N/A,FALSE,"ServPrel.";#N/A,#N/A,FALSE,"InsProv.";#N/A,#N/A,FALSE,"Administ.";#N/A,#N/A,FALSE,"DespGerais"}</definedName>
    <definedName name="wrn.FACHADA." localSheetId="0" hidden="1">{#N/A,#N/A,TRUE,"TER  EXT";#N/A,#N/A,TRUE,"TER  EXT";#N/A,#N/A,TRUE,"LAT  ESQ";#N/A,#N/A,TRUE,"FRONTAL";#N/A,#N/A,TRUE,"POST";#N/A,#N/A,TRUE,"LAT  DIR"}</definedName>
    <definedName name="wrn.FACHADA." localSheetId="1" hidden="1">{#N/A,#N/A,TRUE,"TER  EXT";#N/A,#N/A,TRUE,"TER  EXT";#N/A,#N/A,TRUE,"LAT  ESQ";#N/A,#N/A,TRUE,"FRONTAL";#N/A,#N/A,TRUE,"POST";#N/A,#N/A,TRUE,"LAT  DIR"}</definedName>
    <definedName name="wrn.FACHADA." localSheetId="2" hidden="1">{#N/A,#N/A,TRUE,"TER  EXT";#N/A,#N/A,TRUE,"TER  EXT";#N/A,#N/A,TRUE,"LAT  ESQ";#N/A,#N/A,TRUE,"FRONTAL";#N/A,#N/A,TRUE,"POST";#N/A,#N/A,TRUE,"LAT  DIR"}</definedName>
    <definedName name="wrn.FACHADA." hidden="1">{#N/A,#N/A,TRUE,"TER  EXT";#N/A,#N/A,TRUE,"TER  EXT";#N/A,#N/A,TRUE,"LAT  ESQ";#N/A,#N/A,TRUE,"FRONTAL";#N/A,#N/A,TRUE,"POST";#N/A,#N/A,TRUE,"LAT  DIR"}</definedName>
    <definedName name="wrn.GERAL." localSheetId="2" hidden="1">{#N/A,#N/A,FALSE,"ET-CAPA";#N/A,#N/A,FALSE,"ET-PAG1";#N/A,#N/A,FALSE,"ET-PAG2";#N/A,#N/A,FALSE,"ET-PAG3";#N/A,#N/A,FALSE,"ET-PAG4";#N/A,#N/A,FALSE,"ET-PAG5"}</definedName>
    <definedName name="wrn.GERAL." hidden="1">{#N/A,#N/A,FALSE,"ET-CAPA";#N/A,#N/A,FALSE,"ET-PAG1";#N/A,#N/A,FALSE,"ET-PAG2";#N/A,#N/A,FALSE,"ET-PAG3";#N/A,#N/A,FALSE,"ET-PAG4";#N/A,#N/A,FALSE,"ET-PAG5"}</definedName>
    <definedName name="wrn.GRÁFICOS." localSheetId="1" hidden="1">{#N/A,#N/A,FALSE,"Gráficos"}</definedName>
    <definedName name="wrn.GRÁFICOS." localSheetId="2" hidden="1">{#N/A,#N/A,FALSE,"Gráficos"}</definedName>
    <definedName name="wrn.GRÁFICOS." hidden="1">{#N/A,#N/A,FALSE,"Gráficos"}</definedName>
    <definedName name="wrn.LEVFER." localSheetId="0" hidden="1">{#N/A,#N/A,FALSE,"LEVFER V2 P";#N/A,#N/A,FALSE,"LEVFER V2 P10%"}</definedName>
    <definedName name="wrn.LEVFER." localSheetId="1" hidden="1">{#N/A,#N/A,FALSE,"LEVFER V2 P";#N/A,#N/A,FALSE,"LEVFER V2 P10%"}</definedName>
    <definedName name="wrn.LEVFER." localSheetId="2" hidden="1">{#N/A,#N/A,FALSE,"LEVFER V2 P";#N/A,#N/A,FALSE,"LEVFER V2 P10%"}</definedName>
    <definedName name="wrn.LEVFER." hidden="1">{#N/A,#N/A,FALSE,"LEVFER V2 P";#N/A,#N/A,FALSE,"LEVFER V2 P10%"}</definedName>
    <definedName name="wrn.mo2." localSheetId="0" hidden="1">{#N/A,#N/A,FALSE,"MO (2)"}</definedName>
    <definedName name="wrn.mo2." localSheetId="1" hidden="1">{#N/A,#N/A,FALSE,"MO (2)"}</definedName>
    <definedName name="wrn.mo2." localSheetId="2" hidden="1">{#N/A,#N/A,FALSE,"MO (2)"}</definedName>
    <definedName name="wrn.mo2." hidden="1">{#N/A,#N/A,FALSE,"MO (2)"}</definedName>
    <definedName name="wrn.Orçamento." localSheetId="0" hidden="1">{#N/A,#N/A,FALSE,"Planilha";#N/A,#N/A,FALSE,"Resumo";#N/A,#N/A,FALSE,"Fisico";#N/A,#N/A,FALSE,"Financeiro";#N/A,#N/A,FALSE,"Financeiro"}</definedName>
    <definedName name="wrn.Orçamento." localSheetId="1" hidden="1">{#N/A,#N/A,FALSE,"Planilha";#N/A,#N/A,FALSE,"Resumo";#N/A,#N/A,FALSE,"Fisico";#N/A,#N/A,FALSE,"Financeiro";#N/A,#N/A,FALSE,"Financeiro"}</definedName>
    <definedName name="wrn.Orçamento." localSheetId="2" hidden="1">{#N/A,#N/A,FALSE,"Planilha";#N/A,#N/A,FALSE,"Resumo";#N/A,#N/A,FALSE,"Fisico";#N/A,#N/A,FALSE,"Financeiro";#N/A,#N/A,FALSE,"Financeiro"}</definedName>
    <definedName name="wrn.Orçamento." hidden="1">{#N/A,#N/A,FALSE,"Planilha";#N/A,#N/A,FALSE,"Resumo";#N/A,#N/A,FALSE,"Fisico";#N/A,#N/A,FALSE,"Financeiro";#N/A,#N/A,FALSE,"Financeiro"}</definedName>
    <definedName name="wrn.PENDENCIAS." localSheetId="2" hidden="1">{#N/A,#N/A,FALSE,"GERAL";#N/A,#N/A,FALSE,"012-96";#N/A,#N/A,FALSE,"018-96";#N/A,#N/A,FALSE,"027-96";#N/A,#N/A,FALSE,"059-96";#N/A,#N/A,FALSE,"076-96";#N/A,#N/A,FALSE,"019-97";#N/A,#N/A,FALSE,"021-97";#N/A,#N/A,FALSE,"022-97";#N/A,#N/A,FALSE,"028-97"}</definedName>
    <definedName name="wrn.PENDENCIAS." hidden="1">{#N/A,#N/A,FALSE,"GERAL";#N/A,#N/A,FALSE,"012-96";#N/A,#N/A,FALSE,"018-96";#N/A,#N/A,FALSE,"027-96";#N/A,#N/A,FALSE,"059-96";#N/A,#N/A,FALSE,"076-96";#N/A,#N/A,FALSE,"019-97";#N/A,#N/A,FALSE,"021-97";#N/A,#N/A,FALSE,"022-97";#N/A,#N/A,FALSE,"028-97"}</definedName>
    <definedName name="wrn.RESUMO." localSheetId="1" hidden="1">{#N/A,#N/A,FALSE,"RESUMO"}</definedName>
    <definedName name="wrn.RESUMO." localSheetId="2" hidden="1">{#N/A,#N/A,FALSE,"RESUMO"}</definedName>
    <definedName name="wrn.RESUMO." hidden="1">{#N/A,#N/A,FALSE,"RESUMO"}</definedName>
    <definedName name="wrn.SERV._.PAVTO." localSheetId="0" hidden="1">{#N/A,#N/A,FALSE,"SS 1";#N/A,#N/A,FALSE,"SS 2";#N/A,#N/A,FALSE,"TER 1 (1)";#N/A,#N/A,FALSE,"TER 1 (2)";#N/A,#N/A,FALSE,"TER 2 ";#N/A,#N/A,FALSE,"TP  (1)";#N/A,#N/A,FALSE,"TP  (2)";#N/A,#N/A,FALSE,"CM BAR"}</definedName>
    <definedName name="wrn.SERV._.PAVTO." localSheetId="1" hidden="1">{#N/A,#N/A,FALSE,"SS 1";#N/A,#N/A,FALSE,"SS 2";#N/A,#N/A,FALSE,"TER 1 (1)";#N/A,#N/A,FALSE,"TER 1 (2)";#N/A,#N/A,FALSE,"TER 2 ";#N/A,#N/A,FALSE,"TP  (1)";#N/A,#N/A,FALSE,"TP  (2)";#N/A,#N/A,FALSE,"CM BAR"}</definedName>
    <definedName name="wrn.SERV._.PAVTO." localSheetId="2" hidden="1">{#N/A,#N/A,FALSE,"SS 1";#N/A,#N/A,FALSE,"SS 2";#N/A,#N/A,FALSE,"TER 1 (1)";#N/A,#N/A,FALSE,"TER 1 (2)";#N/A,#N/A,FALSE,"TER 2 ";#N/A,#N/A,FALSE,"TP  (1)";#N/A,#N/A,FALSE,"TP  (2)";#N/A,#N/A,FALSE,"CM BAR"}</definedName>
    <definedName name="wrn.SERV._.PAVTO." hidden="1">{#N/A,#N/A,FALSE,"SS 1";#N/A,#N/A,FALSE,"SS 2";#N/A,#N/A,FALSE,"TER 1 (1)";#N/A,#N/A,FALSE,"TER 1 (2)";#N/A,#N/A,FALSE,"TER 2 ";#N/A,#N/A,FALSE,"TP  (1)";#N/A,#N/A,FALSE,"TP  (2)";#N/A,#N/A,FALSE,"CM BAR"}</definedName>
    <definedName name="wrn.TUDO." localSheetId="1" hidden="1">{#N/A,#N/A,FALSE,"RESUMO";#N/A,#N/A,FALSE,"ServTéc.";#N/A,#N/A,FALSE,"ServPrel.";#N/A,#N/A,FALSE,"InsProv.";#N/A,#N/A,FALSE,"Administ.";#N/A,#N/A,FALSE,"DespGerais";#N/A,#N/A,FALSE,"Gráficos"}</definedName>
    <definedName name="wrn.TUDO." localSheetId="2" hidden="1">{#N/A,#N/A,FALSE,"RESUMO";#N/A,#N/A,FALSE,"ServTéc.";#N/A,#N/A,FALSE,"ServPrel.";#N/A,#N/A,FALSE,"InsProv.";#N/A,#N/A,FALSE,"Administ.";#N/A,#N/A,FALSE,"DespGerais";#N/A,#N/A,FALSE,"Gráficos"}</definedName>
    <definedName name="wrn.TUDO." hidden="1">{#N/A,#N/A,FALSE,"RESUMO";#N/A,#N/A,FALSE,"ServTéc.";#N/A,#N/A,FALSE,"ServPrel.";#N/A,#N/A,FALSE,"InsProv.";#N/A,#N/A,FALSE,"Administ.";#N/A,#N/A,FALSE,"DespGerais";#N/A,#N/A,FALSE,"Gráficos"}</definedName>
    <definedName name="wrn.XX." localSheetId="0" hidden="1">{#N/A,#N/A,TRUE,"CAPA";#N/A,#N/A,TRUE,"S7-300";#N/A,#N/A,TRUE,"S7-400";#N/A,#N/A,TRUE,"ET200";#N/A,#N/A,TRUE,"C7";#N/A,#N/A,TRUE,"SW";#N/A,#N/A,TRUE,"PG"}</definedName>
    <definedName name="wrn.XX." localSheetId="1" hidden="1">{#N/A,#N/A,TRUE,"CAPA";#N/A,#N/A,TRUE,"S7-300";#N/A,#N/A,TRUE,"S7-400";#N/A,#N/A,TRUE,"ET200";#N/A,#N/A,TRUE,"C7";#N/A,#N/A,TRUE,"SW";#N/A,#N/A,TRUE,"PG"}</definedName>
    <definedName name="wrn.XX." localSheetId="2" hidden="1">{#N/A,#N/A,TRUE,"CAPA";#N/A,#N/A,TRUE,"S7-300";#N/A,#N/A,TRUE,"S7-400";#N/A,#N/A,TRUE,"ET200";#N/A,#N/A,TRUE,"C7";#N/A,#N/A,TRUE,"SW";#N/A,#N/A,TRUE,"PG"}</definedName>
    <definedName name="wrn.XX." hidden="1">{#N/A,#N/A,TRUE,"CAPA";#N/A,#N/A,TRUE,"S7-300";#N/A,#N/A,TRUE,"S7-400";#N/A,#N/A,TRUE,"ET200";#N/A,#N/A,TRUE,"C7";#N/A,#N/A,TRUE,"SW";#N/A,#N/A,TRUE,"PG"}</definedName>
    <definedName name="wrn1.xx" localSheetId="0" hidden="1">{#N/A,#N/A,TRUE,"CAPA";#N/A,#N/A,TRUE,"S7-300";#N/A,#N/A,TRUE,"S7-400";#N/A,#N/A,TRUE,"ET200";#N/A,#N/A,TRUE,"C7";#N/A,#N/A,TRUE,"SW";#N/A,#N/A,TRUE,"PG"}</definedName>
    <definedName name="wrn1.xx" localSheetId="1" hidden="1">{#N/A,#N/A,TRUE,"CAPA";#N/A,#N/A,TRUE,"S7-300";#N/A,#N/A,TRUE,"S7-400";#N/A,#N/A,TRUE,"ET200";#N/A,#N/A,TRUE,"C7";#N/A,#N/A,TRUE,"SW";#N/A,#N/A,TRUE,"PG"}</definedName>
    <definedName name="wrn1.xx" localSheetId="2" hidden="1">{#N/A,#N/A,TRUE,"CAPA";#N/A,#N/A,TRUE,"S7-300";#N/A,#N/A,TRUE,"S7-400";#N/A,#N/A,TRUE,"ET200";#N/A,#N/A,TRUE,"C7";#N/A,#N/A,TRUE,"SW";#N/A,#N/A,TRUE,"PG"}</definedName>
    <definedName name="wrn1.xx" hidden="1">{#N/A,#N/A,TRUE,"CAPA";#N/A,#N/A,TRUE,"S7-300";#N/A,#N/A,TRUE,"S7-400";#N/A,#N/A,TRUE,"ET200";#N/A,#N/A,TRUE,"C7";#N/A,#N/A,TRUE,"SW";#N/A,#N/A,TRUE,"PG"}</definedName>
    <definedName name="wrn2.xx" localSheetId="0" hidden="1">{#N/A,#N/A,TRUE,"CAPA";#N/A,#N/A,TRUE,"S7-300";#N/A,#N/A,TRUE,"S7-400";#N/A,#N/A,TRUE,"ET200";#N/A,#N/A,TRUE,"C7";#N/A,#N/A,TRUE,"SW";#N/A,#N/A,TRUE,"PG"}</definedName>
    <definedName name="wrn2.xx" localSheetId="1" hidden="1">{#N/A,#N/A,TRUE,"CAPA";#N/A,#N/A,TRUE,"S7-300";#N/A,#N/A,TRUE,"S7-400";#N/A,#N/A,TRUE,"ET200";#N/A,#N/A,TRUE,"C7";#N/A,#N/A,TRUE,"SW";#N/A,#N/A,TRUE,"PG"}</definedName>
    <definedName name="wrn2.xx" localSheetId="2" hidden="1">{#N/A,#N/A,TRUE,"CAPA";#N/A,#N/A,TRUE,"S7-300";#N/A,#N/A,TRUE,"S7-400";#N/A,#N/A,TRUE,"ET200";#N/A,#N/A,TRUE,"C7";#N/A,#N/A,TRUE,"SW";#N/A,#N/A,TRUE,"PG"}</definedName>
    <definedName name="wrn2.xx" hidden="1">{#N/A,#N/A,TRUE,"CAPA";#N/A,#N/A,TRUE,"S7-300";#N/A,#N/A,TRUE,"S7-400";#N/A,#N/A,TRUE,"ET200";#N/A,#N/A,TRUE,"C7";#N/A,#N/A,TRUE,"SW";#N/A,#N/A,TRUE,"PG"}</definedName>
    <definedName name="WRN3.XX" localSheetId="0" hidden="1">{#N/A,#N/A,TRUE,"CAPA";#N/A,#N/A,TRUE,"S7-300";#N/A,#N/A,TRUE,"S7-400";#N/A,#N/A,TRUE,"ET200";#N/A,#N/A,TRUE,"C7";#N/A,#N/A,TRUE,"SW";#N/A,#N/A,TRUE,"PG"}</definedName>
    <definedName name="WRN3.XX" localSheetId="1" hidden="1">{#N/A,#N/A,TRUE,"CAPA";#N/A,#N/A,TRUE,"S7-300";#N/A,#N/A,TRUE,"S7-400";#N/A,#N/A,TRUE,"ET200";#N/A,#N/A,TRUE,"C7";#N/A,#N/A,TRUE,"SW";#N/A,#N/A,TRUE,"PG"}</definedName>
    <definedName name="WRN3.XX" localSheetId="2" hidden="1">{#N/A,#N/A,TRUE,"CAPA";#N/A,#N/A,TRUE,"S7-300";#N/A,#N/A,TRUE,"S7-400";#N/A,#N/A,TRUE,"ET200";#N/A,#N/A,TRUE,"C7";#N/A,#N/A,TRUE,"SW";#N/A,#N/A,TRUE,"PG"}</definedName>
    <definedName name="WRN3.XX" hidden="1">{#N/A,#N/A,TRUE,"CAPA";#N/A,#N/A,TRUE,"S7-300";#N/A,#N/A,TRUE,"S7-400";#N/A,#N/A,TRUE,"ET200";#N/A,#N/A,TRUE,"C7";#N/A,#N/A,TRUE,"SW";#N/A,#N/A,TRUE,"PG"}</definedName>
    <definedName name="wrn45.xx" localSheetId="0" hidden="1">{#N/A,#N/A,TRUE,"CAPA";#N/A,#N/A,TRUE,"S7-300";#N/A,#N/A,TRUE,"S7-400";#N/A,#N/A,TRUE,"ET200";#N/A,#N/A,TRUE,"C7";#N/A,#N/A,TRUE,"SW";#N/A,#N/A,TRUE,"PG"}</definedName>
    <definedName name="wrn45.xx" localSheetId="1" hidden="1">{#N/A,#N/A,TRUE,"CAPA";#N/A,#N/A,TRUE,"S7-300";#N/A,#N/A,TRUE,"S7-400";#N/A,#N/A,TRUE,"ET200";#N/A,#N/A,TRUE,"C7";#N/A,#N/A,TRUE,"SW";#N/A,#N/A,TRUE,"PG"}</definedName>
    <definedName name="wrn45.xx" localSheetId="2" hidden="1">{#N/A,#N/A,TRUE,"CAPA";#N/A,#N/A,TRUE,"S7-300";#N/A,#N/A,TRUE,"S7-400";#N/A,#N/A,TRUE,"ET200";#N/A,#N/A,TRUE,"C7";#N/A,#N/A,TRUE,"SW";#N/A,#N/A,TRUE,"PG"}</definedName>
    <definedName name="wrn45.xx" hidden="1">{#N/A,#N/A,TRUE,"CAPA";#N/A,#N/A,TRUE,"S7-300";#N/A,#N/A,TRUE,"S7-400";#N/A,#N/A,TRUE,"ET200";#N/A,#N/A,TRUE,"C7";#N/A,#N/A,TRUE,"SW";#N/A,#N/A,TRUE,"PG"}</definedName>
    <definedName name="wrn6.xx" localSheetId="0" hidden="1">{#N/A,#N/A,TRUE,"CAPA";#N/A,#N/A,TRUE,"S7-300";#N/A,#N/A,TRUE,"S7-400";#N/A,#N/A,TRUE,"ET200";#N/A,#N/A,TRUE,"C7";#N/A,#N/A,TRUE,"SW";#N/A,#N/A,TRUE,"PG"}</definedName>
    <definedName name="wrn6.xx" localSheetId="1" hidden="1">{#N/A,#N/A,TRUE,"CAPA";#N/A,#N/A,TRUE,"S7-300";#N/A,#N/A,TRUE,"S7-400";#N/A,#N/A,TRUE,"ET200";#N/A,#N/A,TRUE,"C7";#N/A,#N/A,TRUE,"SW";#N/A,#N/A,TRUE,"PG"}</definedName>
    <definedName name="wrn6.xx" localSheetId="2" hidden="1">{#N/A,#N/A,TRUE,"CAPA";#N/A,#N/A,TRUE,"S7-300";#N/A,#N/A,TRUE,"S7-400";#N/A,#N/A,TRUE,"ET200";#N/A,#N/A,TRUE,"C7";#N/A,#N/A,TRUE,"SW";#N/A,#N/A,TRUE,"PG"}</definedName>
    <definedName name="wrn6.xx" hidden="1">{#N/A,#N/A,TRUE,"CAPA";#N/A,#N/A,TRUE,"S7-300";#N/A,#N/A,TRUE,"S7-400";#N/A,#N/A,TRUE,"ET200";#N/A,#N/A,TRUE,"C7";#N/A,#N/A,TRUE,"SW";#N/A,#N/A,TRUE,"PG"}</definedName>
    <definedName name="wrnb.xx" localSheetId="0" hidden="1">{#N/A,#N/A,TRUE,"CAPA";#N/A,#N/A,TRUE,"S7-300";#N/A,#N/A,TRUE,"S7-400";#N/A,#N/A,TRUE,"ET200";#N/A,#N/A,TRUE,"C7";#N/A,#N/A,TRUE,"SW";#N/A,#N/A,TRUE,"PG"}</definedName>
    <definedName name="wrnb.xx" localSheetId="1" hidden="1">{#N/A,#N/A,TRUE,"CAPA";#N/A,#N/A,TRUE,"S7-300";#N/A,#N/A,TRUE,"S7-400";#N/A,#N/A,TRUE,"ET200";#N/A,#N/A,TRUE,"C7";#N/A,#N/A,TRUE,"SW";#N/A,#N/A,TRUE,"PG"}</definedName>
    <definedName name="wrnb.xx" localSheetId="2" hidden="1">{#N/A,#N/A,TRUE,"CAPA";#N/A,#N/A,TRUE,"S7-300";#N/A,#N/A,TRUE,"S7-400";#N/A,#N/A,TRUE,"ET200";#N/A,#N/A,TRUE,"C7";#N/A,#N/A,TRUE,"SW";#N/A,#N/A,TRUE,"PG"}</definedName>
    <definedName name="wrnb.xx" hidden="1">{#N/A,#N/A,TRUE,"CAPA";#N/A,#N/A,TRUE,"S7-300";#N/A,#N/A,TRUE,"S7-400";#N/A,#N/A,TRUE,"ET200";#N/A,#N/A,TRUE,"C7";#N/A,#N/A,TRUE,"SW";#N/A,#N/A,TRUE,"PG"}</definedName>
    <definedName name="wrnc" localSheetId="0" hidden="1">{#N/A,#N/A,TRUE,"CAPA";#N/A,#N/A,TRUE,"S7-300";#N/A,#N/A,TRUE,"S7-400";#N/A,#N/A,TRUE,"ET200";#N/A,#N/A,TRUE,"C7";#N/A,#N/A,TRUE,"SW";#N/A,#N/A,TRUE,"PG"}</definedName>
    <definedName name="wrnc" localSheetId="1" hidden="1">{#N/A,#N/A,TRUE,"CAPA";#N/A,#N/A,TRUE,"S7-300";#N/A,#N/A,TRUE,"S7-400";#N/A,#N/A,TRUE,"ET200";#N/A,#N/A,TRUE,"C7";#N/A,#N/A,TRUE,"SW";#N/A,#N/A,TRUE,"PG"}</definedName>
    <definedName name="wrnc" localSheetId="2" hidden="1">{#N/A,#N/A,TRUE,"CAPA";#N/A,#N/A,TRUE,"S7-300";#N/A,#N/A,TRUE,"S7-400";#N/A,#N/A,TRUE,"ET200";#N/A,#N/A,TRUE,"C7";#N/A,#N/A,TRUE,"SW";#N/A,#N/A,TRUE,"PG"}</definedName>
    <definedName name="wrnc" hidden="1">{#N/A,#N/A,TRUE,"CAPA";#N/A,#N/A,TRUE,"S7-300";#N/A,#N/A,TRUE,"S7-400";#N/A,#N/A,TRUE,"ET200";#N/A,#N/A,TRUE,"C7";#N/A,#N/A,TRUE,"SW";#N/A,#N/A,TRUE,"PG"}</definedName>
    <definedName name="wrng.xx" localSheetId="0" hidden="1">{#N/A,#N/A,TRUE,"CAPA";#N/A,#N/A,TRUE,"S7-300";#N/A,#N/A,TRUE,"S7-400";#N/A,#N/A,TRUE,"ET200";#N/A,#N/A,TRUE,"C7";#N/A,#N/A,TRUE,"SW";#N/A,#N/A,TRUE,"PG"}</definedName>
    <definedName name="wrng.xx" localSheetId="1" hidden="1">{#N/A,#N/A,TRUE,"CAPA";#N/A,#N/A,TRUE,"S7-300";#N/A,#N/A,TRUE,"S7-400";#N/A,#N/A,TRUE,"ET200";#N/A,#N/A,TRUE,"C7";#N/A,#N/A,TRUE,"SW";#N/A,#N/A,TRUE,"PG"}</definedName>
    <definedName name="wrng.xx" localSheetId="2" hidden="1">{#N/A,#N/A,TRUE,"CAPA";#N/A,#N/A,TRUE,"S7-300";#N/A,#N/A,TRUE,"S7-400";#N/A,#N/A,TRUE,"ET200";#N/A,#N/A,TRUE,"C7";#N/A,#N/A,TRUE,"SW";#N/A,#N/A,TRUE,"PG"}</definedName>
    <definedName name="wrng.xx" hidden="1">{#N/A,#N/A,TRUE,"CAPA";#N/A,#N/A,TRUE,"S7-300";#N/A,#N/A,TRUE,"S7-400";#N/A,#N/A,TRUE,"ET200";#N/A,#N/A,TRUE,"C7";#N/A,#N/A,TRUE,"SW";#N/A,#N/A,TRUE,"PG"}</definedName>
    <definedName name="wrnt" localSheetId="0" hidden="1">{#N/A,#N/A,TRUE,"CAPA";#N/A,#N/A,TRUE,"S7-300";#N/A,#N/A,TRUE,"S7-400";#N/A,#N/A,TRUE,"ET200";#N/A,#N/A,TRUE,"C7";#N/A,#N/A,TRUE,"SW";#N/A,#N/A,TRUE,"PG"}</definedName>
    <definedName name="wrnt" localSheetId="1" hidden="1">{#N/A,#N/A,TRUE,"CAPA";#N/A,#N/A,TRUE,"S7-300";#N/A,#N/A,TRUE,"S7-400";#N/A,#N/A,TRUE,"ET200";#N/A,#N/A,TRUE,"C7";#N/A,#N/A,TRUE,"SW";#N/A,#N/A,TRUE,"PG"}</definedName>
    <definedName name="wrnt" localSheetId="2" hidden="1">{#N/A,#N/A,TRUE,"CAPA";#N/A,#N/A,TRUE,"S7-300";#N/A,#N/A,TRUE,"S7-400";#N/A,#N/A,TRUE,"ET200";#N/A,#N/A,TRUE,"C7";#N/A,#N/A,TRUE,"SW";#N/A,#N/A,TRUE,"PG"}</definedName>
    <definedName name="wrnt" hidden="1">{#N/A,#N/A,TRUE,"CAPA";#N/A,#N/A,TRUE,"S7-300";#N/A,#N/A,TRUE,"S7-400";#N/A,#N/A,TRUE,"ET200";#N/A,#N/A,TRUE,"C7";#N/A,#N/A,TRUE,"SW";#N/A,#N/A,TRUE,"PG"}</definedName>
    <definedName name="ww">#REF!</definedName>
    <definedName name="x" localSheetId="0">[79]Equipamentos!#REF!</definedName>
    <definedName name="x" localSheetId="2">[79]Equipamentos!#REF!</definedName>
    <definedName name="x">[79]Equipamentos!#REF!</definedName>
    <definedName name="xc.xx" localSheetId="0" hidden="1">{#N/A,#N/A,TRUE,"CAPA";#N/A,#N/A,TRUE,"S7-300";#N/A,#N/A,TRUE,"S7-400";#N/A,#N/A,TRUE,"ET200";#N/A,#N/A,TRUE,"C7";#N/A,#N/A,TRUE,"SW";#N/A,#N/A,TRUE,"PG"}</definedName>
    <definedName name="xc.xx" localSheetId="1" hidden="1">{#N/A,#N/A,TRUE,"CAPA";#N/A,#N/A,TRUE,"S7-300";#N/A,#N/A,TRUE,"S7-400";#N/A,#N/A,TRUE,"ET200";#N/A,#N/A,TRUE,"C7";#N/A,#N/A,TRUE,"SW";#N/A,#N/A,TRUE,"PG"}</definedName>
    <definedName name="xc.xx" localSheetId="2" hidden="1">{#N/A,#N/A,TRUE,"CAPA";#N/A,#N/A,TRUE,"S7-300";#N/A,#N/A,TRUE,"S7-400";#N/A,#N/A,TRUE,"ET200";#N/A,#N/A,TRUE,"C7";#N/A,#N/A,TRUE,"SW";#N/A,#N/A,TRUE,"PG"}</definedName>
    <definedName name="xc.xx" hidden="1">{#N/A,#N/A,TRUE,"CAPA";#N/A,#N/A,TRUE,"S7-300";#N/A,#N/A,TRUE,"S7-400";#N/A,#N/A,TRUE,"ET200";#N/A,#N/A,TRUE,"C7";#N/A,#N/A,TRUE,"SW";#N/A,#N/A,TRUE,"PG"}</definedName>
    <definedName name="XX" localSheetId="0">#REF!</definedName>
    <definedName name="XX" localSheetId="1">#REF!</definedName>
    <definedName name="XX" localSheetId="2">#REF!</definedName>
    <definedName name="XX">#REF!</definedName>
    <definedName name="XXX">[11]!XXX</definedName>
    <definedName name="XXX010160100" localSheetId="0">#REF!</definedName>
    <definedName name="XXX010160100" localSheetId="1">#REF!</definedName>
    <definedName name="XXX010160100" localSheetId="2">#REF!</definedName>
    <definedName name="XXX010160100">#REF!</definedName>
    <definedName name="xxxx" localSheetId="0">#REF!</definedName>
    <definedName name="xxxx" localSheetId="2">#REF!</definedName>
    <definedName name="xxxx">#REF!</definedName>
    <definedName name="xyz01" localSheetId="0">#REF!</definedName>
    <definedName name="xyz01">#REF!</definedName>
    <definedName name="yyh">[22]PROJETO!#REF!</definedName>
    <definedName name="ZONASUL">'[67]CUSTO ZONA SUL'!$A$3:$N$21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10" i="3" l="1"/>
  <c r="P107" i="3"/>
  <c r="P130" i="3"/>
  <c r="P118" i="3"/>
  <c r="P113" i="3"/>
  <c r="O106" i="3"/>
  <c r="O130" i="3"/>
  <c r="O129" i="3"/>
  <c r="L50" i="3"/>
  <c r="P125" i="3"/>
  <c r="P122" i="3"/>
  <c r="O126" i="3"/>
  <c r="L49" i="3"/>
  <c r="L48" i="3"/>
  <c r="L47" i="3"/>
  <c r="L51" i="3" s="1"/>
  <c r="O115" i="3"/>
  <c r="J86" i="3" l="1"/>
  <c r="J469" i="15"/>
  <c r="K471" i="15"/>
  <c r="K465" i="15"/>
  <c r="K470" i="15" s="1"/>
  <c r="J85" i="3"/>
  <c r="K463" i="15"/>
  <c r="J461" i="15"/>
  <c r="K456" i="15" s="1"/>
  <c r="K462" i="15" s="1"/>
  <c r="J66" i="3"/>
  <c r="K452" i="15"/>
  <c r="E449" i="15"/>
  <c r="E448" i="15"/>
  <c r="E447" i="15"/>
  <c r="J447" i="15" s="1"/>
  <c r="J444" i="15"/>
  <c r="J443" i="15"/>
  <c r="J442" i="15"/>
  <c r="J65" i="3"/>
  <c r="K438" i="15"/>
  <c r="J435" i="15"/>
  <c r="J434" i="15"/>
  <c r="J433" i="15"/>
  <c r="J422" i="15"/>
  <c r="J421" i="15"/>
  <c r="J420" i="15"/>
  <c r="J64" i="3"/>
  <c r="K424" i="15"/>
  <c r="J417" i="15"/>
  <c r="J430" i="15" s="1"/>
  <c r="J416" i="15"/>
  <c r="J429" i="15" s="1"/>
  <c r="J415" i="15"/>
  <c r="J428" i="15" s="1"/>
  <c r="K472" i="15" l="1"/>
  <c r="K464" i="15"/>
  <c r="K426" i="15"/>
  <c r="K413" i="15"/>
  <c r="G77" i="35" l="1"/>
  <c r="R74" i="35"/>
  <c r="J74" i="35"/>
  <c r="I74" i="35"/>
  <c r="H74" i="35"/>
  <c r="W73" i="35"/>
  <c r="U73" i="35"/>
  <c r="Q73" i="35"/>
  <c r="L73" i="35"/>
  <c r="K73" i="35" s="1"/>
  <c r="M73" i="35" s="1"/>
  <c r="O73" i="35" s="1"/>
  <c r="P73" i="35" s="1"/>
  <c r="B73" i="35"/>
  <c r="U72" i="35"/>
  <c r="V72" i="35" s="1"/>
  <c r="T72" i="35"/>
  <c r="W72" i="35" s="1"/>
  <c r="Q72" i="35"/>
  <c r="L72" i="35"/>
  <c r="K72" i="35" s="1"/>
  <c r="M72" i="35" s="1"/>
  <c r="O72" i="35" s="1"/>
  <c r="P72" i="35" s="1"/>
  <c r="B72" i="35"/>
  <c r="W71" i="35"/>
  <c r="T71" i="35"/>
  <c r="U71" i="35" s="1"/>
  <c r="V71" i="35" s="1"/>
  <c r="S71" i="35"/>
  <c r="L71" i="35"/>
  <c r="K71" i="35" s="1"/>
  <c r="M71" i="35" s="1"/>
  <c r="O71" i="35" s="1"/>
  <c r="P71" i="35" s="1"/>
  <c r="B71" i="35"/>
  <c r="T70" i="35"/>
  <c r="W70" i="35" s="1"/>
  <c r="S70" i="35"/>
  <c r="Q70" i="35"/>
  <c r="L70" i="35"/>
  <c r="K70" i="35" s="1"/>
  <c r="M70" i="35" s="1"/>
  <c r="O70" i="35" s="1"/>
  <c r="P70" i="35" s="1"/>
  <c r="B70" i="35"/>
  <c r="W69" i="35"/>
  <c r="T69" i="35"/>
  <c r="U69" i="35" s="1"/>
  <c r="V69" i="35" s="1"/>
  <c r="S69" i="35"/>
  <c r="Q69" i="35"/>
  <c r="K69" i="35"/>
  <c r="M69" i="35" s="1"/>
  <c r="O69" i="35" s="1"/>
  <c r="P69" i="35" s="1"/>
  <c r="B69" i="35"/>
  <c r="U68" i="35"/>
  <c r="V68" i="35" s="1"/>
  <c r="T68" i="35"/>
  <c r="W68" i="35" s="1"/>
  <c r="S68" i="35"/>
  <c r="Q68" i="35"/>
  <c r="K68" i="35"/>
  <c r="M68" i="35" s="1"/>
  <c r="O68" i="35" s="1"/>
  <c r="P68" i="35" s="1"/>
  <c r="W66" i="35"/>
  <c r="U66" i="35"/>
  <c r="S66" i="35"/>
  <c r="Q66" i="35"/>
  <c r="N66" i="35"/>
  <c r="O66" i="35" s="1"/>
  <c r="P66" i="35" s="1"/>
  <c r="M66" i="35"/>
  <c r="K66" i="35"/>
  <c r="W64" i="35"/>
  <c r="U64" i="35"/>
  <c r="V64" i="35" s="1"/>
  <c r="S64" i="35"/>
  <c r="N64" i="35"/>
  <c r="L64" i="35"/>
  <c r="Q64" i="35" s="1"/>
  <c r="K64" i="35"/>
  <c r="M64" i="35" s="1"/>
  <c r="O64" i="35" s="1"/>
  <c r="P64" i="35" s="1"/>
  <c r="T62" i="35"/>
  <c r="W62" i="35" s="1"/>
  <c r="S62" i="35"/>
  <c r="Q62" i="35"/>
  <c r="N62" i="35"/>
  <c r="L62" i="35"/>
  <c r="K62" i="35"/>
  <c r="M62" i="35" s="1"/>
  <c r="O62" i="35" s="1"/>
  <c r="P62" i="35" s="1"/>
  <c r="T60" i="35"/>
  <c r="W60" i="35" s="1"/>
  <c r="S60" i="35"/>
  <c r="N60" i="35"/>
  <c r="L60" i="35"/>
  <c r="Q60" i="35" s="1"/>
  <c r="K60" i="35"/>
  <c r="M60" i="35" s="1"/>
  <c r="O60" i="35" s="1"/>
  <c r="P60" i="35" s="1"/>
  <c r="T58" i="35"/>
  <c r="W58" i="35" s="1"/>
  <c r="S58" i="35"/>
  <c r="Q58" i="35"/>
  <c r="N58" i="35"/>
  <c r="L58" i="35"/>
  <c r="K58" i="35"/>
  <c r="M58" i="35" s="1"/>
  <c r="O58" i="35" s="1"/>
  <c r="P58" i="35" s="1"/>
  <c r="T56" i="35"/>
  <c r="W56" i="35" s="1"/>
  <c r="S56" i="35"/>
  <c r="N56" i="35"/>
  <c r="L56" i="35"/>
  <c r="Q56" i="35" s="1"/>
  <c r="K56" i="35"/>
  <c r="M56" i="35" s="1"/>
  <c r="O56" i="35" s="1"/>
  <c r="P56" i="35" s="1"/>
  <c r="B56" i="35"/>
  <c r="U55" i="35"/>
  <c r="V55" i="35" s="1"/>
  <c r="T55" i="35"/>
  <c r="W55" i="35" s="1"/>
  <c r="S55" i="35"/>
  <c r="Q55" i="35"/>
  <c r="N55" i="35"/>
  <c r="L55" i="35"/>
  <c r="K55" i="35" s="1"/>
  <c r="M55" i="35" s="1"/>
  <c r="O55" i="35" s="1"/>
  <c r="P55" i="35" s="1"/>
  <c r="B55" i="35"/>
  <c r="W54" i="35"/>
  <c r="V54" i="35"/>
  <c r="U54" i="35"/>
  <c r="T54" i="35"/>
  <c r="S54" i="35"/>
  <c r="Q54" i="35"/>
  <c r="N54" i="35"/>
  <c r="L54" i="35"/>
  <c r="K54" i="35" s="1"/>
  <c r="M54" i="35" s="1"/>
  <c r="O54" i="35" s="1"/>
  <c r="P54" i="35" s="1"/>
  <c r="B54" i="35"/>
  <c r="U53" i="35"/>
  <c r="V53" i="35" s="1"/>
  <c r="T53" i="35"/>
  <c r="W53" i="35" s="1"/>
  <c r="S53" i="35"/>
  <c r="N53" i="35"/>
  <c r="L53" i="35"/>
  <c r="Q53" i="35" s="1"/>
  <c r="W51" i="35"/>
  <c r="T51" i="35"/>
  <c r="U51" i="35" s="1"/>
  <c r="V51" i="35" s="1"/>
  <c r="Q51" i="35"/>
  <c r="N51" i="35"/>
  <c r="L51" i="35"/>
  <c r="K51" i="35" s="1"/>
  <c r="M51" i="35" s="1"/>
  <c r="O51" i="35" s="1"/>
  <c r="P51" i="35" s="1"/>
  <c r="B51" i="35"/>
  <c r="U50" i="35"/>
  <c r="V50" i="35" s="1"/>
  <c r="T50" i="35"/>
  <c r="W50" i="35" s="1"/>
  <c r="S50" i="35"/>
  <c r="N50" i="35"/>
  <c r="L50" i="35"/>
  <c r="Q50" i="35" s="1"/>
  <c r="B50" i="35"/>
  <c r="T49" i="35"/>
  <c r="W49" i="35" s="1"/>
  <c r="S49" i="35"/>
  <c r="Q49" i="35"/>
  <c r="N49" i="35"/>
  <c r="L49" i="35"/>
  <c r="K49" i="35"/>
  <c r="M49" i="35" s="1"/>
  <c r="O49" i="35" s="1"/>
  <c r="P49" i="35" s="1"/>
  <c r="B49" i="35"/>
  <c r="W48" i="35"/>
  <c r="U48" i="35"/>
  <c r="V48" i="35" s="1"/>
  <c r="T48" i="35"/>
  <c r="S48" i="35"/>
  <c r="N48" i="35"/>
  <c r="L48" i="35"/>
  <c r="K48" i="35" s="1"/>
  <c r="M48" i="35" s="1"/>
  <c r="B48" i="35"/>
  <c r="T47" i="35"/>
  <c r="W47" i="35" s="1"/>
  <c r="S47" i="35"/>
  <c r="Q47" i="35"/>
  <c r="N47" i="35"/>
  <c r="L47" i="35"/>
  <c r="K47" i="35"/>
  <c r="M47" i="35" s="1"/>
  <c r="W45" i="35"/>
  <c r="T45" i="35"/>
  <c r="U45" i="35" s="1"/>
  <c r="V45" i="35" s="1"/>
  <c r="S45" i="35"/>
  <c r="Q45" i="35"/>
  <c r="N45" i="35"/>
  <c r="L45" i="35"/>
  <c r="K45" i="35" s="1"/>
  <c r="M45" i="35" s="1"/>
  <c r="O45" i="35" s="1"/>
  <c r="P45" i="35" s="1"/>
  <c r="C45" i="35"/>
  <c r="B45" i="35"/>
  <c r="T44" i="35"/>
  <c r="W44" i="35" s="1"/>
  <c r="S44" i="35"/>
  <c r="N44" i="35"/>
  <c r="O44" i="35" s="1"/>
  <c r="P44" i="35" s="1"/>
  <c r="L44" i="35"/>
  <c r="Q44" i="35" s="1"/>
  <c r="K44" i="35"/>
  <c r="M44" i="35" s="1"/>
  <c r="C44" i="35"/>
  <c r="B44" i="35"/>
  <c r="T43" i="35"/>
  <c r="W43" i="35" s="1"/>
  <c r="S43" i="35"/>
  <c r="Q43" i="35"/>
  <c r="L43" i="35"/>
  <c r="K43" i="35"/>
  <c r="M43" i="35" s="1"/>
  <c r="C43" i="35"/>
  <c r="N43" i="35" s="1"/>
  <c r="O43" i="35" s="1"/>
  <c r="P43" i="35" s="1"/>
  <c r="B43" i="35"/>
  <c r="T42" i="35"/>
  <c r="W42" i="35" s="1"/>
  <c r="S42" i="35"/>
  <c r="Q42" i="35"/>
  <c r="L42" i="35"/>
  <c r="K42" i="35"/>
  <c r="M42" i="35" s="1"/>
  <c r="C42" i="35"/>
  <c r="N42" i="35" s="1"/>
  <c r="B42" i="35"/>
  <c r="W41" i="35"/>
  <c r="V41" i="35"/>
  <c r="U41" i="35"/>
  <c r="T41" i="35"/>
  <c r="S41" i="35"/>
  <c r="Q41" i="35"/>
  <c r="N41" i="35"/>
  <c r="L41" i="35"/>
  <c r="K41" i="35" s="1"/>
  <c r="M41" i="35" s="1"/>
  <c r="O41" i="35" s="1"/>
  <c r="P41" i="35" s="1"/>
  <c r="W39" i="35"/>
  <c r="U39" i="35"/>
  <c r="V39" i="35" s="1"/>
  <c r="S39" i="35"/>
  <c r="Q39" i="35"/>
  <c r="L39" i="35"/>
  <c r="K39" i="35"/>
  <c r="M39" i="35" s="1"/>
  <c r="C39" i="35"/>
  <c r="N39" i="35" s="1"/>
  <c r="W38" i="35"/>
  <c r="V38" i="35"/>
  <c r="U38" i="35"/>
  <c r="T38" i="35"/>
  <c r="S38" i="35"/>
  <c r="Q38" i="35"/>
  <c r="N38" i="35"/>
  <c r="L38" i="35"/>
  <c r="K38" i="35" s="1"/>
  <c r="M38" i="35" s="1"/>
  <c r="O38" i="35" s="1"/>
  <c r="P38" i="35" s="1"/>
  <c r="T36" i="35"/>
  <c r="W36" i="35" s="1"/>
  <c r="S36" i="35"/>
  <c r="Q36" i="35"/>
  <c r="L36" i="35"/>
  <c r="K36" i="35"/>
  <c r="M36" i="35" s="1"/>
  <c r="C36" i="35"/>
  <c r="N36" i="35" s="1"/>
  <c r="O36" i="35" s="1"/>
  <c r="P36" i="35" s="1"/>
  <c r="W35" i="35"/>
  <c r="T35" i="35"/>
  <c r="U35" i="35" s="1"/>
  <c r="V35" i="35" s="1"/>
  <c r="S35" i="35"/>
  <c r="Q35" i="35"/>
  <c r="N35" i="35"/>
  <c r="L35" i="35"/>
  <c r="K35" i="35"/>
  <c r="M35" i="35" s="1"/>
  <c r="W32" i="35"/>
  <c r="U32" i="35"/>
  <c r="V32" i="35" s="1"/>
  <c r="S32" i="35"/>
  <c r="W31" i="35"/>
  <c r="T31" i="35"/>
  <c r="U31" i="35" s="1"/>
  <c r="V31" i="35" s="1"/>
  <c r="S31" i="35"/>
  <c r="Q31" i="35"/>
  <c r="N31" i="35"/>
  <c r="L31" i="35"/>
  <c r="K31" i="35" s="1"/>
  <c r="M31" i="35" s="1"/>
  <c r="C31" i="35"/>
  <c r="B31" i="35"/>
  <c r="W30" i="35"/>
  <c r="U30" i="35"/>
  <c r="V30" i="35" s="1"/>
  <c r="T30" i="35"/>
  <c r="S30" i="35"/>
  <c r="N30" i="35"/>
  <c r="L30" i="35"/>
  <c r="K30" i="35" s="1"/>
  <c r="M30" i="35" s="1"/>
  <c r="G30" i="35"/>
  <c r="B30" i="35"/>
  <c r="U29" i="35"/>
  <c r="V29" i="35" s="1"/>
  <c r="T29" i="35"/>
  <c r="W29" i="35" s="1"/>
  <c r="S29" i="35"/>
  <c r="N29" i="35"/>
  <c r="K29" i="35"/>
  <c r="M29" i="35" s="1"/>
  <c r="G29" i="35"/>
  <c r="Q29" i="35" s="1"/>
  <c r="W27" i="35"/>
  <c r="U27" i="35"/>
  <c r="V27" i="35" s="1"/>
  <c r="S27" i="35"/>
  <c r="U26" i="35"/>
  <c r="V26" i="35" s="1"/>
  <c r="T26" i="35"/>
  <c r="W26" i="35" s="1"/>
  <c r="S26" i="35"/>
  <c r="N26" i="35"/>
  <c r="L26" i="35"/>
  <c r="Q26" i="35" s="1"/>
  <c r="B26" i="35"/>
  <c r="T25" i="35"/>
  <c r="W25" i="35" s="1"/>
  <c r="S25" i="35"/>
  <c r="Q25" i="35"/>
  <c r="N25" i="35"/>
  <c r="L25" i="35"/>
  <c r="K25" i="35"/>
  <c r="M25" i="35" s="1"/>
  <c r="O25" i="35" s="1"/>
  <c r="P25" i="35" s="1"/>
  <c r="B25" i="35"/>
  <c r="W24" i="35"/>
  <c r="U24" i="35"/>
  <c r="V24" i="35" s="1"/>
  <c r="T24" i="35"/>
  <c r="S24" i="35"/>
  <c r="N24" i="35"/>
  <c r="L24" i="35"/>
  <c r="K24" i="35" s="1"/>
  <c r="M24" i="35" s="1"/>
  <c r="B24" i="35"/>
  <c r="T23" i="35"/>
  <c r="U23" i="35" s="1"/>
  <c r="V23" i="35" s="1"/>
  <c r="S23" i="35"/>
  <c r="Q23" i="35"/>
  <c r="N23" i="35"/>
  <c r="L23" i="35"/>
  <c r="K23" i="35"/>
  <c r="M23" i="35" s="1"/>
  <c r="O23" i="35" s="1"/>
  <c r="P23" i="35" s="1"/>
  <c r="B23" i="35"/>
  <c r="W22" i="35"/>
  <c r="U22" i="35"/>
  <c r="V22" i="35" s="1"/>
  <c r="T22" i="35"/>
  <c r="S22" i="35"/>
  <c r="Q22" i="35"/>
  <c r="N22" i="35"/>
  <c r="K22" i="35"/>
  <c r="M22" i="35" s="1"/>
  <c r="L20" i="35"/>
  <c r="Q20" i="35" s="1"/>
  <c r="K20" i="35"/>
  <c r="M20" i="35" s="1"/>
  <c r="O20" i="35" s="1"/>
  <c r="P20" i="35" s="1"/>
  <c r="T19" i="35"/>
  <c r="W19" i="35" s="1"/>
  <c r="S19" i="35"/>
  <c r="Q19" i="35"/>
  <c r="N19" i="35"/>
  <c r="L19" i="35"/>
  <c r="K19" i="35"/>
  <c r="M19" i="35" s="1"/>
  <c r="O19" i="35" s="1"/>
  <c r="P19" i="35" s="1"/>
  <c r="B19" i="35"/>
  <c r="W18" i="35"/>
  <c r="U18" i="35"/>
  <c r="V18" i="35" s="1"/>
  <c r="T18" i="35"/>
  <c r="S18" i="35"/>
  <c r="N18" i="35"/>
  <c r="L18" i="35"/>
  <c r="K18" i="35" s="1"/>
  <c r="M18" i="35" s="1"/>
  <c r="B18" i="35"/>
  <c r="T17" i="35"/>
  <c r="W17" i="35" s="1"/>
  <c r="S17" i="35"/>
  <c r="Q17" i="35"/>
  <c r="N17" i="35"/>
  <c r="L17" i="35"/>
  <c r="K17" i="35"/>
  <c r="M17" i="35" s="1"/>
  <c r="O17" i="35" s="1"/>
  <c r="P17" i="35" s="1"/>
  <c r="B17" i="35"/>
  <c r="W16" i="35"/>
  <c r="U16" i="35"/>
  <c r="V16" i="35" s="1"/>
  <c r="T16" i="35"/>
  <c r="S16" i="35"/>
  <c r="Q16" i="35"/>
  <c r="N16" i="35"/>
  <c r="L16" i="35"/>
  <c r="K16" i="35" s="1"/>
  <c r="M16" i="35" s="1"/>
  <c r="B16" i="35"/>
  <c r="T15" i="35"/>
  <c r="W15" i="35" s="1"/>
  <c r="S15" i="35"/>
  <c r="N15" i="35"/>
  <c r="L15" i="35"/>
  <c r="Q15" i="35" s="1"/>
  <c r="K15" i="35"/>
  <c r="M15" i="35" s="1"/>
  <c r="B15" i="35"/>
  <c r="T14" i="35"/>
  <c r="W14" i="35" s="1"/>
  <c r="S14" i="35"/>
  <c r="Q14" i="35"/>
  <c r="N14" i="35"/>
  <c r="K14" i="35"/>
  <c r="M14" i="35" s="1"/>
  <c r="W12" i="35"/>
  <c r="U12" i="35"/>
  <c r="V12" i="35" s="1"/>
  <c r="S12" i="35"/>
  <c r="T11" i="35"/>
  <c r="W11" i="35" s="1"/>
  <c r="S11" i="35"/>
  <c r="Q11" i="35"/>
  <c r="L11" i="35"/>
  <c r="K11" i="35"/>
  <c r="M11" i="35" s="1"/>
  <c r="C11" i="35"/>
  <c r="N11" i="35" s="1"/>
  <c r="O11" i="35" s="1"/>
  <c r="P11" i="35" s="1"/>
  <c r="B11" i="35"/>
  <c r="W10" i="35"/>
  <c r="T10" i="35"/>
  <c r="U10" i="35" s="1"/>
  <c r="V10" i="35" s="1"/>
  <c r="S10" i="35"/>
  <c r="Q10" i="35"/>
  <c r="N10" i="35"/>
  <c r="O10" i="35" s="1"/>
  <c r="P10" i="35" s="1"/>
  <c r="M10" i="35"/>
  <c r="L10" i="35"/>
  <c r="K10" i="35"/>
  <c r="T8" i="35"/>
  <c r="W8" i="35" s="1"/>
  <c r="S8" i="35"/>
  <c r="Q8" i="35"/>
  <c r="L8" i="35"/>
  <c r="K8" i="35"/>
  <c r="M8" i="35" s="1"/>
  <c r="C8" i="35"/>
  <c r="N8" i="35" s="1"/>
  <c r="O8" i="35" s="1"/>
  <c r="P8" i="35" s="1"/>
  <c r="B8" i="35"/>
  <c r="T7" i="35"/>
  <c r="W7" i="35" s="1"/>
  <c r="S7" i="35"/>
  <c r="Q7" i="35"/>
  <c r="N7" i="35"/>
  <c r="L7" i="35"/>
  <c r="L74" i="35" s="1"/>
  <c r="K7" i="35"/>
  <c r="M7" i="35" s="1"/>
  <c r="O7" i="35" s="1"/>
  <c r="B7" i="35"/>
  <c r="W6" i="35"/>
  <c r="U6" i="35"/>
  <c r="T6" i="35"/>
  <c r="T74" i="35" s="1"/>
  <c r="G76" i="35" s="1"/>
  <c r="S6" i="35"/>
  <c r="S74" i="35" s="1"/>
  <c r="Q6" i="35"/>
  <c r="N6" i="35"/>
  <c r="K6" i="35"/>
  <c r="K410" i="15"/>
  <c r="J407" i="15"/>
  <c r="J406" i="15"/>
  <c r="J405" i="15"/>
  <c r="J404" i="15"/>
  <c r="J403" i="15"/>
  <c r="J402" i="15"/>
  <c r="J401" i="15"/>
  <c r="J400" i="15"/>
  <c r="J399" i="15"/>
  <c r="J398" i="15"/>
  <c r="J397" i="15"/>
  <c r="J396" i="15"/>
  <c r="J395" i="15"/>
  <c r="J394" i="15"/>
  <c r="J393" i="15"/>
  <c r="J392" i="15"/>
  <c r="J391" i="15"/>
  <c r="J390" i="15"/>
  <c r="J389" i="15"/>
  <c r="J388" i="15"/>
  <c r="J387" i="15"/>
  <c r="J386" i="15"/>
  <c r="J385" i="15"/>
  <c r="J384" i="15"/>
  <c r="J383" i="15"/>
  <c r="J382" i="15"/>
  <c r="J381" i="15"/>
  <c r="J380" i="15"/>
  <c r="J379" i="15"/>
  <c r="J378" i="15"/>
  <c r="J61" i="3"/>
  <c r="J376" i="15"/>
  <c r="J375" i="15"/>
  <c r="J374" i="15"/>
  <c r="J373" i="15"/>
  <c r="J372" i="15"/>
  <c r="J371" i="15"/>
  <c r="J370" i="15"/>
  <c r="J369" i="15"/>
  <c r="J368" i="15"/>
  <c r="J367" i="15"/>
  <c r="J366" i="15"/>
  <c r="J365" i="15"/>
  <c r="J364" i="15"/>
  <c r="J363" i="15"/>
  <c r="J362" i="15"/>
  <c r="J361" i="15"/>
  <c r="J360" i="15"/>
  <c r="J359" i="15"/>
  <c r="J358" i="15"/>
  <c r="J357" i="15"/>
  <c r="J356" i="15"/>
  <c r="J355" i="15"/>
  <c r="J354" i="15"/>
  <c r="J353" i="15"/>
  <c r="J352" i="15"/>
  <c r="J351" i="15"/>
  <c r="J350" i="15"/>
  <c r="J349" i="15"/>
  <c r="J348" i="15"/>
  <c r="J347" i="15"/>
  <c r="J60" i="3"/>
  <c r="K343" i="15"/>
  <c r="J338" i="15"/>
  <c r="J59" i="3"/>
  <c r="K334" i="15"/>
  <c r="J322" i="15"/>
  <c r="J300" i="15"/>
  <c r="J299" i="15"/>
  <c r="J298" i="15"/>
  <c r="J297" i="15"/>
  <c r="J296" i="15"/>
  <c r="J295" i="15"/>
  <c r="J294" i="15"/>
  <c r="J293" i="15"/>
  <c r="J292" i="15"/>
  <c r="J291" i="15"/>
  <c r="J290" i="15"/>
  <c r="J289" i="15"/>
  <c r="J288" i="15"/>
  <c r="J287" i="15"/>
  <c r="J286" i="15"/>
  <c r="J285" i="15"/>
  <c r="J284" i="15"/>
  <c r="J283" i="15"/>
  <c r="J282" i="15"/>
  <c r="J281" i="15"/>
  <c r="J280" i="15"/>
  <c r="J279" i="15"/>
  <c r="J278" i="15"/>
  <c r="J277" i="15"/>
  <c r="J276" i="15"/>
  <c r="J275" i="15"/>
  <c r="J274" i="15"/>
  <c r="J273" i="15"/>
  <c r="J272" i="15"/>
  <c r="J271" i="15"/>
  <c r="K345" i="15" l="1"/>
  <c r="O15" i="35"/>
  <c r="P15" i="35" s="1"/>
  <c r="O30" i="35"/>
  <c r="P30" i="35" s="1"/>
  <c r="O31" i="35"/>
  <c r="P31" i="35" s="1"/>
  <c r="P7" i="35"/>
  <c r="O14" i="35"/>
  <c r="P14" i="35" s="1"/>
  <c r="O29" i="35"/>
  <c r="P29" i="35" s="1"/>
  <c r="O48" i="35"/>
  <c r="P48" i="35" s="1"/>
  <c r="O6" i="35"/>
  <c r="O24" i="35"/>
  <c r="P24" i="35" s="1"/>
  <c r="O35" i="35"/>
  <c r="P35" i="35" s="1"/>
  <c r="O53" i="35"/>
  <c r="P53" i="35" s="1"/>
  <c r="O22" i="35"/>
  <c r="P22" i="35" s="1"/>
  <c r="O47" i="35"/>
  <c r="P47" i="35" s="1"/>
  <c r="O18" i="35"/>
  <c r="P18" i="35" s="1"/>
  <c r="O16" i="35"/>
  <c r="P16" i="35" s="1"/>
  <c r="O39" i="35"/>
  <c r="P39" i="35" s="1"/>
  <c r="O42" i="35"/>
  <c r="P42" i="35" s="1"/>
  <c r="M6" i="35"/>
  <c r="U15" i="35"/>
  <c r="V15" i="35" s="1"/>
  <c r="K26" i="35"/>
  <c r="M26" i="35" s="1"/>
  <c r="O26" i="35" s="1"/>
  <c r="U44" i="35"/>
  <c r="V44" i="35" s="1"/>
  <c r="K50" i="35"/>
  <c r="M50" i="35" s="1"/>
  <c r="O50" i="35" s="1"/>
  <c r="P50" i="35" s="1"/>
  <c r="K53" i="35"/>
  <c r="M53" i="35" s="1"/>
  <c r="U56" i="35"/>
  <c r="V56" i="35" s="1"/>
  <c r="U60" i="35"/>
  <c r="V60" i="35" s="1"/>
  <c r="V6" i="35"/>
  <c r="U17" i="35"/>
  <c r="V17" i="35" s="1"/>
  <c r="U36" i="35"/>
  <c r="V36" i="35" s="1"/>
  <c r="U43" i="35"/>
  <c r="V43" i="35" s="1"/>
  <c r="U47" i="35"/>
  <c r="V47" i="35" s="1"/>
  <c r="V66" i="35"/>
  <c r="U70" i="35"/>
  <c r="V70" i="35" s="1"/>
  <c r="U14" i="35"/>
  <c r="V14" i="35" s="1"/>
  <c r="Q71" i="35"/>
  <c r="U8" i="35"/>
  <c r="V8" i="35" s="1"/>
  <c r="U7" i="35"/>
  <c r="V7" i="35" s="1"/>
  <c r="U11" i="35"/>
  <c r="V11" i="35" s="1"/>
  <c r="Q18" i="35"/>
  <c r="Q74" i="35" s="1"/>
  <c r="U19" i="35"/>
  <c r="V19" i="35" s="1"/>
  <c r="W23" i="35"/>
  <c r="W74" i="35" s="1"/>
  <c r="Q24" i="35"/>
  <c r="U25" i="35"/>
  <c r="V25" i="35" s="1"/>
  <c r="Q30" i="35"/>
  <c r="U42" i="35"/>
  <c r="V42" i="35" s="1"/>
  <c r="Q48" i="35"/>
  <c r="U49" i="35"/>
  <c r="V49" i="35" s="1"/>
  <c r="U58" i="35"/>
  <c r="V58" i="35" s="1"/>
  <c r="U62" i="35"/>
  <c r="V62" i="35" s="1"/>
  <c r="N74" i="35"/>
  <c r="G78" i="35"/>
  <c r="G74" i="35"/>
  <c r="J58" i="3"/>
  <c r="K267" i="15"/>
  <c r="J264" i="15"/>
  <c r="J263" i="15"/>
  <c r="J262" i="15"/>
  <c r="J261" i="15"/>
  <c r="J260" i="15"/>
  <c r="J259" i="15"/>
  <c r="J258" i="15"/>
  <c r="J257" i="15"/>
  <c r="J256" i="15"/>
  <c r="J255" i="15"/>
  <c r="J254" i="15"/>
  <c r="J253" i="15"/>
  <c r="J252" i="15"/>
  <c r="J251" i="15"/>
  <c r="J250" i="15"/>
  <c r="J249" i="15"/>
  <c r="J248" i="15"/>
  <c r="J247" i="15"/>
  <c r="J246" i="15"/>
  <c r="J245" i="15"/>
  <c r="J244" i="15"/>
  <c r="J243" i="15"/>
  <c r="J242" i="15"/>
  <c r="J241" i="15"/>
  <c r="J240" i="15"/>
  <c r="J239" i="15"/>
  <c r="J238" i="15"/>
  <c r="J237" i="15"/>
  <c r="J236" i="15"/>
  <c r="J235" i="15"/>
  <c r="J57" i="3"/>
  <c r="J197" i="15"/>
  <c r="J196" i="15"/>
  <c r="J195" i="15"/>
  <c r="J194" i="15"/>
  <c r="J193" i="15"/>
  <c r="J192" i="15"/>
  <c r="J191" i="15"/>
  <c r="J190" i="15"/>
  <c r="J189" i="15"/>
  <c r="J188" i="15"/>
  <c r="J187" i="15"/>
  <c r="J186" i="15"/>
  <c r="J185" i="15"/>
  <c r="J184" i="15"/>
  <c r="J183" i="15"/>
  <c r="J182" i="15"/>
  <c r="J181" i="15"/>
  <c r="J180" i="15"/>
  <c r="J179" i="15"/>
  <c r="J178" i="15"/>
  <c r="J177" i="15"/>
  <c r="J176" i="15"/>
  <c r="J175" i="15"/>
  <c r="J174" i="15"/>
  <c r="J173" i="15"/>
  <c r="J172" i="15"/>
  <c r="J171" i="15"/>
  <c r="J170" i="15"/>
  <c r="J169" i="15"/>
  <c r="J168" i="15"/>
  <c r="K200" i="15"/>
  <c r="J166" i="15"/>
  <c r="E233" i="15" s="1"/>
  <c r="J233" i="15" s="1"/>
  <c r="J165" i="15"/>
  <c r="E232" i="15" s="1"/>
  <c r="J232" i="15" s="1"/>
  <c r="J164" i="15"/>
  <c r="E231" i="15" s="1"/>
  <c r="J231" i="15" s="1"/>
  <c r="J163" i="15"/>
  <c r="E230" i="15" s="1"/>
  <c r="J230" i="15" s="1"/>
  <c r="J162" i="15"/>
  <c r="E229" i="15" s="1"/>
  <c r="J229" i="15" s="1"/>
  <c r="J161" i="15"/>
  <c r="E228" i="15" s="1"/>
  <c r="J228" i="15" s="1"/>
  <c r="J160" i="15"/>
  <c r="E227" i="15" s="1"/>
  <c r="J227" i="15" s="1"/>
  <c r="J159" i="15"/>
  <c r="E226" i="15" s="1"/>
  <c r="J226" i="15" s="1"/>
  <c r="J158" i="15"/>
  <c r="E225" i="15" s="1"/>
  <c r="J225" i="15" s="1"/>
  <c r="J157" i="15"/>
  <c r="E224" i="15" s="1"/>
  <c r="J224" i="15" s="1"/>
  <c r="J156" i="15"/>
  <c r="E223" i="15" s="1"/>
  <c r="J223" i="15" s="1"/>
  <c r="J155" i="15"/>
  <c r="E222" i="15" s="1"/>
  <c r="J222" i="15" s="1"/>
  <c r="J154" i="15"/>
  <c r="E221" i="15" s="1"/>
  <c r="J221" i="15" s="1"/>
  <c r="J153" i="15"/>
  <c r="E220" i="15" s="1"/>
  <c r="J220" i="15" s="1"/>
  <c r="J152" i="15"/>
  <c r="E219" i="15" s="1"/>
  <c r="J219" i="15" s="1"/>
  <c r="J151" i="15"/>
  <c r="E218" i="15" s="1"/>
  <c r="J218" i="15" s="1"/>
  <c r="J150" i="15"/>
  <c r="E217" i="15" s="1"/>
  <c r="J217" i="15" s="1"/>
  <c r="J149" i="15"/>
  <c r="E216" i="15" s="1"/>
  <c r="J216" i="15" s="1"/>
  <c r="J148" i="15"/>
  <c r="E215" i="15" s="1"/>
  <c r="J215" i="15" s="1"/>
  <c r="J147" i="15"/>
  <c r="E214" i="15" s="1"/>
  <c r="J214" i="15" s="1"/>
  <c r="J146" i="15"/>
  <c r="E213" i="15" s="1"/>
  <c r="J213" i="15" s="1"/>
  <c r="J145" i="15"/>
  <c r="E212" i="15" s="1"/>
  <c r="J212" i="15" s="1"/>
  <c r="J144" i="15"/>
  <c r="E211" i="15" s="1"/>
  <c r="J211" i="15" s="1"/>
  <c r="J143" i="15"/>
  <c r="E210" i="15" s="1"/>
  <c r="J210" i="15" s="1"/>
  <c r="J142" i="15"/>
  <c r="E209" i="15" s="1"/>
  <c r="J209" i="15" s="1"/>
  <c r="J141" i="15"/>
  <c r="E208" i="15" s="1"/>
  <c r="J208" i="15" s="1"/>
  <c r="J140" i="15"/>
  <c r="E207" i="15" s="1"/>
  <c r="J207" i="15" s="1"/>
  <c r="J139" i="15"/>
  <c r="E206" i="15" s="1"/>
  <c r="J206" i="15" s="1"/>
  <c r="J138" i="15"/>
  <c r="E205" i="15" s="1"/>
  <c r="J205" i="15" s="1"/>
  <c r="J137" i="15"/>
  <c r="E204" i="15" s="1"/>
  <c r="J204" i="15" s="1"/>
  <c r="J56" i="3"/>
  <c r="K133" i="15"/>
  <c r="J128" i="15"/>
  <c r="J127" i="15"/>
  <c r="J126" i="15"/>
  <c r="J125" i="15"/>
  <c r="J124" i="15"/>
  <c r="J123" i="15"/>
  <c r="J122" i="15"/>
  <c r="J121" i="15"/>
  <c r="J120" i="15"/>
  <c r="J119" i="15"/>
  <c r="J118" i="15"/>
  <c r="J117" i="15"/>
  <c r="J116" i="15"/>
  <c r="J115" i="15"/>
  <c r="J114" i="15"/>
  <c r="J112" i="15"/>
  <c r="J111" i="15"/>
  <c r="J110" i="15"/>
  <c r="J109" i="15"/>
  <c r="J108" i="15"/>
  <c r="J107" i="15"/>
  <c r="J106" i="15"/>
  <c r="J105" i="15"/>
  <c r="J104" i="15"/>
  <c r="J103" i="15"/>
  <c r="J102" i="15"/>
  <c r="J101" i="15"/>
  <c r="J99" i="15"/>
  <c r="J98" i="15"/>
  <c r="J97" i="15"/>
  <c r="J96" i="15"/>
  <c r="J95" i="15"/>
  <c r="J94" i="15"/>
  <c r="J93" i="15"/>
  <c r="J92" i="15"/>
  <c r="J91" i="15"/>
  <c r="J90" i="15"/>
  <c r="J89" i="15"/>
  <c r="J88" i="15"/>
  <c r="J87" i="15"/>
  <c r="J86" i="15"/>
  <c r="J85" i="15"/>
  <c r="J84" i="15"/>
  <c r="J83" i="15"/>
  <c r="J82" i="15"/>
  <c r="J81" i="15"/>
  <c r="J80" i="15"/>
  <c r="J79" i="15"/>
  <c r="J78" i="15"/>
  <c r="J77" i="15"/>
  <c r="J76" i="15"/>
  <c r="J75" i="15"/>
  <c r="J74" i="15"/>
  <c r="J73" i="15"/>
  <c r="J72" i="15"/>
  <c r="J71" i="15"/>
  <c r="J70" i="15"/>
  <c r="J53" i="3"/>
  <c r="K65" i="15"/>
  <c r="J61" i="15"/>
  <c r="J60" i="15"/>
  <c r="J59" i="15"/>
  <c r="J58" i="15"/>
  <c r="J57" i="15"/>
  <c r="J56" i="15"/>
  <c r="J55" i="15"/>
  <c r="J54" i="15"/>
  <c r="J53" i="15"/>
  <c r="J52" i="15"/>
  <c r="J51" i="15"/>
  <c r="J50" i="15"/>
  <c r="J49" i="15"/>
  <c r="J48" i="15"/>
  <c r="J47" i="15"/>
  <c r="J46" i="15"/>
  <c r="J45" i="15"/>
  <c r="J44" i="15"/>
  <c r="J43" i="15"/>
  <c r="J42" i="15"/>
  <c r="J41" i="15"/>
  <c r="J37" i="15"/>
  <c r="J36" i="15"/>
  <c r="J35" i="15"/>
  <c r="J34" i="15"/>
  <c r="J33" i="15"/>
  <c r="J32" i="15"/>
  <c r="J31" i="15"/>
  <c r="J30" i="15"/>
  <c r="J29" i="15"/>
  <c r="J28" i="15"/>
  <c r="J27" i="15"/>
  <c r="J26" i="15"/>
  <c r="J25" i="15"/>
  <c r="J24" i="15"/>
  <c r="J23" i="15"/>
  <c r="J22" i="15"/>
  <c r="J21" i="15"/>
  <c r="J20" i="15"/>
  <c r="J19" i="15"/>
  <c r="J18" i="15"/>
  <c r="J17" i="15"/>
  <c r="J16" i="15"/>
  <c r="J15" i="15"/>
  <c r="J14" i="15"/>
  <c r="J13" i="15"/>
  <c r="J12" i="15"/>
  <c r="J11" i="15"/>
  <c r="J10" i="15"/>
  <c r="J9" i="15"/>
  <c r="J8" i="15"/>
  <c r="P26" i="35" l="1"/>
  <c r="O77" i="35"/>
  <c r="Q78" i="35"/>
  <c r="Q77" i="35"/>
  <c r="O78" i="35"/>
  <c r="O76" i="35"/>
  <c r="O74" i="35"/>
  <c r="P6" i="35"/>
  <c r="K74" i="35"/>
  <c r="V74" i="35"/>
  <c r="M74" i="35"/>
  <c r="U74" i="35"/>
  <c r="K6" i="15"/>
  <c r="K64" i="15" s="1"/>
  <c r="K135" i="15"/>
  <c r="P74" i="35" l="1"/>
  <c r="Q76" i="35"/>
  <c r="K93" i="3" l="1"/>
  <c r="M93" i="3" l="1"/>
  <c r="L93" i="3"/>
  <c r="O93" i="3"/>
  <c r="P93" i="3" s="1"/>
  <c r="E93" i="3" l="1"/>
  <c r="L92" i="3" l="1"/>
  <c r="L91" i="3"/>
  <c r="L90" i="3"/>
  <c r="L89" i="3"/>
  <c r="L88" i="3"/>
  <c r="L87" i="3" l="1"/>
  <c r="L86" i="3"/>
  <c r="L85" i="3" l="1"/>
  <c r="L83" i="3" l="1"/>
  <c r="L94" i="3" s="1"/>
  <c r="B456" i="15" l="1"/>
  <c r="A456" i="15"/>
  <c r="B455" i="15"/>
  <c r="A455" i="15"/>
  <c r="B454" i="15"/>
  <c r="A454" i="15"/>
  <c r="C440" i="15"/>
  <c r="B440" i="15"/>
  <c r="A440" i="15"/>
  <c r="J449" i="15"/>
  <c r="J448" i="15"/>
  <c r="C426" i="15"/>
  <c r="B426" i="15"/>
  <c r="A426" i="15"/>
  <c r="C413" i="15"/>
  <c r="B413" i="15"/>
  <c r="A413" i="15"/>
  <c r="B412" i="15"/>
  <c r="A412" i="15"/>
  <c r="C345" i="15"/>
  <c r="B345" i="15"/>
  <c r="A345" i="15"/>
  <c r="C336" i="15"/>
  <c r="B336" i="15"/>
  <c r="A336" i="15"/>
  <c r="C269" i="15"/>
  <c r="B269" i="15"/>
  <c r="A269" i="15"/>
  <c r="C202" i="15"/>
  <c r="B202" i="15"/>
  <c r="A202" i="15"/>
  <c r="K440" i="15" l="1"/>
  <c r="K451" i="15" s="1"/>
  <c r="K453" i="15" s="1"/>
  <c r="K269" i="15"/>
  <c r="K333" i="15" s="1"/>
  <c r="K409" i="15"/>
  <c r="K411" i="15" s="1"/>
  <c r="K202" i="15"/>
  <c r="K266" i="15" s="1"/>
  <c r="K268" i="15" s="1"/>
  <c r="J340" i="15" l="1"/>
  <c r="K335" i="15"/>
  <c r="K336" i="15"/>
  <c r="K342" i="15" s="1"/>
  <c r="K344" i="15" s="1"/>
  <c r="C135" i="15" l="1"/>
  <c r="B135" i="15"/>
  <c r="A135" i="15"/>
  <c r="C68" i="15"/>
  <c r="B68" i="15"/>
  <c r="A68" i="15"/>
  <c r="B67" i="15"/>
  <c r="A67" i="15"/>
  <c r="C6" i="15"/>
  <c r="B6" i="15"/>
  <c r="A6" i="15"/>
  <c r="B5" i="15"/>
  <c r="A5" i="15"/>
  <c r="K199" i="15" l="1"/>
  <c r="K201" i="15" s="1"/>
  <c r="K68" i="15"/>
  <c r="A2" i="15"/>
  <c r="O103" i="3"/>
  <c r="N73" i="3" l="1"/>
  <c r="M73" i="3"/>
  <c r="L73" i="3"/>
  <c r="K73" i="3"/>
  <c r="N72" i="3"/>
  <c r="M72" i="3"/>
  <c r="L72" i="3"/>
  <c r="K72" i="3"/>
  <c r="N61" i="3"/>
  <c r="M61" i="3"/>
  <c r="L61" i="3"/>
  <c r="K61" i="3"/>
  <c r="L27" i="3"/>
  <c r="N33" i="3"/>
  <c r="M33" i="3"/>
  <c r="L33" i="3"/>
  <c r="K33" i="3"/>
  <c r="N32" i="3"/>
  <c r="M32" i="3"/>
  <c r="L32" i="3"/>
  <c r="K32" i="3"/>
  <c r="N31" i="3"/>
  <c r="M31" i="3"/>
  <c r="L31" i="3"/>
  <c r="K31" i="3"/>
  <c r="M30" i="3"/>
  <c r="L30" i="3"/>
  <c r="K30" i="3"/>
  <c r="N29" i="3"/>
  <c r="M29" i="3"/>
  <c r="L29" i="3"/>
  <c r="K29" i="3"/>
  <c r="N28" i="3"/>
  <c r="M28" i="3"/>
  <c r="L28" i="3"/>
  <c r="K28" i="3"/>
  <c r="O30" i="3" l="1"/>
  <c r="O32" i="3"/>
  <c r="P32" i="3" s="1"/>
  <c r="O73" i="3"/>
  <c r="P73" i="3" s="1"/>
  <c r="O72" i="3"/>
  <c r="P72" i="3" s="1"/>
  <c r="O61" i="3"/>
  <c r="P61" i="3" s="1"/>
  <c r="L34" i="3"/>
  <c r="O29" i="3"/>
  <c r="P29" i="3" s="1"/>
  <c r="P30" i="3"/>
  <c r="O28" i="3"/>
  <c r="P28" i="3" s="1"/>
  <c r="O31" i="3"/>
  <c r="P31" i="3" s="1"/>
  <c r="O33" i="3"/>
  <c r="P33" i="3" s="1"/>
  <c r="C465" i="15" l="1"/>
  <c r="B465" i="15"/>
  <c r="A465" i="15"/>
  <c r="C456" i="15"/>
  <c r="L57" i="3" l="1"/>
  <c r="L58" i="3"/>
  <c r="L59" i="3"/>
  <c r="L60" i="3"/>
  <c r="L56" i="3"/>
  <c r="K56" i="3"/>
  <c r="L62" i="3" l="1"/>
  <c r="K89" i="3"/>
  <c r="K88" i="3"/>
  <c r="O88" i="3" s="1"/>
  <c r="P88" i="3" s="1"/>
  <c r="N87" i="3"/>
  <c r="M87" i="3" l="1"/>
  <c r="N88" i="3"/>
  <c r="K87" i="3"/>
  <c r="O87" i="3" s="1"/>
  <c r="P87" i="3" s="1"/>
  <c r="M88" i="3"/>
  <c r="L64" i="3" l="1"/>
  <c r="N71" i="3"/>
  <c r="M71" i="3"/>
  <c r="L71" i="3"/>
  <c r="K71" i="3"/>
  <c r="N70" i="3"/>
  <c r="M70" i="3"/>
  <c r="L70" i="3"/>
  <c r="K70" i="3"/>
  <c r="N69" i="3"/>
  <c r="M69" i="3"/>
  <c r="L69" i="3"/>
  <c r="K69" i="3"/>
  <c r="N68" i="3"/>
  <c r="M68" i="3"/>
  <c r="L68" i="3"/>
  <c r="K68" i="3"/>
  <c r="N60" i="3"/>
  <c r="M60" i="3"/>
  <c r="K60" i="3"/>
  <c r="N59" i="3"/>
  <c r="M59" i="3"/>
  <c r="K59" i="3"/>
  <c r="N58" i="3"/>
  <c r="M58" i="3"/>
  <c r="K58" i="3"/>
  <c r="N57" i="3"/>
  <c r="M57" i="3"/>
  <c r="K57" i="3"/>
  <c r="O60" i="3" l="1"/>
  <c r="P60" i="3" s="1"/>
  <c r="O69" i="3"/>
  <c r="O59" i="3"/>
  <c r="P59" i="3" s="1"/>
  <c r="O70" i="3"/>
  <c r="O71" i="3"/>
  <c r="O68" i="3"/>
  <c r="P68" i="3" s="1"/>
  <c r="O57" i="3"/>
  <c r="P57" i="3" s="1"/>
  <c r="O58" i="3"/>
  <c r="P58" i="3" s="1"/>
  <c r="K132" i="15" l="1"/>
  <c r="K134" i="15" l="1"/>
  <c r="T111" i="3" l="1"/>
  <c r="Q84" i="3"/>
  <c r="K92" i="3"/>
  <c r="L36" i="3" l="1"/>
  <c r="L37" i="3"/>
  <c r="L38" i="3"/>
  <c r="L18" i="3"/>
  <c r="L39" i="3" l="1"/>
  <c r="K66" i="15" l="1"/>
  <c r="N78" i="3" l="1"/>
  <c r="L78" i="3"/>
  <c r="I94" i="3" l="1"/>
  <c r="J94" i="3" s="1"/>
  <c r="K91" i="3"/>
  <c r="K90" i="3"/>
  <c r="K86" i="3"/>
  <c r="K85" i="3"/>
  <c r="K83" i="3"/>
  <c r="M78" i="3"/>
  <c r="O78" i="3" s="1"/>
  <c r="P78" i="3" s="1"/>
  <c r="K78" i="3"/>
  <c r="N77" i="3"/>
  <c r="M77" i="3"/>
  <c r="L77" i="3"/>
  <c r="K77" i="3"/>
  <c r="N76" i="3"/>
  <c r="N79" i="3" s="1"/>
  <c r="M76" i="3"/>
  <c r="L76" i="3"/>
  <c r="L79" i="3" s="1"/>
  <c r="K76" i="3"/>
  <c r="N67" i="3"/>
  <c r="M67" i="3"/>
  <c r="L67" i="3"/>
  <c r="K67" i="3"/>
  <c r="N66" i="3"/>
  <c r="M66" i="3"/>
  <c r="L66" i="3"/>
  <c r="K66" i="3"/>
  <c r="N65" i="3"/>
  <c r="M65" i="3"/>
  <c r="L65" i="3"/>
  <c r="K65" i="3"/>
  <c r="N64" i="3"/>
  <c r="M64" i="3"/>
  <c r="K64" i="3"/>
  <c r="N56" i="3"/>
  <c r="N62" i="3" s="1"/>
  <c r="M56" i="3"/>
  <c r="M62" i="3" s="1"/>
  <c r="N53" i="3"/>
  <c r="M53" i="3"/>
  <c r="L53" i="3"/>
  <c r="L54" i="3" s="1"/>
  <c r="K53" i="3"/>
  <c r="N50" i="3"/>
  <c r="M50" i="3"/>
  <c r="K50" i="3"/>
  <c r="N49" i="3"/>
  <c r="M49" i="3"/>
  <c r="K49" i="3"/>
  <c r="N48" i="3"/>
  <c r="M48" i="3"/>
  <c r="K48" i="3"/>
  <c r="N47" i="3"/>
  <c r="M47" i="3"/>
  <c r="K47" i="3"/>
  <c r="N43" i="3"/>
  <c r="M43" i="3"/>
  <c r="L43" i="3"/>
  <c r="K43" i="3"/>
  <c r="N42" i="3"/>
  <c r="M42" i="3"/>
  <c r="L42" i="3"/>
  <c r="K42" i="3"/>
  <c r="N41" i="3"/>
  <c r="M41" i="3"/>
  <c r="L41" i="3"/>
  <c r="K41" i="3"/>
  <c r="M38" i="3"/>
  <c r="K38" i="3"/>
  <c r="N37" i="3"/>
  <c r="M37" i="3"/>
  <c r="K37" i="3"/>
  <c r="N36" i="3"/>
  <c r="M36" i="3"/>
  <c r="K36" i="3"/>
  <c r="N27" i="3"/>
  <c r="N34" i="3" s="1"/>
  <c r="M27" i="3"/>
  <c r="M34" i="3" s="1"/>
  <c r="K27" i="3"/>
  <c r="N23" i="3"/>
  <c r="M23" i="3"/>
  <c r="L23" i="3"/>
  <c r="L24" i="3" s="1"/>
  <c r="K23" i="3"/>
  <c r="N20" i="3"/>
  <c r="M20" i="3"/>
  <c r="L20" i="3"/>
  <c r="K20" i="3"/>
  <c r="N19" i="3"/>
  <c r="M19" i="3"/>
  <c r="L19" i="3"/>
  <c r="K19" i="3"/>
  <c r="K18" i="3"/>
  <c r="N15" i="3"/>
  <c r="M15" i="3"/>
  <c r="L15" i="3"/>
  <c r="L16" i="3" s="1"/>
  <c r="K15" i="3"/>
  <c r="N74" i="3" l="1"/>
  <c r="P114" i="3" s="1"/>
  <c r="L74" i="3"/>
  <c r="L44" i="3"/>
  <c r="L45" i="3" s="1"/>
  <c r="L21" i="3"/>
  <c r="L95" i="3" s="1"/>
  <c r="E10" i="3" s="1"/>
  <c r="M74" i="3"/>
  <c r="O100" i="3"/>
  <c r="O123" i="3" s="1"/>
  <c r="P123" i="3" s="1"/>
  <c r="M51" i="3"/>
  <c r="N51" i="3"/>
  <c r="M79" i="3"/>
  <c r="Q79" i="3" s="1"/>
  <c r="N54" i="3"/>
  <c r="M16" i="3"/>
  <c r="N44" i="3"/>
  <c r="M54" i="3"/>
  <c r="M44" i="3"/>
  <c r="N39" i="3"/>
  <c r="M39" i="3"/>
  <c r="M24" i="3"/>
  <c r="N24" i="3"/>
  <c r="O48" i="3"/>
  <c r="P48" i="3" s="1"/>
  <c r="O50" i="3"/>
  <c r="P50" i="3" s="1"/>
  <c r="O37" i="3"/>
  <c r="P37" i="3" s="1"/>
  <c r="O53" i="3"/>
  <c r="P53" i="3" s="1"/>
  <c r="O19" i="3"/>
  <c r="N18" i="3"/>
  <c r="N21" i="3" s="1"/>
  <c r="O65" i="3"/>
  <c r="P65" i="3" s="1"/>
  <c r="O67" i="3"/>
  <c r="P67" i="3" s="1"/>
  <c r="O49" i="3"/>
  <c r="P49" i="3" s="1"/>
  <c r="M83" i="3"/>
  <c r="O15" i="3"/>
  <c r="O20" i="3"/>
  <c r="P20" i="3" s="1"/>
  <c r="O66" i="3"/>
  <c r="P66" i="3" s="1"/>
  <c r="O27" i="3"/>
  <c r="O34" i="3" s="1"/>
  <c r="O41" i="3"/>
  <c r="P41" i="3" s="1"/>
  <c r="O23" i="3"/>
  <c r="M18" i="3"/>
  <c r="M21" i="3" s="1"/>
  <c r="O38" i="3"/>
  <c r="P38" i="3" s="1"/>
  <c r="O42" i="3"/>
  <c r="O36" i="3"/>
  <c r="P36" i="3" s="1"/>
  <c r="O43" i="3"/>
  <c r="P43" i="3" s="1"/>
  <c r="O47" i="3"/>
  <c r="O77" i="3"/>
  <c r="O56" i="3"/>
  <c r="O62" i="3" s="1"/>
  <c r="O76" i="3"/>
  <c r="O64" i="3"/>
  <c r="O83" i="3"/>
  <c r="P83" i="3" s="1"/>
  <c r="O105" i="3" l="1"/>
  <c r="O128" i="3" s="1"/>
  <c r="O117" i="3"/>
  <c r="O118" i="3" s="1"/>
  <c r="Q74" i="3"/>
  <c r="O79" i="3"/>
  <c r="O74" i="3"/>
  <c r="O51" i="3"/>
  <c r="M45" i="3"/>
  <c r="N45" i="3"/>
  <c r="Q34" i="3"/>
  <c r="P77" i="3"/>
  <c r="O54" i="3"/>
  <c r="P42" i="3"/>
  <c r="O44" i="3"/>
  <c r="O39" i="3"/>
  <c r="O24" i="3"/>
  <c r="P27" i="3"/>
  <c r="P19" i="3"/>
  <c r="P15" i="3"/>
  <c r="O16" i="3"/>
  <c r="N16" i="3"/>
  <c r="Q62" i="3"/>
  <c r="Q83" i="3"/>
  <c r="P56" i="3"/>
  <c r="P23" i="3"/>
  <c r="P76" i="3"/>
  <c r="Q54" i="3"/>
  <c r="Q21" i="3"/>
  <c r="O18" i="3"/>
  <c r="O21" i="3" s="1"/>
  <c r="P47" i="3"/>
  <c r="Q44" i="3"/>
  <c r="P64" i="3"/>
  <c r="Q51" i="3"/>
  <c r="O45" i="3" l="1"/>
  <c r="Q24" i="3"/>
  <c r="P18" i="3"/>
  <c r="K100" i="3" l="1"/>
  <c r="Q39" i="3"/>
  <c r="Q45" i="3" l="1"/>
  <c r="O92" i="3" l="1"/>
  <c r="P92" i="3" s="1"/>
  <c r="M92" i="3"/>
  <c r="M91" i="3" l="1"/>
  <c r="O91" i="3"/>
  <c r="P91" i="3" s="1"/>
  <c r="M89" i="3" l="1"/>
  <c r="O89" i="3"/>
  <c r="P89" i="3" s="1"/>
  <c r="N89" i="3"/>
  <c r="N86" i="3"/>
  <c r="O86" i="3"/>
  <c r="P86" i="3" s="1"/>
  <c r="M86" i="3"/>
  <c r="M85" i="3"/>
  <c r="P112" i="3" s="1"/>
  <c r="N85" i="3"/>
  <c r="O102" i="3" s="1"/>
  <c r="O125" i="3" s="1"/>
  <c r="O85" i="3"/>
  <c r="P85" i="3" s="1"/>
  <c r="N94" i="3" l="1"/>
  <c r="N95" i="3" s="1"/>
  <c r="O90" i="3" l="1"/>
  <c r="M90" i="3"/>
  <c r="M94" i="3" s="1"/>
  <c r="M95" i="3" s="1"/>
  <c r="O94" i="3" l="1"/>
  <c r="O95" i="3" s="1"/>
  <c r="P90" i="3"/>
  <c r="O99" i="3"/>
  <c r="O101" i="3" l="1"/>
  <c r="O107" i="3" s="1"/>
  <c r="O122" i="3"/>
  <c r="K423" i="15"/>
  <c r="K425" i="15" s="1"/>
  <c r="K437" i="15"/>
  <c r="K439" i="15" s="1"/>
  <c r="I10" i="3" l="1"/>
  <c r="M10" i="3" s="1"/>
  <c r="O124" i="3"/>
  <c r="P124" i="3" s="1"/>
  <c r="M96" i="3"/>
  <c r="P100" i="3"/>
  <c r="P99" i="3"/>
  <c r="P102" i="3"/>
  <c r="O113" i="3" l="1"/>
  <c r="P111" i="3"/>
  <c r="P101" i="3" l="1"/>
  <c r="N96" i="3" l="1"/>
  <c r="O96" i="3" l="1"/>
</calcChain>
</file>

<file path=xl/sharedStrings.xml><?xml version="1.0" encoding="utf-8"?>
<sst xmlns="http://schemas.openxmlformats.org/spreadsheetml/2006/main" count="961" uniqueCount="362">
  <si>
    <t>PLANILHA DE ADITIVO CONTRATUAL - ACRÉSCIMO E DECRÉSCIMO - COM REFLEXO FINANCEIRO</t>
  </si>
  <si>
    <t>CONTRATANTE:</t>
  </si>
  <si>
    <t>DATA:</t>
  </si>
  <si>
    <t>CONTRATADA:</t>
  </si>
  <si>
    <t>DATA DA PROPOSTA COMERCIAL:</t>
  </si>
  <si>
    <t>BASE DO ORÇAMENTO DA PROPOSTA:</t>
  </si>
  <si>
    <t>B. D. I DA PROPOSTA COMERCIAL</t>
  </si>
  <si>
    <t>DESONERADA</t>
  </si>
  <si>
    <t xml:space="preserve">CONTRATO Nº:                                      </t>
  </si>
  <si>
    <t>REFLEXO FINANCEIRO:</t>
  </si>
  <si>
    <t>PERCENTUAL</t>
  </si>
  <si>
    <t>ITEM</t>
  </si>
  <si>
    <t>DISCRIMINAÇÃO DOS SERVIÇOS DO ORÇAMENTO</t>
  </si>
  <si>
    <t>UND</t>
  </si>
  <si>
    <t>P. U S/BDI</t>
  </si>
  <si>
    <t>P.U. C/BDI</t>
  </si>
  <si>
    <t>QUANTIDADES</t>
  </si>
  <si>
    <t>FINANCEIRO (R$)</t>
  </si>
  <si>
    <t>ACRÉSCIMO</t>
  </si>
  <si>
    <t>DECRÉSCIMO</t>
  </si>
  <si>
    <t>CONTRATO ADEQUADO</t>
  </si>
  <si>
    <t>%  DO ADITIVO</t>
  </si>
  <si>
    <t>1.</t>
  </si>
  <si>
    <t>1.1</t>
  </si>
  <si>
    <t>2.</t>
  </si>
  <si>
    <t>2.1</t>
  </si>
  <si>
    <t>3.1</t>
  </si>
  <si>
    <t>4.</t>
  </si>
  <si>
    <t>5.</t>
  </si>
  <si>
    <t>5.1</t>
  </si>
  <si>
    <t>5.2</t>
  </si>
  <si>
    <t>5.3</t>
  </si>
  <si>
    <t>6.1</t>
  </si>
  <si>
    <t>7.</t>
  </si>
  <si>
    <t>7.1</t>
  </si>
  <si>
    <t>7.2</t>
  </si>
  <si>
    <t>8.1</t>
  </si>
  <si>
    <t>8.2</t>
  </si>
  <si>
    <t>LEGENDA:</t>
  </si>
  <si>
    <t>SERVIÇOS QUE JÁ POSSUIAM PREÇO UNITÁRIO NA PLANILHA ORIGINAL E ESTÃO SENDO UTILIZADOS NOVO GRUPO</t>
  </si>
  <si>
    <t>SERVIÇOS QUE JÁ POSSUIAM PREÇO UNITÁRIO NA PLANILHA ORIGINAL E SOFRERAM ACRÉSCIMO</t>
  </si>
  <si>
    <t>ADITIVO QUALITATIVO</t>
  </si>
  <si>
    <t>SERVIÇOS QUE JÁ POSSUIAM PREÇO UNITÁRIO NA PLANILHA ORIGINAL E SOFRERAM DECRÉSCIMO</t>
  </si>
  <si>
    <t>PREÇO DO EDITAL:</t>
  </si>
  <si>
    <t>ADITIVO QUANTITATIVO</t>
  </si>
  <si>
    <t>SERVIÇOS NOVOS QUE NÃO EXISTIAM NA PLANILHA ORIGINAL</t>
  </si>
  <si>
    <t>PREÇO CONTRATADO:</t>
  </si>
  <si>
    <t>TOTAL DO ACRÉSCIMO</t>
  </si>
  <si>
    <t>DESCONTO DA LICITAÇÃO:</t>
  </si>
  <si>
    <t>ADITIVO DE DECRÉSCIMO</t>
  </si>
  <si>
    <t>VALOR INICIAL DO CONTRATO</t>
  </si>
  <si>
    <t>REFLEXO FINANCEIRO</t>
  </si>
  <si>
    <t>M2</t>
  </si>
  <si>
    <t>UN</t>
  </si>
  <si>
    <t>3.</t>
  </si>
  <si>
    <t>4.2</t>
  </si>
  <si>
    <t>4.3</t>
  </si>
  <si>
    <t>5.4</t>
  </si>
  <si>
    <t>M</t>
  </si>
  <si>
    <t>6.</t>
  </si>
  <si>
    <t>M3</t>
  </si>
  <si>
    <t>8.3</t>
  </si>
  <si>
    <t>PERCENTUAL (%)</t>
  </si>
  <si>
    <t>MEMÓRIA DE CÁLCULO</t>
  </si>
  <si>
    <t>TOTAL</t>
  </si>
  <si>
    <t>Total Geral</t>
  </si>
  <si>
    <t>Diferença - Supressão</t>
  </si>
  <si>
    <t>SINAPI</t>
  </si>
  <si>
    <t>SEDOP</t>
  </si>
  <si>
    <t xml:space="preserve">TOTAL GERAL </t>
  </si>
  <si>
    <t>CÓD.</t>
  </si>
  <si>
    <t>BASE</t>
  </si>
  <si>
    <t>7.3</t>
  </si>
  <si>
    <t>7.4</t>
  </si>
  <si>
    <t>7.5</t>
  </si>
  <si>
    <t>7.6</t>
  </si>
  <si>
    <t>8.1.1</t>
  </si>
  <si>
    <t>8.2.1</t>
  </si>
  <si>
    <t>8.2.2</t>
  </si>
  <si>
    <t>8.2.3</t>
  </si>
  <si>
    <t>8.2.4</t>
  </si>
  <si>
    <t>8.4</t>
  </si>
  <si>
    <t>8.5</t>
  </si>
  <si>
    <t>Item</t>
  </si>
  <si>
    <t>Descrição</t>
  </si>
  <si>
    <t>Unid.</t>
  </si>
  <si>
    <t>Quant.</t>
  </si>
  <si>
    <t>Compr.(m)</t>
  </si>
  <si>
    <t>Largura (m)</t>
  </si>
  <si>
    <t>Alt/Prof. (m)</t>
  </si>
  <si>
    <t>Kg</t>
  </si>
  <si>
    <t>Vezes</t>
  </si>
  <si>
    <t>Subtotal</t>
  </si>
  <si>
    <t>Total</t>
  </si>
  <si>
    <t>BDI DA LICITAÇÃO</t>
  </si>
  <si>
    <t xml:space="preserve">LOCALIZAÇÃO: </t>
  </si>
  <si>
    <t>SERVIÇOS EXTRAS COMPLEMENTARES</t>
  </si>
  <si>
    <t xml:space="preserve"> PROPOSTA DA CONTRATADA:</t>
  </si>
  <si>
    <t>4.1.1</t>
  </si>
  <si>
    <t>4.1.2</t>
  </si>
  <si>
    <t>4.1.3</t>
  </si>
  <si>
    <t>4.1.4</t>
  </si>
  <si>
    <t>4.2.1</t>
  </si>
  <si>
    <t>4.2.2</t>
  </si>
  <si>
    <t>4.3.1</t>
  </si>
  <si>
    <t>8.2.5</t>
  </si>
  <si>
    <t>8.6</t>
  </si>
  <si>
    <t>8.7</t>
  </si>
  <si>
    <t>8.8</t>
  </si>
  <si>
    <t>PREFEITURA MUNICIPAL DE TUCUMÃ</t>
  </si>
  <si>
    <t xml:space="preserve"> PREFEITURA MUNICIPAL DE TUCUMÃ</t>
  </si>
  <si>
    <t>CONSTRUSERV SERVIÇOS E CONSTRUÇÕES LTDA</t>
  </si>
  <si>
    <t>SUB-TOTAL ITEM 01.</t>
  </si>
  <si>
    <t>SUB-TOTAL ITEM 02.</t>
  </si>
  <si>
    <t>SUB-TOTAL ITEM 4.1</t>
  </si>
  <si>
    <t>SUB-TOTAL ITEM 4.2</t>
  </si>
  <si>
    <t>SUB-TOTAL ITEM 4.3</t>
  </si>
  <si>
    <t>SUB-TOTAL ITEM 04.</t>
  </si>
  <si>
    <t>4.1.5</t>
  </si>
  <si>
    <t>4.1.6</t>
  </si>
  <si>
    <t>4.1.7</t>
  </si>
  <si>
    <t>4.3.2</t>
  </si>
  <si>
    <t>4.3.3</t>
  </si>
  <si>
    <t>SUB-TOTAL ITEM 8.</t>
  </si>
  <si>
    <t xml:space="preserve">  Nº 20210557</t>
  </si>
  <si>
    <r>
      <rPr>
        <b/>
        <sz val="18"/>
        <rFont val="Arial Narrow"/>
        <family val="2"/>
      </rPr>
      <t>OBJETO:</t>
    </r>
    <r>
      <rPr>
        <sz val="18"/>
        <rFont val="Arial Narrow"/>
        <family val="2"/>
      </rPr>
      <t xml:space="preserve"> CONTRATO ADMINISTRATIVO PARA A EXECUÇÃO DE PAVIMENTAÇÃO DE DIVERSAS RUAS NO PERÍMETRO URBANO DO MUNICÍPIO DE TUCUMÃ/PA.</t>
    </r>
  </si>
  <si>
    <t>PERÍMETRO URBANO DO MUNICÍPIO DE TUCUMÃ/PA</t>
  </si>
  <si>
    <t>01.10.2021</t>
  </si>
  <si>
    <t>ADMINISTRAÇÃO LOCAL</t>
  </si>
  <si>
    <t>001</t>
  </si>
  <si>
    <t>CPU</t>
  </si>
  <si>
    <t>ADMINISTRAÇÃO LOCAL DA OBRA</t>
  </si>
  <si>
    <t>SERVIÇOS PRELIMINARES</t>
  </si>
  <si>
    <t>2.2</t>
  </si>
  <si>
    <t>2.3</t>
  </si>
  <si>
    <t>011340</t>
  </si>
  <si>
    <t>002</t>
  </si>
  <si>
    <t>99064</t>
  </si>
  <si>
    <t>PLACA DE OBRA EM LONA COM PLOTAGEM DE
GRÁFICA</t>
  </si>
  <si>
    <t xml:space="preserve">M2    </t>
  </si>
  <si>
    <t>LOCAÇÃO DE CONTAINER PARA ESCRITÓRIO/VESTIÁRIOS E ALMOXARIFADO</t>
  </si>
  <si>
    <t>MÊS</t>
  </si>
  <si>
    <t>LOCAÇÃO DE PAVIMENTAÇÃO. AF_10/2018</t>
  </si>
  <si>
    <t>MOBILIZAÇÃO E DESMOBILIZAÇÃO</t>
  </si>
  <si>
    <t>003</t>
  </si>
  <si>
    <t>MOBILIZAÇÃO E DESMOBILIZAÇÃO  DA OBRA</t>
  </si>
  <si>
    <t>SUB-TOTAL ITEM 3</t>
  </si>
  <si>
    <t>4.1.</t>
  </si>
  <si>
    <t>REVESTIMENTO PRIMARIO</t>
  </si>
  <si>
    <t>REGULARIZAÇÃO DO SUB-LEITO</t>
  </si>
  <si>
    <t>98525</t>
  </si>
  <si>
    <t>101126</t>
  </si>
  <si>
    <t xml:space="preserve"> 93591</t>
  </si>
  <si>
    <t>100576</t>
  </si>
  <si>
    <t>LIMPEZA MECANIZADA DE CAMADA VEGETAL, VEGETAÇÃO E PEQUENAS ÁRVORES (DIÂMETRO DE TRONCO MENOR QUE 0,20 M), COM TRATOR DE ESTEIRAS.AF_05/2018 (LIMPEZA DA VIA)</t>
  </si>
  <si>
    <t>ESCAVAÇÃO HORIZONTAL, INCLUINDO CARGA E DESCARGA EM SOLO DE 1A CATEGORIA COM TRATOR DE ESTEIRAS (170HP/LÂMINA: 5,20M3). AF_07/2020  (LIMPEZA CAMADA INSERVIVEL)</t>
  </si>
  <si>
    <t>TRANSPORTE COM CAMINHÃO BASCULANTE DE 14 M3, EM VIA URBANA EM LEITO NATURAL (UNIDADE: M3XKM). AF_01/2018 (CAMADA INSERVIVEL)</t>
  </si>
  <si>
    <t>M3XKM</t>
  </si>
  <si>
    <t>LIMPEZA MECANIZADA DE CAMADA VEGETAL, VEGETAÇÃO E PEQUENAS ÁRVORES (DIÂMETRO DE TRONCO MENOR QUE 0,20 M), COM TRATOR DE ESTEIRAS.AF_05/2018 (LIMPEZA DA JAZIDA)</t>
  </si>
  <si>
    <t>ESCAVAÇÃO HORIZONTAL, INCLUINDO CARGA E DESCARGA EM SOLO DE 1A CATEGORIA COM TRATOR DE ESTEIRAS (170HP/LÂMINA: 5,20M3). AF_07/2020 (MATERIAL DA JAZIDA)</t>
  </si>
  <si>
    <t>TRANSPORTE COM CAMINHÃO BASCULANTE DE 14 M3, EM VIA URBANA EM LEITO NATURAL (UNIDADE: M3XKM). AF_01/2018</t>
  </si>
  <si>
    <t>REGULARIZAÇÃO E COMPACTAÇÃO DE SUBLEITO DE SOLO PREDOMINANTEMENTE ARGILOSO. AF_11/2019</t>
  </si>
  <si>
    <t>REGULARIZAÇÃO DA SUB-BASE</t>
  </si>
  <si>
    <t>4.2.3</t>
  </si>
  <si>
    <t>96388</t>
  </si>
  <si>
    <t>EXECUÇÃO E COMPACTAÇÃO DE BASE E OU SUB BASE PARA PAVIMENTAÇÃO DE SOLOS DE COMPORTAMENTO LATERÍTICO (ARENOSO) - EXCLUSIVE SOLO, ESCAVAÇÃO, CARGA E TRANSPORTE. AF_11/2019</t>
  </si>
  <si>
    <t>REGULARIZAÇÃO DA BASE</t>
  </si>
  <si>
    <t>PAVIMENTAÇÃO</t>
  </si>
  <si>
    <t>96401</t>
  </si>
  <si>
    <t>96402</t>
  </si>
  <si>
    <t>95427</t>
  </si>
  <si>
    <t>004</t>
  </si>
  <si>
    <t>EXECUÇÃO DE IMPRIMAÇÃO COM ASFALTO DILUÍDO CM-30. AF_09/2017</t>
  </si>
  <si>
    <t>EXECUÇÃO DE PINTURA DE LIGAÇÃO COM EMULSÃO ASFÁLTICA RR-2C. AF_11/2019</t>
  </si>
  <si>
    <t xml:space="preserve"> TRANSPORTE COM CAMINHÃO BASCULANTE DE 18 M³, EM VIA URBANA PAVIMENTADA, ADICIONAL PARA DMT EXCEDENTE A 30 KM (UNIDADE: M3XKM). AF_07/2020</t>
  </si>
  <si>
    <t>CONSTRUÇÃO DE PAVIMENTO COM APLICAÇÃO DE CONCRETO BETUMINOSO USINADO A QUENTE (CBUQ), CAMADA DE ROLAMENTO, COM ESPESSURA DE 3,5 CM - EXCLUSIVE TRANSPORTE. AF_03/2017</t>
  </si>
  <si>
    <t>SUB-TOTAL ITEM 5.</t>
  </si>
  <si>
    <t>SINALIZAÇÃO HORIZONTAL</t>
  </si>
  <si>
    <t>72947</t>
  </si>
  <si>
    <t>siNAPI</t>
  </si>
  <si>
    <t>SINALIZACAO HORIZONTAL COM TINTA RETRORREFLETIVA A BASE DE RESINA ACRILICA COM MICROESFERAS DE VIDRO</t>
  </si>
  <si>
    <t>MEIO FIO, SARJETA E CALÇADA</t>
  </si>
  <si>
    <t>94267</t>
  </si>
  <si>
    <t>101617</t>
  </si>
  <si>
    <t>94992</t>
  </si>
  <si>
    <t>83693</t>
  </si>
  <si>
    <t>GUIA (MEIO-FIO) E SARJETA CONJUGADOS DE CONCRETO, MOLDADA IN LOCO EM TRECHO RETO COM EXTRUSORA, 45 CM BASE (15 CM BASE DA GUIA + 30 CM BASE DA SARJETA) X 22 CM ALTURA. AF_06/2016</t>
  </si>
  <si>
    <t xml:space="preserve">M     </t>
  </si>
  <si>
    <t>ESCAVAÇÃO HORIZONTAL, INCLUINDO CARGA E DESCARGA EM SOLO DE 1A CATEGORIA COM TRATOR DE ESTEIRAS (170HP/LÂMINA: 5,20M3). AF_07/2020  (MATERIAL PARA CALÇADAS)</t>
  </si>
  <si>
    <t>TRANSPORTE COM CAMINHÃO BASCULANTE DE 14 M3, EM VIA URBANA EM LEITO NATURAL (UNIDADE: M3XKM). AF_01/2018 (MATERIAL PRA CALÇADA)</t>
  </si>
  <si>
    <t>PREPARO DE FUNDO DE VALA COM LARGURA MAIOR OU IGUAL A 1,5 M E MENOR QU E 2,5 M (ACERTO DO SOLO NATURAL). AF_08/2020 (CALÇADA)</t>
  </si>
  <si>
    <t>EXECUÇÃO DE PASSEIO (CALÇADA) OU PISO DE CONCRETO COM CONCRETO MOLDADO IN LOCO, FEITO EM OBRA, ACABAMENTO CONVENCIONAL, ESPESSURA 6 CM, ARMADO. AF_07/2016</t>
  </si>
  <si>
    <t xml:space="preserve"> M2 </t>
  </si>
  <si>
    <t>CAIACAO EM MEIO FIO</t>
  </si>
  <si>
    <t>SUB-TOTAL ITEM 7.</t>
  </si>
  <si>
    <t>8.</t>
  </si>
  <si>
    <t>DRENAGEM</t>
  </si>
  <si>
    <t>SICRO 3</t>
  </si>
  <si>
    <t>90092</t>
  </si>
  <si>
    <t>93381</t>
  </si>
  <si>
    <t>101618</t>
  </si>
  <si>
    <t>92214</t>
  </si>
  <si>
    <t>92212</t>
  </si>
  <si>
    <t>97961</t>
  </si>
  <si>
    <t>2003642</t>
  </si>
  <si>
    <t>2003680</t>
  </si>
  <si>
    <t>98114</t>
  </si>
  <si>
    <t>2003451</t>
  </si>
  <si>
    <t>ESCAVAÇÃO MECANIZADA DE VALA COM PROF. MAIOR QUE 1,5 M E ATÉ 3,0 M(MÉDIA ENTRE MONTANTE E JUSANTE/UMA COMPOSIÇÃO POR TRECHO), COM ESCAVADEIRA HIDRÁULICA (0,8 M3/111 HP), LARG. MENOR QUE 1,5 M, EM SOLO DE 1A CATEGORIA, LOCAIS COM BAIXO NÍVEL DE INTERFERÊNCIA. AF_02/2021</t>
  </si>
  <si>
    <t>REATERRO MECANIZADO DE VALA COM RETROESCAVADEIRA (CAPACIDADE DA CAÇAMBA DA RETRO: 0,26 M³ / POTÊNCIA: 88 HP), LARGURA DE 0,8 A 1,5 M, PROFUNDIDADE DE 1,5 A 3,0 M, COM SOLO (SEM SUBSTITUIÇÃO) DE 1ª CATEGORIA EM LOCAIS COM BAIXO NÍVEL DE INTERFERÊNCIA. AF_04/2016</t>
  </si>
  <si>
    <t>PREPARO DE FUNDO DE VALA COM LARGURA MENOR QUE 1,5 M, COM CAMADA DE AREIA, LANÇAMENTO MANUAL. AF_08/2020</t>
  </si>
  <si>
    <t>TUBO DE CONCRETO PARA REDES COLETORAS DE ÁGUAS PLUVIAIS, DIÂMETRO DE 800 MM, JUNTA RÍGIDA, INSTALADO EM LOCAL COM BAIXO NÍVEL DE INTERFERÊNCIAS - FORNECIMENTO E ASSENTAMENTO. AF_12/2015</t>
  </si>
  <si>
    <t>TUBO DE CONCRETO PARA REDES COLETORAS DE ÁGUAS PLUVIAIS, DIÂMETRO DE 600 MM, JUNTA RÍGIDA, INSTALADO EM LOCAL COM ALTO NÍVEL DE INTERFERÊNCIAS - FORNECIMENTO E ASSENTAMENTO. AF_12/2015</t>
  </si>
  <si>
    <t>CAIXA PARA BOCA DE LOBO COMBINADA COM GRELHA RETANGULAR, EM ALVENARIA COM BLOCOS DE CONCRETO, DIMENSÕES INTERNAS: 1,3X1X1,2 M. AF_12/2020</t>
  </si>
  <si>
    <t>TAMPA CIRCULAR PARA ESGOTO E DRENAGEM, EM FERRO FUNDIDO, DIÂMETRO INTERNO = 0,6 M. AF_12/2020</t>
  </si>
  <si>
    <t>9.</t>
  </si>
  <si>
    <t>PROJETO EXECUTIVO / AS BUILT</t>
  </si>
  <si>
    <t>05</t>
  </si>
  <si>
    <t>06</t>
  </si>
  <si>
    <t>07</t>
  </si>
  <si>
    <t>ELABORAÇÃO DE PROJETO DE PAVIMENTAÇÃO</t>
  </si>
  <si>
    <t>ELABORAÇÃO DE PROJETO DE DRENAGEM</t>
  </si>
  <si>
    <t>ELABORAÇÃO DE PROJETO DE SINALIZAÇÃO</t>
  </si>
  <si>
    <t>SUB-TOTAL ITEM 9.</t>
  </si>
  <si>
    <t>SUB-TOTAL ITEM 6.</t>
  </si>
  <si>
    <t>CONTRATO REEQUILIBRADO</t>
  </si>
  <si>
    <t>8.1.1.1</t>
  </si>
  <si>
    <t>EXECUÇÃO E COMPACTAÇÃO DE ATERRO COM SOLO PREDOMINANTEMENTE ARGILOSO - EXCLUSIVE SOLO, ESCAVAÇÃO, CARGA E TRANSPORTE. AF_11/2019</t>
  </si>
  <si>
    <t>8.2.6</t>
  </si>
  <si>
    <t>8.2.7</t>
  </si>
  <si>
    <t>8.2.8</t>
  </si>
  <si>
    <t>TUBO DE CONCRETO PARA REDES COLETORAS DE ÁGUAS PLUVIAIS, DIÂMETRO DE 400 MM, JUNTA RÍGIDA, INSTALADO EM LOCAL COM ALTO NÍVEL DE INTERFERÊNCIAS - FORNECIMENTO E ASSENTAMENTO. AF_12/2015</t>
  </si>
  <si>
    <t>CAIXA PARA BOCA DE LOBO SIMPLES RETANGULAR, EM ALVENARIA COM BLOCOS DE CONCRETO, DIMENSÕES INTERNAS: 0,6X1X1,2 M. AF_12/2020</t>
  </si>
  <si>
    <t>BASE PARA POÇO DE VISITA RETANGULAR PARA DRENAGEM, EM ALVENARIA COM BLOCOS DE CONCRETO, DIMENSÕES INTERNAS = 1,5X2 M, PROFUNDIDADE = 1,45 M, EXCLUINDO TAMPÃO. AF_12/2020</t>
  </si>
  <si>
    <t>BOCA PARA BUEIRO SIMPLES TUBULAR D = 80 CM EM CONCRETO, ALAS COM ESCONSIDADE DE 0°, INCLUINDO FÔRMAS E MATERIAIS. AF_07/2021</t>
  </si>
  <si>
    <t>ESCAVAÇÃO MANUAL DE VALA COM PROFUNDIDADE MENOR OU IGUAL A 1,30 M. AF_02/2021</t>
  </si>
  <si>
    <t>CANALETA MEIA CANA PRÉ-MOLDADA DE CONCRETO (D = 40 CM) - FORNECIMENTO E INSTALAÇÃO. AF_08/2021</t>
  </si>
  <si>
    <t>EXECUÇÃO DE SARJETA DE CONCRETO USINADO, MOLDADA IN LOCO EM TRECHO CURVO, 30 CM BASE X 10 CM ALTURA. AF_06/2016</t>
  </si>
  <si>
    <t>VALOR REEQUILIBRADO DO CONTRATO</t>
  </si>
  <si>
    <t>RUA 05 - AV. JOINVILE</t>
  </si>
  <si>
    <t>AV. GIRASSOL</t>
  </si>
  <si>
    <t>RUA NORTE</t>
  </si>
  <si>
    <t>RUA 01 - ESCOLA THIAGO</t>
  </si>
  <si>
    <t>RUA 02 - ENTRE AV.PARANA E RUA 01</t>
  </si>
  <si>
    <t>RUA 02 - ESCOLA THIAGO</t>
  </si>
  <si>
    <t>RUA SANTO ANTÔNIO (PALMEIRA I)</t>
  </si>
  <si>
    <t>RUA SANTO ANTÔNIO (BELA VISTA)</t>
  </si>
  <si>
    <t>RUA LESTE</t>
  </si>
  <si>
    <t>RUA ORIXIMINÁ</t>
  </si>
  <si>
    <t xml:space="preserve">RUA DAS PAINEIRAS </t>
  </si>
  <si>
    <t>RUA PRIMAVERA</t>
  </si>
  <si>
    <t>RUA CAPANEMA</t>
  </si>
  <si>
    <t>RUA MANOEL GARRINCHA</t>
  </si>
  <si>
    <t>RUA MARABÁ</t>
  </si>
  <si>
    <t>RUA XIXÁ</t>
  </si>
  <si>
    <t>RUA NITERÓI</t>
  </si>
  <si>
    <t>RUA PRESIDENTE FIGUEIREDO</t>
  </si>
  <si>
    <t>RUA SÃO LEOPOLDO</t>
  </si>
  <si>
    <t>RUA FLAMBOYANT</t>
  </si>
  <si>
    <t>RUA DAS ACÁCIAS</t>
  </si>
  <si>
    <t>RUA JARINA</t>
  </si>
  <si>
    <t xml:space="preserve">AV. VILMAR CARVALHO </t>
  </si>
  <si>
    <t>RUA BENEVIDES</t>
  </si>
  <si>
    <t>RUA SUL</t>
  </si>
  <si>
    <t>AV. AURÉLIO FELIPE</t>
  </si>
  <si>
    <t>RUA OESTE</t>
  </si>
  <si>
    <t>RUA POMAR</t>
  </si>
  <si>
    <t>RUA CENTRAL</t>
  </si>
  <si>
    <t>RUA 06 - VILA DA PAZ</t>
  </si>
  <si>
    <t>DMT</t>
  </si>
  <si>
    <t>EMPOLAMENTO (25%)</t>
  </si>
  <si>
    <t>8.9</t>
  </si>
  <si>
    <t>8.10</t>
  </si>
  <si>
    <t>9.1</t>
  </si>
  <si>
    <t>9.2</t>
  </si>
  <si>
    <t>9.3</t>
  </si>
  <si>
    <t>LADOS</t>
  </si>
  <si>
    <t>VOLUME</t>
  </si>
  <si>
    <t>REFLEXO ITEM 7.4</t>
  </si>
  <si>
    <t>RUA CAPANEMA LADO ESQUERDO</t>
  </si>
  <si>
    <t>MEMÓRIA DE CÁLCULO DE DRENAGEM</t>
  </si>
  <si>
    <t>LOCALIZAÇÃO</t>
  </si>
  <si>
    <t>PV-MONT</t>
  </si>
  <si>
    <t>PV-JUS</t>
  </si>
  <si>
    <t>Ø</t>
  </si>
  <si>
    <t>COMP</t>
  </si>
  <si>
    <t>CHAM.</t>
  </si>
  <si>
    <t>ACRESC.</t>
  </si>
  <si>
    <t>PV</t>
  </si>
  <si>
    <t>LARGURA</t>
  </si>
  <si>
    <t>ALT. MED.</t>
  </si>
  <si>
    <t>LASTRO DE AREIA</t>
  </si>
  <si>
    <t>BL</t>
  </si>
  <si>
    <t>RAMAL - 400mm e 600mm</t>
  </si>
  <si>
    <t>Nº</t>
  </si>
  <si>
    <t>ALT.</t>
  </si>
  <si>
    <t>BOCA</t>
  </si>
  <si>
    <t>FUNDO</t>
  </si>
  <si>
    <t>MEDIA</t>
  </si>
  <si>
    <t>ESCAV</t>
  </si>
  <si>
    <t>REAT</t>
  </si>
  <si>
    <t>QUANT.</t>
  </si>
  <si>
    <t>COMP.</t>
  </si>
  <si>
    <t>PV 01</t>
  </si>
  <si>
    <t>PV 02</t>
  </si>
  <si>
    <t>PV 03</t>
  </si>
  <si>
    <t>DS 01</t>
  </si>
  <si>
    <t>RUA CAPANEMA LADO DIREITO</t>
  </si>
  <si>
    <t>PV 05</t>
  </si>
  <si>
    <t>PV 04</t>
  </si>
  <si>
    <t>DS 02</t>
  </si>
  <si>
    <t>REDE EXISTENTE NAS CALÇADAS DE 600MM</t>
  </si>
  <si>
    <t>PV 06</t>
  </si>
  <si>
    <t xml:space="preserve">TRAVESSIA BUEIRO DUPLO - CORREGO </t>
  </si>
  <si>
    <t>TRAVESSIA BUEIRO</t>
  </si>
  <si>
    <t>RUA DAS PAINEIRAS</t>
  </si>
  <si>
    <t>COM AVENIDA BALATA - TRAVESSIA</t>
  </si>
  <si>
    <t>RUA SANTO ANTÔNIO</t>
  </si>
  <si>
    <t>PV 09</t>
  </si>
  <si>
    <t>RUA SEBERI</t>
  </si>
  <si>
    <t>PV 07</t>
  </si>
  <si>
    <t>PV 08</t>
  </si>
  <si>
    <t>AVENIDA GIRASSOL</t>
  </si>
  <si>
    <t>PV 12</t>
  </si>
  <si>
    <t>PV 11</t>
  </si>
  <si>
    <t>PV 10</t>
  </si>
  <si>
    <t>C/ AVENIDA S. CATARINA</t>
  </si>
  <si>
    <t>DE ACORDO MEMÓRIA DE CÁLCULO DE DRENAGEM</t>
  </si>
  <si>
    <t>600Ø</t>
  </si>
  <si>
    <t>800Ø</t>
  </si>
  <si>
    <t>400Ø</t>
  </si>
  <si>
    <t>TUBO DN 400</t>
  </si>
  <si>
    <t>TUBO DN 600</t>
  </si>
  <si>
    <t>TUBO DN 800</t>
  </si>
  <si>
    <t xml:space="preserve"> SEÇÃO DO TUBO</t>
  </si>
  <si>
    <t>ESCAVAÇÃO</t>
  </si>
  <si>
    <t>PRÓPRIA</t>
  </si>
  <si>
    <t>SINAPI 08/2021; SEDOP 09/2021;  SICRO 04/2021</t>
  </si>
  <si>
    <t>CAIXA DE LIGAÇÃO E PASSAGEM - CLP 01 - AREIA E BRITA COMERCIAIS</t>
  </si>
  <si>
    <t>POÇO DE VISITA - PVI 02 - AREIA E BRITA COMERCIAIS</t>
  </si>
  <si>
    <t>DISSIPADOR DE ENERGIA - DEB 02 - AREIA E PEDRA DE MÃO COMERCIAIS</t>
  </si>
  <si>
    <t xml:space="preserve">CANALETA EM CONCRETO SIMPLES (0,40X0,30M) </t>
  </si>
  <si>
    <t>POÇO DE VISITA TIPO 01 - Ø 600: BLOCO ESTRUTUAL 1,40X1,84X1,90M COLETOR SIMPLES D=0,60 M BASE CONC FCK=25MPA INCL FORN TODOS MATERIAIS</t>
  </si>
  <si>
    <t>8.2.9</t>
  </si>
  <si>
    <t>CPU-01</t>
  </si>
  <si>
    <t>FOI ADOTADO QUANTIDADE DE "3" POIS ESTÁ SENDO CONTABILIZADO OS BORDOS E O EIXO DA VIA PAVIMENTADA.</t>
  </si>
  <si>
    <t>VALOR ADEQUADO - 3º T.A.C</t>
  </si>
  <si>
    <t>PLANILHA READEQUADA - 3º T.A.C</t>
  </si>
  <si>
    <t xml:space="preserve">Planilha Readequada </t>
  </si>
  <si>
    <t>REATERRO</t>
  </si>
  <si>
    <t>8° T.A.C - TERMO ADITIVO AO CONTRATO -  SERVIÇOS</t>
  </si>
  <si>
    <t>PLANILHA READEQUADA - 8º T.A.C</t>
  </si>
  <si>
    <t>QUADRO RESUMO FINANCEIRO - 3º T.A.C</t>
  </si>
  <si>
    <t>VALOR DO CONTRATO ADEQUADO 3º T.A.C:</t>
  </si>
  <si>
    <t>QUADRO RESUMO FINANCEIRO - 8º T.A.C</t>
  </si>
  <si>
    <t xml:space="preserve">PRAZO INICIAL CONTRATUAL:  08 (oito) meses - 08/10/2021 até 08/06/2022                                                                                                     1º.TAC - PRAZO: 09 (nove) meses - 08/06/2022 até 08/03/2023                                                                  2º.TAC - REEQUILÍBRIO ECONÔMICO-FINANCEIRO     </t>
  </si>
  <si>
    <t xml:space="preserve">3º.TAC - ADITIVO DE SERVIÇOS  </t>
  </si>
  <si>
    <t xml:space="preserve">4º.TAC - PRAZO: 08 (oito) meses - 09/02/2023 até 09/10/2023                                                                 5º.TAC - PRAZO: 08 (oito) meses - 09/10/2023 até 09/06/2024                                                                         6º.TAC - PRAZO: 02 (dois) meses - 09/06/2024 até 09/08/2024                                                             7º.TAC - PRAZO: 01 (um) mês - 09/08/2024 até 09/09/2024      </t>
  </si>
  <si>
    <t xml:space="preserve">VALOR ADEQUADO - 8º T.A.C </t>
  </si>
  <si>
    <t>VALOR ADEQUADO - 8º T.A.C</t>
  </si>
  <si>
    <t>QUADRO RESUMO FINANCEIRO - 3º + 8º T.A.C</t>
  </si>
  <si>
    <t>VALOR DO CONTRATO ADEQUADO 8º T.A.C: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</si>
</sst>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quot;R$&quot;\ * #,##0.00_-;\-&quot;R$&quot;\ * #,##0.00_-;_-&quot;R$&quot;\ * &quot;-&quot;??_-;_-@_-"/>
    <numFmt numFmtId="43" formatCode="_-* #,##0.00_-;\-* #,##0.00_-;_-* &quot;-&quot;??_-;_-@_-"/>
    <numFmt numFmtId="164" formatCode="_-&quot;R$&quot;* #,##0.00_-;\-&quot;R$&quot;* #,##0.00_-;_-&quot;R$&quot;* &quot;-&quot;??_-;_-@_-"/>
    <numFmt numFmtId="165" formatCode="0.000%"/>
    <numFmt numFmtId="166" formatCode="0.00000%"/>
    <numFmt numFmtId="167" formatCode="#,##0.00_ ;[Red]\-#,##0.00\ ;[White]0"/>
    <numFmt numFmtId="168" formatCode="#,##0.00_ ;[Red]\-#,##0.00\ ;[White]0.0"/>
    <numFmt numFmtId="169" formatCode="0.0000%"/>
    <numFmt numFmtId="170" formatCode="_(* #,##0.00_);_(* \(#,##0.00\);_(* &quot;-&quot;??_);_(@_)"/>
    <numFmt numFmtId="171" formatCode="0.000000%"/>
    <numFmt numFmtId="172" formatCode="_-* #,##0.00_-;\-* #,##0.00_-;_-* \-??_-;_-@_-"/>
    <numFmt numFmtId="173" formatCode="[$-416]mmm\-yy;@"/>
    <numFmt numFmtId="174" formatCode="_-[$R$-416]\ * #,##0.00_-;\-[$R$-416]\ * #,##0.00_-;_-[$R$-416]\ * &quot;-&quot;??_-;_-@_-"/>
    <numFmt numFmtId="175" formatCode="#,##0.0000"/>
  </numFmts>
  <fonts count="67" x14ac:knownFonts="1">
    <font>
      <sz val="11"/>
      <color theme="1"/>
      <name val="Calibri"/>
      <family val="2"/>
      <scheme val="minor"/>
    </font>
    <font>
      <sz val="11"/>
      <color theme="1"/>
      <name val="Calibri"/>
      <family val="2"/>
      <scheme val="minor"/>
    </font>
    <font>
      <sz val="10"/>
      <name val="Arial"/>
      <family val="2"/>
    </font>
    <font>
      <b/>
      <sz val="24"/>
      <name val="Arial Narrow"/>
      <family val="2"/>
    </font>
    <font>
      <sz val="14"/>
      <name val="Arial Narrow"/>
      <family val="2"/>
    </font>
    <font>
      <b/>
      <sz val="16"/>
      <name val="Arial Narrow"/>
      <family val="2"/>
    </font>
    <font>
      <sz val="16"/>
      <name val="Arial Narrow"/>
      <family val="2"/>
    </font>
    <font>
      <b/>
      <sz val="22"/>
      <name val="Arial Narrow"/>
      <family val="2"/>
    </font>
    <font>
      <b/>
      <sz val="14"/>
      <name val="Arial Narrow"/>
      <family val="2"/>
    </font>
    <font>
      <sz val="12"/>
      <name val="Arial Narrow"/>
      <family val="2"/>
    </font>
    <font>
      <b/>
      <sz val="14"/>
      <color theme="1"/>
      <name val="Arial Narrow"/>
      <family val="2"/>
    </font>
    <font>
      <b/>
      <sz val="14"/>
      <color rgb="FFFF0000"/>
      <name val="Arial Narrow"/>
      <family val="2"/>
    </font>
    <font>
      <sz val="12"/>
      <name val="Arial"/>
      <family val="2"/>
    </font>
    <font>
      <sz val="12"/>
      <color rgb="FFFF0000"/>
      <name val="Arial"/>
      <family val="2"/>
    </font>
    <font>
      <b/>
      <sz val="12"/>
      <color rgb="FFFF0000"/>
      <name val="Arial"/>
      <family val="2"/>
    </font>
    <font>
      <b/>
      <sz val="14"/>
      <color rgb="FF00B050"/>
      <name val="Arial Narrow"/>
      <family val="2"/>
    </font>
    <font>
      <b/>
      <sz val="12"/>
      <color rgb="FF00B050"/>
      <name val="Arial"/>
      <family val="2"/>
    </font>
    <font>
      <b/>
      <sz val="12"/>
      <color theme="9" tint="-0.499984740745262"/>
      <name val="Arial"/>
      <family val="2"/>
    </font>
    <font>
      <b/>
      <sz val="12"/>
      <color rgb="FFC00000"/>
      <name val="Arial"/>
      <family val="2"/>
    </font>
    <font>
      <sz val="12"/>
      <color rgb="FF0070C0"/>
      <name val="Arial"/>
      <family val="2"/>
    </font>
    <font>
      <b/>
      <sz val="14"/>
      <color rgb="FF0070C0"/>
      <name val="Arial Narrow"/>
      <family val="2"/>
    </font>
    <font>
      <b/>
      <sz val="12"/>
      <name val="Arial"/>
      <family val="2"/>
    </font>
    <font>
      <sz val="10"/>
      <color rgb="FF000000"/>
      <name val="Times New Roman"/>
      <family val="1"/>
    </font>
    <font>
      <b/>
      <sz val="12"/>
      <color rgb="FF663300"/>
      <name val="Arial"/>
      <family val="2"/>
    </font>
    <font>
      <b/>
      <sz val="12"/>
      <color rgb="FF0000FF"/>
      <name val="Arial"/>
      <family val="2"/>
    </font>
    <font>
      <sz val="11"/>
      <color indexed="8"/>
      <name val="Calibri"/>
      <family val="2"/>
    </font>
    <font>
      <sz val="11"/>
      <color rgb="FF0070C0"/>
      <name val="Segoe UI"/>
      <family val="2"/>
    </font>
    <font>
      <sz val="10"/>
      <color rgb="FF0070C0"/>
      <name val="Segoe UI"/>
      <family val="2"/>
    </font>
    <font>
      <sz val="11"/>
      <name val="Arial"/>
      <family val="1"/>
    </font>
    <font>
      <sz val="14"/>
      <color rgb="FF00B050"/>
      <name val="Arial Narrow"/>
      <family val="2"/>
    </font>
    <font>
      <b/>
      <sz val="16"/>
      <name val="Arial"/>
      <family val="2"/>
    </font>
    <font>
      <sz val="10"/>
      <name val="Arial Narrow"/>
      <family val="2"/>
    </font>
    <font>
      <sz val="11"/>
      <color rgb="FF000000"/>
      <name val="Calibri"/>
      <family val="2"/>
    </font>
    <font>
      <b/>
      <sz val="10"/>
      <name val="Arial Narrow"/>
      <family val="2"/>
    </font>
    <font>
      <sz val="10"/>
      <color theme="1"/>
      <name val="Arial Narrow"/>
      <family val="2"/>
    </font>
    <font>
      <sz val="9"/>
      <name val="Arial Narrow"/>
      <family val="2"/>
    </font>
    <font>
      <b/>
      <sz val="9"/>
      <color theme="1"/>
      <name val="Arial Narrow"/>
      <family val="2"/>
    </font>
    <font>
      <b/>
      <sz val="9"/>
      <name val="Arial Narrow"/>
      <family val="2"/>
    </font>
    <font>
      <sz val="9"/>
      <color theme="1"/>
      <name val="Arial Narrow"/>
      <family val="2"/>
    </font>
    <font>
      <b/>
      <sz val="9"/>
      <color rgb="FFFF0000"/>
      <name val="Arial Narrow"/>
      <family val="2"/>
    </font>
    <font>
      <sz val="9"/>
      <color rgb="FFFF0000"/>
      <name val="Arial Narrow"/>
      <family val="2"/>
    </font>
    <font>
      <sz val="9"/>
      <color rgb="FF0000FF"/>
      <name val="Arial Narrow"/>
      <family val="2"/>
    </font>
    <font>
      <b/>
      <sz val="9"/>
      <color rgb="FF0000FF"/>
      <name val="Arial Narrow"/>
      <family val="2"/>
    </font>
    <font>
      <b/>
      <sz val="11"/>
      <color theme="1"/>
      <name val="Calibri"/>
      <family val="2"/>
      <scheme val="minor"/>
    </font>
    <font>
      <b/>
      <sz val="12"/>
      <name val="Arial Narrow"/>
      <family val="2"/>
    </font>
    <font>
      <sz val="14"/>
      <color rgb="FF663300"/>
      <name val="Arial Narrow"/>
      <family val="2"/>
    </font>
    <font>
      <b/>
      <sz val="16"/>
      <color rgb="FFFF0000"/>
      <name val="Arial Narrow"/>
      <family val="2"/>
    </font>
    <font>
      <b/>
      <sz val="18"/>
      <name val="Arial Narrow"/>
      <family val="2"/>
    </font>
    <font>
      <sz val="18"/>
      <name val="Arial Narrow"/>
      <family val="2"/>
    </font>
    <font>
      <b/>
      <sz val="20"/>
      <name val="Arial Narrow"/>
      <family val="2"/>
    </font>
    <font>
      <b/>
      <sz val="16"/>
      <color rgb="FF00B050"/>
      <name val="Arial Narrow"/>
      <family val="2"/>
    </font>
    <font>
      <b/>
      <sz val="16"/>
      <color rgb="FF042BEC"/>
      <name val="Arial Narrow"/>
      <family val="2"/>
    </font>
    <font>
      <sz val="16"/>
      <name val="Arial"/>
      <family val="2"/>
    </font>
    <font>
      <sz val="14"/>
      <name val="Arial"/>
      <family val="2"/>
    </font>
    <font>
      <b/>
      <sz val="14"/>
      <name val="Arial"/>
      <family val="2"/>
    </font>
    <font>
      <b/>
      <sz val="14"/>
      <color rgb="FF663300"/>
      <name val="Arial"/>
      <family val="2"/>
    </font>
    <font>
      <b/>
      <sz val="14"/>
      <color rgb="FF0000FF"/>
      <name val="Arial"/>
      <family val="2"/>
    </font>
    <font>
      <b/>
      <sz val="14"/>
      <color rgb="FFFF0000"/>
      <name val="Arial"/>
      <family val="2"/>
    </font>
    <font>
      <b/>
      <sz val="14"/>
      <color rgb="FF00B050"/>
      <name val="Arial"/>
      <family val="2"/>
    </font>
    <font>
      <sz val="11"/>
      <color rgb="FF000000"/>
      <name val="Calibri"/>
      <family val="2"/>
      <charset val="204"/>
    </font>
    <font>
      <sz val="8"/>
      <name val="Calibri"/>
      <family val="2"/>
      <scheme val="minor"/>
    </font>
    <font>
      <sz val="10"/>
      <color rgb="FFFF0000"/>
      <name val="Arial"/>
      <family val="2"/>
    </font>
    <font>
      <b/>
      <sz val="26"/>
      <name val="Arial"/>
      <family val="2"/>
    </font>
    <font>
      <sz val="14"/>
      <color rgb="FFFF0000"/>
      <name val="Arial Narrow"/>
      <family val="2"/>
    </font>
    <font>
      <sz val="16"/>
      <color rgb="FFFF0000"/>
      <name val="Arial Narrow"/>
      <family val="2"/>
    </font>
    <font>
      <sz val="11"/>
      <color rgb="FFFF0000"/>
      <name val="Segoe UI"/>
      <family val="2"/>
    </font>
    <font>
      <sz val="10"/>
      <color rgb="FFFF0000"/>
      <name val="Segoe UI"/>
      <family val="2"/>
    </font>
  </fonts>
  <fills count="12">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indexed="9"/>
        <bgColor indexed="64"/>
      </patternFill>
    </fill>
    <fill>
      <patternFill patternType="solid">
        <fgColor rgb="FFFFFF00"/>
        <bgColor indexed="64"/>
      </patternFill>
    </fill>
    <fill>
      <patternFill patternType="solid">
        <fgColor theme="0" tint="-0.249977111117893"/>
        <bgColor indexed="31"/>
      </patternFill>
    </fill>
    <fill>
      <patternFill patternType="solid">
        <fgColor theme="3" tint="0.79998168889431442"/>
        <bgColor indexed="31"/>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9" tint="0.59999389629810485"/>
        <bgColor indexed="64"/>
      </patternFill>
    </fill>
  </fills>
  <borders count="93">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auto="1"/>
      </right>
      <top style="thin">
        <color auto="1"/>
      </top>
      <bottom/>
      <diagonal/>
    </border>
    <border>
      <left/>
      <right style="thin">
        <color indexed="64"/>
      </right>
      <top/>
      <bottom style="thin">
        <color indexed="64"/>
      </bottom>
      <diagonal/>
    </border>
    <border>
      <left style="thin">
        <color auto="1"/>
      </left>
      <right/>
      <top/>
      <bottom style="thin">
        <color auto="1"/>
      </bottom>
      <diagonal/>
    </border>
    <border>
      <left/>
      <right style="medium">
        <color indexed="64"/>
      </right>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top/>
      <bottom style="medium">
        <color indexed="64"/>
      </bottom>
      <diagonal/>
    </border>
    <border>
      <left style="thin">
        <color auto="1"/>
      </left>
      <right style="thin">
        <color auto="1"/>
      </right>
      <top/>
      <bottom style="medium">
        <color auto="1"/>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auto="1"/>
      </left>
      <right style="thin">
        <color auto="1"/>
      </right>
      <top/>
      <bottom style="medium">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hair">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medium">
        <color indexed="64"/>
      </right>
      <top style="medium">
        <color indexed="64"/>
      </top>
      <bottom style="medium">
        <color indexed="64"/>
      </bottom>
      <diagonal/>
    </border>
    <border>
      <left style="hair">
        <color indexed="64"/>
      </left>
      <right/>
      <top/>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diagonal/>
    </border>
    <border>
      <left style="medium">
        <color indexed="64"/>
      </left>
      <right/>
      <top style="hair">
        <color indexed="64"/>
      </top>
      <bottom style="medium">
        <color indexed="64"/>
      </bottom>
      <diagonal/>
    </border>
    <border>
      <left/>
      <right/>
      <top style="medium">
        <color indexed="64"/>
      </top>
      <bottom style="hair">
        <color indexed="64"/>
      </bottom>
      <diagonal/>
    </border>
    <border>
      <left style="thin">
        <color indexed="64"/>
      </left>
      <right style="medium">
        <color indexed="64"/>
      </right>
      <top style="hair">
        <color indexed="64"/>
      </top>
      <bottom style="medium">
        <color indexed="64"/>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indexed="64"/>
      </right>
      <top/>
      <bottom style="hair">
        <color indexed="64"/>
      </bottom>
      <diagonal/>
    </border>
    <border>
      <left style="hair">
        <color indexed="64"/>
      </left>
      <right style="thin">
        <color indexed="64"/>
      </right>
      <top/>
      <bottom style="hair">
        <color indexed="64"/>
      </bottom>
      <diagonal/>
    </border>
    <border>
      <left style="thin">
        <color auto="1"/>
      </left>
      <right style="hair">
        <color auto="1"/>
      </right>
      <top style="hair">
        <color auto="1"/>
      </top>
      <bottom style="hair">
        <color auto="1"/>
      </bottom>
      <diagonal/>
    </border>
    <border>
      <left style="thin">
        <color auto="1"/>
      </left>
      <right style="hair">
        <color auto="1"/>
      </right>
      <top style="hair">
        <color auto="1"/>
      </top>
      <bottom/>
      <diagonal/>
    </border>
    <border>
      <left style="hair">
        <color auto="1"/>
      </left>
      <right style="thin">
        <color auto="1"/>
      </right>
      <top style="hair">
        <color auto="1"/>
      </top>
      <bottom/>
      <diagonal/>
    </border>
    <border>
      <left style="hair">
        <color indexed="64"/>
      </left>
      <right style="hair">
        <color indexed="64"/>
      </right>
      <top style="thin">
        <color indexed="64"/>
      </top>
      <bottom style="thin">
        <color auto="1"/>
      </bottom>
      <diagonal/>
    </border>
    <border>
      <left/>
      <right/>
      <top style="hair">
        <color auto="1"/>
      </top>
      <bottom style="hair">
        <color auto="1"/>
      </bottom>
      <diagonal/>
    </border>
    <border>
      <left style="medium">
        <color indexed="64"/>
      </left>
      <right style="hair">
        <color indexed="64"/>
      </right>
      <top/>
      <bottom/>
      <diagonal/>
    </border>
    <border>
      <left style="medium">
        <color indexed="64"/>
      </left>
      <right style="hair">
        <color indexed="64"/>
      </right>
      <top/>
      <bottom style="hair">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style="medium">
        <color indexed="64"/>
      </right>
      <top/>
      <bottom style="hair">
        <color indexed="64"/>
      </bottom>
      <diagonal/>
    </border>
    <border>
      <left/>
      <right/>
      <top style="hair">
        <color indexed="64"/>
      </top>
      <bottom style="medium">
        <color indexed="64"/>
      </bottom>
      <diagonal/>
    </border>
    <border>
      <left style="medium">
        <color auto="1"/>
      </left>
      <right style="thin">
        <color auto="1"/>
      </right>
      <top style="hair">
        <color auto="1"/>
      </top>
      <bottom style="medium">
        <color auto="1"/>
      </bottom>
      <diagonal/>
    </border>
    <border>
      <left style="thin">
        <color auto="1"/>
      </left>
      <right style="thin">
        <color auto="1"/>
      </right>
      <top style="hair">
        <color auto="1"/>
      </top>
      <bottom style="medium">
        <color auto="1"/>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auto="1"/>
      </left>
      <right/>
      <top style="hair">
        <color auto="1"/>
      </top>
      <bottom style="medium">
        <color auto="1"/>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auto="1"/>
      </left>
      <right/>
      <top style="hair">
        <color auto="1"/>
      </top>
      <bottom/>
      <diagonal/>
    </border>
    <border>
      <left style="medium">
        <color indexed="64"/>
      </left>
      <right style="hair">
        <color indexed="64"/>
      </right>
      <top style="thin">
        <color indexed="64"/>
      </top>
      <bottom style="thin">
        <color auto="1"/>
      </bottom>
      <diagonal/>
    </border>
    <border>
      <left style="hair">
        <color indexed="64"/>
      </left>
      <right style="medium">
        <color indexed="64"/>
      </right>
      <top style="thin">
        <color indexed="64"/>
      </top>
      <bottom style="thin">
        <color auto="1"/>
      </bottom>
      <diagonal/>
    </border>
    <border>
      <left style="medium">
        <color indexed="64"/>
      </left>
      <right style="hair">
        <color indexed="64"/>
      </right>
      <top style="hair">
        <color indexed="8"/>
      </top>
      <bottom style="hair">
        <color indexed="8"/>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right/>
      <top style="hair">
        <color indexed="64"/>
      </top>
      <bottom/>
      <diagonal/>
    </border>
    <border>
      <left/>
      <right style="hair">
        <color indexed="64"/>
      </right>
      <top style="hair">
        <color indexed="64"/>
      </top>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thin">
        <color indexed="64"/>
      </top>
      <bottom/>
      <diagonal/>
    </border>
    <border>
      <left style="medium">
        <color indexed="64"/>
      </left>
      <right/>
      <top style="thin">
        <color auto="1"/>
      </top>
      <bottom/>
      <diagonal/>
    </border>
    <border>
      <left/>
      <right style="medium">
        <color indexed="64"/>
      </right>
      <top style="thin">
        <color indexed="64"/>
      </top>
      <bottom/>
      <diagonal/>
    </border>
    <border>
      <left style="hair">
        <color auto="1"/>
      </left>
      <right style="medium">
        <color indexed="64"/>
      </right>
      <top style="hair">
        <color auto="1"/>
      </top>
      <bottom style="hair">
        <color auto="1"/>
      </bottom>
      <diagonal/>
    </border>
    <border>
      <left style="medium">
        <color indexed="64"/>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thin">
        <color indexed="64"/>
      </left>
      <right style="thin">
        <color auto="1"/>
      </right>
      <top style="medium">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medium">
        <color indexed="64"/>
      </left>
      <right style="hair">
        <color indexed="64"/>
      </right>
      <top style="hair">
        <color indexed="64"/>
      </top>
      <bottom style="medium">
        <color indexed="64"/>
      </bottom>
      <diagonal/>
    </border>
    <border>
      <left style="hair">
        <color auto="1"/>
      </left>
      <right style="medium">
        <color indexed="64"/>
      </right>
      <top style="hair">
        <color auto="1"/>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auto="1"/>
      </left>
      <right style="hair">
        <color auto="1"/>
      </right>
      <top style="hair">
        <color auto="1"/>
      </top>
      <bottom style="medium">
        <color indexed="64"/>
      </bottom>
      <diagonal/>
    </border>
  </borders>
  <cellStyleXfs count="39">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22" fillId="0" borderId="0"/>
    <xf numFmtId="43" fontId="22" fillId="0" borderId="0" applyFont="0" applyFill="0" applyBorder="0" applyAlignment="0" applyProtection="0"/>
    <xf numFmtId="164" fontId="22" fillId="0" borderId="0" applyFont="0" applyFill="0" applyBorder="0" applyAlignment="0" applyProtection="0"/>
    <xf numFmtId="9" fontId="22" fillId="0" borderId="0" applyFont="0" applyFill="0" applyBorder="0" applyAlignment="0" applyProtection="0"/>
    <xf numFmtId="0" fontId="25" fillId="0" borderId="0"/>
    <xf numFmtId="172" fontId="25" fillId="0" borderId="0" applyFill="0" applyBorder="0" applyAlignment="0" applyProtection="0"/>
    <xf numFmtId="0" fontId="28" fillId="0" borderId="0"/>
    <xf numFmtId="0" fontId="28" fillId="0" borderId="0"/>
    <xf numFmtId="44" fontId="1" fillId="0" borderId="0" applyFont="0" applyFill="0" applyBorder="0" applyAlignment="0" applyProtection="0"/>
    <xf numFmtId="164" fontId="1" fillId="0" borderId="0" applyFont="0" applyFill="0" applyBorder="0" applyAlignment="0" applyProtection="0"/>
    <xf numFmtId="0" fontId="25" fillId="0" borderId="0"/>
    <xf numFmtId="43" fontId="1" fillId="0" borderId="0" applyFont="0" applyFill="0" applyBorder="0" applyAlignment="0" applyProtection="0"/>
    <xf numFmtId="43" fontId="1" fillId="0" borderId="0" applyFont="0" applyFill="0" applyBorder="0" applyAlignment="0" applyProtection="0"/>
    <xf numFmtId="0" fontId="28" fillId="0" borderId="0"/>
    <xf numFmtId="0" fontId="32" fillId="0" borderId="0"/>
    <xf numFmtId="0" fontId="2" fillId="0" borderId="0"/>
    <xf numFmtId="0" fontId="1" fillId="0" borderId="0"/>
    <xf numFmtId="0" fontId="2" fillId="0" borderId="0"/>
    <xf numFmtId="0" fontId="2" fillId="0" borderId="0"/>
    <xf numFmtId="44" fontId="1" fillId="0" borderId="0" applyFont="0" applyFill="0" applyBorder="0" applyAlignment="0" applyProtection="0"/>
    <xf numFmtId="44" fontId="1" fillId="0" borderId="0" applyFont="0" applyFill="0" applyBorder="0" applyAlignment="0" applyProtection="0"/>
    <xf numFmtId="0" fontId="28" fillId="0" borderId="0"/>
    <xf numFmtId="0" fontId="2" fillId="0" borderId="0"/>
    <xf numFmtId="0" fontId="59" fillId="0" borderId="0"/>
    <xf numFmtId="9" fontId="28" fillId="0" borderId="0" applyFont="0" applyFill="0" applyBorder="0" applyAlignment="0" applyProtection="0"/>
  </cellStyleXfs>
  <cellXfs count="476">
    <xf numFmtId="0" fontId="0" fillId="0" borderId="0" xfId="0"/>
    <xf numFmtId="0" fontId="9" fillId="0" borderId="0" xfId="3" applyFont="1" applyAlignment="1" applyProtection="1">
      <alignment horizontal="center" vertical="center"/>
      <protection locked="0"/>
    </xf>
    <xf numFmtId="0" fontId="9" fillId="0" borderId="0" xfId="3" applyFont="1" applyAlignment="1" applyProtection="1">
      <alignment horizontal="center" vertical="center" wrapText="1"/>
      <protection locked="0"/>
    </xf>
    <xf numFmtId="0" fontId="12" fillId="0" borderId="0" xfId="3" applyFont="1" applyProtection="1">
      <protection locked="0"/>
    </xf>
    <xf numFmtId="0" fontId="12" fillId="0" borderId="0" xfId="3" applyFont="1" applyAlignment="1" applyProtection="1">
      <alignment vertical="center"/>
      <protection locked="0"/>
    </xf>
    <xf numFmtId="43" fontId="12" fillId="0" borderId="0" xfId="8" applyFont="1" applyAlignment="1" applyProtection="1">
      <alignment horizontal="right" vertical="center"/>
      <protection locked="0"/>
    </xf>
    <xf numFmtId="43" fontId="21" fillId="0" borderId="22" xfId="12" applyNumberFormat="1" applyFont="1" applyBorder="1" applyAlignment="1">
      <alignment horizontal="right" vertical="center"/>
    </xf>
    <xf numFmtId="43" fontId="5" fillId="0" borderId="0" xfId="8" applyFont="1" applyFill="1" applyBorder="1" applyAlignment="1" applyProtection="1">
      <alignment horizontal="center" vertical="center"/>
      <protection locked="0"/>
    </xf>
    <xf numFmtId="43" fontId="15" fillId="0" borderId="0" xfId="8" applyFont="1" applyFill="1" applyBorder="1" applyAlignment="1" applyProtection="1">
      <alignment vertical="center"/>
      <protection locked="0"/>
    </xf>
    <xf numFmtId="43" fontId="20" fillId="0" borderId="0" xfId="8" applyFont="1" applyFill="1" applyBorder="1" applyAlignment="1" applyProtection="1">
      <alignment vertical="center"/>
      <protection locked="0"/>
    </xf>
    <xf numFmtId="43" fontId="11" fillId="0" borderId="0" xfId="8" applyFont="1" applyFill="1" applyBorder="1" applyAlignment="1" applyProtection="1">
      <alignment vertical="center"/>
      <protection locked="0"/>
    </xf>
    <xf numFmtId="43" fontId="8" fillId="0" borderId="0" xfId="8" applyFont="1" applyFill="1" applyBorder="1" applyAlignment="1" applyProtection="1">
      <alignment vertical="center"/>
      <protection locked="0"/>
    </xf>
    <xf numFmtId="43" fontId="8" fillId="0" borderId="0" xfId="8" applyFont="1" applyFill="1" applyBorder="1" applyAlignment="1" applyProtection="1">
      <alignment horizontal="center" vertical="center" wrapText="1"/>
      <protection locked="0"/>
    </xf>
    <xf numFmtId="43" fontId="12" fillId="2" borderId="0" xfId="8" applyFont="1" applyFill="1" applyAlignment="1" applyProtection="1">
      <alignment horizontal="right" vertical="center"/>
      <protection locked="0"/>
    </xf>
    <xf numFmtId="0" fontId="12" fillId="0" borderId="27" xfId="3" applyFont="1" applyBorder="1" applyAlignment="1" applyProtection="1">
      <alignment horizontal="center" vertical="top"/>
      <protection locked="0"/>
    </xf>
    <xf numFmtId="0" fontId="12" fillId="0" borderId="0" xfId="3" applyFont="1" applyAlignment="1" applyProtection="1">
      <alignment horizontal="center" vertical="center"/>
      <protection locked="0"/>
    </xf>
    <xf numFmtId="44" fontId="12" fillId="0" borderId="0" xfId="9" applyFont="1" applyBorder="1" applyAlignment="1" applyProtection="1">
      <alignment horizontal="center" vertical="center"/>
      <protection locked="0"/>
    </xf>
    <xf numFmtId="44" fontId="12" fillId="0" borderId="0" xfId="9" applyFont="1" applyBorder="1" applyAlignment="1" applyProtection="1">
      <alignment horizontal="right" vertical="center"/>
      <protection locked="0"/>
    </xf>
    <xf numFmtId="168" fontId="12" fillId="0" borderId="0" xfId="8" applyNumberFormat="1" applyFont="1" applyBorder="1" applyAlignment="1" applyProtection="1">
      <alignment horizontal="right" vertical="center"/>
      <protection locked="0"/>
    </xf>
    <xf numFmtId="43" fontId="12" fillId="0" borderId="0" xfId="8" applyFont="1" applyBorder="1" applyAlignment="1" applyProtection="1">
      <alignment horizontal="right" vertical="center"/>
      <protection locked="0"/>
    </xf>
    <xf numFmtId="43" fontId="12" fillId="2" borderId="0" xfId="8" applyFont="1" applyFill="1" applyBorder="1" applyAlignment="1" applyProtection="1">
      <alignment vertical="center"/>
      <protection locked="0"/>
    </xf>
    <xf numFmtId="0" fontId="21" fillId="0" borderId="27" xfId="11" applyFont="1" applyBorder="1" applyAlignment="1">
      <alignment horizontal="left"/>
    </xf>
    <xf numFmtId="168" fontId="13" fillId="0" borderId="0" xfId="8" applyNumberFormat="1" applyFont="1" applyBorder="1" applyAlignment="1" applyProtection="1">
      <alignment horizontal="right" vertical="center"/>
      <protection locked="0"/>
    </xf>
    <xf numFmtId="43" fontId="13" fillId="0" borderId="0" xfId="8" applyFont="1" applyBorder="1" applyAlignment="1" applyProtection="1">
      <alignment horizontal="right" vertical="center"/>
      <protection locked="0"/>
    </xf>
    <xf numFmtId="43" fontId="13" fillId="2" borderId="0" xfId="8" applyFont="1" applyFill="1" applyBorder="1" applyAlignment="1" applyProtection="1">
      <alignment vertical="center"/>
      <protection locked="0"/>
    </xf>
    <xf numFmtId="0" fontId="23" fillId="0" borderId="27" xfId="11" applyFont="1" applyBorder="1" applyAlignment="1">
      <alignment horizontal="left" vertical="center"/>
    </xf>
    <xf numFmtId="44" fontId="12" fillId="0" borderId="0" xfId="9" applyFont="1" applyBorder="1" applyAlignment="1">
      <alignment horizontal="left" vertical="center"/>
    </xf>
    <xf numFmtId="0" fontId="24" fillId="0" borderId="27" xfId="11" applyFont="1" applyBorder="1" applyAlignment="1">
      <alignment horizontal="left" vertical="center"/>
    </xf>
    <xf numFmtId="168" fontId="12" fillId="0" borderId="0" xfId="8" applyNumberFormat="1" applyFont="1" applyBorder="1" applyAlignment="1">
      <alignment horizontal="center" vertical="center"/>
    </xf>
    <xf numFmtId="0" fontId="14" fillId="0" borderId="27" xfId="11" applyFont="1" applyBorder="1" applyAlignment="1">
      <alignment horizontal="left" vertical="center"/>
    </xf>
    <xf numFmtId="0" fontId="16" fillId="0" borderId="27" xfId="11" applyFont="1" applyBorder="1" applyAlignment="1">
      <alignment horizontal="left" vertical="center"/>
    </xf>
    <xf numFmtId="43" fontId="12" fillId="0" borderId="0" xfId="8" applyFont="1" applyBorder="1" applyAlignment="1">
      <alignment horizontal="left" vertical="center"/>
    </xf>
    <xf numFmtId="44" fontId="12" fillId="0" borderId="0" xfId="9" applyFont="1" applyBorder="1" applyAlignment="1">
      <alignment horizontal="center"/>
    </xf>
    <xf numFmtId="44" fontId="17" fillId="0" borderId="0" xfId="9" applyFont="1" applyBorder="1" applyAlignment="1">
      <alignment horizontal="left" vertical="center"/>
    </xf>
    <xf numFmtId="43" fontId="17" fillId="0" borderId="0" xfId="8" applyFont="1" applyBorder="1" applyAlignment="1">
      <alignment horizontal="left" vertical="center"/>
    </xf>
    <xf numFmtId="43" fontId="18" fillId="0" borderId="0" xfId="8" applyFont="1" applyBorder="1" applyAlignment="1" applyProtection="1">
      <alignment vertical="center"/>
      <protection locked="0"/>
    </xf>
    <xf numFmtId="44" fontId="19" fillId="0" borderId="0" xfId="9" applyFont="1" applyBorder="1" applyAlignment="1">
      <alignment horizontal="left" vertical="center"/>
    </xf>
    <xf numFmtId="43" fontId="19" fillId="0" borderId="0" xfId="8" applyFont="1" applyBorder="1" applyAlignment="1">
      <alignment horizontal="left" vertical="center"/>
    </xf>
    <xf numFmtId="43" fontId="19" fillId="0" borderId="0" xfId="8" applyFont="1" applyBorder="1" applyAlignment="1" applyProtection="1">
      <alignment vertical="center"/>
      <protection locked="0"/>
    </xf>
    <xf numFmtId="44" fontId="14" fillId="0" borderId="0" xfId="9" applyFont="1" applyBorder="1" applyAlignment="1">
      <alignment horizontal="left" vertical="center"/>
    </xf>
    <xf numFmtId="43" fontId="14" fillId="0" borderId="0" xfId="8" applyFont="1" applyBorder="1" applyAlignment="1">
      <alignment horizontal="left" vertical="center"/>
    </xf>
    <xf numFmtId="43" fontId="12" fillId="2" borderId="9" xfId="8" applyFont="1" applyFill="1" applyBorder="1" applyAlignment="1" applyProtection="1">
      <alignment horizontal="right" vertical="center"/>
      <protection locked="0"/>
    </xf>
    <xf numFmtId="44" fontId="12" fillId="0" borderId="0" xfId="8" applyNumberFormat="1" applyFont="1" applyBorder="1" applyAlignment="1" applyProtection="1">
      <alignment horizontal="right" vertical="center"/>
      <protection locked="0"/>
    </xf>
    <xf numFmtId="44" fontId="12" fillId="2" borderId="0" xfId="8" applyNumberFormat="1" applyFont="1" applyFill="1" applyBorder="1" applyAlignment="1" applyProtection="1">
      <alignment vertical="center"/>
      <protection locked="0"/>
    </xf>
    <xf numFmtId="170" fontId="12" fillId="0" borderId="0" xfId="8" applyNumberFormat="1" applyFont="1" applyBorder="1" applyAlignment="1" applyProtection="1">
      <alignment horizontal="right" vertical="center"/>
      <protection locked="0"/>
    </xf>
    <xf numFmtId="0" fontId="27" fillId="0" borderId="0" xfId="18" applyFont="1" applyAlignment="1">
      <alignment vertical="center"/>
    </xf>
    <xf numFmtId="0" fontId="12" fillId="0" borderId="0" xfId="3" applyFont="1" applyAlignment="1" applyProtection="1">
      <alignment horizontal="center" vertical="top"/>
      <protection locked="0"/>
    </xf>
    <xf numFmtId="0" fontId="4" fillId="0" borderId="0" xfId="3" applyFont="1" applyAlignment="1" applyProtection="1">
      <alignment vertical="center"/>
      <protection locked="0"/>
    </xf>
    <xf numFmtId="0" fontId="8" fillId="0" borderId="0" xfId="3" applyFont="1" applyAlignment="1" applyProtection="1">
      <alignment vertical="center"/>
      <protection locked="0"/>
    </xf>
    <xf numFmtId="0" fontId="12" fillId="0" borderId="0" xfId="3" applyFont="1" applyAlignment="1" applyProtection="1">
      <alignment horizontal="justify" vertical="center" wrapText="1"/>
      <protection locked="0"/>
    </xf>
    <xf numFmtId="169" fontId="11" fillId="0" borderId="39" xfId="17" applyNumberFormat="1" applyFont="1" applyBorder="1" applyAlignment="1">
      <alignment vertical="center"/>
    </xf>
    <xf numFmtId="43" fontId="21" fillId="0" borderId="22" xfId="8" applyFont="1" applyBorder="1" applyAlignment="1">
      <alignment horizontal="right" vertical="center"/>
    </xf>
    <xf numFmtId="166" fontId="30" fillId="0" borderId="18" xfId="2" applyNumberFormat="1" applyFont="1" applyBorder="1" applyAlignment="1">
      <alignment horizontal="right" vertical="center"/>
    </xf>
    <xf numFmtId="0" fontId="31" fillId="0" borderId="0" xfId="18" applyFont="1" applyAlignment="1">
      <alignment vertical="center"/>
    </xf>
    <xf numFmtId="4" fontId="31" fillId="0" borderId="0" xfId="18" applyNumberFormat="1" applyFont="1" applyAlignment="1">
      <alignment horizontal="center" vertical="center"/>
    </xf>
    <xf numFmtId="0" fontId="29" fillId="0" borderId="0" xfId="3" applyFont="1" applyAlignment="1" applyProtection="1">
      <alignment vertical="center"/>
      <protection locked="0"/>
    </xf>
    <xf numFmtId="4" fontId="31" fillId="0" borderId="0" xfId="18" applyNumberFormat="1" applyFont="1" applyAlignment="1">
      <alignment vertical="center" wrapText="1"/>
    </xf>
    <xf numFmtId="0" fontId="34" fillId="0" borderId="0" xfId="0" applyFont="1"/>
    <xf numFmtId="43" fontId="31" fillId="0" borderId="0" xfId="1" applyFont="1" applyBorder="1" applyAlignment="1" applyProtection="1">
      <alignment horizontal="center" vertical="center" wrapText="1"/>
      <protection locked="0"/>
    </xf>
    <xf numFmtId="0" fontId="36" fillId="0" borderId="0" xfId="0" applyFont="1"/>
    <xf numFmtId="0" fontId="38" fillId="0" borderId="0" xfId="0" applyFont="1"/>
    <xf numFmtId="4" fontId="31" fillId="0" borderId="40" xfId="18" applyNumberFormat="1" applyFont="1" applyBorder="1" applyAlignment="1">
      <alignment horizontal="center" vertical="center"/>
    </xf>
    <xf numFmtId="4" fontId="31" fillId="0" borderId="40" xfId="18" applyNumberFormat="1" applyFont="1" applyBorder="1" applyAlignment="1">
      <alignment vertical="center" wrapText="1"/>
    </xf>
    <xf numFmtId="1" fontId="31" fillId="0" borderId="40" xfId="18" applyNumberFormat="1" applyFont="1" applyBorder="1" applyAlignment="1">
      <alignment horizontal="center" vertical="center"/>
    </xf>
    <xf numFmtId="3" fontId="31" fillId="0" borderId="40" xfId="18" applyNumberFormat="1" applyFont="1" applyBorder="1" applyAlignment="1">
      <alignment horizontal="center" vertical="center"/>
    </xf>
    <xf numFmtId="43" fontId="31" fillId="0" borderId="40" xfId="1" applyFont="1" applyBorder="1" applyAlignment="1">
      <alignment horizontal="center" vertical="center"/>
    </xf>
    <xf numFmtId="4" fontId="31" fillId="0" borderId="42" xfId="18" applyNumberFormat="1" applyFont="1" applyBorder="1" applyAlignment="1">
      <alignment horizontal="center" vertical="center"/>
    </xf>
    <xf numFmtId="4" fontId="31" fillId="0" borderId="35" xfId="18" applyNumberFormat="1" applyFont="1" applyBorder="1" applyAlignment="1">
      <alignment vertical="center" wrapText="1"/>
    </xf>
    <xf numFmtId="4" fontId="31" fillId="0" borderId="35" xfId="18" applyNumberFormat="1" applyFont="1" applyBorder="1" applyAlignment="1">
      <alignment horizontal="center" vertical="center"/>
    </xf>
    <xf numFmtId="1" fontId="31" fillId="0" borderId="35" xfId="18" applyNumberFormat="1" applyFont="1" applyBorder="1" applyAlignment="1">
      <alignment horizontal="center" vertical="center"/>
    </xf>
    <xf numFmtId="3" fontId="31" fillId="0" borderId="35" xfId="18" applyNumberFormat="1" applyFont="1" applyBorder="1" applyAlignment="1">
      <alignment horizontal="center" vertical="center"/>
    </xf>
    <xf numFmtId="43" fontId="31" fillId="0" borderId="35" xfId="1" applyFont="1" applyBorder="1" applyAlignment="1">
      <alignment horizontal="center" vertical="center"/>
    </xf>
    <xf numFmtId="43" fontId="33" fillId="0" borderId="43" xfId="1" applyFont="1" applyBorder="1" applyAlignment="1">
      <alignment horizontal="center" vertical="center"/>
    </xf>
    <xf numFmtId="4" fontId="31" fillId="0" borderId="44" xfId="18" applyNumberFormat="1" applyFont="1" applyBorder="1" applyAlignment="1">
      <alignment horizontal="center" vertical="center"/>
    </xf>
    <xf numFmtId="43" fontId="33" fillId="0" borderId="41" xfId="1" applyFont="1" applyBorder="1" applyAlignment="1">
      <alignment horizontal="center" vertical="center"/>
    </xf>
    <xf numFmtId="4" fontId="31" fillId="0" borderId="45" xfId="18" applyNumberFormat="1" applyFont="1" applyBorder="1" applyAlignment="1">
      <alignment horizontal="center" vertical="center"/>
    </xf>
    <xf numFmtId="4" fontId="31" fillId="0" borderId="36" xfId="18" applyNumberFormat="1" applyFont="1" applyBorder="1" applyAlignment="1">
      <alignment vertical="center" wrapText="1"/>
    </xf>
    <xf numFmtId="4" fontId="31" fillId="0" borderId="36" xfId="18" applyNumberFormat="1" applyFont="1" applyBorder="1" applyAlignment="1">
      <alignment horizontal="center" vertical="center"/>
    </xf>
    <xf numFmtId="1" fontId="31" fillId="0" borderId="36" xfId="18" applyNumberFormat="1" applyFont="1" applyBorder="1" applyAlignment="1">
      <alignment horizontal="center" vertical="center"/>
    </xf>
    <xf numFmtId="3" fontId="31" fillId="0" borderId="36" xfId="18" applyNumberFormat="1" applyFont="1" applyBorder="1" applyAlignment="1">
      <alignment horizontal="center" vertical="center"/>
    </xf>
    <xf numFmtId="43" fontId="31" fillId="0" borderId="36" xfId="1" applyFont="1" applyBorder="1" applyAlignment="1">
      <alignment horizontal="center" vertical="center"/>
    </xf>
    <xf numFmtId="43" fontId="33" fillId="0" borderId="46" xfId="1" applyFont="1" applyBorder="1" applyAlignment="1">
      <alignment horizontal="center" vertical="center"/>
    </xf>
    <xf numFmtId="1" fontId="31" fillId="0" borderId="0" xfId="18" applyNumberFormat="1" applyFont="1" applyAlignment="1">
      <alignment horizontal="center" vertical="center"/>
    </xf>
    <xf numFmtId="3" fontId="31" fillId="0" borderId="0" xfId="18" applyNumberFormat="1" applyFont="1" applyAlignment="1">
      <alignment horizontal="center" vertical="center"/>
    </xf>
    <xf numFmtId="43" fontId="31" fillId="0" borderId="0" xfId="1" applyFont="1" applyAlignment="1">
      <alignment horizontal="center" vertical="center"/>
    </xf>
    <xf numFmtId="43" fontId="33" fillId="0" borderId="0" xfId="1" applyFont="1" applyAlignment="1">
      <alignment horizontal="center" vertical="center"/>
    </xf>
    <xf numFmtId="0" fontId="35" fillId="0" borderId="0" xfId="18" applyFont="1" applyAlignment="1">
      <alignment horizontal="center" vertical="center"/>
    </xf>
    <xf numFmtId="4" fontId="33" fillId="8" borderId="47" xfId="18" applyNumberFormat="1" applyFont="1" applyFill="1" applyBorder="1" applyAlignment="1" applyProtection="1">
      <alignment horizontal="center" vertical="center" wrapText="1"/>
      <protection locked="0"/>
    </xf>
    <xf numFmtId="1" fontId="33" fillId="8" borderId="47" xfId="18" applyNumberFormat="1" applyFont="1" applyFill="1" applyBorder="1" applyAlignment="1" applyProtection="1">
      <alignment horizontal="center" vertical="center" wrapText="1"/>
      <protection locked="0"/>
    </xf>
    <xf numFmtId="3" fontId="33" fillId="8" borderId="47" xfId="18" applyNumberFormat="1" applyFont="1" applyFill="1" applyBorder="1" applyAlignment="1" applyProtection="1">
      <alignment horizontal="center" vertical="center" wrapText="1"/>
      <protection locked="0"/>
    </xf>
    <xf numFmtId="43" fontId="33" fillId="8" borderId="47" xfId="1" applyFont="1" applyFill="1" applyBorder="1" applyAlignment="1" applyProtection="1">
      <alignment horizontal="center" vertical="center" wrapText="1"/>
      <protection locked="0"/>
    </xf>
    <xf numFmtId="0" fontId="37" fillId="7" borderId="35" xfId="18" applyFont="1" applyFill="1" applyBorder="1" applyAlignment="1">
      <alignment horizontal="justify" vertical="center" wrapText="1"/>
    </xf>
    <xf numFmtId="0" fontId="37" fillId="7" borderId="35" xfId="18" applyFont="1" applyFill="1" applyBorder="1" applyAlignment="1">
      <alignment horizontal="center" vertical="center" wrapText="1"/>
    </xf>
    <xf numFmtId="4" fontId="37" fillId="7" borderId="35" xfId="18" applyNumberFormat="1" applyFont="1" applyFill="1" applyBorder="1" applyAlignment="1">
      <alignment horizontal="center" vertical="center" wrapText="1"/>
    </xf>
    <xf numFmtId="0" fontId="37" fillId="0" borderId="0" xfId="18" applyFont="1" applyAlignment="1">
      <alignment horizontal="center" vertical="center"/>
    </xf>
    <xf numFmtId="0" fontId="41" fillId="0" borderId="0" xfId="18" applyFont="1" applyAlignment="1">
      <alignment horizontal="center" vertical="center"/>
    </xf>
    <xf numFmtId="0" fontId="41" fillId="0" borderId="0" xfId="0" applyFont="1"/>
    <xf numFmtId="44" fontId="10" fillId="0" borderId="32" xfId="5" applyFont="1" applyBorder="1" applyAlignment="1">
      <alignment vertical="center"/>
    </xf>
    <xf numFmtId="10" fontId="21" fillId="0" borderId="0" xfId="8" applyNumberFormat="1" applyFont="1" applyBorder="1" applyAlignment="1">
      <alignment horizontal="left" vertical="center"/>
    </xf>
    <xf numFmtId="0" fontId="6" fillId="6" borderId="0" xfId="3" applyFont="1" applyFill="1" applyProtection="1">
      <protection locked="0"/>
    </xf>
    <xf numFmtId="0" fontId="8" fillId="3" borderId="58" xfId="11" quotePrefix="1" applyFont="1" applyFill="1" applyBorder="1" applyAlignment="1">
      <alignment horizontal="center" vertical="center"/>
    </xf>
    <xf numFmtId="0" fontId="8" fillId="3" borderId="59" xfId="11" quotePrefix="1" applyFont="1" applyFill="1" applyBorder="1" applyAlignment="1">
      <alignment horizontal="center" vertical="center"/>
    </xf>
    <xf numFmtId="0" fontId="8" fillId="3" borderId="59" xfId="11" applyFont="1" applyFill="1" applyBorder="1" applyAlignment="1">
      <alignment horizontal="justify" vertical="center" wrapText="1"/>
    </xf>
    <xf numFmtId="0" fontId="8" fillId="3" borderId="59" xfId="11" applyFont="1" applyFill="1" applyBorder="1" applyAlignment="1">
      <alignment horizontal="center" vertical="center"/>
    </xf>
    <xf numFmtId="44" fontId="8" fillId="3" borderId="59" xfId="9" applyFont="1" applyFill="1" applyBorder="1" applyAlignment="1">
      <alignment horizontal="center" vertical="center"/>
    </xf>
    <xf numFmtId="44" fontId="8" fillId="3" borderId="59" xfId="9" applyFont="1" applyFill="1" applyBorder="1" applyAlignment="1">
      <alignment horizontal="right" vertical="center"/>
    </xf>
    <xf numFmtId="168" fontId="8" fillId="3" borderId="59" xfId="8" applyNumberFormat="1" applyFont="1" applyFill="1" applyBorder="1" applyAlignment="1">
      <alignment horizontal="right" vertical="center"/>
    </xf>
    <xf numFmtId="43" fontId="8" fillId="3" borderId="59" xfId="8" applyFont="1" applyFill="1" applyBorder="1" applyAlignment="1">
      <alignment horizontal="right" vertical="center"/>
    </xf>
    <xf numFmtId="43" fontId="8" fillId="3" borderId="59" xfId="8" applyFont="1" applyFill="1" applyBorder="1" applyAlignment="1" applyProtection="1">
      <alignment horizontal="right" vertical="center"/>
      <protection locked="0"/>
    </xf>
    <xf numFmtId="43" fontId="8" fillId="3" borderId="60" xfId="8" applyFont="1" applyFill="1" applyBorder="1" applyAlignment="1">
      <alignment horizontal="right" vertical="center"/>
    </xf>
    <xf numFmtId="43" fontId="8" fillId="0" borderId="33" xfId="1" applyFont="1" applyBorder="1" applyAlignment="1" applyProtection="1">
      <alignment horizontal="center" vertical="center"/>
      <protection locked="0"/>
    </xf>
    <xf numFmtId="44" fontId="5" fillId="0" borderId="18" xfId="22" applyFont="1" applyBorder="1" applyAlignment="1">
      <alignment horizontal="right" vertical="center"/>
    </xf>
    <xf numFmtId="166" fontId="12" fillId="0" borderId="0" xfId="3" applyNumberFormat="1" applyFont="1" applyProtection="1">
      <protection locked="0"/>
    </xf>
    <xf numFmtId="4" fontId="35" fillId="0" borderId="34" xfId="18" applyNumberFormat="1" applyFont="1" applyBorder="1" applyAlignment="1">
      <alignment horizontal="justify" vertical="center" wrapText="1"/>
    </xf>
    <xf numFmtId="44" fontId="8" fillId="0" borderId="0" xfId="3" applyNumberFormat="1" applyFont="1" applyAlignment="1" applyProtection="1">
      <alignment vertical="center"/>
      <protection locked="0"/>
    </xf>
    <xf numFmtId="4" fontId="31" fillId="0" borderId="27" xfId="18" applyNumberFormat="1" applyFont="1" applyBorder="1" applyAlignment="1" applyProtection="1">
      <alignment horizontal="center" vertical="center"/>
      <protection locked="0"/>
    </xf>
    <xf numFmtId="43" fontId="33" fillId="0" borderId="9" xfId="1" applyFont="1" applyBorder="1" applyAlignment="1" applyProtection="1">
      <alignment horizontal="center" vertical="center" wrapText="1"/>
      <protection locked="0"/>
    </xf>
    <xf numFmtId="4" fontId="33" fillId="8" borderId="67" xfId="18" applyNumberFormat="1" applyFont="1" applyFill="1" applyBorder="1" applyAlignment="1" applyProtection="1">
      <alignment horizontal="center" vertical="center" wrapText="1"/>
      <protection locked="0"/>
    </xf>
    <xf numFmtId="43" fontId="33" fillId="8" borderId="68" xfId="1" applyFont="1" applyFill="1" applyBorder="1" applyAlignment="1" applyProtection="1">
      <alignment horizontal="center" vertical="center" wrapText="1"/>
      <protection locked="0"/>
    </xf>
    <xf numFmtId="3" fontId="26" fillId="0" borderId="69" xfId="18" quotePrefix="1" applyNumberFormat="1" applyFont="1" applyBorder="1" applyAlignment="1">
      <alignment horizontal="left" vertical="center" wrapText="1"/>
    </xf>
    <xf numFmtId="3" fontId="37" fillId="7" borderId="50" xfId="18" quotePrefix="1" applyNumberFormat="1" applyFont="1" applyFill="1" applyBorder="1" applyAlignment="1">
      <alignment horizontal="center" vertical="center" wrapText="1"/>
    </xf>
    <xf numFmtId="4" fontId="37" fillId="7" borderId="54" xfId="18" applyNumberFormat="1" applyFont="1" applyFill="1" applyBorder="1" applyAlignment="1">
      <alignment horizontal="center" vertical="center" wrapText="1"/>
    </xf>
    <xf numFmtId="0" fontId="8" fillId="4" borderId="77" xfId="11" applyFont="1" applyFill="1" applyBorder="1" applyAlignment="1">
      <alignment horizontal="center" vertical="center" wrapText="1"/>
    </xf>
    <xf numFmtId="0" fontId="8" fillId="4" borderId="72" xfId="11" applyFont="1" applyFill="1" applyBorder="1" applyAlignment="1">
      <alignment horizontal="center" vertical="center" wrapText="1"/>
    </xf>
    <xf numFmtId="0" fontId="8" fillId="4" borderId="72" xfId="11" applyFont="1" applyFill="1" applyBorder="1" applyAlignment="1">
      <alignment horizontal="justify" vertical="center" wrapText="1"/>
    </xf>
    <xf numFmtId="0" fontId="5" fillId="4" borderId="72" xfId="11" applyFont="1" applyFill="1" applyBorder="1" applyAlignment="1">
      <alignment horizontal="center" vertical="center"/>
    </xf>
    <xf numFmtId="44" fontId="5" fillId="4" borderId="72" xfId="9" applyFont="1" applyFill="1" applyBorder="1" applyAlignment="1">
      <alignment horizontal="center" vertical="center"/>
    </xf>
    <xf numFmtId="44" fontId="6" fillId="4" borderId="72" xfId="9" applyFont="1" applyFill="1" applyBorder="1" applyAlignment="1">
      <alignment horizontal="right" vertical="center"/>
    </xf>
    <xf numFmtId="168" fontId="6" fillId="4" borderId="72" xfId="8" quotePrefix="1" applyNumberFormat="1" applyFont="1" applyFill="1" applyBorder="1" applyAlignment="1">
      <alignment horizontal="right" vertical="center"/>
    </xf>
    <xf numFmtId="43" fontId="6" fillId="4" borderId="72" xfId="8" quotePrefix="1" applyFont="1" applyFill="1" applyBorder="1" applyAlignment="1">
      <alignment horizontal="right" vertical="center"/>
    </xf>
    <xf numFmtId="43" fontId="6" fillId="4" borderId="72" xfId="8" quotePrefix="1" applyFont="1" applyFill="1" applyBorder="1" applyAlignment="1" applyProtection="1">
      <alignment horizontal="right" vertical="center"/>
      <protection locked="0"/>
    </xf>
    <xf numFmtId="4" fontId="6" fillId="4" borderId="73" xfId="8" quotePrefix="1" applyNumberFormat="1" applyFont="1" applyFill="1" applyBorder="1" applyAlignment="1">
      <alignment horizontal="right" vertical="center"/>
    </xf>
    <xf numFmtId="43" fontId="5" fillId="0" borderId="23" xfId="1" applyFont="1" applyFill="1" applyBorder="1" applyAlignment="1">
      <alignment horizontal="center" vertical="center" wrapText="1"/>
    </xf>
    <xf numFmtId="43" fontId="5" fillId="0" borderId="13" xfId="1" applyFont="1" applyFill="1" applyBorder="1" applyAlignment="1">
      <alignment horizontal="center" vertical="center" wrapText="1"/>
    </xf>
    <xf numFmtId="43" fontId="5" fillId="0" borderId="17" xfId="1" applyFont="1" applyFill="1" applyBorder="1" applyAlignment="1">
      <alignment horizontal="center" vertical="center" wrapText="1"/>
    </xf>
    <xf numFmtId="2" fontId="5" fillId="0" borderId="16" xfId="0" applyNumberFormat="1" applyFont="1" applyBorder="1" applyAlignment="1">
      <alignment horizontal="center" vertical="center" wrapText="1"/>
    </xf>
    <xf numFmtId="43" fontId="5" fillId="0" borderId="17" xfId="1" applyFont="1" applyBorder="1" applyAlignment="1">
      <alignment horizontal="center" vertical="center" wrapText="1"/>
    </xf>
    <xf numFmtId="164" fontId="50" fillId="0" borderId="2" xfId="16" applyFont="1" applyBorder="1" applyAlignment="1" applyProtection="1">
      <alignment vertical="center"/>
      <protection locked="0"/>
    </xf>
    <xf numFmtId="166" fontId="50" fillId="2" borderId="3" xfId="17" applyNumberFormat="1" applyFont="1" applyFill="1" applyBorder="1" applyAlignment="1" applyProtection="1">
      <alignment vertical="center"/>
      <protection locked="0"/>
    </xf>
    <xf numFmtId="44" fontId="51" fillId="0" borderId="0" xfId="5" applyFont="1" applyBorder="1" applyAlignment="1" applyProtection="1">
      <alignment vertical="center"/>
      <protection locked="0"/>
    </xf>
    <xf numFmtId="171" fontId="51" fillId="2" borderId="3" xfId="17" applyNumberFormat="1" applyFont="1" applyFill="1" applyBorder="1" applyAlignment="1" applyProtection="1">
      <alignment vertical="center"/>
      <protection locked="0"/>
    </xf>
    <xf numFmtId="44" fontId="5" fillId="2" borderId="0" xfId="5" applyFont="1" applyFill="1" applyBorder="1" applyAlignment="1" applyProtection="1">
      <alignment vertical="center"/>
      <protection locked="0"/>
    </xf>
    <xf numFmtId="166" fontId="5" fillId="0" borderId="25" xfId="17" applyNumberFormat="1" applyFont="1" applyBorder="1" applyAlignment="1" applyProtection="1">
      <alignment horizontal="right" vertical="center"/>
      <protection locked="0"/>
    </xf>
    <xf numFmtId="43" fontId="46" fillId="0" borderId="15" xfId="5" applyNumberFormat="1" applyFont="1" applyBorder="1" applyAlignment="1" applyProtection="1">
      <alignment vertical="center"/>
      <protection locked="0"/>
    </xf>
    <xf numFmtId="166" fontId="46" fillId="2" borderId="3" xfId="17" applyNumberFormat="1" applyFont="1" applyFill="1" applyBorder="1" applyAlignment="1" applyProtection="1">
      <alignment vertical="center"/>
      <protection locked="0"/>
    </xf>
    <xf numFmtId="44" fontId="5" fillId="2" borderId="2" xfId="5" applyFont="1" applyFill="1" applyBorder="1" applyAlignment="1" applyProtection="1">
      <alignment vertical="center"/>
      <protection locked="0"/>
    </xf>
    <xf numFmtId="43" fontId="52" fillId="2" borderId="3" xfId="15" applyFont="1" applyFill="1" applyBorder="1" applyAlignment="1" applyProtection="1">
      <alignment vertical="center"/>
      <protection locked="0"/>
    </xf>
    <xf numFmtId="44" fontId="5" fillId="2" borderId="15" xfId="5" applyFont="1" applyFill="1" applyBorder="1" applyAlignment="1" applyProtection="1">
      <alignment vertical="center"/>
      <protection locked="0"/>
    </xf>
    <xf numFmtId="43" fontId="52" fillId="2" borderId="28" xfId="15" applyFont="1" applyFill="1" applyBorder="1" applyAlignment="1" applyProtection="1">
      <alignment vertical="center"/>
      <protection locked="0"/>
    </xf>
    <xf numFmtId="44" fontId="5" fillId="0" borderId="15" xfId="5" applyFont="1" applyBorder="1" applyAlignment="1" applyProtection="1">
      <alignment horizontal="right" vertical="center"/>
      <protection locked="0"/>
    </xf>
    <xf numFmtId="166" fontId="5" fillId="0" borderId="28" xfId="17" applyNumberFormat="1" applyFont="1" applyBorder="1" applyAlignment="1" applyProtection="1">
      <alignment vertical="center"/>
      <protection locked="0"/>
    </xf>
    <xf numFmtId="0" fontId="53" fillId="0" borderId="0" xfId="3" applyFont="1" applyAlignment="1" applyProtection="1">
      <alignment horizontal="center" vertical="top"/>
      <protection locked="0"/>
    </xf>
    <xf numFmtId="44" fontId="12" fillId="0" borderId="0" xfId="3" applyNumberFormat="1" applyFont="1" applyProtection="1">
      <protection locked="0"/>
    </xf>
    <xf numFmtId="0" fontId="12" fillId="0" borderId="12" xfId="3" applyFont="1" applyBorder="1" applyAlignment="1" applyProtection="1">
      <alignment horizontal="center" vertical="top"/>
      <protection locked="0"/>
    </xf>
    <xf numFmtId="0" fontId="12" fillId="0" borderId="15" xfId="3" applyFont="1" applyBorder="1" applyAlignment="1" applyProtection="1">
      <alignment horizontal="center" vertical="top"/>
      <protection locked="0"/>
    </xf>
    <xf numFmtId="0" fontId="53" fillId="0" borderId="15" xfId="3" applyFont="1" applyBorder="1" applyAlignment="1" applyProtection="1">
      <alignment horizontal="center" vertical="top"/>
      <protection locked="0"/>
    </xf>
    <xf numFmtId="0" fontId="12" fillId="0" borderId="15" xfId="3" applyFont="1" applyBorder="1" applyAlignment="1" applyProtection="1">
      <alignment horizontal="justify" vertical="center" wrapText="1"/>
      <protection locked="0"/>
    </xf>
    <xf numFmtId="0" fontId="12" fillId="0" borderId="15" xfId="3" applyFont="1" applyBorder="1" applyAlignment="1" applyProtection="1">
      <alignment horizontal="center" vertical="center"/>
      <protection locked="0"/>
    </xf>
    <xf numFmtId="44" fontId="12" fillId="0" borderId="15" xfId="9" applyFont="1" applyBorder="1" applyAlignment="1" applyProtection="1">
      <alignment horizontal="center" vertical="center"/>
      <protection locked="0"/>
    </xf>
    <xf numFmtId="44" fontId="12" fillId="0" borderId="15" xfId="9" applyFont="1" applyBorder="1" applyAlignment="1" applyProtection="1">
      <alignment horizontal="right" vertical="center"/>
      <protection locked="0"/>
    </xf>
    <xf numFmtId="168" fontId="12" fillId="0" borderId="15" xfId="8" applyNumberFormat="1" applyFont="1" applyBorder="1" applyAlignment="1" applyProtection="1">
      <alignment horizontal="right" vertical="center"/>
      <protection locked="0"/>
    </xf>
    <xf numFmtId="43" fontId="12" fillId="0" borderId="15" xfId="8" applyFont="1" applyBorder="1" applyAlignment="1" applyProtection="1">
      <alignment horizontal="right" vertical="center"/>
      <protection locked="0"/>
    </xf>
    <xf numFmtId="43" fontId="12" fillId="2" borderId="15" xfId="8" applyFont="1" applyFill="1" applyBorder="1" applyAlignment="1" applyProtection="1">
      <alignment vertical="center"/>
      <protection locked="0"/>
    </xf>
    <xf numFmtId="0" fontId="8" fillId="4" borderId="72" xfId="11" applyFont="1" applyFill="1" applyBorder="1" applyAlignment="1">
      <alignment horizontal="center" vertical="center"/>
    </xf>
    <xf numFmtId="44" fontId="8" fillId="4" borderId="72" xfId="9" applyFont="1" applyFill="1" applyBorder="1" applyAlignment="1">
      <alignment horizontal="center" vertical="center"/>
    </xf>
    <xf numFmtId="168" fontId="4" fillId="4" borderId="72" xfId="8" quotePrefix="1" applyNumberFormat="1" applyFont="1" applyFill="1" applyBorder="1" applyAlignment="1">
      <alignment horizontal="right" vertical="center"/>
    </xf>
    <xf numFmtId="43" fontId="4" fillId="4" borderId="72" xfId="8" quotePrefix="1" applyFont="1" applyFill="1" applyBorder="1" applyAlignment="1">
      <alignment horizontal="right" vertical="center"/>
    </xf>
    <xf numFmtId="43" fontId="4" fillId="4" borderId="72" xfId="8" quotePrefix="1" applyFont="1" applyFill="1" applyBorder="1" applyAlignment="1" applyProtection="1">
      <alignment horizontal="right" vertical="center"/>
      <protection locked="0"/>
    </xf>
    <xf numFmtId="4" fontId="4" fillId="4" borderId="73" xfId="8" quotePrefix="1" applyNumberFormat="1" applyFont="1" applyFill="1" applyBorder="1" applyAlignment="1">
      <alignment horizontal="right" vertical="center"/>
    </xf>
    <xf numFmtId="0" fontId="8" fillId="2" borderId="77" xfId="11" applyFont="1" applyFill="1" applyBorder="1" applyAlignment="1">
      <alignment horizontal="center" vertical="center" wrapText="1"/>
    </xf>
    <xf numFmtId="0" fontId="8" fillId="2" borderId="72" xfId="11" applyFont="1" applyFill="1" applyBorder="1" applyAlignment="1">
      <alignment horizontal="center" vertical="center" wrapText="1"/>
    </xf>
    <xf numFmtId="4" fontId="8" fillId="2" borderId="72" xfId="11" applyNumberFormat="1" applyFont="1" applyFill="1" applyBorder="1" applyAlignment="1">
      <alignment horizontal="right" vertical="center" wrapText="1"/>
    </xf>
    <xf numFmtId="0" fontId="5" fillId="0" borderId="72" xfId="11" applyFont="1" applyBorder="1" applyAlignment="1">
      <alignment vertical="center" wrapText="1"/>
    </xf>
    <xf numFmtId="168" fontId="5" fillId="2" borderId="72" xfId="8" quotePrefix="1" applyNumberFormat="1" applyFont="1" applyFill="1" applyBorder="1" applyAlignment="1">
      <alignment horizontal="right" vertical="center"/>
    </xf>
    <xf numFmtId="43" fontId="5" fillId="2" borderId="72" xfId="8" quotePrefix="1" applyFont="1" applyFill="1" applyBorder="1" applyAlignment="1">
      <alignment horizontal="right" vertical="center"/>
    </xf>
    <xf numFmtId="43" fontId="5" fillId="0" borderId="72" xfId="8" quotePrefix="1" applyFont="1" applyBorder="1" applyAlignment="1" applyProtection="1">
      <alignment horizontal="right" vertical="center"/>
      <protection locked="0"/>
    </xf>
    <xf numFmtId="44" fontId="5" fillId="2" borderId="72" xfId="22" quotePrefix="1" applyFont="1" applyFill="1" applyBorder="1" applyAlignment="1">
      <alignment horizontal="right" vertical="center"/>
    </xf>
    <xf numFmtId="10" fontId="5" fillId="0" borderId="73" xfId="12" applyNumberFormat="1" applyFont="1" applyBorder="1" applyAlignment="1">
      <alignment horizontal="right" vertical="center"/>
    </xf>
    <xf numFmtId="0" fontId="4" fillId="2" borderId="77" xfId="11" applyFont="1" applyFill="1" applyBorder="1" applyAlignment="1">
      <alignment horizontal="center" vertical="center" wrapText="1"/>
    </xf>
    <xf numFmtId="0" fontId="4" fillId="2" borderId="72" xfId="11" applyFont="1" applyFill="1" applyBorder="1" applyAlignment="1">
      <alignment horizontal="center" vertical="center" wrapText="1"/>
    </xf>
    <xf numFmtId="0" fontId="6" fillId="2" borderId="72" xfId="11" applyFont="1" applyFill="1" applyBorder="1" applyAlignment="1">
      <alignment horizontal="center" vertical="center"/>
    </xf>
    <xf numFmtId="168" fontId="6" fillId="2" borderId="72" xfId="8" quotePrefix="1" applyNumberFormat="1" applyFont="1" applyFill="1" applyBorder="1" applyAlignment="1">
      <alignment horizontal="right" vertical="center"/>
    </xf>
    <xf numFmtId="43" fontId="6" fillId="2" borderId="72" xfId="8" quotePrefix="1" applyFont="1" applyFill="1" applyBorder="1" applyAlignment="1">
      <alignment horizontal="right" vertical="center"/>
    </xf>
    <xf numFmtId="43" fontId="6" fillId="0" borderId="72" xfId="8" quotePrefix="1" applyFont="1" applyBorder="1" applyAlignment="1" applyProtection="1">
      <alignment horizontal="right" vertical="center"/>
      <protection locked="0"/>
    </xf>
    <xf numFmtId="43" fontId="6" fillId="0" borderId="72" xfId="8" quotePrefix="1" applyFont="1" applyFill="1" applyBorder="1" applyAlignment="1">
      <alignment horizontal="right" vertical="center"/>
    </xf>
    <xf numFmtId="10" fontId="6" fillId="2" borderId="73" xfId="12" applyNumberFormat="1" applyFont="1" applyFill="1" applyBorder="1" applyAlignment="1">
      <alignment horizontal="right" vertical="center"/>
    </xf>
    <xf numFmtId="44" fontId="6" fillId="0" borderId="72" xfId="9" applyFont="1" applyFill="1" applyBorder="1" applyAlignment="1">
      <alignment horizontal="center" vertical="center"/>
    </xf>
    <xf numFmtId="0" fontId="45" fillId="0" borderId="77" xfId="11" applyFont="1" applyBorder="1" applyAlignment="1">
      <alignment horizontal="center" vertical="center" wrapText="1"/>
    </xf>
    <xf numFmtId="0" fontId="8" fillId="0" borderId="72" xfId="11" applyFont="1" applyBorder="1" applyAlignment="1">
      <alignment vertical="center" wrapText="1"/>
    </xf>
    <xf numFmtId="168" fontId="8" fillId="2" borderId="72" xfId="8" quotePrefix="1" applyNumberFormat="1" applyFont="1" applyFill="1" applyBorder="1" applyAlignment="1">
      <alignment horizontal="right" vertical="center"/>
    </xf>
    <xf numFmtId="43" fontId="8" fillId="2" borderId="72" xfId="8" quotePrefix="1" applyFont="1" applyFill="1" applyBorder="1" applyAlignment="1">
      <alignment horizontal="right" vertical="center"/>
    </xf>
    <xf numFmtId="43" fontId="8" fillId="0" borderId="72" xfId="8" quotePrefix="1" applyFont="1" applyBorder="1" applyAlignment="1" applyProtection="1">
      <alignment horizontal="right" vertical="center"/>
      <protection locked="0"/>
    </xf>
    <xf numFmtId="44" fontId="8" fillId="2" borderId="72" xfId="22" quotePrefix="1" applyFont="1" applyFill="1" applyBorder="1" applyAlignment="1">
      <alignment horizontal="right" vertical="center"/>
    </xf>
    <xf numFmtId="44" fontId="15" fillId="2" borderId="72" xfId="22" quotePrefix="1" applyFont="1" applyFill="1" applyBorder="1" applyAlignment="1">
      <alignment horizontal="right" vertical="center"/>
    </xf>
    <xf numFmtId="44" fontId="11" fillId="2" borderId="72" xfId="22" quotePrefix="1" applyFont="1" applyFill="1" applyBorder="1" applyAlignment="1">
      <alignment horizontal="right" vertical="center"/>
    </xf>
    <xf numFmtId="10" fontId="8" fillId="0" borderId="73" xfId="12" applyNumberFormat="1" applyFont="1" applyBorder="1" applyAlignment="1">
      <alignment horizontal="right" vertical="center"/>
    </xf>
    <xf numFmtId="43" fontId="14" fillId="2" borderId="25" xfId="8" applyFont="1" applyFill="1" applyBorder="1" applyAlignment="1" applyProtection="1">
      <alignment horizontal="right" vertical="center"/>
      <protection locked="0"/>
    </xf>
    <xf numFmtId="174" fontId="10" fillId="0" borderId="73" xfId="5" applyNumberFormat="1" applyFont="1" applyBorder="1" applyAlignment="1">
      <alignment vertical="center"/>
    </xf>
    <xf numFmtId="0" fontId="4" fillId="0" borderId="72" xfId="11" applyFont="1" applyBorder="1" applyAlignment="1">
      <alignment horizontal="justify" vertical="center" wrapText="1"/>
    </xf>
    <xf numFmtId="44" fontId="12" fillId="0" borderId="0" xfId="3" applyNumberFormat="1" applyFont="1" applyAlignment="1" applyProtection="1">
      <alignment vertical="center"/>
      <protection locked="0"/>
    </xf>
    <xf numFmtId="0" fontId="4" fillId="0" borderId="72" xfId="11" applyFont="1" applyBorder="1" applyAlignment="1">
      <alignment horizontal="left" vertical="center" wrapText="1"/>
    </xf>
    <xf numFmtId="0" fontId="8" fillId="0" borderId="64" xfId="3" applyFont="1" applyBorder="1" applyAlignment="1">
      <alignment horizontal="left" vertical="top"/>
    </xf>
    <xf numFmtId="0" fontId="4" fillId="0" borderId="4" xfId="3" applyFont="1" applyBorder="1" applyAlignment="1">
      <alignment horizontal="left" vertical="center"/>
    </xf>
    <xf numFmtId="0" fontId="4" fillId="0" borderId="62" xfId="3" applyFont="1" applyBorder="1" applyAlignment="1">
      <alignment horizontal="left" vertical="center"/>
    </xf>
    <xf numFmtId="0" fontId="4" fillId="0" borderId="0" xfId="3" applyFont="1" applyProtection="1">
      <protection locked="0"/>
    </xf>
    <xf numFmtId="0" fontId="8" fillId="0" borderId="64" xfId="3" applyFont="1" applyBorder="1" applyAlignment="1">
      <alignment vertical="center" wrapText="1"/>
    </xf>
    <xf numFmtId="0" fontId="8" fillId="0" borderId="65" xfId="3" applyFont="1" applyBorder="1" applyAlignment="1">
      <alignment vertical="center" wrapText="1"/>
    </xf>
    <xf numFmtId="0" fontId="5" fillId="0" borderId="6" xfId="3" applyFont="1" applyBorder="1" applyAlignment="1">
      <alignment horizontal="left" vertical="top"/>
    </xf>
    <xf numFmtId="0" fontId="5" fillId="0" borderId="64" xfId="3" applyFont="1" applyBorder="1" applyAlignment="1">
      <alignment horizontal="left" vertical="top"/>
    </xf>
    <xf numFmtId="0" fontId="6" fillId="0" borderId="63" xfId="3" applyFont="1" applyBorder="1" applyAlignment="1">
      <alignment horizontal="justify" vertical="center" wrapText="1"/>
    </xf>
    <xf numFmtId="4" fontId="35" fillId="0" borderId="82" xfId="18" applyNumberFormat="1" applyFont="1" applyBorder="1" applyAlignment="1">
      <alignment horizontal="center" vertical="center"/>
    </xf>
    <xf numFmtId="4" fontId="35" fillId="0" borderId="83" xfId="18" applyNumberFormat="1" applyFont="1" applyBorder="1" applyAlignment="1">
      <alignment horizontal="center" vertical="center"/>
    </xf>
    <xf numFmtId="1" fontId="35" fillId="0" borderId="83" xfId="18" applyNumberFormat="1" applyFont="1" applyBorder="1" applyAlignment="1">
      <alignment horizontal="center" vertical="center"/>
    </xf>
    <xf numFmtId="43" fontId="37" fillId="0" borderId="81" xfId="1" applyFont="1" applyBorder="1" applyAlignment="1">
      <alignment horizontal="center" vertical="center"/>
    </xf>
    <xf numFmtId="4" fontId="35" fillId="0" borderId="83" xfId="18" applyNumberFormat="1" applyFont="1" applyBorder="1" applyAlignment="1">
      <alignment horizontal="right" vertical="center" wrapText="1"/>
    </xf>
    <xf numFmtId="3" fontId="35" fillId="0" borderId="83" xfId="18" applyNumberFormat="1" applyFont="1" applyBorder="1" applyAlignment="1">
      <alignment horizontal="center" vertical="center"/>
    </xf>
    <xf numFmtId="166" fontId="5" fillId="0" borderId="18" xfId="2" applyNumberFormat="1" applyFont="1" applyBorder="1" applyAlignment="1">
      <alignment horizontal="right" vertical="center"/>
    </xf>
    <xf numFmtId="0" fontId="8" fillId="0" borderId="78" xfId="3" applyFont="1" applyBorder="1" applyAlignment="1" applyProtection="1">
      <alignment vertical="center" wrapText="1"/>
      <protection locked="0"/>
    </xf>
    <xf numFmtId="49" fontId="4" fillId="2" borderId="72" xfId="11" applyNumberFormat="1" applyFont="1" applyFill="1" applyBorder="1" applyAlignment="1">
      <alignment horizontal="center" vertical="center" wrapText="1"/>
    </xf>
    <xf numFmtId="43" fontId="52" fillId="2" borderId="9" xfId="15" applyFont="1" applyFill="1" applyBorder="1" applyAlignment="1" applyProtection="1">
      <alignment vertical="center"/>
      <protection locked="0"/>
    </xf>
    <xf numFmtId="4" fontId="35" fillId="0" borderId="49" xfId="18" applyNumberFormat="1" applyFont="1" applyBorder="1" applyAlignment="1">
      <alignment horizontal="center" vertical="center"/>
    </xf>
    <xf numFmtId="4" fontId="35" fillId="0" borderId="34" xfId="18" applyNumberFormat="1" applyFont="1" applyBorder="1" applyAlignment="1">
      <alignment horizontal="right" vertical="center" wrapText="1"/>
    </xf>
    <xf numFmtId="0" fontId="2" fillId="0" borderId="0" xfId="3"/>
    <xf numFmtId="4" fontId="2" fillId="0" borderId="0" xfId="3" applyNumberFormat="1"/>
    <xf numFmtId="0" fontId="2" fillId="0" borderId="0" xfId="3" applyAlignment="1">
      <alignment horizontal="center" vertical="center"/>
    </xf>
    <xf numFmtId="0" fontId="2" fillId="0" borderId="86" xfId="3" applyBorder="1" applyAlignment="1">
      <alignment horizontal="center" vertical="center"/>
    </xf>
    <xf numFmtId="4" fontId="2" fillId="0" borderId="86" xfId="3" applyNumberFormat="1" applyBorder="1" applyAlignment="1">
      <alignment horizontal="center" vertical="center"/>
    </xf>
    <xf numFmtId="0" fontId="2" fillId="0" borderId="86" xfId="3" applyBorder="1" applyAlignment="1">
      <alignment horizontal="center"/>
    </xf>
    <xf numFmtId="4" fontId="2" fillId="0" borderId="86" xfId="3" applyNumberFormat="1" applyBorder="1" applyAlignment="1">
      <alignment horizontal="left" vertical="center"/>
    </xf>
    <xf numFmtId="0" fontId="2" fillId="11" borderId="0" xfId="3" applyFill="1" applyAlignment="1">
      <alignment horizontal="center" vertical="center" wrapText="1"/>
    </xf>
    <xf numFmtId="4" fontId="61" fillId="0" borderId="86" xfId="3" applyNumberFormat="1" applyFont="1" applyBorder="1" applyAlignment="1">
      <alignment horizontal="center" vertical="center"/>
    </xf>
    <xf numFmtId="0" fontId="61" fillId="0" borderId="86" xfId="3" applyFont="1" applyBorder="1" applyAlignment="1">
      <alignment horizontal="center" vertical="center"/>
    </xf>
    <xf numFmtId="0" fontId="2" fillId="0" borderId="0" xfId="3" applyAlignment="1">
      <alignment horizontal="center" vertical="center" wrapText="1"/>
    </xf>
    <xf numFmtId="0" fontId="2" fillId="0" borderId="86" xfId="3" applyBorder="1" applyAlignment="1">
      <alignment horizontal="left" vertical="center"/>
    </xf>
    <xf numFmtId="0" fontId="43" fillId="0" borderId="0" xfId="3" applyFont="1" applyAlignment="1">
      <alignment horizontal="center" vertical="center"/>
    </xf>
    <xf numFmtId="0" fontId="43" fillId="0" borderId="86" xfId="3" applyFont="1" applyBorder="1" applyAlignment="1">
      <alignment horizontal="center" vertical="center"/>
    </xf>
    <xf numFmtId="4" fontId="43" fillId="0" borderId="86" xfId="3" applyNumberFormat="1" applyFont="1" applyBorder="1" applyAlignment="1">
      <alignment horizontal="center" vertical="center"/>
    </xf>
    <xf numFmtId="0" fontId="43" fillId="0" borderId="86" xfId="3" applyFont="1" applyBorder="1" applyAlignment="1">
      <alignment horizontal="center"/>
    </xf>
    <xf numFmtId="4" fontId="2" fillId="0" borderId="0" xfId="3" applyNumberFormat="1" applyAlignment="1">
      <alignment horizontal="center" vertical="center"/>
    </xf>
    <xf numFmtId="43" fontId="5" fillId="0" borderId="63" xfId="1" applyFont="1" applyFill="1" applyBorder="1" applyAlignment="1">
      <alignment vertical="center"/>
    </xf>
    <xf numFmtId="43" fontId="5" fillId="0" borderId="64" xfId="1" applyFont="1" applyFill="1" applyBorder="1" applyAlignment="1">
      <alignment vertical="center"/>
    </xf>
    <xf numFmtId="43" fontId="5" fillId="0" borderId="65" xfId="1" applyFont="1" applyFill="1" applyBorder="1" applyAlignment="1">
      <alignment vertical="center"/>
    </xf>
    <xf numFmtId="0" fontId="44" fillId="0" borderId="11" xfId="3" applyFont="1" applyBorder="1" applyAlignment="1">
      <alignment horizontal="center" vertical="center"/>
    </xf>
    <xf numFmtId="0" fontId="6" fillId="0" borderId="0" xfId="3" applyFont="1" applyProtection="1">
      <protection locked="0"/>
    </xf>
    <xf numFmtId="166" fontId="8" fillId="0" borderId="17" xfId="6" applyNumberFormat="1" applyFont="1" applyFill="1" applyBorder="1" applyAlignment="1">
      <alignment horizontal="center" vertical="center"/>
    </xf>
    <xf numFmtId="0" fontId="8" fillId="0" borderId="10" xfId="3" applyFont="1" applyBorder="1" applyAlignment="1" applyProtection="1">
      <alignment vertical="center" wrapText="1"/>
      <protection locked="0"/>
    </xf>
    <xf numFmtId="0" fontId="35" fillId="9" borderId="83" xfId="18" applyFont="1" applyFill="1" applyBorder="1" applyAlignment="1">
      <alignment horizontal="justify" vertical="center" wrapText="1"/>
    </xf>
    <xf numFmtId="43" fontId="35" fillId="9" borderId="83" xfId="18" applyNumberFormat="1" applyFont="1" applyFill="1" applyBorder="1" applyAlignment="1">
      <alignment horizontal="center" vertical="center" wrapText="1"/>
    </xf>
    <xf numFmtId="43" fontId="35" fillId="9" borderId="83" xfId="1" applyFont="1" applyFill="1" applyBorder="1" applyAlignment="1">
      <alignment horizontal="center" vertical="center"/>
    </xf>
    <xf numFmtId="43" fontId="35" fillId="0" borderId="83" xfId="1" applyFont="1" applyFill="1" applyBorder="1" applyAlignment="1">
      <alignment horizontal="center" vertical="center"/>
    </xf>
    <xf numFmtId="4" fontId="43" fillId="0" borderId="0" xfId="3" applyNumberFormat="1" applyFont="1" applyAlignment="1">
      <alignment horizontal="center" vertical="center"/>
    </xf>
    <xf numFmtId="4" fontId="43" fillId="10" borderId="86" xfId="3" applyNumberFormat="1" applyFont="1" applyFill="1" applyBorder="1" applyAlignment="1">
      <alignment horizontal="center" vertical="center"/>
    </xf>
    <xf numFmtId="0" fontId="43" fillId="10" borderId="86" xfId="3" applyFont="1" applyFill="1" applyBorder="1" applyAlignment="1">
      <alignment horizontal="center" vertical="center"/>
    </xf>
    <xf numFmtId="0" fontId="2" fillId="11" borderId="86" xfId="3" applyFill="1" applyBorder="1" applyAlignment="1">
      <alignment horizontal="center" vertical="center" wrapText="1"/>
    </xf>
    <xf numFmtId="4" fontId="43" fillId="10" borderId="86" xfId="3" applyNumberFormat="1" applyFont="1" applyFill="1" applyBorder="1" applyAlignment="1">
      <alignment horizontal="center" vertical="center" wrapText="1"/>
    </xf>
    <xf numFmtId="0" fontId="4" fillId="0" borderId="72" xfId="11" applyFont="1" applyBorder="1" applyAlignment="1">
      <alignment horizontal="justify" vertical="center"/>
    </xf>
    <xf numFmtId="3" fontId="4" fillId="0" borderId="77" xfId="11" applyNumberFormat="1" applyFont="1" applyBorder="1" applyAlignment="1">
      <alignment horizontal="center" vertical="center" wrapText="1"/>
    </xf>
    <xf numFmtId="0" fontId="4" fillId="0" borderId="72" xfId="11" applyFont="1" applyBorder="1" applyAlignment="1">
      <alignment horizontal="center" vertical="center" wrapText="1"/>
    </xf>
    <xf numFmtId="49" fontId="4" fillId="0" borderId="72" xfId="11" applyNumberFormat="1" applyFont="1" applyBorder="1" applyAlignment="1">
      <alignment horizontal="center" vertical="center" wrapText="1"/>
    </xf>
    <xf numFmtId="43" fontId="6" fillId="0" borderId="72" xfId="11" applyNumberFormat="1" applyFont="1" applyBorder="1" applyAlignment="1">
      <alignment horizontal="center" vertical="center"/>
    </xf>
    <xf numFmtId="44" fontId="6" fillId="2" borderId="72" xfId="9" applyFont="1" applyFill="1" applyBorder="1" applyAlignment="1">
      <alignment horizontal="center" vertical="center"/>
    </xf>
    <xf numFmtId="44" fontId="6" fillId="0" borderId="72" xfId="9" applyFont="1" applyFill="1" applyBorder="1" applyAlignment="1">
      <alignment horizontal="right" vertical="center"/>
    </xf>
    <xf numFmtId="168" fontId="6" fillId="0" borderId="72" xfId="8" quotePrefix="1" applyNumberFormat="1" applyFont="1" applyFill="1" applyBorder="1" applyAlignment="1">
      <alignment horizontal="right" vertical="center"/>
    </xf>
    <xf numFmtId="43" fontId="4" fillId="0" borderId="0" xfId="3" applyNumberFormat="1" applyFont="1" applyAlignment="1" applyProtection="1">
      <alignment vertical="center"/>
      <protection locked="0"/>
    </xf>
    <xf numFmtId="0" fontId="63" fillId="2" borderId="77" xfId="11" applyFont="1" applyFill="1" applyBorder="1" applyAlignment="1">
      <alignment horizontal="center" vertical="center" wrapText="1"/>
    </xf>
    <xf numFmtId="0" fontId="63" fillId="2" borderId="72" xfId="11" applyFont="1" applyFill="1" applyBorder="1" applyAlignment="1">
      <alignment horizontal="center" vertical="center" wrapText="1"/>
    </xf>
    <xf numFmtId="0" fontId="63" fillId="0" borderId="72" xfId="11" applyFont="1" applyBorder="1" applyAlignment="1">
      <alignment horizontal="justify" vertical="center" wrapText="1"/>
    </xf>
    <xf numFmtId="0" fontId="64" fillId="2" borderId="72" xfId="11" applyFont="1" applyFill="1" applyBorder="1" applyAlignment="1">
      <alignment horizontal="center" vertical="center"/>
    </xf>
    <xf numFmtId="44" fontId="64" fillId="0" borderId="72" xfId="9" applyFont="1" applyFill="1" applyBorder="1" applyAlignment="1">
      <alignment horizontal="center" vertical="center"/>
    </xf>
    <xf numFmtId="168" fontId="64" fillId="2" borderId="72" xfId="8" quotePrefix="1" applyNumberFormat="1" applyFont="1" applyFill="1" applyBorder="1" applyAlignment="1">
      <alignment horizontal="right" vertical="center"/>
    </xf>
    <xf numFmtId="43" fontId="64" fillId="2" borderId="72" xfId="8" quotePrefix="1" applyFont="1" applyFill="1" applyBorder="1" applyAlignment="1">
      <alignment horizontal="right" vertical="center"/>
    </xf>
    <xf numFmtId="43" fontId="64" fillId="0" borderId="72" xfId="8" quotePrefix="1" applyFont="1" applyBorder="1" applyAlignment="1" applyProtection="1">
      <alignment horizontal="right" vertical="center"/>
      <protection locked="0"/>
    </xf>
    <xf numFmtId="10" fontId="64" fillId="2" borderId="73" xfId="12" applyNumberFormat="1" applyFont="1" applyFill="1" applyBorder="1" applyAlignment="1">
      <alignment horizontal="right" vertical="center"/>
    </xf>
    <xf numFmtId="0" fontId="63" fillId="0" borderId="0" xfId="3" applyFont="1" applyAlignment="1" applyProtection="1">
      <alignment vertical="center"/>
      <protection locked="0"/>
    </xf>
    <xf numFmtId="43" fontId="64" fillId="0" borderId="72" xfId="8" quotePrefix="1" applyFont="1" applyFill="1" applyBorder="1" applyAlignment="1">
      <alignment horizontal="right" vertical="center"/>
    </xf>
    <xf numFmtId="0" fontId="63" fillId="0" borderId="72" xfId="11" applyFont="1" applyBorder="1" applyAlignment="1">
      <alignment horizontal="center" vertical="center" wrapText="1"/>
    </xf>
    <xf numFmtId="44" fontId="64" fillId="2" borderId="72" xfId="9" applyFont="1" applyFill="1" applyBorder="1" applyAlignment="1">
      <alignment horizontal="center" vertical="center"/>
    </xf>
    <xf numFmtId="43" fontId="63" fillId="0" borderId="0" xfId="3" applyNumberFormat="1" applyFont="1" applyAlignment="1" applyProtection="1">
      <alignment vertical="center"/>
      <protection locked="0"/>
    </xf>
    <xf numFmtId="3" fontId="35" fillId="0" borderId="82" xfId="18" quotePrefix="1" applyNumberFormat="1" applyFont="1" applyBorder="1" applyAlignment="1">
      <alignment horizontal="center" vertical="center" wrapText="1"/>
    </xf>
    <xf numFmtId="0" fontId="35" fillId="0" borderId="83" xfId="18" applyFont="1" applyBorder="1" applyAlignment="1">
      <alignment horizontal="justify" vertical="center" wrapText="1"/>
    </xf>
    <xf numFmtId="43" fontId="35" fillId="0" borderId="83" xfId="18" applyNumberFormat="1" applyFont="1" applyBorder="1" applyAlignment="1">
      <alignment horizontal="center" vertical="center" wrapText="1"/>
    </xf>
    <xf numFmtId="43" fontId="37" fillId="0" borderId="81" xfId="1" applyFont="1" applyFill="1" applyBorder="1" applyAlignment="1">
      <alignment horizontal="center" vertical="center"/>
    </xf>
    <xf numFmtId="2" fontId="35" fillId="0" borderId="83" xfId="18" applyNumberFormat="1" applyFont="1" applyBorder="1" applyAlignment="1">
      <alignment horizontal="center" vertical="center"/>
    </xf>
    <xf numFmtId="172" fontId="35" fillId="0" borderId="83" xfId="19" applyFont="1" applyBorder="1" applyAlignment="1">
      <alignment horizontal="center" vertical="center"/>
    </xf>
    <xf numFmtId="3" fontId="65" fillId="0" borderId="69" xfId="18" quotePrefix="1" applyNumberFormat="1" applyFont="1" applyBorder="1" applyAlignment="1">
      <alignment horizontal="left" vertical="center" wrapText="1"/>
    </xf>
    <xf numFmtId="0" fontId="66" fillId="0" borderId="0" xfId="18" applyFont="1" applyAlignment="1">
      <alignment vertical="center"/>
    </xf>
    <xf numFmtId="43" fontId="35" fillId="0" borderId="83" xfId="1" applyFont="1" applyBorder="1" applyAlignment="1">
      <alignment horizontal="center" vertical="center"/>
    </xf>
    <xf numFmtId="3" fontId="35" fillId="9" borderId="82" xfId="18" quotePrefix="1" applyNumberFormat="1" applyFont="1" applyFill="1" applyBorder="1" applyAlignment="1">
      <alignment horizontal="center" vertical="center" wrapText="1"/>
    </xf>
    <xf numFmtId="43" fontId="37" fillId="9" borderId="81" xfId="1" applyFont="1" applyFill="1" applyBorder="1" applyAlignment="1">
      <alignment horizontal="center" vertical="center"/>
    </xf>
    <xf numFmtId="4" fontId="31" fillId="0" borderId="82" xfId="18" applyNumberFormat="1" applyFont="1" applyBorder="1" applyAlignment="1">
      <alignment horizontal="center" vertical="center"/>
    </xf>
    <xf numFmtId="43" fontId="33" fillId="0" borderId="81" xfId="1" applyFont="1" applyBorder="1" applyAlignment="1">
      <alignment horizontal="center" vertical="center"/>
    </xf>
    <xf numFmtId="4" fontId="31" fillId="0" borderId="0" xfId="18" applyNumberFormat="1" applyFont="1" applyAlignment="1" applyProtection="1">
      <alignment horizontal="right" vertical="center" wrapText="1"/>
      <protection locked="0"/>
    </xf>
    <xf numFmtId="4" fontId="31" fillId="0" borderId="0" xfId="18" applyNumberFormat="1" applyFont="1" applyAlignment="1" applyProtection="1">
      <alignment horizontal="center" vertical="center" wrapText="1"/>
      <protection locked="0"/>
    </xf>
    <xf numFmtId="1" fontId="31" fillId="0" borderId="0" xfId="18" applyNumberFormat="1" applyFont="1" applyAlignment="1" applyProtection="1">
      <alignment horizontal="center" vertical="center" wrapText="1"/>
      <protection locked="0"/>
    </xf>
    <xf numFmtId="3" fontId="31" fillId="0" borderId="0" xfId="18" applyNumberFormat="1" applyFont="1" applyAlignment="1" applyProtection="1">
      <alignment horizontal="center" vertical="center" wrapText="1"/>
      <protection locked="0"/>
    </xf>
    <xf numFmtId="4" fontId="37" fillId="0" borderId="83" xfId="18" applyNumberFormat="1" applyFont="1" applyBorder="1" applyAlignment="1">
      <alignment horizontal="center" vertical="center"/>
    </xf>
    <xf numFmtId="4" fontId="41" fillId="0" borderId="82" xfId="18" applyNumberFormat="1" applyFont="1" applyBorder="1" applyAlignment="1">
      <alignment horizontal="center" vertical="center"/>
    </xf>
    <xf numFmtId="43" fontId="42" fillId="0" borderId="81" xfId="1" applyFont="1" applyBorder="1" applyAlignment="1">
      <alignment horizontal="center" vertical="center"/>
    </xf>
    <xf numFmtId="43" fontId="39" fillId="0" borderId="81" xfId="1" applyFont="1" applyBorder="1" applyAlignment="1">
      <alignment horizontal="center" vertical="center"/>
    </xf>
    <xf numFmtId="4" fontId="42" fillId="0" borderId="83" xfId="18" applyNumberFormat="1" applyFont="1" applyBorder="1" applyAlignment="1">
      <alignment horizontal="right" vertical="center" wrapText="1"/>
    </xf>
    <xf numFmtId="43" fontId="35" fillId="9" borderId="83" xfId="1" applyFont="1" applyFill="1" applyBorder="1" applyAlignment="1">
      <alignment horizontal="center" vertical="center" wrapText="1"/>
    </xf>
    <xf numFmtId="175" fontId="35" fillId="0" borderId="83" xfId="18" applyNumberFormat="1" applyFont="1" applyBorder="1" applyAlignment="1">
      <alignment horizontal="center" vertical="center"/>
    </xf>
    <xf numFmtId="4" fontId="41" fillId="0" borderId="83" xfId="18" applyNumberFormat="1" applyFont="1" applyBorder="1" applyAlignment="1">
      <alignment horizontal="right" vertical="center" wrapText="1"/>
    </xf>
    <xf numFmtId="4" fontId="31" fillId="0" borderId="50" xfId="18" applyNumberFormat="1" applyFont="1" applyBorder="1" applyAlignment="1">
      <alignment horizontal="center" vertical="center"/>
    </xf>
    <xf numFmtId="43" fontId="33" fillId="0" borderId="54" xfId="1" applyFont="1" applyBorder="1" applyAlignment="1">
      <alignment horizontal="center" vertical="center"/>
    </xf>
    <xf numFmtId="4" fontId="31" fillId="0" borderId="83" xfId="18" applyNumberFormat="1" applyFont="1" applyBorder="1" applyAlignment="1">
      <alignment vertical="center" wrapText="1"/>
    </xf>
    <xf numFmtId="4" fontId="31" fillId="0" borderId="83" xfId="18" applyNumberFormat="1" applyFont="1" applyBorder="1" applyAlignment="1">
      <alignment horizontal="center" vertical="center"/>
    </xf>
    <xf numFmtId="1" fontId="31" fillId="0" borderId="83" xfId="18" applyNumberFormat="1" applyFont="1" applyBorder="1" applyAlignment="1">
      <alignment horizontal="center" vertical="center"/>
    </xf>
    <xf numFmtId="3" fontId="31" fillId="0" borderId="83" xfId="18" applyNumberFormat="1" applyFont="1" applyBorder="1" applyAlignment="1">
      <alignment horizontal="center" vertical="center"/>
    </xf>
    <xf numFmtId="43" fontId="31" fillId="0" borderId="83" xfId="1" applyFont="1" applyBorder="1" applyAlignment="1">
      <alignment horizontal="center" vertical="center"/>
    </xf>
    <xf numFmtId="4" fontId="31" fillId="0" borderId="88" xfId="18" applyNumberFormat="1" applyFont="1" applyBorder="1" applyAlignment="1">
      <alignment horizontal="center" vertical="center"/>
    </xf>
    <xf numFmtId="4" fontId="31" fillId="0" borderId="92" xfId="18" applyNumberFormat="1" applyFont="1" applyBorder="1" applyAlignment="1">
      <alignment vertical="center" wrapText="1"/>
    </xf>
    <xf numFmtId="4" fontId="31" fillId="0" borderId="92" xfId="18" applyNumberFormat="1" applyFont="1" applyBorder="1" applyAlignment="1">
      <alignment horizontal="center" vertical="center"/>
    </xf>
    <xf numFmtId="1" fontId="31" fillId="0" borderId="92" xfId="18" applyNumberFormat="1" applyFont="1" applyBorder="1" applyAlignment="1">
      <alignment horizontal="center" vertical="center"/>
    </xf>
    <xf numFmtId="3" fontId="31" fillId="0" borderId="92" xfId="18" applyNumberFormat="1" applyFont="1" applyBorder="1" applyAlignment="1">
      <alignment horizontal="center" vertical="center"/>
    </xf>
    <xf numFmtId="43" fontId="31" fillId="0" borderId="92" xfId="1" applyFont="1" applyBorder="1" applyAlignment="1">
      <alignment horizontal="center" vertical="center"/>
    </xf>
    <xf numFmtId="43" fontId="33" fillId="0" borderId="89" xfId="1" applyFont="1" applyBorder="1" applyAlignment="1">
      <alignment horizontal="center" vertical="center"/>
    </xf>
    <xf numFmtId="0" fontId="19" fillId="0" borderId="0" xfId="11" applyFont="1" applyAlignment="1">
      <alignment horizontal="center" vertical="center"/>
    </xf>
    <xf numFmtId="168" fontId="19" fillId="0" borderId="0" xfId="11" applyNumberFormat="1" applyFont="1" applyAlignment="1">
      <alignment horizontal="left" vertical="center"/>
    </xf>
    <xf numFmtId="0" fontId="14" fillId="0" borderId="0" xfId="11" applyFont="1" applyAlignment="1">
      <alignment horizontal="center" vertical="center"/>
    </xf>
    <xf numFmtId="168" fontId="14" fillId="0" borderId="0" xfId="11" applyNumberFormat="1" applyFont="1" applyAlignment="1">
      <alignment horizontal="left" vertical="center"/>
    </xf>
    <xf numFmtId="43" fontId="12" fillId="2" borderId="3" xfId="8" applyFont="1" applyFill="1" applyBorder="1" applyAlignment="1" applyProtection="1">
      <alignment horizontal="right" vertical="center"/>
      <protection locked="0"/>
    </xf>
    <xf numFmtId="0" fontId="8" fillId="0" borderId="79" xfId="3" applyFont="1" applyBorder="1" applyAlignment="1">
      <alignment horizontal="left" vertical="top"/>
    </xf>
    <xf numFmtId="0" fontId="8" fillId="0" borderId="79" xfId="3" applyFont="1" applyBorder="1" applyAlignment="1">
      <alignment vertical="center"/>
    </xf>
    <xf numFmtId="44" fontId="5" fillId="2" borderId="73" xfId="22" quotePrefix="1" applyFont="1" applyFill="1" applyBorder="1" applyAlignment="1">
      <alignment horizontal="right" vertical="center"/>
    </xf>
    <xf numFmtId="0" fontId="21" fillId="0" borderId="0" xfId="11" applyFont="1" applyAlignment="1">
      <alignment horizontal="left"/>
    </xf>
    <xf numFmtId="0" fontId="54" fillId="0" borderId="0" xfId="11" applyFont="1" applyAlignment="1">
      <alignment horizontal="left"/>
    </xf>
    <xf numFmtId="0" fontId="12" fillId="0" borderId="0" xfId="11" applyFont="1" applyAlignment="1">
      <alignment horizontal="justify" vertical="center"/>
    </xf>
    <xf numFmtId="0" fontId="23" fillId="0" borderId="0" xfId="11" applyFont="1" applyAlignment="1">
      <alignment horizontal="left" vertical="center"/>
    </xf>
    <xf numFmtId="0" fontId="55" fillId="0" borderId="0" xfId="11" applyFont="1" applyAlignment="1">
      <alignment horizontal="left" vertical="center"/>
    </xf>
    <xf numFmtId="0" fontId="24" fillId="0" borderId="0" xfId="11" applyFont="1" applyAlignment="1">
      <alignment horizontal="left" vertical="center"/>
    </xf>
    <xf numFmtId="0" fontId="56" fillId="0" borderId="0" xfId="11" applyFont="1" applyAlignment="1">
      <alignment horizontal="left" vertical="center"/>
    </xf>
    <xf numFmtId="0" fontId="14" fillId="0" borderId="0" xfId="11" applyFont="1" applyAlignment="1">
      <alignment horizontal="left" vertical="center"/>
    </xf>
    <xf numFmtId="0" fontId="57" fillId="0" borderId="0" xfId="11" applyFont="1" applyAlignment="1">
      <alignment horizontal="left" vertical="center"/>
    </xf>
    <xf numFmtId="168" fontId="12" fillId="0" borderId="0" xfId="11" applyNumberFormat="1" applyFont="1" applyAlignment="1">
      <alignment horizontal="left" vertical="center"/>
    </xf>
    <xf numFmtId="0" fontId="16" fillId="0" borderId="0" xfId="11" applyFont="1" applyAlignment="1">
      <alignment horizontal="left" vertical="center"/>
    </xf>
    <xf numFmtId="0" fontId="58" fillId="0" borderId="0" xfId="11" applyFont="1" applyAlignment="1">
      <alignment horizontal="left" vertical="center"/>
    </xf>
    <xf numFmtId="0" fontId="17" fillId="0" borderId="0" xfId="11" applyFont="1" applyAlignment="1">
      <alignment horizontal="center" vertical="center"/>
    </xf>
    <xf numFmtId="168" fontId="17" fillId="0" borderId="0" xfId="11" applyNumberFormat="1" applyFont="1" applyAlignment="1">
      <alignment horizontal="left" vertical="center"/>
    </xf>
    <xf numFmtId="14" fontId="12" fillId="0" borderId="0" xfId="3" applyNumberFormat="1" applyFont="1" applyAlignment="1" applyProtection="1">
      <alignment horizontal="justify" vertical="center" wrapText="1"/>
      <protection locked="0"/>
    </xf>
    <xf numFmtId="43" fontId="12" fillId="2" borderId="28" xfId="8" applyFont="1" applyFill="1" applyBorder="1" applyAlignment="1" applyProtection="1">
      <alignment horizontal="right" vertical="center"/>
      <protection locked="0"/>
    </xf>
    <xf numFmtId="44" fontId="46" fillId="0" borderId="15" xfId="22" applyFont="1" applyBorder="1" applyAlignment="1" applyProtection="1">
      <alignment vertical="center"/>
      <protection locked="0"/>
    </xf>
    <xf numFmtId="10" fontId="12" fillId="0" borderId="0" xfId="2" applyNumberFormat="1" applyFont="1" applyProtection="1">
      <protection locked="0"/>
    </xf>
    <xf numFmtId="0" fontId="8" fillId="0" borderId="78" xfId="3" applyFont="1" applyBorder="1" applyAlignment="1" applyProtection="1">
      <alignment horizontal="left" vertical="center" wrapText="1"/>
      <protection locked="0"/>
    </xf>
    <xf numFmtId="0" fontId="8" fillId="0" borderId="13" xfId="3" applyFont="1" applyBorder="1" applyAlignment="1" applyProtection="1">
      <alignment horizontal="left" vertical="center" wrapText="1"/>
      <protection locked="0"/>
    </xf>
    <xf numFmtId="10" fontId="48" fillId="0" borderId="8" xfId="2" applyNumberFormat="1" applyFont="1" applyFill="1" applyBorder="1" applyAlignment="1">
      <alignment horizontal="center" vertical="center"/>
    </xf>
    <xf numFmtId="10" fontId="48" fillId="0" borderId="7" xfId="2" applyNumberFormat="1" applyFont="1" applyFill="1" applyBorder="1" applyAlignment="1">
      <alignment horizontal="center" vertical="center"/>
    </xf>
    <xf numFmtId="0" fontId="5" fillId="0" borderId="63" xfId="3" applyFont="1" applyBorder="1" applyAlignment="1">
      <alignment horizontal="left" vertical="center"/>
    </xf>
    <xf numFmtId="0" fontId="5" fillId="0" borderId="64" xfId="3" applyFont="1" applyBorder="1" applyAlignment="1">
      <alignment horizontal="left" vertical="center"/>
    </xf>
    <xf numFmtId="0" fontId="5" fillId="0" borderId="65" xfId="3" applyFont="1" applyBorder="1" applyAlignment="1">
      <alignment horizontal="left" vertical="center"/>
    </xf>
    <xf numFmtId="167" fontId="5" fillId="0" borderId="18" xfId="0" applyNumberFormat="1" applyFont="1" applyBorder="1" applyAlignment="1">
      <alignment horizontal="center" vertical="center" wrapText="1"/>
    </xf>
    <xf numFmtId="167" fontId="5" fillId="0" borderId="21" xfId="0" applyNumberFormat="1" applyFont="1" applyBorder="1" applyAlignment="1">
      <alignment horizontal="center" vertical="center" wrapText="1"/>
    </xf>
    <xf numFmtId="167" fontId="5" fillId="0" borderId="22" xfId="0" applyNumberFormat="1" applyFont="1" applyBorder="1" applyAlignment="1">
      <alignment horizontal="center" vertical="center" wrapText="1"/>
    </xf>
    <xf numFmtId="0" fontId="5" fillId="0" borderId="30" xfId="0" applyFont="1" applyBorder="1" applyAlignment="1">
      <alignment horizontal="justify" vertical="center" wrapText="1"/>
    </xf>
    <xf numFmtId="0" fontId="5" fillId="0" borderId="57" xfId="0" applyFont="1" applyBorder="1" applyAlignment="1">
      <alignment horizontal="justify" vertical="center" wrapText="1"/>
    </xf>
    <xf numFmtId="0" fontId="5" fillId="0" borderId="30" xfId="0" applyFont="1" applyBorder="1" applyAlignment="1">
      <alignment horizontal="center" vertical="center" wrapText="1"/>
    </xf>
    <xf numFmtId="0" fontId="5" fillId="0" borderId="57" xfId="0" applyFont="1" applyBorder="1" applyAlignment="1">
      <alignment horizontal="center" vertical="center" wrapText="1"/>
    </xf>
    <xf numFmtId="44" fontId="5" fillId="0" borderId="30" xfId="5" applyFont="1" applyBorder="1" applyAlignment="1">
      <alignment horizontal="center" vertical="center" wrapText="1"/>
    </xf>
    <xf numFmtId="44" fontId="5" fillId="0" borderId="57" xfId="5" applyFont="1" applyBorder="1" applyAlignment="1">
      <alignment horizontal="center" vertical="center" wrapText="1"/>
    </xf>
    <xf numFmtId="44" fontId="5" fillId="0" borderId="31" xfId="5" applyFont="1" applyBorder="1" applyAlignment="1">
      <alignment horizontal="center" vertical="center" wrapText="1"/>
    </xf>
    <xf numFmtId="44" fontId="5" fillId="0" borderId="61" xfId="5" applyFont="1" applyBorder="1" applyAlignment="1">
      <alignment horizontal="center" vertical="center" wrapText="1"/>
    </xf>
    <xf numFmtId="44" fontId="49" fillId="0" borderId="14" xfId="5" applyFont="1" applyFill="1" applyBorder="1" applyAlignment="1">
      <alignment horizontal="left" vertical="center"/>
    </xf>
    <xf numFmtId="44" fontId="49" fillId="0" borderId="15" xfId="5" applyFont="1" applyFill="1" applyBorder="1" applyAlignment="1">
      <alignment horizontal="left" vertical="center"/>
    </xf>
    <xf numFmtId="44" fontId="49" fillId="0" borderId="16" xfId="5" applyFont="1" applyFill="1" applyBorder="1" applyAlignment="1">
      <alignment horizontal="left" vertical="center"/>
    </xf>
    <xf numFmtId="14" fontId="48" fillId="0" borderId="8" xfId="1" applyNumberFormat="1" applyFont="1" applyFill="1" applyBorder="1" applyAlignment="1">
      <alignment horizontal="center" vertical="center"/>
    </xf>
    <xf numFmtId="43" fontId="48" fillId="0" borderId="62" xfId="1" applyFont="1" applyFill="1" applyBorder="1" applyAlignment="1">
      <alignment horizontal="center" vertical="center"/>
    </xf>
    <xf numFmtId="43" fontId="48" fillId="0" borderId="7" xfId="1" applyFont="1" applyFill="1" applyBorder="1" applyAlignment="1">
      <alignment horizontal="center" vertical="center"/>
    </xf>
    <xf numFmtId="43" fontId="48" fillId="0" borderId="8" xfId="1" applyFont="1" applyFill="1" applyBorder="1" applyAlignment="1">
      <alignment horizontal="center" vertical="center" wrapText="1"/>
    </xf>
    <xf numFmtId="43" fontId="48" fillId="0" borderId="62" xfId="1" applyFont="1" applyFill="1" applyBorder="1" applyAlignment="1">
      <alignment horizontal="center" vertical="center" wrapText="1"/>
    </xf>
    <xf numFmtId="43" fontId="5" fillId="0" borderId="12" xfId="15" applyFont="1" applyBorder="1" applyAlignment="1" applyProtection="1">
      <alignment horizontal="center" vertical="center" wrapText="1"/>
      <protection locked="0"/>
    </xf>
    <xf numFmtId="43" fontId="5" fillId="0" borderId="15" xfId="15" applyFont="1" applyBorder="1" applyAlignment="1" applyProtection="1">
      <alignment horizontal="center" vertical="center" wrapText="1"/>
      <protection locked="0"/>
    </xf>
    <xf numFmtId="168" fontId="10" fillId="0" borderId="26" xfId="14" applyNumberFormat="1" applyFont="1" applyBorder="1" applyAlignment="1">
      <alignment horizontal="left" vertical="center" wrapText="1"/>
    </xf>
    <xf numFmtId="168" fontId="10" fillId="0" borderId="38" xfId="14" applyNumberFormat="1" applyFont="1" applyBorder="1" applyAlignment="1">
      <alignment horizontal="left" vertical="center" wrapText="1"/>
    </xf>
    <xf numFmtId="43" fontId="5" fillId="0" borderId="1" xfId="15" applyFont="1" applyBorder="1" applyAlignment="1" applyProtection="1">
      <alignment horizontal="center" vertical="center"/>
      <protection locked="0"/>
    </xf>
    <xf numFmtId="43" fontId="5" fillId="0" borderId="2" xfId="15" applyFont="1" applyBorder="1" applyAlignment="1" applyProtection="1">
      <alignment horizontal="center" vertical="center"/>
      <protection locked="0"/>
    </xf>
    <xf numFmtId="43" fontId="5" fillId="0" borderId="12" xfId="15" applyFont="1" applyBorder="1" applyAlignment="1" applyProtection="1">
      <alignment horizontal="center" vertical="center"/>
      <protection locked="0"/>
    </xf>
    <xf numFmtId="43" fontId="5" fillId="0" borderId="15" xfId="15" applyFont="1" applyBorder="1" applyAlignment="1" applyProtection="1">
      <alignment horizontal="center" vertical="center"/>
      <protection locked="0"/>
    </xf>
    <xf numFmtId="43" fontId="21" fillId="0" borderId="2" xfId="8" applyFont="1" applyBorder="1" applyAlignment="1">
      <alignment horizontal="center" vertical="center"/>
    </xf>
    <xf numFmtId="168" fontId="11" fillId="0" borderId="37" xfId="14" applyNumberFormat="1" applyFont="1" applyBorder="1" applyAlignment="1">
      <alignment horizontal="center" vertical="center"/>
    </xf>
    <xf numFmtId="168" fontId="11" fillId="0" borderId="55" xfId="14" applyNumberFormat="1" applyFont="1" applyBorder="1" applyAlignment="1">
      <alignment horizontal="center" vertical="center"/>
    </xf>
    <xf numFmtId="43" fontId="5" fillId="0" borderId="27" xfId="15" applyFont="1" applyBorder="1" applyAlignment="1" applyProtection="1">
      <alignment horizontal="center" vertical="center"/>
      <protection locked="0"/>
    </xf>
    <xf numFmtId="43" fontId="5" fillId="0" borderId="0" xfId="15" applyFont="1" applyBorder="1" applyAlignment="1" applyProtection="1">
      <alignment horizontal="center" vertical="center"/>
      <protection locked="0"/>
    </xf>
    <xf numFmtId="43" fontId="46" fillId="0" borderId="12" xfId="15" applyFont="1" applyBorder="1" applyAlignment="1" applyProtection="1">
      <alignment horizontal="center" vertical="center"/>
      <protection locked="0"/>
    </xf>
    <xf numFmtId="43" fontId="46" fillId="0" borderId="15" xfId="15" applyFont="1" applyBorder="1" applyAlignment="1" applyProtection="1">
      <alignment horizontal="center" vertical="center"/>
      <protection locked="0"/>
    </xf>
    <xf numFmtId="43" fontId="51" fillId="0" borderId="27" xfId="15" applyFont="1" applyBorder="1" applyAlignment="1" applyProtection="1">
      <alignment horizontal="center" vertical="center"/>
      <protection locked="0"/>
    </xf>
    <xf numFmtId="43" fontId="51" fillId="0" borderId="0" xfId="15" applyFont="1" applyBorder="1" applyAlignment="1" applyProtection="1">
      <alignment horizontal="center" vertical="center"/>
      <protection locked="0"/>
    </xf>
    <xf numFmtId="168" fontId="10" fillId="0" borderId="74" xfId="14" applyNumberFormat="1" applyFont="1" applyBorder="1" applyAlignment="1">
      <alignment horizontal="left" vertical="center" wrapText="1"/>
    </xf>
    <xf numFmtId="168" fontId="10" fillId="0" borderId="48" xfId="14" applyNumberFormat="1" applyFont="1" applyBorder="1" applyAlignment="1">
      <alignment horizontal="left" vertical="center" wrapText="1"/>
    </xf>
    <xf numFmtId="0" fontId="3" fillId="0" borderId="1" xfId="3" applyFont="1" applyBorder="1" applyAlignment="1">
      <alignment horizontal="center" vertical="center"/>
    </xf>
    <xf numFmtId="0" fontId="3" fillId="0" borderId="2" xfId="3" applyFont="1" applyBorder="1" applyAlignment="1">
      <alignment horizontal="center" vertical="center"/>
    </xf>
    <xf numFmtId="0" fontId="3" fillId="0" borderId="3" xfId="3" applyFont="1" applyBorder="1" applyAlignment="1">
      <alignment horizontal="center" vertical="center"/>
    </xf>
    <xf numFmtId="0" fontId="3" fillId="0" borderId="4" xfId="3" applyFont="1" applyBorder="1" applyAlignment="1">
      <alignment horizontal="center" vertical="center"/>
    </xf>
    <xf numFmtId="0" fontId="3" fillId="0" borderId="62" xfId="3" applyFont="1" applyBorder="1" applyAlignment="1">
      <alignment horizontal="center" vertical="center"/>
    </xf>
    <xf numFmtId="0" fontId="3" fillId="0" borderId="5" xfId="3" applyFont="1" applyBorder="1" applyAlignment="1">
      <alignment horizontal="center" vertical="center"/>
    </xf>
    <xf numFmtId="0" fontId="7" fillId="0" borderId="63" xfId="3" applyFont="1" applyBorder="1" applyAlignment="1">
      <alignment horizontal="center" vertical="center" wrapText="1"/>
    </xf>
    <xf numFmtId="0" fontId="7" fillId="0" borderId="64" xfId="3" applyFont="1" applyBorder="1" applyAlignment="1">
      <alignment horizontal="center" vertical="center" wrapText="1"/>
    </xf>
    <xf numFmtId="0" fontId="7" fillId="0" borderId="65" xfId="3" applyFont="1" applyBorder="1" applyAlignment="1">
      <alignment horizontal="center" vertical="center" wrapText="1"/>
    </xf>
    <xf numFmtId="0" fontId="7" fillId="0" borderId="8" xfId="3" applyFont="1" applyBorder="1" applyAlignment="1">
      <alignment horizontal="center" vertical="center" wrapText="1"/>
    </xf>
    <xf numFmtId="0" fontId="7" fillId="0" borderId="62" xfId="3" applyFont="1" applyBorder="1" applyAlignment="1">
      <alignment horizontal="center" vertical="center" wrapText="1"/>
    </xf>
    <xf numFmtId="0" fontId="7" fillId="0" borderId="7" xfId="3" applyFont="1" applyBorder="1" applyAlignment="1">
      <alignment horizontal="center" vertical="center" wrapText="1"/>
    </xf>
    <xf numFmtId="0" fontId="49" fillId="0" borderId="4" xfId="3" applyFont="1" applyBorder="1" applyAlignment="1">
      <alignment horizontal="center" vertical="center" wrapText="1"/>
    </xf>
    <xf numFmtId="0" fontId="49" fillId="0" borderId="62" xfId="3" applyFont="1" applyBorder="1" applyAlignment="1">
      <alignment horizontal="center" vertical="center" wrapText="1"/>
    </xf>
    <xf numFmtId="0" fontId="49" fillId="0" borderId="7" xfId="3" applyFont="1" applyBorder="1" applyAlignment="1">
      <alignment horizontal="center" vertical="center" wrapText="1"/>
    </xf>
    <xf numFmtId="43" fontId="47" fillId="0" borderId="63" xfId="1" applyFont="1" applyFill="1" applyBorder="1" applyAlignment="1">
      <alignment horizontal="center" vertical="center"/>
    </xf>
    <xf numFmtId="43" fontId="47" fillId="0" borderId="64" xfId="1" applyFont="1" applyFill="1" applyBorder="1" applyAlignment="1">
      <alignment horizontal="center" vertical="center"/>
    </xf>
    <xf numFmtId="43" fontId="47" fillId="0" borderId="65" xfId="1" applyFont="1" applyFill="1" applyBorder="1" applyAlignment="1">
      <alignment horizontal="center" vertical="center"/>
    </xf>
    <xf numFmtId="165" fontId="48" fillId="0" borderId="8" xfId="2" applyNumberFormat="1" applyFont="1" applyFill="1" applyBorder="1" applyAlignment="1">
      <alignment horizontal="center" vertical="center"/>
    </xf>
    <xf numFmtId="165" fontId="48" fillId="0" borderId="7" xfId="2" applyNumberFormat="1" applyFont="1" applyFill="1" applyBorder="1" applyAlignment="1">
      <alignment horizontal="center" vertical="center"/>
    </xf>
    <xf numFmtId="0" fontId="48" fillId="0" borderId="63" xfId="3" applyFont="1" applyBorder="1" applyAlignment="1">
      <alignment horizontal="left" vertical="center" wrapText="1"/>
    </xf>
    <xf numFmtId="0" fontId="48" fillId="0" borderId="64" xfId="3" applyFont="1" applyBorder="1" applyAlignment="1">
      <alignment horizontal="left" vertical="center" wrapText="1"/>
    </xf>
    <xf numFmtId="0" fontId="48" fillId="0" borderId="80" xfId="3" applyFont="1" applyBorder="1" applyAlignment="1">
      <alignment horizontal="left" vertical="center" wrapText="1"/>
    </xf>
    <xf numFmtId="0" fontId="48" fillId="0" borderId="8" xfId="3" applyFont="1" applyBorder="1" applyAlignment="1">
      <alignment horizontal="left" vertical="center" wrapText="1"/>
    </xf>
    <xf numFmtId="0" fontId="48" fillId="0" borderId="62" xfId="3" applyFont="1" applyBorder="1" applyAlignment="1">
      <alignment horizontal="left" vertical="center" wrapText="1"/>
    </xf>
    <xf numFmtId="0" fontId="48" fillId="0" borderId="5" xfId="3" applyFont="1" applyBorder="1" applyAlignment="1">
      <alignment horizontal="left" vertical="center" wrapText="1"/>
    </xf>
    <xf numFmtId="43" fontId="5" fillId="0" borderId="80" xfId="4" applyFont="1" applyFill="1" applyBorder="1" applyAlignment="1">
      <alignment horizontal="left" vertical="center" wrapText="1"/>
    </xf>
    <xf numFmtId="43" fontId="5" fillId="0" borderId="9" xfId="4" applyFont="1" applyFill="1" applyBorder="1" applyAlignment="1">
      <alignment horizontal="left" vertical="center" wrapText="1"/>
    </xf>
    <xf numFmtId="43" fontId="50" fillId="0" borderId="1" xfId="15" applyFont="1" applyBorder="1" applyAlignment="1" applyProtection="1">
      <alignment horizontal="center" vertical="center"/>
      <protection locked="0"/>
    </xf>
    <xf numFmtId="43" fontId="50" fillId="0" borderId="2" xfId="15" applyFont="1" applyBorder="1" applyAlignment="1" applyProtection="1">
      <alignment horizontal="center" vertical="center"/>
      <protection locked="0"/>
    </xf>
    <xf numFmtId="173" fontId="5" fillId="0" borderId="9" xfId="4" applyNumberFormat="1" applyFont="1" applyFill="1" applyBorder="1" applyAlignment="1">
      <alignment horizontal="center" vertical="center" wrapText="1"/>
    </xf>
    <xf numFmtId="173" fontId="5" fillId="0" borderId="5" xfId="4" applyNumberFormat="1" applyFont="1" applyFill="1" applyBorder="1" applyAlignment="1">
      <alignment horizontal="center" vertical="center" wrapText="1"/>
    </xf>
    <xf numFmtId="43" fontId="5" fillId="0" borderId="24" xfId="15" applyFont="1" applyBorder="1" applyAlignment="1" applyProtection="1">
      <alignment horizontal="center" vertical="center"/>
      <protection locked="0"/>
    </xf>
    <xf numFmtId="43" fontId="5" fillId="0" borderId="19" xfId="15" applyFont="1" applyBorder="1" applyAlignment="1" applyProtection="1">
      <alignment horizontal="center" vertical="center"/>
      <protection locked="0"/>
    </xf>
    <xf numFmtId="43" fontId="5" fillId="0" borderId="25" xfId="15" applyFont="1" applyBorder="1" applyAlignment="1" applyProtection="1">
      <alignment horizontal="center" vertical="center"/>
      <protection locked="0"/>
    </xf>
    <xf numFmtId="0" fontId="5" fillId="0" borderId="20" xfId="0" applyFont="1" applyBorder="1" applyAlignment="1">
      <alignment horizontal="center" vertical="center" wrapText="1"/>
    </xf>
    <xf numFmtId="0" fontId="5" fillId="0" borderId="21" xfId="0" applyFont="1" applyBorder="1" applyAlignment="1">
      <alignment horizontal="center" vertical="center" wrapText="1"/>
    </xf>
    <xf numFmtId="0" fontId="5" fillId="0" borderId="22" xfId="0" applyFont="1" applyBorder="1" applyAlignment="1">
      <alignment horizontal="center" vertical="center" wrapText="1"/>
    </xf>
    <xf numFmtId="43" fontId="5" fillId="0" borderId="63" xfId="1" applyFont="1" applyFill="1" applyBorder="1" applyAlignment="1">
      <alignment horizontal="left" vertical="center"/>
    </xf>
    <xf numFmtId="43" fontId="5" fillId="0" borderId="64" xfId="1" applyFont="1" applyFill="1" applyBorder="1" applyAlignment="1">
      <alignment horizontal="left" vertical="center"/>
    </xf>
    <xf numFmtId="43" fontId="5" fillId="0" borderId="65" xfId="1" applyFont="1" applyFill="1" applyBorder="1" applyAlignment="1">
      <alignment horizontal="left" vertical="center"/>
    </xf>
    <xf numFmtId="44" fontId="49" fillId="0" borderId="14" xfId="5" applyFont="1" applyFill="1" applyBorder="1" applyAlignment="1">
      <alignment horizontal="center" vertical="center"/>
    </xf>
    <xf numFmtId="44" fontId="49" fillId="0" borderId="15" xfId="5" applyFont="1" applyFill="1" applyBorder="1" applyAlignment="1">
      <alignment horizontal="center" vertical="center"/>
    </xf>
    <xf numFmtId="44" fontId="49" fillId="0" borderId="16" xfId="5" applyFont="1" applyFill="1" applyBorder="1" applyAlignment="1">
      <alignment horizontal="center" vertical="center"/>
    </xf>
    <xf numFmtId="0" fontId="21" fillId="5" borderId="24" xfId="11" applyFont="1" applyFill="1" applyBorder="1" applyAlignment="1">
      <alignment horizontal="center" vertical="center" wrapText="1"/>
    </xf>
    <xf numFmtId="0" fontId="21" fillId="5" borderId="19" xfId="11" applyFont="1" applyFill="1" applyBorder="1" applyAlignment="1">
      <alignment horizontal="center" vertical="center" wrapText="1"/>
    </xf>
    <xf numFmtId="0" fontId="21" fillId="5" borderId="25" xfId="11" applyFont="1" applyFill="1" applyBorder="1" applyAlignment="1">
      <alignment horizontal="center" vertical="center" wrapText="1"/>
    </xf>
    <xf numFmtId="0" fontId="4" fillId="0" borderId="12" xfId="3" applyFont="1" applyBorder="1" applyAlignment="1">
      <alignment horizontal="center" vertical="center" wrapText="1"/>
    </xf>
    <xf numFmtId="0" fontId="4" fillId="0" borderId="15" xfId="3" applyFont="1" applyBorder="1" applyAlignment="1">
      <alignment horizontal="center" vertical="center" wrapText="1"/>
    </xf>
    <xf numFmtId="0" fontId="4" fillId="0" borderId="16" xfId="3" applyFont="1" applyBorder="1" applyAlignment="1">
      <alignment horizontal="center" vertical="center" wrapText="1"/>
    </xf>
    <xf numFmtId="0" fontId="5" fillId="0" borderId="29" xfId="0" applyFont="1" applyBorder="1" applyAlignment="1">
      <alignment horizontal="center" vertical="center" wrapText="1"/>
    </xf>
    <xf numFmtId="0" fontId="5" fillId="0" borderId="56" xfId="0" applyFont="1" applyBorder="1" applyAlignment="1">
      <alignment horizontal="center" vertical="center" wrapText="1"/>
    </xf>
    <xf numFmtId="0" fontId="8" fillId="0" borderId="84" xfId="0" applyFont="1" applyBorder="1" applyAlignment="1">
      <alignment horizontal="center" vertical="center" wrapText="1"/>
    </xf>
    <xf numFmtId="0" fontId="8" fillId="0" borderId="13" xfId="0" applyFont="1" applyBorder="1" applyAlignment="1">
      <alignment horizontal="center" vertical="center" wrapText="1"/>
    </xf>
    <xf numFmtId="4" fontId="40" fillId="0" borderId="70" xfId="18" applyNumberFormat="1" applyFont="1" applyBorder="1" applyAlignment="1">
      <alignment horizontal="center" vertical="center"/>
    </xf>
    <xf numFmtId="4" fontId="40" fillId="0" borderId="48" xfId="18" applyNumberFormat="1" applyFont="1" applyBorder="1" applyAlignment="1">
      <alignment horizontal="center" vertical="center"/>
    </xf>
    <xf numFmtId="4" fontId="40" fillId="0" borderId="71" xfId="18" applyNumberFormat="1" applyFont="1" applyBorder="1" applyAlignment="1">
      <alignment horizontal="center" vertical="center"/>
    </xf>
    <xf numFmtId="4" fontId="35" fillId="0" borderId="70" xfId="18" applyNumberFormat="1" applyFont="1" applyBorder="1" applyAlignment="1">
      <alignment horizontal="center" vertical="center"/>
    </xf>
    <xf numFmtId="4" fontId="35" fillId="0" borderId="48" xfId="18" applyNumberFormat="1" applyFont="1" applyBorder="1" applyAlignment="1">
      <alignment horizontal="center" vertical="center"/>
    </xf>
    <xf numFmtId="4" fontId="35" fillId="0" borderId="71" xfId="18" applyNumberFormat="1" applyFont="1" applyBorder="1" applyAlignment="1">
      <alignment horizontal="center" vertical="center"/>
    </xf>
    <xf numFmtId="4" fontId="35" fillId="0" borderId="66" xfId="18" applyNumberFormat="1" applyFont="1" applyBorder="1" applyAlignment="1">
      <alignment horizontal="left" vertical="center" wrapText="1"/>
    </xf>
    <xf numFmtId="4" fontId="35" fillId="0" borderId="75" xfId="18" applyNumberFormat="1" applyFont="1" applyBorder="1" applyAlignment="1">
      <alignment horizontal="left" vertical="center" wrapText="1"/>
    </xf>
    <xf numFmtId="4" fontId="35" fillId="0" borderId="76" xfId="18" applyNumberFormat="1" applyFont="1" applyBorder="1" applyAlignment="1">
      <alignment horizontal="left" vertical="center" wrapText="1"/>
    </xf>
    <xf numFmtId="4" fontId="35" fillId="0" borderId="51" xfId="18" applyNumberFormat="1" applyFont="1" applyBorder="1" applyAlignment="1">
      <alignment horizontal="left" vertical="center" wrapText="1"/>
    </xf>
    <xf numFmtId="4" fontId="35" fillId="0" borderId="52" xfId="18" applyNumberFormat="1" applyFont="1" applyBorder="1" applyAlignment="1">
      <alignment horizontal="left" vertical="center" wrapText="1"/>
    </xf>
    <xf numFmtId="4" fontId="35" fillId="0" borderId="53" xfId="18" applyNumberFormat="1" applyFont="1" applyBorder="1" applyAlignment="1">
      <alignment horizontal="left" vertical="center" wrapText="1"/>
    </xf>
    <xf numFmtId="0" fontId="8" fillId="0" borderId="1" xfId="18" applyFont="1" applyBorder="1" applyAlignment="1">
      <alignment horizontal="center" vertical="center" wrapText="1"/>
    </xf>
    <xf numFmtId="0" fontId="8" fillId="0" borderId="2" xfId="18" applyFont="1" applyBorder="1" applyAlignment="1">
      <alignment horizontal="center" vertical="center" wrapText="1"/>
    </xf>
    <xf numFmtId="0" fontId="8" fillId="0" borderId="3" xfId="18" applyFont="1" applyBorder="1" applyAlignment="1">
      <alignment horizontal="center" vertical="center" wrapText="1"/>
    </xf>
    <xf numFmtId="0" fontId="8" fillId="0" borderId="27" xfId="18" applyFont="1" applyBorder="1" applyAlignment="1">
      <alignment horizontal="justify" vertical="center" wrapText="1"/>
    </xf>
    <xf numFmtId="0" fontId="8" fillId="0" borderId="0" xfId="18" applyFont="1" applyAlignment="1">
      <alignment horizontal="justify" vertical="center" wrapText="1"/>
    </xf>
    <xf numFmtId="0" fontId="8" fillId="0" borderId="9" xfId="18" applyFont="1" applyBorder="1" applyAlignment="1">
      <alignment horizontal="justify" vertical="center" wrapText="1"/>
    </xf>
    <xf numFmtId="0" fontId="43" fillId="10" borderId="10" xfId="3" applyFont="1" applyFill="1" applyBorder="1" applyAlignment="1">
      <alignment horizontal="center" vertical="center"/>
    </xf>
    <xf numFmtId="0" fontId="2" fillId="11" borderId="78" xfId="3" applyFill="1" applyBorder="1" applyAlignment="1">
      <alignment horizontal="center" vertical="center" wrapText="1"/>
    </xf>
    <xf numFmtId="0" fontId="2" fillId="11" borderId="85" xfId="3" applyFill="1" applyBorder="1" applyAlignment="1">
      <alignment horizontal="center" vertical="center" wrapText="1"/>
    </xf>
    <xf numFmtId="4" fontId="62" fillId="0" borderId="0" xfId="3" applyNumberFormat="1" applyFont="1" applyAlignment="1">
      <alignment horizontal="center" vertical="center"/>
    </xf>
    <xf numFmtId="0" fontId="43" fillId="10" borderId="86" xfId="3" applyFont="1" applyFill="1" applyBorder="1" applyAlignment="1">
      <alignment horizontal="center" vertical="center"/>
    </xf>
    <xf numFmtId="4" fontId="43" fillId="10" borderId="10" xfId="3" applyNumberFormat="1" applyFont="1" applyFill="1" applyBorder="1" applyAlignment="1">
      <alignment horizontal="center" vertical="center"/>
    </xf>
    <xf numFmtId="4" fontId="43" fillId="10" borderId="86" xfId="3" applyNumberFormat="1" applyFont="1" applyFill="1" applyBorder="1" applyAlignment="1">
      <alignment horizontal="center" vertical="center"/>
    </xf>
    <xf numFmtId="0" fontId="2" fillId="11" borderId="10" xfId="3" applyFill="1" applyBorder="1" applyAlignment="1">
      <alignment horizontal="center" vertical="center" wrapText="1"/>
    </xf>
    <xf numFmtId="4" fontId="43" fillId="10" borderId="10" xfId="3" applyNumberFormat="1" applyFont="1" applyFill="1" applyBorder="1" applyAlignment="1">
      <alignment horizontal="center" vertical="center" wrapText="1"/>
    </xf>
    <xf numFmtId="4" fontId="43" fillId="10" borderId="86" xfId="3" applyNumberFormat="1" applyFont="1" applyFill="1" applyBorder="1" applyAlignment="1">
      <alignment horizontal="center" vertical="center" wrapText="1"/>
    </xf>
    <xf numFmtId="4" fontId="43" fillId="10" borderId="85" xfId="3" applyNumberFormat="1" applyFont="1" applyFill="1" applyBorder="1" applyAlignment="1">
      <alignment horizontal="center" vertical="center"/>
    </xf>
    <xf numFmtId="0" fontId="2" fillId="11" borderId="65" xfId="3" applyFill="1" applyBorder="1" applyAlignment="1">
      <alignment horizontal="center" vertical="center" wrapText="1"/>
    </xf>
    <xf numFmtId="0" fontId="2" fillId="11" borderId="87" xfId="3" applyFill="1" applyBorder="1" applyAlignment="1">
      <alignment horizontal="center" vertical="center" wrapText="1"/>
    </xf>
    <xf numFmtId="4" fontId="43" fillId="0" borderId="90" xfId="3" applyNumberFormat="1" applyFont="1" applyBorder="1" applyAlignment="1">
      <alignment horizontal="center" vertical="center"/>
    </xf>
    <xf numFmtId="4" fontId="43" fillId="0" borderId="91" xfId="3" applyNumberFormat="1" applyFont="1" applyBorder="1" applyAlignment="1">
      <alignment horizontal="center" vertical="center"/>
    </xf>
    <xf numFmtId="0" fontId="2" fillId="11" borderId="86" xfId="3" applyFill="1" applyBorder="1" applyAlignment="1">
      <alignment horizontal="center" vertical="center" wrapText="1"/>
    </xf>
  </cellXfs>
  <cellStyles count="39">
    <cellStyle name="Excel Built-in Normal" xfId="24" xr:uid="{00000000-0005-0000-0000-000000000000}"/>
    <cellStyle name="Moeda" xfId="22" builtinId="4"/>
    <cellStyle name="Moeda 2" xfId="5" xr:uid="{00000000-0005-0000-0000-000002000000}"/>
    <cellStyle name="Moeda 2 2" xfId="6" xr:uid="{00000000-0005-0000-0000-000003000000}"/>
    <cellStyle name="Moeda 2 2 3" xfId="13" xr:uid="{00000000-0005-0000-0000-000004000000}"/>
    <cellStyle name="Moeda 2 3" xfId="34" xr:uid="{00000000-0005-0000-0000-000005000000}"/>
    <cellStyle name="Moeda 3" xfId="7" xr:uid="{00000000-0005-0000-0000-000006000000}"/>
    <cellStyle name="Moeda 4" xfId="16" xr:uid="{00000000-0005-0000-0000-000007000000}"/>
    <cellStyle name="Moeda 5" xfId="33" xr:uid="{00000000-0005-0000-0000-000008000000}"/>
    <cellStyle name="Moeda 7 2" xfId="23" xr:uid="{00000000-0005-0000-0000-000009000000}"/>
    <cellStyle name="Moeda 9" xfId="9" xr:uid="{00000000-0005-0000-0000-00000A000000}"/>
    <cellStyle name="Normal" xfId="0" builtinId="0"/>
    <cellStyle name="Normal 16 2" xfId="29" xr:uid="{00000000-0005-0000-0000-00000C000000}"/>
    <cellStyle name="Normal 2" xfId="14" xr:uid="{00000000-0005-0000-0000-00000D000000}"/>
    <cellStyle name="Normal 2 2" xfId="3" xr:uid="{00000000-0005-0000-0000-00000E000000}"/>
    <cellStyle name="Normal 2 3" xfId="36" xr:uid="{00000000-0005-0000-0000-00000F000000}"/>
    <cellStyle name="Normal 2 4" xfId="35" xr:uid="{00000000-0005-0000-0000-000010000000}"/>
    <cellStyle name="Normal 3" xfId="20" xr:uid="{00000000-0005-0000-0000-000011000000}"/>
    <cellStyle name="Normal 3 2" xfId="28" xr:uid="{00000000-0005-0000-0000-000012000000}"/>
    <cellStyle name="Normal 3 2 2" xfId="30" xr:uid="{00000000-0005-0000-0000-000013000000}"/>
    <cellStyle name="Normal 3 4" xfId="37" xr:uid="{00000000-0005-0000-0000-000014000000}"/>
    <cellStyle name="Normal 4" xfId="21" xr:uid="{00000000-0005-0000-0000-000015000000}"/>
    <cellStyle name="Normal 4 2" xfId="31" xr:uid="{00000000-0005-0000-0000-000016000000}"/>
    <cellStyle name="Normal 5" xfId="18" xr:uid="{00000000-0005-0000-0000-000017000000}"/>
    <cellStyle name="Normal 7" xfId="27" xr:uid="{00000000-0005-0000-0000-000018000000}"/>
    <cellStyle name="Normal 7 2" xfId="32" xr:uid="{00000000-0005-0000-0000-000019000000}"/>
    <cellStyle name="Normal 9" xfId="11" xr:uid="{00000000-0005-0000-0000-00001A000000}"/>
    <cellStyle name="Porcentagem" xfId="2" builtinId="5"/>
    <cellStyle name="Porcentagem 10" xfId="12" xr:uid="{00000000-0005-0000-0000-00001C000000}"/>
    <cellStyle name="Porcentagem 2" xfId="17" xr:uid="{00000000-0005-0000-0000-00001D000000}"/>
    <cellStyle name="Porcentagem 2 3" xfId="38" xr:uid="{00000000-0005-0000-0000-00001E000000}"/>
    <cellStyle name="Vírgula" xfId="1" builtinId="3"/>
    <cellStyle name="Vírgula 13" xfId="26" xr:uid="{00000000-0005-0000-0000-000020000000}"/>
    <cellStyle name="Vírgula 2" xfId="15" xr:uid="{00000000-0005-0000-0000-000021000000}"/>
    <cellStyle name="Vírgula 3 3" xfId="4" xr:uid="{00000000-0005-0000-0000-000022000000}"/>
    <cellStyle name="Vírgula 3 3 2" xfId="10" xr:uid="{00000000-0005-0000-0000-000023000000}"/>
    <cellStyle name="Vírgula 4" xfId="19" xr:uid="{00000000-0005-0000-0000-000024000000}"/>
    <cellStyle name="Vírgula 7" xfId="25" xr:uid="{00000000-0005-0000-0000-000025000000}"/>
    <cellStyle name="Vírgula 8" xfId="8" xr:uid="{00000000-0005-0000-0000-000026000000}"/>
  </cellStyles>
  <dxfs count="59">
    <dxf>
      <font>
        <color rgb="FFFF0000"/>
      </font>
    </dxf>
    <dxf>
      <font>
        <color rgb="FF0070C0"/>
      </font>
    </dxf>
    <dxf>
      <font>
        <color rgb="FF0070C0"/>
      </font>
    </dxf>
    <dxf>
      <font>
        <color rgb="FFFF0000"/>
      </font>
    </dxf>
    <dxf>
      <font>
        <color rgb="FFFF0000"/>
      </font>
    </dxf>
    <dxf>
      <font>
        <color rgb="FF0070C0"/>
      </font>
    </dxf>
    <dxf>
      <font>
        <color rgb="FF0070C0"/>
      </font>
    </dxf>
    <dxf>
      <font>
        <color rgb="FFFF0000"/>
      </font>
    </dxf>
    <dxf>
      <font>
        <color rgb="FF0070C0"/>
      </font>
    </dxf>
    <dxf>
      <font>
        <color rgb="FFFF0000"/>
      </font>
    </dxf>
    <dxf>
      <font>
        <color rgb="FF0070C0"/>
      </font>
    </dxf>
    <dxf>
      <font>
        <color rgb="FFFF0000"/>
      </font>
    </dxf>
    <dxf>
      <font>
        <color rgb="FFFF0000"/>
      </font>
    </dxf>
    <dxf>
      <font>
        <color rgb="FF0070C0"/>
      </font>
    </dxf>
    <dxf>
      <font>
        <color rgb="FFFF0000"/>
      </font>
    </dxf>
    <dxf>
      <font>
        <color rgb="FF0070C0"/>
      </font>
    </dxf>
    <dxf>
      <font>
        <color rgb="FFFF0000"/>
      </font>
    </dxf>
    <dxf>
      <font>
        <color rgb="FF0070C0"/>
      </font>
    </dxf>
    <dxf>
      <font>
        <color rgb="FF0070C0"/>
      </font>
    </dxf>
    <dxf>
      <font>
        <color rgb="FFFF0000"/>
      </font>
    </dxf>
    <dxf>
      <font>
        <color rgb="FFFF0000"/>
      </font>
    </dxf>
    <dxf>
      <font>
        <color rgb="FF0070C0"/>
      </font>
    </dxf>
    <dxf>
      <font>
        <color rgb="FF0070C0"/>
      </font>
    </dxf>
    <dxf>
      <font>
        <color rgb="FFFF0000"/>
      </font>
    </dxf>
    <dxf>
      <font>
        <color rgb="FF0070C0"/>
      </font>
    </dxf>
    <dxf>
      <font>
        <color rgb="FFFF0000"/>
      </font>
    </dxf>
    <dxf>
      <font>
        <color rgb="FF0070C0"/>
      </font>
    </dxf>
    <dxf>
      <font>
        <color rgb="FFFF0000"/>
      </font>
    </dxf>
    <dxf>
      <font>
        <color rgb="FF0070C0"/>
      </font>
    </dxf>
    <dxf>
      <font>
        <color rgb="FFFF0000"/>
      </font>
    </dxf>
    <dxf>
      <font>
        <color rgb="FF0070C0"/>
      </font>
    </dxf>
    <dxf>
      <font>
        <color rgb="FF0070C0"/>
      </font>
    </dxf>
    <dxf>
      <font>
        <color rgb="FFFF0000"/>
      </font>
    </dxf>
    <dxf>
      <font>
        <color rgb="FFFF0000"/>
      </font>
    </dxf>
    <dxf>
      <font>
        <color rgb="FF0070C0"/>
      </font>
    </dxf>
    <dxf>
      <font>
        <color rgb="FFFF0000"/>
      </font>
    </dxf>
    <dxf>
      <font>
        <color rgb="FF0070C0"/>
      </font>
    </dxf>
    <dxf>
      <font>
        <color rgb="FF0070C0"/>
      </font>
    </dxf>
    <dxf>
      <font>
        <color rgb="FFFF0000"/>
      </font>
    </dxf>
    <dxf>
      <font>
        <color rgb="FFFF0000"/>
      </font>
    </dxf>
    <dxf>
      <font>
        <color rgb="FF0070C0"/>
      </font>
    </dxf>
    <dxf>
      <font>
        <color rgb="FF0070C0"/>
      </font>
    </dxf>
    <dxf>
      <font>
        <color rgb="FFFF0000"/>
      </font>
    </dxf>
    <dxf>
      <font>
        <color rgb="FFFF0000"/>
      </font>
    </dxf>
    <dxf>
      <font>
        <color rgb="FF0070C0"/>
      </font>
    </dxf>
    <dxf>
      <font>
        <color rgb="FF0070C0"/>
      </font>
    </dxf>
    <dxf>
      <font>
        <color rgb="FFFF0000"/>
      </font>
    </dxf>
    <dxf>
      <font>
        <color rgb="FFFF0000"/>
      </font>
    </dxf>
    <dxf>
      <font>
        <color rgb="FF0070C0"/>
      </font>
    </dxf>
    <dxf>
      <font>
        <color rgb="FFFF0000"/>
      </font>
    </dxf>
    <dxf>
      <font>
        <color rgb="FF0070C0"/>
      </font>
    </dxf>
    <dxf>
      <font>
        <color rgb="FF0070C0"/>
      </font>
    </dxf>
    <dxf>
      <font>
        <color rgb="FFFF0000"/>
      </font>
    </dxf>
    <dxf>
      <font>
        <color rgb="FF0070C0"/>
      </font>
    </dxf>
    <dxf>
      <font>
        <color rgb="FFFF0000"/>
      </font>
    </dxf>
    <dxf>
      <font>
        <color rgb="FF0070C0"/>
      </font>
    </dxf>
    <dxf>
      <font>
        <color rgb="FFFF0000"/>
      </font>
    </dxf>
    <dxf>
      <font>
        <color rgb="FFFF0000"/>
      </font>
    </dxf>
    <dxf>
      <font>
        <color rgb="FF0070C0"/>
      </font>
    </dxf>
  </dxfs>
  <tableStyles count="0" defaultTableStyle="TableStyleMedium2" defaultPivotStyle="PivotStyleLight16"/>
  <colors>
    <mruColors>
      <color rgb="FF0000FF"/>
      <color rgb="FFFFFF99"/>
      <color rgb="FF1407B9"/>
      <color rgb="FF66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3.xml"/><Relationship Id="rId21" Type="http://schemas.openxmlformats.org/officeDocument/2006/relationships/externalLink" Target="externalLinks/externalLink18.xml"/><Relationship Id="rId42" Type="http://schemas.openxmlformats.org/officeDocument/2006/relationships/externalLink" Target="externalLinks/externalLink39.xml"/><Relationship Id="rId47" Type="http://schemas.openxmlformats.org/officeDocument/2006/relationships/externalLink" Target="externalLinks/externalLink44.xml"/><Relationship Id="rId63" Type="http://schemas.openxmlformats.org/officeDocument/2006/relationships/externalLink" Target="externalLinks/externalLink60.xml"/><Relationship Id="rId68" Type="http://schemas.openxmlformats.org/officeDocument/2006/relationships/externalLink" Target="externalLinks/externalLink65.xml"/><Relationship Id="rId84" Type="http://schemas.openxmlformats.org/officeDocument/2006/relationships/externalLink" Target="externalLinks/externalLink81.xml"/><Relationship Id="rId89" Type="http://schemas.openxmlformats.org/officeDocument/2006/relationships/externalLink" Target="externalLinks/externalLink86.xml"/><Relationship Id="rId16" Type="http://schemas.openxmlformats.org/officeDocument/2006/relationships/externalLink" Target="externalLinks/externalLink13.xml"/><Relationship Id="rId11" Type="http://schemas.openxmlformats.org/officeDocument/2006/relationships/externalLink" Target="externalLinks/externalLink8.xml"/><Relationship Id="rId32" Type="http://schemas.openxmlformats.org/officeDocument/2006/relationships/externalLink" Target="externalLinks/externalLink29.xml"/><Relationship Id="rId37" Type="http://schemas.openxmlformats.org/officeDocument/2006/relationships/externalLink" Target="externalLinks/externalLink34.xml"/><Relationship Id="rId53" Type="http://schemas.openxmlformats.org/officeDocument/2006/relationships/externalLink" Target="externalLinks/externalLink50.xml"/><Relationship Id="rId58" Type="http://schemas.openxmlformats.org/officeDocument/2006/relationships/externalLink" Target="externalLinks/externalLink55.xml"/><Relationship Id="rId74" Type="http://schemas.openxmlformats.org/officeDocument/2006/relationships/externalLink" Target="externalLinks/externalLink71.xml"/><Relationship Id="rId79" Type="http://schemas.openxmlformats.org/officeDocument/2006/relationships/externalLink" Target="externalLinks/externalLink76.xml"/><Relationship Id="rId5" Type="http://schemas.openxmlformats.org/officeDocument/2006/relationships/externalLink" Target="externalLinks/externalLink2.xml"/><Relationship Id="rId90" Type="http://schemas.openxmlformats.org/officeDocument/2006/relationships/externalLink" Target="externalLinks/externalLink87.xml"/><Relationship Id="rId22" Type="http://schemas.openxmlformats.org/officeDocument/2006/relationships/externalLink" Target="externalLinks/externalLink19.xml"/><Relationship Id="rId27" Type="http://schemas.openxmlformats.org/officeDocument/2006/relationships/externalLink" Target="externalLinks/externalLink24.xml"/><Relationship Id="rId43" Type="http://schemas.openxmlformats.org/officeDocument/2006/relationships/externalLink" Target="externalLinks/externalLink40.xml"/><Relationship Id="rId48" Type="http://schemas.openxmlformats.org/officeDocument/2006/relationships/externalLink" Target="externalLinks/externalLink45.xml"/><Relationship Id="rId64" Type="http://schemas.openxmlformats.org/officeDocument/2006/relationships/externalLink" Target="externalLinks/externalLink61.xml"/><Relationship Id="rId69" Type="http://schemas.openxmlformats.org/officeDocument/2006/relationships/externalLink" Target="externalLinks/externalLink66.xml"/><Relationship Id="rId8" Type="http://schemas.openxmlformats.org/officeDocument/2006/relationships/externalLink" Target="externalLinks/externalLink5.xml"/><Relationship Id="rId51" Type="http://schemas.openxmlformats.org/officeDocument/2006/relationships/externalLink" Target="externalLinks/externalLink48.xml"/><Relationship Id="rId72" Type="http://schemas.openxmlformats.org/officeDocument/2006/relationships/externalLink" Target="externalLinks/externalLink69.xml"/><Relationship Id="rId80" Type="http://schemas.openxmlformats.org/officeDocument/2006/relationships/externalLink" Target="externalLinks/externalLink77.xml"/><Relationship Id="rId85" Type="http://schemas.openxmlformats.org/officeDocument/2006/relationships/externalLink" Target="externalLinks/externalLink82.xml"/><Relationship Id="rId93"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5" Type="http://schemas.openxmlformats.org/officeDocument/2006/relationships/externalLink" Target="externalLinks/externalLink22.xml"/><Relationship Id="rId33" Type="http://schemas.openxmlformats.org/officeDocument/2006/relationships/externalLink" Target="externalLinks/externalLink30.xml"/><Relationship Id="rId38" Type="http://schemas.openxmlformats.org/officeDocument/2006/relationships/externalLink" Target="externalLinks/externalLink35.xml"/><Relationship Id="rId46" Type="http://schemas.openxmlformats.org/officeDocument/2006/relationships/externalLink" Target="externalLinks/externalLink43.xml"/><Relationship Id="rId59" Type="http://schemas.openxmlformats.org/officeDocument/2006/relationships/externalLink" Target="externalLinks/externalLink56.xml"/><Relationship Id="rId67" Type="http://schemas.openxmlformats.org/officeDocument/2006/relationships/externalLink" Target="externalLinks/externalLink64.xml"/><Relationship Id="rId20" Type="http://schemas.openxmlformats.org/officeDocument/2006/relationships/externalLink" Target="externalLinks/externalLink17.xml"/><Relationship Id="rId41" Type="http://schemas.openxmlformats.org/officeDocument/2006/relationships/externalLink" Target="externalLinks/externalLink38.xml"/><Relationship Id="rId54" Type="http://schemas.openxmlformats.org/officeDocument/2006/relationships/externalLink" Target="externalLinks/externalLink51.xml"/><Relationship Id="rId62" Type="http://schemas.openxmlformats.org/officeDocument/2006/relationships/externalLink" Target="externalLinks/externalLink59.xml"/><Relationship Id="rId70" Type="http://schemas.openxmlformats.org/officeDocument/2006/relationships/externalLink" Target="externalLinks/externalLink67.xml"/><Relationship Id="rId75" Type="http://schemas.openxmlformats.org/officeDocument/2006/relationships/externalLink" Target="externalLinks/externalLink72.xml"/><Relationship Id="rId83" Type="http://schemas.openxmlformats.org/officeDocument/2006/relationships/externalLink" Target="externalLinks/externalLink80.xml"/><Relationship Id="rId88" Type="http://schemas.openxmlformats.org/officeDocument/2006/relationships/externalLink" Target="externalLinks/externalLink85.xml"/><Relationship Id="rId9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externalLink" Target="externalLinks/externalLink3.xml"/><Relationship Id="rId15" Type="http://schemas.openxmlformats.org/officeDocument/2006/relationships/externalLink" Target="externalLinks/externalLink12.xml"/><Relationship Id="rId23" Type="http://schemas.openxmlformats.org/officeDocument/2006/relationships/externalLink" Target="externalLinks/externalLink20.xml"/><Relationship Id="rId28" Type="http://schemas.openxmlformats.org/officeDocument/2006/relationships/externalLink" Target="externalLinks/externalLink25.xml"/><Relationship Id="rId36" Type="http://schemas.openxmlformats.org/officeDocument/2006/relationships/externalLink" Target="externalLinks/externalLink33.xml"/><Relationship Id="rId49" Type="http://schemas.openxmlformats.org/officeDocument/2006/relationships/externalLink" Target="externalLinks/externalLink46.xml"/><Relationship Id="rId57" Type="http://schemas.openxmlformats.org/officeDocument/2006/relationships/externalLink" Target="externalLinks/externalLink54.xml"/><Relationship Id="rId10" Type="http://schemas.openxmlformats.org/officeDocument/2006/relationships/externalLink" Target="externalLinks/externalLink7.xml"/><Relationship Id="rId31" Type="http://schemas.openxmlformats.org/officeDocument/2006/relationships/externalLink" Target="externalLinks/externalLink28.xml"/><Relationship Id="rId44" Type="http://schemas.openxmlformats.org/officeDocument/2006/relationships/externalLink" Target="externalLinks/externalLink41.xml"/><Relationship Id="rId52" Type="http://schemas.openxmlformats.org/officeDocument/2006/relationships/externalLink" Target="externalLinks/externalLink49.xml"/><Relationship Id="rId60" Type="http://schemas.openxmlformats.org/officeDocument/2006/relationships/externalLink" Target="externalLinks/externalLink57.xml"/><Relationship Id="rId65" Type="http://schemas.openxmlformats.org/officeDocument/2006/relationships/externalLink" Target="externalLinks/externalLink62.xml"/><Relationship Id="rId73" Type="http://schemas.openxmlformats.org/officeDocument/2006/relationships/externalLink" Target="externalLinks/externalLink70.xml"/><Relationship Id="rId78" Type="http://schemas.openxmlformats.org/officeDocument/2006/relationships/externalLink" Target="externalLinks/externalLink75.xml"/><Relationship Id="rId81" Type="http://schemas.openxmlformats.org/officeDocument/2006/relationships/externalLink" Target="externalLinks/externalLink78.xml"/><Relationship Id="rId86" Type="http://schemas.openxmlformats.org/officeDocument/2006/relationships/externalLink" Target="externalLinks/externalLink83.xml"/><Relationship Id="rId94" Type="http://schemas.openxmlformats.org/officeDocument/2006/relationships/calcChain" Target="calcChain.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39" Type="http://schemas.openxmlformats.org/officeDocument/2006/relationships/externalLink" Target="externalLinks/externalLink36.xml"/><Relationship Id="rId34" Type="http://schemas.openxmlformats.org/officeDocument/2006/relationships/externalLink" Target="externalLinks/externalLink31.xml"/><Relationship Id="rId50" Type="http://schemas.openxmlformats.org/officeDocument/2006/relationships/externalLink" Target="externalLinks/externalLink47.xml"/><Relationship Id="rId55" Type="http://schemas.openxmlformats.org/officeDocument/2006/relationships/externalLink" Target="externalLinks/externalLink52.xml"/><Relationship Id="rId76" Type="http://schemas.openxmlformats.org/officeDocument/2006/relationships/externalLink" Target="externalLinks/externalLink73.xml"/><Relationship Id="rId7" Type="http://schemas.openxmlformats.org/officeDocument/2006/relationships/externalLink" Target="externalLinks/externalLink4.xml"/><Relationship Id="rId71" Type="http://schemas.openxmlformats.org/officeDocument/2006/relationships/externalLink" Target="externalLinks/externalLink68.xml"/><Relationship Id="rId92"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externalLink" Target="externalLinks/externalLink26.xml"/><Relationship Id="rId24" Type="http://schemas.openxmlformats.org/officeDocument/2006/relationships/externalLink" Target="externalLinks/externalLink21.xml"/><Relationship Id="rId40" Type="http://schemas.openxmlformats.org/officeDocument/2006/relationships/externalLink" Target="externalLinks/externalLink37.xml"/><Relationship Id="rId45" Type="http://schemas.openxmlformats.org/officeDocument/2006/relationships/externalLink" Target="externalLinks/externalLink42.xml"/><Relationship Id="rId66" Type="http://schemas.openxmlformats.org/officeDocument/2006/relationships/externalLink" Target="externalLinks/externalLink63.xml"/><Relationship Id="rId87" Type="http://schemas.openxmlformats.org/officeDocument/2006/relationships/externalLink" Target="externalLinks/externalLink84.xml"/><Relationship Id="rId61" Type="http://schemas.openxmlformats.org/officeDocument/2006/relationships/externalLink" Target="externalLinks/externalLink58.xml"/><Relationship Id="rId82" Type="http://schemas.openxmlformats.org/officeDocument/2006/relationships/externalLink" Target="externalLinks/externalLink79.xml"/><Relationship Id="rId19" Type="http://schemas.openxmlformats.org/officeDocument/2006/relationships/externalLink" Target="externalLinks/externalLink16.xml"/><Relationship Id="rId14" Type="http://schemas.openxmlformats.org/officeDocument/2006/relationships/externalLink" Target="externalLinks/externalLink11.xml"/><Relationship Id="rId30" Type="http://schemas.openxmlformats.org/officeDocument/2006/relationships/externalLink" Target="externalLinks/externalLink27.xml"/><Relationship Id="rId35" Type="http://schemas.openxmlformats.org/officeDocument/2006/relationships/externalLink" Target="externalLinks/externalLink32.xml"/><Relationship Id="rId56" Type="http://schemas.openxmlformats.org/officeDocument/2006/relationships/externalLink" Target="externalLinks/externalLink53.xml"/><Relationship Id="rId77" Type="http://schemas.openxmlformats.org/officeDocument/2006/relationships/externalLink" Target="externalLinks/externalLink7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0</xdr:col>
      <xdr:colOff>337399</xdr:colOff>
      <xdr:row>0</xdr:row>
      <xdr:rowOff>1</xdr:rowOff>
    </xdr:from>
    <xdr:to>
      <xdr:col>1</xdr:col>
      <xdr:colOff>526551</xdr:colOff>
      <xdr:row>1</xdr:row>
      <xdr:rowOff>744683</xdr:rowOff>
    </xdr:to>
    <xdr:pic>
      <xdr:nvPicPr>
        <xdr:cNvPr id="4" name="Imagem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7399" y="1"/>
          <a:ext cx="1107016" cy="1125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305792</xdr:colOff>
      <xdr:row>125</xdr:row>
      <xdr:rowOff>210396</xdr:rowOff>
    </xdr:from>
    <xdr:to>
      <xdr:col>7</xdr:col>
      <xdr:colOff>649777</xdr:colOff>
      <xdr:row>130</xdr:row>
      <xdr:rowOff>67166</xdr:rowOff>
    </xdr:to>
    <xdr:sp macro="" textlink="">
      <xdr:nvSpPr>
        <xdr:cNvPr id="2" name="CaixaDeTexto 1">
          <a:extLst>
            <a:ext uri="{FF2B5EF4-FFF2-40B4-BE49-F238E27FC236}">
              <a16:creationId xmlns:a16="http://schemas.microsoft.com/office/drawing/2014/main" id="{95AB39CF-C438-4156-B278-9F254ED8ABB7}"/>
            </a:ext>
          </a:extLst>
        </xdr:cNvPr>
        <xdr:cNvSpPr txBox="1"/>
      </xdr:nvSpPr>
      <xdr:spPr>
        <a:xfrm>
          <a:off x="11112337" y="60287169"/>
          <a:ext cx="3686395" cy="11556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1800" b="0" i="0" u="none" strike="noStrike" baseline="0">
              <a:solidFill>
                <a:schemeClr val="dk1"/>
              </a:solidFill>
              <a:effectLst/>
              <a:latin typeface="+mn-lt"/>
              <a:ea typeface="+mn-ea"/>
              <a:cs typeface="+mn-cs"/>
            </a:rPr>
            <a:t> </a:t>
          </a:r>
          <a:r>
            <a:rPr lang="pt-BR" sz="1800" b="1" i="0" u="none" strike="noStrike">
              <a:solidFill>
                <a:schemeClr val="dk1"/>
              </a:solidFill>
              <a:effectLst/>
              <a:latin typeface="+mn-lt"/>
              <a:ea typeface="+mn-ea"/>
              <a:cs typeface="+mn-cs"/>
            </a:rPr>
            <a:t>LETÍCIA</a:t>
          </a:r>
          <a:r>
            <a:rPr lang="pt-BR" sz="1800" b="1" i="0" u="none" strike="noStrike" baseline="0">
              <a:solidFill>
                <a:schemeClr val="dk1"/>
              </a:solidFill>
              <a:effectLst/>
              <a:latin typeface="+mn-lt"/>
              <a:ea typeface="+mn-ea"/>
              <a:cs typeface="+mn-cs"/>
            </a:rPr>
            <a:t> SUELLEN PARODO DA SILVA</a:t>
          </a:r>
          <a:r>
            <a:rPr lang="pt-BR" sz="1800"/>
            <a:t> </a:t>
          </a:r>
        </a:p>
        <a:p>
          <a:pPr algn="ctr"/>
          <a:r>
            <a:rPr lang="pt-BR" sz="1800"/>
            <a:t>Engenheira</a:t>
          </a:r>
          <a:r>
            <a:rPr lang="pt-BR" sz="1800" baseline="0"/>
            <a:t> Civil</a:t>
          </a:r>
          <a:r>
            <a:rPr lang="pt-BR" sz="1800"/>
            <a:t> </a:t>
          </a:r>
        </a:p>
        <a:p>
          <a:pPr algn="ctr"/>
          <a:r>
            <a:rPr lang="pt-BR" sz="1800" b="0" i="0" u="none" strike="noStrike">
              <a:solidFill>
                <a:schemeClr val="dk1"/>
              </a:solidFill>
              <a:effectLst/>
              <a:latin typeface="+mn-lt"/>
              <a:ea typeface="+mn-ea"/>
              <a:cs typeface="+mn-cs"/>
            </a:rPr>
            <a:t>CREA/PA:1519626711</a:t>
          </a:r>
        </a:p>
        <a:p>
          <a:pPr algn="ctr"/>
          <a:r>
            <a:rPr lang="pt-BR" sz="1200"/>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41413</xdr:colOff>
      <xdr:row>473</xdr:row>
      <xdr:rowOff>165652</xdr:rowOff>
    </xdr:from>
    <xdr:to>
      <xdr:col>5</xdr:col>
      <xdr:colOff>583680</xdr:colOff>
      <xdr:row>477</xdr:row>
      <xdr:rowOff>49695</xdr:rowOff>
    </xdr:to>
    <xdr:sp macro="" textlink="">
      <xdr:nvSpPr>
        <xdr:cNvPr id="2" name="CaixaDeTexto 1">
          <a:extLst>
            <a:ext uri="{FF2B5EF4-FFF2-40B4-BE49-F238E27FC236}">
              <a16:creationId xmlns:a16="http://schemas.microsoft.com/office/drawing/2014/main" id="{ABFC4672-47D4-4AD0-B54B-37AC1224D97F}"/>
            </a:ext>
          </a:extLst>
        </xdr:cNvPr>
        <xdr:cNvSpPr txBox="1"/>
      </xdr:nvSpPr>
      <xdr:spPr>
        <a:xfrm>
          <a:off x="3644348" y="181753565"/>
          <a:ext cx="2389289" cy="5797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1000" b="0" i="0" u="none" strike="noStrike" baseline="0">
              <a:solidFill>
                <a:schemeClr val="dk1"/>
              </a:solidFill>
              <a:effectLst/>
              <a:latin typeface="+mn-lt"/>
              <a:ea typeface="+mn-ea"/>
              <a:cs typeface="+mn-cs"/>
            </a:rPr>
            <a:t> </a:t>
          </a:r>
          <a:r>
            <a:rPr lang="pt-BR" sz="900" b="1" i="0" u="none" strike="noStrike">
              <a:solidFill>
                <a:schemeClr val="dk1"/>
              </a:solidFill>
              <a:effectLst/>
              <a:latin typeface="+mn-lt"/>
              <a:ea typeface="+mn-ea"/>
              <a:cs typeface="+mn-cs"/>
            </a:rPr>
            <a:t>LETÍCIA</a:t>
          </a:r>
          <a:r>
            <a:rPr lang="pt-BR" sz="900" b="1" i="0" u="none" strike="noStrike" baseline="0">
              <a:solidFill>
                <a:schemeClr val="dk1"/>
              </a:solidFill>
              <a:effectLst/>
              <a:latin typeface="+mn-lt"/>
              <a:ea typeface="+mn-ea"/>
              <a:cs typeface="+mn-cs"/>
            </a:rPr>
            <a:t> SUELLEN PARODO DA SILVA</a:t>
          </a:r>
          <a:r>
            <a:rPr lang="pt-BR" sz="900"/>
            <a:t> </a:t>
          </a:r>
        </a:p>
        <a:p>
          <a:pPr algn="ctr"/>
          <a:r>
            <a:rPr lang="pt-BR" sz="900"/>
            <a:t>Engenheira</a:t>
          </a:r>
          <a:r>
            <a:rPr lang="pt-BR" sz="900" baseline="0"/>
            <a:t> Civil</a:t>
          </a:r>
          <a:r>
            <a:rPr lang="pt-BR" sz="900"/>
            <a:t> </a:t>
          </a:r>
        </a:p>
        <a:p>
          <a:pPr algn="ctr"/>
          <a:r>
            <a:rPr lang="pt-BR" sz="900" b="0" i="0" u="none" strike="noStrike">
              <a:solidFill>
                <a:schemeClr val="dk1"/>
              </a:solidFill>
              <a:effectLst/>
              <a:latin typeface="+mn-lt"/>
              <a:ea typeface="+mn-ea"/>
              <a:cs typeface="+mn-cs"/>
            </a:rPr>
            <a:t>CREA/PA:1519626711</a:t>
          </a:r>
        </a:p>
        <a:p>
          <a:pPr algn="ctr"/>
          <a:r>
            <a:rPr lang="pt-BR" sz="1200"/>
            <a:t> </a:t>
          </a:r>
        </a:p>
      </xdr:txBody>
    </xdr:sp>
    <xdr:clientData/>
  </xdr:twoCellAnchor>
  <xdr:twoCellAnchor>
    <xdr:from>
      <xdr:col>0</xdr:col>
      <xdr:colOff>179576</xdr:colOff>
      <xdr:row>0</xdr:row>
      <xdr:rowOff>26918</xdr:rowOff>
    </xdr:from>
    <xdr:to>
      <xdr:col>1</xdr:col>
      <xdr:colOff>200025</xdr:colOff>
      <xdr:row>0</xdr:row>
      <xdr:rowOff>665009</xdr:rowOff>
    </xdr:to>
    <xdr:pic>
      <xdr:nvPicPr>
        <xdr:cNvPr id="5" name="Imagem 4">
          <a:extLst>
            <a:ext uri="{FF2B5EF4-FFF2-40B4-BE49-F238E27FC236}">
              <a16:creationId xmlns:a16="http://schemas.microsoft.com/office/drawing/2014/main" id="{64ADF520-53B8-4219-A43B-99E14DD5939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576" y="26918"/>
          <a:ext cx="582424" cy="6380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492125</xdr:colOff>
      <xdr:row>83</xdr:row>
      <xdr:rowOff>0</xdr:rowOff>
    </xdr:from>
    <xdr:to>
      <xdr:col>11</xdr:col>
      <xdr:colOff>852632</xdr:colOff>
      <xdr:row>88</xdr:row>
      <xdr:rowOff>1730</xdr:rowOff>
    </xdr:to>
    <xdr:sp macro="" textlink="">
      <xdr:nvSpPr>
        <xdr:cNvPr id="2" name="CaixaDeTexto 1">
          <a:extLst>
            <a:ext uri="{FF2B5EF4-FFF2-40B4-BE49-F238E27FC236}">
              <a16:creationId xmlns:a16="http://schemas.microsoft.com/office/drawing/2014/main" id="{B494B68F-F60D-4538-93F5-9C69A74B24AB}"/>
            </a:ext>
          </a:extLst>
        </xdr:cNvPr>
        <xdr:cNvSpPr txBox="1"/>
      </xdr:nvSpPr>
      <xdr:spPr>
        <a:xfrm>
          <a:off x="3463925" y="14790420"/>
          <a:ext cx="4376247" cy="8704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1100" b="0" i="0" u="none" strike="noStrike" baseline="0">
              <a:solidFill>
                <a:schemeClr val="dk1"/>
              </a:solidFill>
              <a:effectLst/>
              <a:latin typeface="+mn-lt"/>
              <a:ea typeface="+mn-ea"/>
              <a:cs typeface="+mn-cs"/>
            </a:rPr>
            <a:t> </a:t>
          </a:r>
          <a:r>
            <a:rPr lang="pt-BR" sz="1600" b="1" i="0" u="none" strike="noStrike" baseline="0">
              <a:solidFill>
                <a:schemeClr val="dk1"/>
              </a:solidFill>
              <a:effectLst/>
              <a:latin typeface="Arial" panose="020B0604020202020204" pitchFamily="34" charset="0"/>
              <a:ea typeface="+mn-ea"/>
              <a:cs typeface="Arial" panose="020B0604020202020204" pitchFamily="34" charset="0"/>
            </a:rPr>
            <a:t>CLAUDIO JOSÉ ALCÂNTARA PINTO</a:t>
          </a:r>
          <a:endParaRPr lang="pt-BR" sz="1600">
            <a:latin typeface="Arial" panose="020B0604020202020204" pitchFamily="34" charset="0"/>
            <a:cs typeface="Arial" panose="020B0604020202020204" pitchFamily="34" charset="0"/>
          </a:endParaRPr>
        </a:p>
        <a:p>
          <a:pPr algn="ctr"/>
          <a:r>
            <a:rPr lang="pt-BR" sz="1600">
              <a:latin typeface="Arial" panose="020B0604020202020204" pitchFamily="34" charset="0"/>
              <a:cs typeface="Arial" panose="020B0604020202020204" pitchFamily="34" charset="0"/>
            </a:rPr>
            <a:t>ENGENHEIRO</a:t>
          </a:r>
          <a:r>
            <a:rPr lang="pt-BR" sz="1600" baseline="0">
              <a:latin typeface="Arial" panose="020B0604020202020204" pitchFamily="34" charset="0"/>
              <a:cs typeface="Arial" panose="020B0604020202020204" pitchFamily="34" charset="0"/>
            </a:rPr>
            <a:t> CIVIL</a:t>
          </a:r>
          <a:endParaRPr lang="pt-BR" sz="1600">
            <a:latin typeface="Arial" panose="020B0604020202020204" pitchFamily="34" charset="0"/>
            <a:cs typeface="Arial" panose="020B0604020202020204" pitchFamily="34" charset="0"/>
          </a:endParaRPr>
        </a:p>
        <a:p>
          <a:pPr algn="ctr"/>
          <a:r>
            <a:rPr lang="pt-BR" sz="1600" b="0" i="0" u="none" strike="noStrike">
              <a:solidFill>
                <a:schemeClr val="dk1"/>
              </a:solidFill>
              <a:effectLst/>
              <a:latin typeface="Arial" panose="020B0604020202020204" pitchFamily="34" charset="0"/>
              <a:ea typeface="+mn-ea"/>
              <a:cs typeface="Arial" panose="020B0604020202020204" pitchFamily="34" charset="0"/>
            </a:rPr>
            <a:t>CREA:</a:t>
          </a:r>
          <a:r>
            <a:rPr lang="pt-BR" sz="1600" b="0" i="0" u="none" strike="noStrike" baseline="0">
              <a:solidFill>
                <a:schemeClr val="dk1"/>
              </a:solidFill>
              <a:effectLst/>
              <a:latin typeface="Arial" panose="020B0604020202020204" pitchFamily="34" charset="0"/>
              <a:ea typeface="+mn-ea"/>
              <a:cs typeface="Arial" panose="020B0604020202020204" pitchFamily="34" charset="0"/>
            </a:rPr>
            <a:t> 44589 D/MG</a:t>
          </a:r>
          <a:endParaRPr lang="pt-BR" sz="1600" b="0" i="0" u="none" strike="noStrike">
            <a:solidFill>
              <a:schemeClr val="dk1"/>
            </a:solidFill>
            <a:effectLst/>
            <a:latin typeface="Arial" panose="020B0604020202020204" pitchFamily="34" charset="0"/>
            <a:ea typeface="+mn-ea"/>
            <a:cs typeface="Arial" panose="020B0604020202020204" pitchFamily="34" charset="0"/>
          </a:endParaRPr>
        </a:p>
      </xdr:txBody>
    </xdr:sp>
    <xdr:clientData/>
  </xdr:twoCellAnchor>
  <xdr:twoCellAnchor>
    <xdr:from>
      <xdr:col>14</xdr:col>
      <xdr:colOff>305236</xdr:colOff>
      <xdr:row>83</xdr:row>
      <xdr:rowOff>17315</xdr:rowOff>
    </xdr:from>
    <xdr:to>
      <xdr:col>20</xdr:col>
      <xdr:colOff>472790</xdr:colOff>
      <xdr:row>88</xdr:row>
      <xdr:rowOff>133348</xdr:rowOff>
    </xdr:to>
    <xdr:sp macro="" textlink="">
      <xdr:nvSpPr>
        <xdr:cNvPr id="3" name="CaixaDeTexto 2">
          <a:extLst>
            <a:ext uri="{FF2B5EF4-FFF2-40B4-BE49-F238E27FC236}">
              <a16:creationId xmlns:a16="http://schemas.microsoft.com/office/drawing/2014/main" id="{90E4A2E9-BCDF-43E4-A685-ABD77A53A30C}"/>
            </a:ext>
          </a:extLst>
        </xdr:cNvPr>
        <xdr:cNvSpPr txBox="1"/>
      </xdr:nvSpPr>
      <xdr:spPr>
        <a:xfrm>
          <a:off x="9715936" y="14807735"/>
          <a:ext cx="4655734" cy="98471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1600" b="0" i="0" u="none" strike="noStrike" baseline="0">
              <a:solidFill>
                <a:schemeClr val="dk1"/>
              </a:solidFill>
              <a:effectLst/>
              <a:latin typeface="Arial" panose="020B0604020202020204" pitchFamily="34" charset="0"/>
              <a:ea typeface="+mn-ea"/>
              <a:cs typeface="Arial" panose="020B0604020202020204" pitchFamily="34" charset="0"/>
            </a:rPr>
            <a:t> </a:t>
          </a:r>
          <a:r>
            <a:rPr lang="pt-BR" sz="1600" b="1" i="0" u="none" strike="noStrike" baseline="0">
              <a:solidFill>
                <a:schemeClr val="dk1"/>
              </a:solidFill>
              <a:effectLst/>
              <a:latin typeface="Arial" panose="020B0604020202020204" pitchFamily="34" charset="0"/>
              <a:ea typeface="+mn-ea"/>
              <a:cs typeface="Arial" panose="020B0604020202020204" pitchFamily="34" charset="0"/>
            </a:rPr>
            <a:t>CONSTRUSERV SERVIÇOS E CONSTRUÇÕES LTDA</a:t>
          </a:r>
          <a:endParaRPr lang="pt-BR" sz="1600">
            <a:latin typeface="Arial" panose="020B0604020202020204" pitchFamily="34" charset="0"/>
            <a:cs typeface="Arial" panose="020B0604020202020204" pitchFamily="34" charset="0"/>
          </a:endParaRPr>
        </a:p>
        <a:p>
          <a:pPr algn="ctr"/>
          <a:r>
            <a:rPr lang="pt-BR" sz="1600" b="0" i="0" u="none" strike="noStrike">
              <a:solidFill>
                <a:schemeClr val="dk1"/>
              </a:solidFill>
              <a:effectLst/>
              <a:latin typeface="Arial" panose="020B0604020202020204" pitchFamily="34" charset="0"/>
              <a:ea typeface="+mn-ea"/>
              <a:cs typeface="Arial" panose="020B0604020202020204" pitchFamily="34" charset="0"/>
            </a:rPr>
            <a:t>CNPJ:</a:t>
          </a:r>
          <a:r>
            <a:rPr lang="pt-BR" sz="1600" b="0" i="0" u="none" strike="noStrike" baseline="0">
              <a:solidFill>
                <a:schemeClr val="dk1"/>
              </a:solidFill>
              <a:effectLst/>
              <a:latin typeface="Arial" panose="020B0604020202020204" pitchFamily="34" charset="0"/>
              <a:ea typeface="+mn-ea"/>
              <a:cs typeface="Arial" panose="020B0604020202020204" pitchFamily="34" charset="0"/>
            </a:rPr>
            <a:t> 07.329.932/0001-21</a:t>
          </a:r>
          <a:endParaRPr lang="pt-BR" sz="1600" b="0" i="0" u="none" strike="noStrike">
            <a:solidFill>
              <a:schemeClr val="dk1"/>
            </a:solidFill>
            <a:effectLst/>
            <a:latin typeface="Arial" panose="020B0604020202020204" pitchFamily="34" charset="0"/>
            <a:ea typeface="+mn-ea"/>
            <a:cs typeface="Arial" panose="020B0604020202020204" pitchFamily="34" charset="0"/>
          </a:endParaRPr>
        </a:p>
        <a:p>
          <a:pPr algn="ctr"/>
          <a:r>
            <a:rPr lang="pt-BR" sz="1200"/>
            <a:t> </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p-11207\c\Sergio\Amazonas\Dom%20eliseu\Bm%208-abr-dom%20eliseu.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03\Trab%20(D)%20C03\Documents%20and%20Settings\Owner\My%20Documents\z-note\RO\R_Ostras\EstrCalif\18km\SINAL\Rio%20das%20Ostras\RJ106%20AUXILIAR\Pista%20Auxiliar\Memorial%20descritivo.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X:\Users\HP-USER\AppData\Local\Microsoft\Windows\Temporary%20Internet%20Files\Content.Outlook\0ZARZ32J\estudo%20brita%20comercial.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0005DSKORC04\WINDOWS\TEMP\WINDOWS\TEMP\WINDOWS\TEMP\Calc.Medi&#231;&#227;o%20BR-010%20PD-15-01011-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0005DSKORC04\Meus%20documentos\DNIT\Aterpa\PD%2015.998.01\WINDOWS\Desktop\Obras%20diversas\Leopoldina\Or&#231;amentos\Orc%20381\Orc%20Trevo%20Takono\OR960887.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I:\BS2G%20CONSULTORIA\ETA%20S&#195;O%20BRAS%20C-D%20-%20JNETO\CD%20LICITA&#199;&#195;O\OR&#199;A%20ETA%20SAO%20BRAS%20RV%20JNETO%203%20(SAMPAIO)%20FIN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Tec_1\tec1\ARQ\SOLOTEC\BR-476\VIGA\ANALISE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gito\c\Meus%20documentos\Projetos\6&#186;%20DRF\C%20378%20%20BR%20040%20Paraopeba\AnteProjeto\Volume%202\Terraplenagem\C378%20Distribuicao%20de%20Massas%20Lote%2002%20-%200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Mic468\c\USU\RAS\VSI\TVA-98\cota&#231;&#227;o\Pre&#231;o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Meus%20documentos/Aparecida%20de%20Goi&#226;nia/Boletim%20de%20Medi&#231;&#227;o.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ERVIDOR-F1\Projetos\Trabalho\Planilha%20de%20Quantitativo%20em%20Branc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inanceiro\c\Meus%20documentos\Obras%20da%20Construtora%20Visor\Or&#231;amentos\Ds32\Meus%20documentos\Outros\Meus%20documentos%20Visor\Prefeituras\Pref%20Mun%20Campo%20Belo\Museu%20Campo%20Belo\Planilha%20Museu%20Revis&#227;o%20Mai-0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X:\Users\Daniel\Downloads\BS2G%20CONSULTORIA\ETA%20S&#195;O%20BRAS%20C-D%20-%20JNETO\CD%20LICITA&#199;&#195;O\OR&#199;A%20ETA%20SAO%20BRAS%20RV%20JNETO%203%20(SAMPAIO)%20FINAL.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X:\Users\Daniel\Downloads\DISCO%20E\AMBIENTAL%20ENGENHARIA\COSANPA\GLEBA%20I,%20II%20e%20III\AGUA\LICITA&#199;&#195;O%20II%20-%20TOMADA%20DE%20PRE&#199;OS\OR&#199;AMENTO\OR&#199;AMENTO%20LICITA&#199;&#195;O%20GLEBA%20I,%20II%20e%20III%20-%20TOMAD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A:\Meus%20Documentos\FV-DNER.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0005DSKORC04\DNER\Aguas%20lindas\Dados%20Gerais\FV-DNER.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ervidor\estrada\DNER\Aguas%20lindas\Sicro\FV-DNER.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0798\TECNICO\TEACOMP\LOTE06\P09\P10\RELAT61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0005DSKORC04\0798\TECNICO\TEACOMP\LOTE06\P09\P10\RELAT61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WINDOWS\TEMP\Interior\Compos.Sistema%20Vi&#225;rio\PavimManaus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Documents%20and%20Settings\bolivar.euler\Meus%20documentos\DNIT\LICITA&#199;&#213;ES\Restaura&#231;&#227;o\PATO%20BR%20242%20-%20KM%20305,0%20a%20410,7%20-%20Peixe\modelo%20br153_paraiso.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I:\DISCO%20E\AMBIENTAL%20ENGENHARIA\COSANPA\GLEBA%20I,%20II%20e%20III\AGUA\LICITA&#199;&#195;O%20II%20-%20TOMADA%20DE%20PRE&#199;OS\OR&#199;AMENTO\OR&#199;AMENTO%20LICITA&#199;&#195;O%20GLEBA%20I,%20II%20e%20III%20-%20TOMAD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fbsa00535\c$\PATO%20-%20BR%20-%20425%20aditivo.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93A8DCF1\modelo%20br153_paraiso.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d.docs.live.net/Meus%20documentos/Aparecida%20de%20Goi&#226;nia/Sedu-6600/Boletim%20de%20Medi&#231;&#227;o%20-%20Banco.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Backup\Arquivos\Pessoais\Orcamento\OR96088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504584E\TRANSPORTES%20E%20LIMPEZA%20DE"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Y:\COMPOSI&#199;&#195;O%20SUDECAP\completo20090812\CPUs-SUDECAP-Final%20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Est107733\publico\ALESSANDRO\Alessandro's%20Personal\Alessandro's%20Composings\Construction%20Assemblies%20A-E.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Est107733\publico\ALESSANDRO\Alessandro's%20Personal\Alessandro's%20Composings\Construction%20Assemblies%20L-Q.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Est107733\publico\ALESSANDRO\Alessandro's%20Personal\Alessandro's%20Composings\Construction%20Assemblies%20R-Z.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Est107733\publico\ALESSANDRO\Alessandro's%20Personal\Alessandro's%20Composings\Construction%20Assemblies%20F-K.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Servassinfo\projetos\Or&#231;amentos\Santa%20Marta%202004\Urbaniza&#231;&#227;o\santa%20marta%20urbanizacao%20-%20ORCAMENTO%2003.20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rvidor1\c\LECDEMOS\Hitaeng\PROJETOS\EMBASA\Ad-Feij&#227;o\BA-MENDES\Atrab1\LATIN\apg\Mc-APG\AT-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0005DSKORC04\Meus%20documentos\Proposta\Crema\Ma\Dimensiona%20equipa%20lote%20PA_01%2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Sedurb-db-01a\diretoria%20projetos\BS2G%20CONSULTORIA\ETA%20S&#195;O%20BRAS%20C-D%20-%20JNETO\CD%20LICITA&#199;&#195;O\OR&#199;A%20ETA%20SAO%20BRAS%20RV%20JNETO%203%20(SAMPAIO)%20FINAL.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A:\F%20L%20&#193;%20V%20I%20O\OR&#199;AMENTOS\ANEL%20RIO%20-%20CONS&#211;RCIO\OR&#199;.%20REVIS&#195;O%203\Pre&#231;o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h:\EMPRESAS\ENPA\RONDONIA\OBRA_31\Edital%20034\real\Qtd_34.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Helder\controladoria\Meus%20documentos\CONTROLE\Lixeira\000_Tabela.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Merc&#250;rio\C\Geotec\Projetos\Contecnica\Anel%20Vi&#225;rio\Atualiza&#231;&#227;o\Composi&#231;&#227;o%20custo\Instala&#231;&#227;o%20e%20manuten&#231;&#227;o%20de%20canteiro%20e%20mobiliza&#231;&#227;o.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X:\Users\Bruno\Documents\Escoar\M\Marab&#225;\Backup%20do%20Or&#231;amrento%20Marab&#225;\REPROGRAMA&#199;&#195;O%20-%20GROTA%20-%20MODIFICADO%20PELO%20BRUNO\GV\1%20FERNANDA\CPU\CPUs-SUDECAP-2005-0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I:\Atrab\tecsan\MC-Calc\MC-E3.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ERVIDOR\Comercial\DIMENSIONAL\ARQUIVOS%20DE%20TRABALHO\COMPERJ%20OR&#199;AMENTO_REV06.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I:\CRITERIO\data%20base\09-MAR&#199;O_2011\Documents%20and%20Settings\m131636\Desktop\Po&#231;os%20tubulares%20provisorio\Or&#231;amento_para_Perfura&#231;&#227;o_Po&#231;o._(Nov_200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tpres3\de-detec\Planejamento\Centro%20de%20Conven&#231;&#245;es\Nova%20Licita&#231;&#227;o\Adequa&#231;&#227;o%20Contratual\WINDOWS\TEMP\uninovacap.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I:\Saneago3\ano_2011\Planilha%20026_11_REV0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ime3\C\PREFEITURA%20DO%20RIO%20DE%20JANEIRO\VILA%20RICA%20DE%20IRAJA\MEM&#211;RIA%20SMH\Composi&#231;&#245;es-Vila%20Rica\PISO%20DE%20SAIBRO.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Engenharia01\D-eng01\Meus%20documentos_Eng%201D\PREFEITURAS%20MUNICIPAIS%20ENG.%201\Joao%20Pessoa\JO&#195;O%20PESSOA%202005\Al&#231;a%20Beira%20Rio_2004\relat&#243;rio\Der\DER\PB008norte\Pb008n-RelFinal01\Pb008n-RelFinal01-Dimens&amp;ComparaPavim.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SERVIDOR\Comercial\CGOM\ASS\REQUIS~1\2009\014-RI~1\RIOPEQ~1\Rio%20Pequeno_Serpen\MC-R14%20Rev0-Rio%20Pequeno%20(05_2004).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ILE_SERVER\1-Contratos\Furukawa\Infovias%202001\Ra\USU\RAS\VSI\TVA-98\cota&#231;&#227;o\Pre&#231;os.xls" TargetMode="External"/></Relationships>
</file>

<file path=xl/externalLinks/_rels/externalLink55.xml.rels><?xml version="1.0" encoding="UTF-8" standalone="yes"?>
<Relationships xmlns="http://schemas.openxmlformats.org/package/2006/relationships"><Relationship Id="rId1" Type="http://schemas.microsoft.com/office/2006/relationships/xlExternalLinkPath/xlPathMissing" Target="Minha%20PL.-Dist.%20Materiais%20Rev.02.xls" TargetMode="External"/></Relationships>
</file>

<file path=xl/externalLinks/_rels/externalLink56.xml.rels><?xml version="1.0" encoding="UTF-8" standalone="yes"?>
<Relationships xmlns="http://schemas.openxmlformats.org/package/2006/relationships"><Relationship Id="rId1" Type="http://schemas.microsoft.com/office/2006/relationships/xlExternalLinkPath/xlPathMissing" Target="C.B" TargetMode="External"/></Relationships>
</file>

<file path=xl/externalLinks/_rels/externalLink57.xml.rels><?xml version="1.0" encoding="UTF-8" standalone="yes"?>
<Relationships xmlns="http://schemas.openxmlformats.org/package/2006/relationships"><Relationship Id="rId1" Type="http://schemas.microsoft.com/office/2006/relationships/xlExternalLinkPath/xlPathMissing" Target="LinkExternoRecuperado1"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192.168.11.22\artec\Users\Micro4\Desktop\SES%20ESGOTO\Documents%20and%20Settings\bolivar.euler\Meus%20documentos\DNIT\LICITA&#199;&#213;ES\Restaura&#231;&#227;o\PATO%20BR%20242%20-%20KM%20305,0%20a%20410,7%20-%20Peixe\modelo%20br153_paraiso.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ILE_SERVER\1-Contratos\TELECOM%20-%202002\I%20N%20T%20E%20L%20I%20G\5.%20RENOVA&#199;&#195;O%20DE%20CONTRATO\BDI-FLUXO\BDI%20-%20Fluxo%20REV%201%20(12mese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Users\m112844\Desktop\Magno%20BKP\desktop%204\pen%20drive\estudo%20PINI\Transporte-de-material-escavado_Revisao%20-PINI%20-%20R01.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Documents%20and%20Settings\Ricardo\Meus%20documentos\Manaus\BR%20319%202005\Planilha%20Br%20319%202005.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192.168.11.22\artec\Users\PC_Carmona\Downloads\Composi&#231;&#245;es%20Adutora.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0005DSKORC04\unzipped\Tomada%20de%20Pre&#231;os%20BR222\WINDOWS\TEMP\WINDOWS\Desktop\Obras%20diversas\Leopoldina\Or&#231;amentos\Orc%20381\Orc%20Trevo%20Takono\OR960887.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Users\SEVOP\Downloads\OR&#199;A_QUADRA_R01.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FILE_SERVER\1-Contratos\F%20L%20&#193;%20V%20I%20O\OR&#199;AMENTOS\ANEL%20RIO%20-%20CONS&#211;RCIO\PROPOSTA%206%200409\ANEL%20RIO\CUSTO%20LARANJEIRAS.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0005DSKORC04\Emergencias%2015%20UNIT%202006\BR%20226.MA%20Lote%202\Ob158\Pato\WINDOWS\TEMP\WINDOWS\Desktop\Obras%20diversas\Leopoldina\Or&#231;amentos\Orc%20381\Orc%20Trevo%20Takono\OR96088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A:\Prov.Gera.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FILE_SERVER\1-Contratos\F%20L%20&#193;%20V%20I%20O\OR&#199;AMENTOS\ANEL%20RIO%20-%20CONS&#211;RCIO\PROPOSTA%206%200409\ANEL%20RIO\CUSTO%20ZONA%20SUL.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Servidor\engenharia\Documents%20and%20Settings\administrator\Configura&#231;&#245;es%20locais\Temporary%20Internet%20Files\Content.IE5\OR470569\encargo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192.168.11.22\artec\003-PROJETOS\MCMV%20PARAISO%20DOS%20IPES%20-%20400%20LOTES%20-%20RODES%20ENGENHARIA\1-OR&#199;AMENTOS\PLANILHA%20OR&#199;AMENTARIA%20MCMV%20PARAISO%20_%20RODES%20ENG..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B:\PATO%20-%20BR%20-%20425%20aditivo.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Servidor\B%20Jacare\Bacia%20Jacarepagu&#225;%20TRABALHO\Andrade\Mem&#243;ria%20de%20c&#225;lculo%20caixa%20de%20deten&#231;&#227;o%20Rio%20Viegas%20Trecho%204.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K:\COMPOSI&#199;&#195;O%20SUDECAP\completo20090812\CPUs-SUDECAP-Final%202.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0005DSKORC04\WINDOWS\TEMP\WINDOWS\TEMP\Meus%20Documentos\Ger&#234;ncia\Ic&#243;\Pato%20BR%20116%20Ic&#243;%20(%20licita&#231;&#227;o).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Server\d\Sepre_2\DETRAN\Santa%20Luzia\Posto%20Vistoria%20Santa%20Luzia1.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Servidor\servidor\Meus%20documentos\EGESA\Br-482mg\Volume2\CANAA.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X:\L&amp;C\Clientes\Trabalhos%20em%20andamento\F03%20-%20Fidens\SEINF-RORAIMA\Edital\Or&#231;amento%20enviado\5%20QUADRO%20DE%20QUANTIDADES%20E%20PRE&#199;O\Arquivos%20internos\Quadro%20de%20quantidades\ORCAMENT.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Ricardo%20Mesquita\180105\Meus%20documentos\BR%20242\Vicente\GAUTAMA%20MENSAL.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Mercurio\mercurio2\jrenato\loctec\licita&#231;&#245;es\dermu\edital%2000204\proposta\lote%2009def\env03pre%2009\or&#231;am%2009.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I:\BID\Edital-2008\2a%20Fase%2005-11-2008%20Novos%20Arquivos\arquivos%20or&#231;amento%2030-10-08%20-%20CPL\moveis\001_pdc\ENGENHARIA\CRITERIO\data%20base\04-ABRIL_2005\convers&#227;o%20para%20o%20KOR\COMPOS1"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dfbsa00535\c$\Documents%20and%20Settings\C%20arlos%20%20Machado\My%20Documents\Disco%201\BR-262-MS(3)\Anexos%20PGQ.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J:\TERCOM%2032&#170;%20M.P%20AGO-07%20-%20ISAIASREV.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192.168.11.22\artec\010%20Roxo\Ano_2012\001%20_Modelos%20e%20Documentos\Planilha%20para%20calculo%20de%20Reajustamento.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F:\OC%201345452%20-%20JM%20Souto\01.%20Medi&#231;&#245;es\1a%20Medi&#231;&#227;o_jan.10\PLAN_MED_NOVALUZ_JUL_09_v1_imp_v1.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A:\2.1%20-%20Pavimentacao%202005%20ORCELINO%20UNIP.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X:\Documents%20and%20Settings\Administrador\Desktop\Dayane%20mem&#243;rias\CPU%20MONTAGEM%20SEM%20LOGOMARCA_COMP600%20A%20COMP1051.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J:\BURITIRAMA\PROPRO.%20COMPLETA%20CORRIGIDA.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0C2E17AA\OR&#199;AMENTO.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DISCO%20E\AMBIENTAL%20ENGENHARIA\COSANPA\GLEBA%20I,%20II%20e%20III\AGUA\LICITA&#199;&#195;O%20II%20-%20TOMADA%20DE%20PRE&#199;OS\OR&#199;AMENTO\OR&#199;AMENTO%20LICITA&#199;&#195;O%20GLEBA%20I,%20II%20e%20III%20-%20TOMADA.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https://d.docs.live.net/Prefeitura%20Este-%2014-12/2.Civil/2.%20Constru&#231;&#227;o/2017/5-%20Mercado%20Morada%20Nova/ACOMPANHAMENTO/1-%20ADITIVOS/1-%20OR&#199;AMENTO/OR&#199;A_PLANILHA_ADITIVO_R0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Users\PMM57\Desktop\EMEF%20PAULO%20UMBELINDO%20FERREIRA\PROPOSTA\OR&#199;AMENTO%20ESCOLA%20UMBELIND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Bm 8"/>
      <sheetName val="Bm 8"/>
      <sheetName val="Rede 8"/>
      <sheetName val="ValueList_Helper"/>
      <sheetName val="ORÇA. URUARÁ 2019"/>
      <sheetName val="Compens."/>
    </sheetNames>
    <sheetDataSet>
      <sheetData sheetId="0"/>
      <sheetData sheetId="1"/>
      <sheetData sheetId="2"/>
      <sheetData sheetId="3" refreshError="1"/>
      <sheetData sheetId="4" refreshError="1"/>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COLETATO"/>
      <sheetName val="MEMORIAL DESCRITIVO"/>
      <sheetName val="CAUCULO"/>
      <sheetName val="Gráfico"/>
      <sheetName val="Plan1"/>
      <sheetName val="DADOS_COLETATO"/>
      <sheetName val="MEMORIAL_DESCRITIVO"/>
      <sheetName val="12_1"/>
      <sheetName val="SCO0504"/>
      <sheetName val="Resumo_do_Consolidado"/>
      <sheetName val="Predio_02_andares"/>
      <sheetName val="01-TAC"/>
      <sheetName val="TAC - CORREÇÃO DA PROPOSTA"/>
      <sheetName val="M.C  - QUANTITATIVO "/>
      <sheetName val="PQP"/>
      <sheetName val="SALDOS"/>
      <sheetName val="TAC_ADUT_DN500"/>
      <sheetName val="plmuseu"/>
    </sheetNames>
    <sheetDataSet>
      <sheetData sheetId="0" refreshError="1">
        <row r="9">
          <cell r="G9">
            <v>0.3</v>
          </cell>
          <cell r="I9">
            <v>6506.04</v>
          </cell>
          <cell r="L9">
            <v>0.31</v>
          </cell>
          <cell r="O9">
            <v>22.84</v>
          </cell>
        </row>
        <row r="10">
          <cell r="G10">
            <v>0.3</v>
          </cell>
          <cell r="I10">
            <v>6506.04</v>
          </cell>
          <cell r="L10">
            <v>169.39</v>
          </cell>
          <cell r="O10">
            <v>13.05</v>
          </cell>
        </row>
        <row r="11">
          <cell r="E11">
            <v>2106</v>
          </cell>
          <cell r="I11">
            <v>1349.97</v>
          </cell>
          <cell r="L11">
            <v>106.65</v>
          </cell>
          <cell r="O11">
            <v>32.43</v>
          </cell>
        </row>
        <row r="12">
          <cell r="E12">
            <v>4266.6000000000004</v>
          </cell>
          <cell r="L12">
            <v>5.72</v>
          </cell>
          <cell r="O12">
            <v>692.38</v>
          </cell>
        </row>
        <row r="13">
          <cell r="L13">
            <v>6.9</v>
          </cell>
          <cell r="O13">
            <v>120.38</v>
          </cell>
        </row>
        <row r="14">
          <cell r="L14">
            <v>6.9</v>
          </cell>
          <cell r="O14">
            <v>146.16</v>
          </cell>
        </row>
        <row r="15">
          <cell r="L15">
            <v>2.59</v>
          </cell>
          <cell r="O15">
            <v>25.84</v>
          </cell>
        </row>
        <row r="16">
          <cell r="L16">
            <v>1.77</v>
          </cell>
          <cell r="O16">
            <v>14.54</v>
          </cell>
        </row>
        <row r="17">
          <cell r="L17">
            <v>0.79</v>
          </cell>
          <cell r="O17">
            <v>24.6</v>
          </cell>
        </row>
        <row r="18">
          <cell r="L18">
            <v>3.09</v>
          </cell>
          <cell r="O18">
            <v>153.43</v>
          </cell>
        </row>
        <row r="19">
          <cell r="L19">
            <v>170.9</v>
          </cell>
          <cell r="O19">
            <v>0.51</v>
          </cell>
        </row>
        <row r="20">
          <cell r="L20">
            <v>26.87</v>
          </cell>
          <cell r="O20">
            <v>0.49</v>
          </cell>
        </row>
        <row r="21">
          <cell r="L21">
            <v>5.07</v>
          </cell>
          <cell r="O21">
            <v>38.130000000000003</v>
          </cell>
        </row>
        <row r="22">
          <cell r="L22">
            <v>5.93</v>
          </cell>
        </row>
        <row r="23">
          <cell r="L23">
            <v>2.78</v>
          </cell>
          <cell r="O23">
            <v>60</v>
          </cell>
        </row>
        <row r="28">
          <cell r="C28">
            <v>41</v>
          </cell>
          <cell r="I28">
            <v>171</v>
          </cell>
        </row>
        <row r="29">
          <cell r="C29">
            <v>106</v>
          </cell>
          <cell r="I29">
            <v>80</v>
          </cell>
        </row>
        <row r="30">
          <cell r="I30">
            <v>1180.6500000000001</v>
          </cell>
        </row>
        <row r="31">
          <cell r="I31">
            <v>604</v>
          </cell>
        </row>
        <row r="40">
          <cell r="C40">
            <v>4</v>
          </cell>
          <cell r="I40">
            <v>2.1</v>
          </cell>
        </row>
        <row r="41">
          <cell r="C41">
            <v>25</v>
          </cell>
          <cell r="I41">
            <v>1.4</v>
          </cell>
        </row>
        <row r="42">
          <cell r="C42">
            <v>28</v>
          </cell>
          <cell r="I42">
            <v>1.8</v>
          </cell>
        </row>
      </sheetData>
      <sheetData sheetId="1" refreshError="1"/>
      <sheetData sheetId="2" refreshError="1"/>
      <sheetData sheetId="3" refreshError="1"/>
      <sheetData sheetId="4" refreshError="1"/>
      <sheetData sheetId="5">
        <row r="9">
          <cell r="G9">
            <v>0</v>
          </cell>
        </row>
      </sheetData>
      <sheetData sheetId="6"/>
      <sheetData sheetId="7"/>
      <sheetData sheetId="8"/>
      <sheetData sheetId="9" refreshError="1"/>
      <sheetData sheetId="10" refreshError="1"/>
      <sheetData sheetId="11">
        <row r="9">
          <cell r="G9">
            <v>0</v>
          </cell>
        </row>
      </sheetData>
      <sheetData sheetId="12"/>
      <sheetData sheetId="13"/>
      <sheetData sheetId="14"/>
      <sheetData sheetId="15"/>
      <sheetData sheetId="16"/>
      <sheetData sheetId="1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de revisão (2)"/>
      <sheetName val="estudo brita comercial"/>
    </sheetNames>
    <definedNames>
      <definedName name="AA" refersTo="#REF!"/>
      <definedName name="Extenso" refersTo="#REF!"/>
      <definedName name="módulo1.Extenso" refersTo="#REF!"/>
      <definedName name="Ponte" refersTo="#REF!"/>
      <definedName name="QQ_2" refersTo="#REF!"/>
      <definedName name="RESUMO" refersTo="#REF!"/>
      <definedName name="WEWRWR" refersTo="#REF!"/>
      <definedName name="XXX" refersTo="#REF!"/>
    </definedNames>
    <sheetDataSet>
      <sheetData sheetId="0"/>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P"/>
      <sheetName val="QIF"/>
      <sheetName val="Ficha quantitativos"/>
      <sheetName val="Resumo Financeiro"/>
      <sheetName val="Transp.Loc.Cam.Basc.5m³l "/>
      <sheetName val="Transp.Loc. Mat. Rem. "/>
      <sheetName val="Transp.Loc.Cam.Carr.4T"/>
      <sheetName val="Transp.Local de Mat.Betum."/>
      <sheetName val="Transp.Local de Agua"/>
      <sheetName val="Mat. Betuminosos"/>
      <sheetName val="dados físicos"/>
      <sheetName val="Gráfico"/>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960887"/>
      <sheetName val="Capa"/>
      <sheetName val="Orçamento"/>
      <sheetName val="memória de cálculo"/>
      <sheetName val="DMT "/>
      <sheetName val="Secções"/>
    </sheetNames>
    <definedNames>
      <definedName name="PassaExtenso"/>
    </definedNames>
    <sheetDataSet>
      <sheetData sheetId="0" refreshError="1"/>
      <sheetData sheetId="1"/>
      <sheetData sheetId="2"/>
      <sheetData sheetId="3"/>
      <sheetData sheetId="4"/>
      <sheetData sheetId="5"/>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PROJETISTA"/>
      <sheetName val="CRONO FISI FINAN ETA S BRAZ"/>
      <sheetName val="Q.C.I."/>
      <sheetName val="RESUMO"/>
      <sheetName val="CANTEIRO OB(1.0)"/>
      <sheetName val="GALERIA TUB(2.0)"/>
      <sheetName val="CANAL A DECANT (3.0)"/>
      <sheetName val="TB A LAV ASCENCIONAL(4.0)"/>
      <sheetName val="E ELEV LAV SUPERF(05)"/>
      <sheetName val="BARR A LAV SUP(6)"/>
      <sheetName val="Plan1"/>
      <sheetName val="FILTROS(7)"/>
      <sheetName val="CASA QUIM(8)"/>
      <sheetName val="INST ELÉT(9)"/>
      <sheetName val="REFORMA PRÉDIO ETA"/>
      <sheetName val="DECANTADORES MELHO"/>
    </sheetNames>
    <sheetDataSet>
      <sheetData sheetId="0"/>
      <sheetData sheetId="1" refreshError="1"/>
      <sheetData sheetId="2" refreshError="1"/>
      <sheetData sheetId="3" refreshError="1"/>
      <sheetData sheetId="4"/>
      <sheetData sheetId="5"/>
      <sheetData sheetId="6"/>
      <sheetData sheetId="7"/>
      <sheetData sheetId="8"/>
      <sheetData sheetId="9"/>
      <sheetData sheetId="10" refreshError="1"/>
      <sheetData sheetId="11"/>
      <sheetData sheetId="12"/>
      <sheetData sheetId="13"/>
      <sheetData sheetId="14"/>
      <sheetData sheetId="1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áf1"/>
      <sheetName val="Gráf2"/>
      <sheetName val="Gráf3"/>
      <sheetName val="Gráf4"/>
      <sheetName val="Viga Benkellman"/>
      <sheetName val="Estudo Estatístico"/>
      <sheetName val="Pro - 10 norma A"/>
      <sheetName val="Pró - 11 norma B"/>
      <sheetName val="Resumo subtrechos homgêneos"/>
      <sheetName val="Demonstrativo Dimensionamento"/>
      <sheetName val="Camadas Mat. Distintos"/>
      <sheetName val="PRO-08"/>
      <sheetName val="ANALISES"/>
      <sheetName val="Custo do CM-30"/>
      <sheetName val="Cálculo"/>
      <sheetName val="Quadro + Gráfico"/>
      <sheetName val="Preços"/>
      <sheetName val="Desp. Apoio"/>
      <sheetName val="memória de calculo_liquida"/>
      <sheetName val="Proposta"/>
      <sheetName val="Carimbo de Nota"/>
      <sheetName val="Fresagem de Pista Ago-98"/>
      <sheetName val="P3"/>
      <sheetName val="PLANILHA ATUALIZADA"/>
      <sheetName val="Auxiliar"/>
      <sheetName val="Viga_Benkellman"/>
      <sheetName val="Estudo_Estatístico"/>
      <sheetName val="Pro_-_10_norma_A"/>
      <sheetName val="Pró_-_11_norma_B"/>
      <sheetName val="Resumo_subtrechos_homgêneos"/>
      <sheetName val="Demonstrativo_Dimensionamento"/>
      <sheetName val="Camadas_Mat__Distintos"/>
      <sheetName val="Custo_do_CM-30"/>
      <sheetName val="memória_de_calculo_liquida"/>
      <sheetName val="Quadro_+_Gráfico"/>
      <sheetName val="Desp__Apoio"/>
      <sheetName val="Tela"/>
      <sheetName val="Atualizacao"/>
      <sheetName val="Chuvas"/>
      <sheetName val="Medição"/>
      <sheetName val="Relatório-1ª med."/>
      <sheetName val="Viga_Benkellman1"/>
      <sheetName val="Estudo_Estatístico1"/>
      <sheetName val="Pro_-_10_norma_A1"/>
      <sheetName val="Pró_-_11_norma_B1"/>
      <sheetName val="Resumo_subtrechos_homgêneos1"/>
      <sheetName val="Demonstrativo_Dimensionamento1"/>
      <sheetName val="Camadas_Mat__Distintos1"/>
      <sheetName val="Relatório-1ª_med_"/>
      <sheetName val="RESUMO_AUT1"/>
      <sheetName val="RELATA"/>
      <sheetName val="RP-1 SB (3)"/>
      <sheetName val="COMPOS1"/>
      <sheetName val="Custo da Imprimação"/>
      <sheetName val="Custo da Pintura de Ligação"/>
      <sheetName val="Conc 20"/>
      <sheetName val="CRON.NOVO.ARIPUANA"/>
      <sheetName val="CAPA"/>
      <sheetName val="SUMÁRIO GERAL"/>
      <sheetName val="DIVISÓRIAS"/>
      <sheetName val="CAPA CD"/>
      <sheetName val="CABEÇALHO-RODAPÉ"/>
      <sheetName val="ABC"/>
      <sheetName val="ORÇAMENTO"/>
      <sheetName val="MEMÓRIA"/>
      <sheetName val="CRONOGRAMA"/>
      <sheetName val="BDI"/>
      <sheetName val="Encargos Sociais"/>
      <sheetName val="CPU"/>
      <sheetName val="Quadro Bueiros"/>
      <sheetName val="MP CUB"/>
      <sheetName val="Plan1"/>
      <sheetName val="CBR Jazida"/>
      <sheetName val="JAZIDAS"/>
      <sheetName val="plan"/>
      <sheetName val="Plan2"/>
      <sheetName val="PRO_08"/>
      <sheetName val="Resumo Financeiro"/>
      <sheetName val=""/>
      <sheetName val="ROSTO"/>
      <sheetName val="7CONT FIN"/>
      <sheetName val="DG"/>
      <sheetName val="Entrada de Dados"/>
      <sheetName val="Ofício"/>
      <sheetName val="Dados do Contrato"/>
      <sheetName val="Boletim"/>
      <sheetName val="Resumo"/>
      <sheetName val="MT-358 Sin.Hor."/>
      <sheetName val="MT-358 Sin.Vert."/>
      <sheetName val="MT-358 Disp. Aux."/>
      <sheetName val="MT 220 Disp Aux"/>
      <sheetName val="Controle financeiro"/>
      <sheetName val="Linear"/>
      <sheetName val="Vert. item 1"/>
      <sheetName val="Horizontal"/>
      <sheetName val="Vertical"/>
      <sheetName val="Seg. e Canalizacao"/>
      <sheetName val="RELATÓRIO FOTOGRAFICO"/>
      <sheetName val="Pluviometria"/>
      <sheetName val="RESUMO DE DIÁRIO DE OBRAS"/>
      <sheetName val="Reajuste"/>
      <sheetName val="Cont.fin. Reajustamento"/>
      <sheetName val="BANCO"/>
      <sheetName val="Resumo Geral"/>
      <sheetName val="Acostamento - 129 - 122+10 LE"/>
      <sheetName val="Acostam. - 122+10 a 112 +10 LE"/>
      <sheetName val="Acost. 112+10 - 102"/>
      <sheetName val="Acost. 101+10 a 92 - LE"/>
      <sheetName val="Acost. 91+10 a 82 - LE"/>
      <sheetName val="ACOST. EST.81+10 A 72"/>
      <sheetName val="ACOST. EST. 71+10 A 62"/>
      <sheetName val="ACOST. Est. 61+10 a 52 - LE"/>
      <sheetName val="ACOST. 51+10 - 42"/>
      <sheetName val="ACOST. EST. 41+10 - 32 LE"/>
      <sheetName val="ACOST. 31+10 - 22 - LE"/>
      <sheetName val="acost . 21 - 12 "/>
      <sheetName val="Acost . 12 - 3"/>
      <sheetName val="Est. 31+10 a Est. 24+10 - LE"/>
      <sheetName val="Est. 42+10 a 32 -LE"/>
      <sheetName val="Est. 51 - Est. 43 - LD"/>
      <sheetName val="Est. 42 - Est. 37 - LD"/>
      <sheetName val="Est. 36 a Est. 31 - LD"/>
      <sheetName val="Est.38 - Est. 34 - EIXO"/>
      <sheetName val="Est. 33 - Est. 24 - EIXO"/>
      <sheetName val="Est. 24 - Est. 19 - completa"/>
      <sheetName val="EST. 18+10 A EST. 14 - COMPLETA"/>
      <sheetName val="Est. 51 a Est. 43 - LE - 14.50 "/>
      <sheetName val="EST. 13 +10 - EST. 10 - COMPL."/>
      <sheetName val="Est. 9 - Est. 5 - Completa"/>
      <sheetName val="Est. 4 a Est. 0 - completo"/>
      <sheetName val="BD"/>
      <sheetName val="TABEL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efreshError="1"/>
      <sheetData sheetId="13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Plan2"/>
      <sheetName val="Plan3"/>
      <sheetName val="VariáveisOcultas"/>
      <sheetName val="Variáveis"/>
      <sheetName val="Convenções"/>
      <sheetName val="Cortes"/>
      <sheetName val="Cortes Auxiliar"/>
      <sheetName val="Aterros"/>
      <sheetName val="DistDeMassas"/>
      <sheetName val="Consistência"/>
      <sheetName val="DistDeMassasImpressa"/>
      <sheetName val="Qd Quant - Modelo DER"/>
      <sheetName val="Qd Quant - Formato A4"/>
      <sheetName val="Historico"/>
      <sheetName val="Ajuda"/>
      <sheetName val="Oculta"/>
      <sheetName val="TabelaSicro"/>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Plan2"/>
      <sheetName val="Plan3"/>
      <sheetName val="TOTAL GERAL"/>
      <sheetName val="Adelphia FURUKAWA"/>
      <sheetName val="Turn-Key - G.I."/>
      <sheetName val="Turn-Key - S.A."/>
      <sheetName val="QTD_PREÇO UNIT"/>
      <sheetName val="ENT-RES"/>
      <sheetName val="COAXIAL"/>
      <sheetName val="ÓPTICO"/>
      <sheetName val="FERRAGENS"/>
      <sheetName val="SERVIÇOS"/>
      <sheetName val="SERVIÇOS 1%"/>
      <sheetName val="SERVIÇOS 2%"/>
      <sheetName val="SERVIÇOS 3%"/>
      <sheetName val="SERVIÇOS 4%"/>
      <sheetName val="SERVIÇOS 5%"/>
      <sheetName val="150"/>
      <sheetName val="150 2%"/>
      <sheetName val="150 4%"/>
      <sheetName val="150 6%"/>
      <sheetName val="250"/>
      <sheetName val="250 2%"/>
      <sheetName val="250 4%"/>
      <sheetName val="250 6%"/>
      <sheetName val="300"/>
      <sheetName val="300 2%"/>
      <sheetName val="300 4%"/>
      <sheetName val="300 6%"/>
      <sheetName val="350"/>
      <sheetName val="350 2%"/>
      <sheetName val="350 4%"/>
      <sheetName val="350 6%"/>
      <sheetName val="450"/>
      <sheetName val="450 2%"/>
      <sheetName val="450 4%"/>
      <sheetName val="450 6%"/>
      <sheetName val="AS-SERVIÇOS"/>
      <sheetName val="DDG-SERVIÇOS "/>
      <sheetName val="ANEL ZONA SUL"/>
      <sheetName val="ANEL LARANJEIRAS"/>
      <sheetName val="CS#"/>
      <sheetName val="VESPER"/>
      <sheetName val="EMBRATEL"/>
      <sheetName val="METRORED"/>
      <sheetName val="INTELIG"/>
      <sheetName val="NETSTREAM"/>
      <sheetName val="VESPER  PRÉ"/>
      <sheetName val="EMBRATEL PRÉ"/>
      <sheetName val="METRORED PRÉ"/>
      <sheetName val="INTELIG PRÉ"/>
      <sheetName val="NETSTREAM PRÉ"/>
      <sheetName val="ANEL ZONA SUL (2)"/>
      <sheetName val="ANEL LARANJEIRAS (2)"/>
      <sheetName val="Tes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 M Pl04"/>
      <sheetName val="B M Pl03"/>
      <sheetName val="B M Pl02"/>
      <sheetName val="B M Pl01"/>
      <sheetName val="S. L. V.04"/>
      <sheetName val="S. L. V.03"/>
      <sheetName val="S. L. V.02"/>
      <sheetName val="S.L.V.01-2"/>
      <sheetName val="Plan4"/>
      <sheetName val="Plan3"/>
      <sheetName val="Paviment pl03-2"/>
      <sheetName val="Plan2"/>
      <sheetName val="Carta à C. E. F."/>
      <sheetName val="Listas"/>
      <sheetName val="Códigos"/>
      <sheetName val="RESUMO "/>
      <sheetName val="MOBIL-CANT-MANUNT-DESM"/>
      <sheetName val="PQP(1)"/>
      <sheetName val="PQP (2)"/>
      <sheetName val="PQP (3)"/>
      <sheetName val="PQP (4)"/>
      <sheetName val="PQP (5)"/>
      <sheetName val="06-220-TRANS CV3"/>
      <sheetName val="PQP (7)"/>
      <sheetName val="PQP (8)"/>
      <sheetName val="PQP (9)"/>
      <sheetName val="10-260-SILO MIN"/>
      <sheetName val="PQP (11)"/>
      <sheetName val="12-330-MOA BASE"/>
      <sheetName val="PQP (13)"/>
      <sheetName val="PQP (14)"/>
      <sheetName val="PQP (15)"/>
      <sheetName val="PQP (16)"/>
      <sheetName val="PQP (17)"/>
      <sheetName val="PQP (18)"/>
      <sheetName val="PQP (19)"/>
      <sheetName val="PQP (20)"/>
      <sheetName val="PQP (21)"/>
      <sheetName val="PQP (22)"/>
      <sheetName val="PQP (23)"/>
      <sheetName val="PQP (24)"/>
      <sheetName val="PQP (25)"/>
      <sheetName val="PQP (26)"/>
      <sheetName val="PQP (27)"/>
      <sheetName val="PQP (28)"/>
      <sheetName val="PQP (29)"/>
      <sheetName val="PQP (30)"/>
      <sheetName val="PQP (31)"/>
      <sheetName val="PQP (32)"/>
      <sheetName val="PQP (33)"/>
      <sheetName val="PQP (34)"/>
      <sheetName val="PQP (35)"/>
      <sheetName val="PQP (36)"/>
      <sheetName val="39-612-SUB PLA"/>
      <sheetName val="40-613-SUBS LIX"/>
      <sheetName val="PQP (41)"/>
      <sheetName val="PQP (42)"/>
      <sheetName val="43-614-SUBS REJ"/>
      <sheetName val="44-614-SUBS  BOM"/>
      <sheetName val="45-614-SUBS CAP"/>
      <sheetName val="PQP (46)"/>
      <sheetName val="PQP (47)"/>
      <sheetName val="PQP (48)"/>
      <sheetName val="PQP (49)"/>
      <sheetName val="PQP (50)"/>
      <sheetName val="PQP (51)"/>
      <sheetName val="R$ Unit Produção (2)"/>
      <sheetName val="CRON. FISICO"/>
      <sheetName val="C.F.F "/>
      <sheetName val="Preço Unitário-MO"/>
      <sheetName val="Preço Unit. veículos e equip."/>
      <sheetName val="BDI"/>
      <sheetName val="Adm local"/>
      <sheetName val="Mobilização-desmobiliz"/>
      <sheetName val="Canteiro"/>
      <sheetName val="Manutenção do canteiro"/>
      <sheetName val="Encargos "/>
      <sheetName val="EPI's"/>
      <sheetName val="Desp Indir MO"/>
      <sheetName val="R$ Unit Serviço"/>
      <sheetName val="R$ Unit Produção"/>
      <sheetName val="histograma MO"/>
      <sheetName val="histograma Equipam"/>
      <sheetName val="Plan1"/>
      <sheetName val="Boletim de Medição"/>
      <sheetName val="B_M_Pl04"/>
      <sheetName val="B_M_Pl03"/>
      <sheetName val="B_M_Pl02"/>
      <sheetName val="B_M_Pl01"/>
      <sheetName val="S__L__V_04"/>
      <sheetName val="S__L__V_03"/>
      <sheetName val="S__L__V_02"/>
      <sheetName val="S_L_V_01-2"/>
      <sheetName val="Paviment_pl03-2"/>
      <sheetName val="Carta_à_C__E__F_"/>
      <sheetName val="Boletim_de_Medição"/>
      <sheetName val="Boletim de Medição.xls"/>
      <sheetName val="resumo"/>
      <sheetName val="BM01"/>
    </sheetNames>
    <sheetDataSet>
      <sheetData sheetId="0" refreshError="1">
        <row r="5">
          <cell r="B5" t="str">
            <v>50-01-01</v>
          </cell>
          <cell r="R5">
            <v>3</v>
          </cell>
          <cell r="S5">
            <v>28070963.179999996</v>
          </cell>
          <cell r="T5" t="str">
            <v>PAVIMENTAÇÃO E GALERIAS DE ÁGUAS PLUVIAIS</v>
          </cell>
          <cell r="U5">
            <v>3</v>
          </cell>
          <cell r="V5" t="str">
            <v>000/2005</v>
          </cell>
          <cell r="X5" t="str">
            <v>S. RECANTO DAS MINAS GERAIS</v>
          </cell>
        </row>
        <row r="6">
          <cell r="B6" t="str">
            <v>01-01-01</v>
          </cell>
          <cell r="V6">
            <v>0</v>
          </cell>
          <cell r="X6" t="str">
            <v>S. RECANTO DAS MINAS GERAIS</v>
          </cell>
        </row>
        <row r="7">
          <cell r="B7" t="str">
            <v>01-01-02</v>
          </cell>
          <cell r="V7">
            <v>0</v>
          </cell>
          <cell r="X7" t="str">
            <v>S. RECANTO DAS MINAS GERAIS</v>
          </cell>
        </row>
        <row r="8">
          <cell r="B8" t="str">
            <v>01-01-03</v>
          </cell>
          <cell r="S8">
            <v>4</v>
          </cell>
          <cell r="V8">
            <v>0</v>
          </cell>
          <cell r="X8" t="str">
            <v>S. RECANTO DAS MINAS GERAIS</v>
          </cell>
        </row>
        <row r="9">
          <cell r="B9">
            <v>0</v>
          </cell>
          <cell r="S9">
            <v>0</v>
          </cell>
          <cell r="V9">
            <v>0</v>
          </cell>
          <cell r="X9" t="str">
            <v>S. RECANTO DAS MINAS GERAIS</v>
          </cell>
        </row>
        <row r="10">
          <cell r="B10">
            <v>0</v>
          </cell>
          <cell r="S10">
            <v>0</v>
          </cell>
          <cell r="V10">
            <v>0</v>
          </cell>
          <cell r="X10" t="str">
            <v>S. RECANTO DAS MINAS GERAIS</v>
          </cell>
        </row>
        <row r="11">
          <cell r="B11">
            <v>0</v>
          </cell>
          <cell r="S11">
            <v>0</v>
          </cell>
          <cell r="V11">
            <v>0</v>
          </cell>
          <cell r="X11" t="str">
            <v>S. RECANTO DAS MINAS GERAIS</v>
          </cell>
        </row>
        <row r="12">
          <cell r="B12">
            <v>0</v>
          </cell>
          <cell r="S12">
            <v>0</v>
          </cell>
          <cell r="V12">
            <v>0</v>
          </cell>
          <cell r="X12" t="str">
            <v>S. RECANTO DAS MINAS GERAIS</v>
          </cell>
        </row>
        <row r="13">
          <cell r="B13" t="str">
            <v>CÓDIGO</v>
          </cell>
          <cell r="C13" t="str">
            <v>CONTRATANTES</v>
          </cell>
          <cell r="S13">
            <v>0</v>
          </cell>
          <cell r="V13">
            <v>0</v>
          </cell>
          <cell r="X13" t="str">
            <v>S. RECANTO DAS MINAS GERAIS</v>
          </cell>
        </row>
        <row r="14">
          <cell r="B14">
            <v>0</v>
          </cell>
          <cell r="C14" t="str">
            <v xml:space="preserve"> </v>
          </cell>
          <cell r="S14">
            <v>0</v>
          </cell>
          <cell r="V14">
            <v>0</v>
          </cell>
          <cell r="X14" t="str">
            <v>S. RECANTO DAS MINAS GERAIS</v>
          </cell>
        </row>
        <row r="15">
          <cell r="B15">
            <v>0</v>
          </cell>
          <cell r="C15" t="str">
            <v xml:space="preserve"> </v>
          </cell>
          <cell r="S15">
            <v>0</v>
          </cell>
          <cell r="V15">
            <v>0</v>
          </cell>
          <cell r="X15" t="str">
            <v>S. RECANTO DAS MINAS GERAIS</v>
          </cell>
        </row>
        <row r="16">
          <cell r="B16">
            <v>0</v>
          </cell>
          <cell r="C16" t="str">
            <v>PREFEITURA</v>
          </cell>
          <cell r="S16">
            <v>0</v>
          </cell>
          <cell r="V16">
            <v>0</v>
          </cell>
          <cell r="X16" t="str">
            <v>S. RECANTO DAS MINAS GERAIS</v>
          </cell>
        </row>
        <row r="17">
          <cell r="B17">
            <v>0</v>
          </cell>
          <cell r="S17">
            <v>0</v>
          </cell>
          <cell r="V17">
            <v>0</v>
          </cell>
          <cell r="X17" t="str">
            <v>S. RECANTO DAS MINAS GERAIS</v>
          </cell>
        </row>
        <row r="18">
          <cell r="B18">
            <v>0</v>
          </cell>
          <cell r="S18">
            <v>0</v>
          </cell>
          <cell r="V18">
            <v>0</v>
          </cell>
          <cell r="X18" t="str">
            <v>S. RECANTO DAS MINAS GERAIS</v>
          </cell>
        </row>
        <row r="19">
          <cell r="B19">
            <v>0</v>
          </cell>
          <cell r="S19">
            <v>0</v>
          </cell>
          <cell r="V19">
            <v>0</v>
          </cell>
          <cell r="X19" t="str">
            <v>S. RECANTO DAS MINAS GERAIS</v>
          </cell>
        </row>
        <row r="20">
          <cell r="B20">
            <v>0</v>
          </cell>
          <cell r="S20">
            <v>0</v>
          </cell>
          <cell r="V20">
            <v>0</v>
          </cell>
        </row>
        <row r="21">
          <cell r="B21">
            <v>0</v>
          </cell>
          <cell r="S21">
            <v>0</v>
          </cell>
          <cell r="V21">
            <v>0</v>
          </cell>
        </row>
        <row r="22">
          <cell r="B22">
            <v>0</v>
          </cell>
          <cell r="C22" t="str">
            <v>CONDIÇÕES</v>
          </cell>
          <cell r="S22">
            <v>0</v>
          </cell>
          <cell r="V22">
            <v>0</v>
          </cell>
        </row>
        <row r="23">
          <cell r="B23">
            <v>0</v>
          </cell>
          <cell r="C23" t="str">
            <v>PLANO DE TRAB. (S / N)</v>
          </cell>
          <cell r="S23">
            <v>0</v>
          </cell>
          <cell r="V23">
            <v>0</v>
          </cell>
        </row>
        <row r="24">
          <cell r="B24">
            <v>0</v>
          </cell>
          <cell r="C24" t="str">
            <v>RAMPA P. TRABALHO</v>
          </cell>
          <cell r="S24">
            <v>0</v>
          </cell>
          <cell r="V24">
            <v>0</v>
          </cell>
        </row>
        <row r="25">
          <cell r="B25">
            <v>0</v>
          </cell>
          <cell r="C25" t="str">
            <v>RAMPA MEDIÇÃO</v>
          </cell>
          <cell r="S25">
            <v>0</v>
          </cell>
          <cell r="V25">
            <v>0</v>
          </cell>
        </row>
        <row r="26">
          <cell r="B26">
            <v>0</v>
          </cell>
          <cell r="C26" t="str">
            <v>PROF. ADIC. P/ P. TRAB.</v>
          </cell>
          <cell r="S26">
            <v>0</v>
          </cell>
          <cell r="V26">
            <v>0</v>
          </cell>
        </row>
        <row r="27">
          <cell r="B27">
            <v>0</v>
          </cell>
          <cell r="C27" t="str">
            <v>PROF. ADIC. P/ MEDIÇÃO</v>
          </cell>
          <cell r="S27">
            <v>0</v>
          </cell>
          <cell r="V27">
            <v>0</v>
          </cell>
        </row>
        <row r="28">
          <cell r="B28">
            <v>0</v>
          </cell>
          <cell r="C28" t="str">
            <v>MOSTRAR DT</v>
          </cell>
          <cell r="S28">
            <v>0</v>
          </cell>
          <cell r="V28">
            <v>0</v>
          </cell>
        </row>
        <row r="29">
          <cell r="B29">
            <v>0</v>
          </cell>
          <cell r="S29">
            <v>0</v>
          </cell>
          <cell r="V29">
            <v>0</v>
          </cell>
        </row>
        <row r="30">
          <cell r="B30">
            <v>0</v>
          </cell>
          <cell r="S30">
            <v>0</v>
          </cell>
          <cell r="V30">
            <v>0</v>
          </cell>
        </row>
        <row r="31">
          <cell r="B31">
            <v>0</v>
          </cell>
          <cell r="S31">
            <v>0</v>
          </cell>
          <cell r="V31">
            <v>0</v>
          </cell>
        </row>
        <row r="32">
          <cell r="B32">
            <v>0</v>
          </cell>
          <cell r="S32">
            <v>0</v>
          </cell>
          <cell r="V32">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5">
          <cell r="B5">
            <v>0</v>
          </cell>
        </row>
        <row r="6">
          <cell r="B6">
            <v>1</v>
          </cell>
        </row>
        <row r="7">
          <cell r="B7">
            <v>50</v>
          </cell>
        </row>
        <row r="8">
          <cell r="B8">
            <v>50</v>
          </cell>
          <cell r="D8">
            <v>1</v>
          </cell>
          <cell r="E8" t="str">
            <v>50-01-01</v>
          </cell>
          <cell r="F8" t="str">
            <v>BANCO</v>
          </cell>
          <cell r="G8" t="str">
            <v>PLANEJAMENTO</v>
          </cell>
          <cell r="H8">
            <v>0</v>
          </cell>
          <cell r="I8" t="str">
            <v>PLANEJAMENTO</v>
          </cell>
          <cell r="J8" t="str">
            <v>PLANEJAMENTO</v>
          </cell>
          <cell r="K8">
            <v>37245</v>
          </cell>
          <cell r="L8">
            <v>166.93799999999999</v>
          </cell>
          <cell r="M8">
            <v>170.988</v>
          </cell>
          <cell r="O8">
            <v>0</v>
          </cell>
          <cell r="P8">
            <v>0</v>
          </cell>
          <cell r="S8">
            <v>4</v>
          </cell>
        </row>
        <row r="9">
          <cell r="B9">
            <v>50</v>
          </cell>
          <cell r="D9">
            <v>2</v>
          </cell>
          <cell r="E9" t="str">
            <v>50-01-02</v>
          </cell>
          <cell r="F9" t="str">
            <v>BANCO</v>
          </cell>
          <cell r="G9" t="str">
            <v>PLANEJAMENTO</v>
          </cell>
          <cell r="H9">
            <v>0</v>
          </cell>
          <cell r="I9" t="str">
            <v>PLANEJAMENTO</v>
          </cell>
          <cell r="J9" t="str">
            <v>PLANEJAMENTO</v>
          </cell>
          <cell r="K9">
            <v>37329</v>
          </cell>
          <cell r="L9">
            <v>166.93799999999999</v>
          </cell>
          <cell r="M9">
            <v>170.988</v>
          </cell>
          <cell r="O9">
            <v>0</v>
          </cell>
          <cell r="P9">
            <v>0</v>
          </cell>
          <cell r="S9">
            <v>5</v>
          </cell>
        </row>
        <row r="10">
          <cell r="B10">
            <v>50</v>
          </cell>
          <cell r="D10">
            <v>6</v>
          </cell>
          <cell r="E10" t="str">
            <v>50-01-06</v>
          </cell>
          <cell r="F10" t="str">
            <v>BANCO</v>
          </cell>
          <cell r="G10" t="str">
            <v>PLANEJAMENTO</v>
          </cell>
          <cell r="H10">
            <v>0</v>
          </cell>
          <cell r="I10" t="str">
            <v>PLANEJAMENTO</v>
          </cell>
          <cell r="J10" t="str">
            <v>PLANEJAMENTO</v>
          </cell>
          <cell r="K10">
            <v>37342</v>
          </cell>
          <cell r="L10">
            <v>166.93799999999999</v>
          </cell>
          <cell r="M10">
            <v>170.988</v>
          </cell>
          <cell r="O10">
            <v>0</v>
          </cell>
          <cell r="P10">
            <v>0</v>
          </cell>
          <cell r="S10">
            <v>6</v>
          </cell>
        </row>
        <row r="11">
          <cell r="B11">
            <v>50</v>
          </cell>
          <cell r="D11">
            <v>7</v>
          </cell>
          <cell r="E11" t="str">
            <v>50-01-07</v>
          </cell>
          <cell r="F11" t="str">
            <v>BANCO</v>
          </cell>
          <cell r="G11" t="str">
            <v>PLANEJAMENTO</v>
          </cell>
          <cell r="H11">
            <v>0</v>
          </cell>
          <cell r="I11" t="str">
            <v>PLANEJAMENTO</v>
          </cell>
          <cell r="J11" t="str">
            <v>PLANEJAMENTO</v>
          </cell>
          <cell r="K11">
            <v>37348</v>
          </cell>
          <cell r="L11">
            <v>166.93799999999999</v>
          </cell>
          <cell r="M11">
            <v>170.988</v>
          </cell>
          <cell r="O11">
            <v>0</v>
          </cell>
          <cell r="P11">
            <v>0</v>
          </cell>
          <cell r="S11">
            <v>7</v>
          </cell>
        </row>
        <row r="12">
          <cell r="B12">
            <v>50</v>
          </cell>
          <cell r="D12">
            <v>8</v>
          </cell>
          <cell r="E12" t="str">
            <v>50-01-08</v>
          </cell>
          <cell r="F12" t="str">
            <v>BANCO</v>
          </cell>
          <cell r="G12" t="str">
            <v>PLANEJAMENTO</v>
          </cell>
          <cell r="H12">
            <v>0</v>
          </cell>
          <cell r="I12" t="str">
            <v>PLANEJAMENTO</v>
          </cell>
          <cell r="J12" t="str">
            <v>PLANEJAMENTO</v>
          </cell>
          <cell r="K12">
            <v>37348</v>
          </cell>
          <cell r="L12">
            <v>166.93799999999999</v>
          </cell>
          <cell r="M12">
            <v>170.988</v>
          </cell>
          <cell r="O12">
            <v>0</v>
          </cell>
          <cell r="P12">
            <v>0</v>
          </cell>
          <cell r="S12">
            <v>8</v>
          </cell>
        </row>
        <row r="13">
          <cell r="B13">
            <v>50</v>
          </cell>
          <cell r="D13">
            <v>9</v>
          </cell>
          <cell r="E13" t="str">
            <v>50-01-09</v>
          </cell>
          <cell r="F13" t="str">
            <v>BANCO</v>
          </cell>
          <cell r="G13" t="str">
            <v>PLANEJAMENTO</v>
          </cell>
          <cell r="H13">
            <v>0</v>
          </cell>
          <cell r="I13" t="str">
            <v>PLANEJAMENTO</v>
          </cell>
          <cell r="J13" t="str">
            <v>PLANEJAMENTO</v>
          </cell>
          <cell r="K13">
            <v>37348</v>
          </cell>
          <cell r="L13">
            <v>166.93799999999999</v>
          </cell>
          <cell r="M13">
            <v>170.988</v>
          </cell>
          <cell r="O13">
            <v>0</v>
          </cell>
          <cell r="P13">
            <v>0</v>
          </cell>
          <cell r="S13">
            <v>9</v>
          </cell>
        </row>
        <row r="14">
          <cell r="B14">
            <v>0</v>
          </cell>
          <cell r="D14">
            <v>0</v>
          </cell>
          <cell r="E14">
            <v>0</v>
          </cell>
          <cell r="F14">
            <v>0</v>
          </cell>
          <cell r="G14">
            <v>0</v>
          </cell>
          <cell r="H14">
            <v>0</v>
          </cell>
          <cell r="I14" t="str">
            <v>Planej._Pl.Tr.Div._Min.Cid./06</v>
          </cell>
          <cell r="J14" t="str">
            <v>ABR/07</v>
          </cell>
          <cell r="K14">
            <v>0</v>
          </cell>
          <cell r="L14">
            <v>0</v>
          </cell>
          <cell r="M14">
            <v>0</v>
          </cell>
          <cell r="O14">
            <v>0</v>
          </cell>
          <cell r="P14">
            <v>0</v>
          </cell>
          <cell r="S14">
            <v>10</v>
          </cell>
        </row>
        <row r="15">
          <cell r="B15">
            <v>0</v>
          </cell>
          <cell r="D15">
            <v>0</v>
          </cell>
          <cell r="E15">
            <v>0</v>
          </cell>
          <cell r="F15">
            <v>0</v>
          </cell>
          <cell r="G15">
            <v>0</v>
          </cell>
          <cell r="H15">
            <v>0</v>
          </cell>
          <cell r="I15" t="str">
            <v>Planej._Pl.Tr.146,25(3)-Min.Cid./06</v>
          </cell>
          <cell r="J15" t="str">
            <v>ABR/07</v>
          </cell>
          <cell r="K15">
            <v>0</v>
          </cell>
          <cell r="L15">
            <v>0</v>
          </cell>
          <cell r="M15">
            <v>0</v>
          </cell>
          <cell r="O15">
            <v>0</v>
          </cell>
          <cell r="P15">
            <v>0</v>
          </cell>
          <cell r="S15">
            <v>11</v>
          </cell>
        </row>
        <row r="16">
          <cell r="B16">
            <v>0</v>
          </cell>
          <cell r="D16">
            <v>0</v>
          </cell>
          <cell r="E16">
            <v>0</v>
          </cell>
          <cell r="F16">
            <v>0</v>
          </cell>
          <cell r="G16">
            <v>0</v>
          </cell>
          <cell r="H16">
            <v>0</v>
          </cell>
          <cell r="I16" t="str">
            <v>Planej._Pl.Tr.292,5-Min.Cid./06</v>
          </cell>
          <cell r="J16" t="str">
            <v>ABR/07</v>
          </cell>
          <cell r="K16">
            <v>0</v>
          </cell>
          <cell r="L16">
            <v>0</v>
          </cell>
          <cell r="M16">
            <v>0</v>
          </cell>
          <cell r="O16">
            <v>0</v>
          </cell>
          <cell r="P16">
            <v>0</v>
          </cell>
          <cell r="S16">
            <v>12</v>
          </cell>
        </row>
        <row r="17">
          <cell r="B17">
            <v>0</v>
          </cell>
          <cell r="D17">
            <v>0</v>
          </cell>
          <cell r="E17">
            <v>0</v>
          </cell>
          <cell r="F17">
            <v>0</v>
          </cell>
          <cell r="G17">
            <v>0</v>
          </cell>
          <cell r="H17">
            <v>0</v>
          </cell>
          <cell r="I17" t="str">
            <v>Planej._Pl.Tr.146,25(3)-Min.Cid./06</v>
          </cell>
          <cell r="J17" t="str">
            <v>JUN/08</v>
          </cell>
          <cell r="K17">
            <v>0</v>
          </cell>
          <cell r="L17">
            <v>0</v>
          </cell>
          <cell r="M17">
            <v>0</v>
          </cell>
          <cell r="O17">
            <v>0</v>
          </cell>
          <cell r="P17">
            <v>0</v>
          </cell>
          <cell r="S17">
            <v>20</v>
          </cell>
        </row>
        <row r="18">
          <cell r="B18">
            <v>0</v>
          </cell>
          <cell r="D18">
            <v>0</v>
          </cell>
          <cell r="E18">
            <v>0</v>
          </cell>
          <cell r="F18">
            <v>0</v>
          </cell>
          <cell r="G18">
            <v>0</v>
          </cell>
          <cell r="H18">
            <v>0</v>
          </cell>
          <cell r="I18" t="str">
            <v>Planej._Pl.Tr.292,5-Min.Cid./06</v>
          </cell>
          <cell r="J18" t="str">
            <v>JUN/08</v>
          </cell>
          <cell r="K18">
            <v>0</v>
          </cell>
          <cell r="L18">
            <v>0</v>
          </cell>
          <cell r="M18">
            <v>0</v>
          </cell>
          <cell r="O18">
            <v>0</v>
          </cell>
          <cell r="P18">
            <v>0</v>
          </cell>
          <cell r="S18">
            <v>21</v>
          </cell>
        </row>
        <row r="19">
          <cell r="B19">
            <v>0</v>
          </cell>
          <cell r="D19">
            <v>0</v>
          </cell>
          <cell r="E19">
            <v>0</v>
          </cell>
          <cell r="F19">
            <v>0</v>
          </cell>
          <cell r="G19">
            <v>0</v>
          </cell>
          <cell r="H19">
            <v>0</v>
          </cell>
          <cell r="I19" t="str">
            <v>16/06/08 A 20/06/08</v>
          </cell>
          <cell r="J19" t="str">
            <v>JUN/08</v>
          </cell>
          <cell r="K19">
            <v>0</v>
          </cell>
          <cell r="L19">
            <v>0</v>
          </cell>
          <cell r="M19">
            <v>0</v>
          </cell>
          <cell r="O19">
            <v>0</v>
          </cell>
          <cell r="P19">
            <v>0</v>
          </cell>
          <cell r="S19">
            <v>22</v>
          </cell>
        </row>
        <row r="20">
          <cell r="B20">
            <v>0</v>
          </cell>
          <cell r="D20">
            <v>0</v>
          </cell>
          <cell r="E20">
            <v>0</v>
          </cell>
          <cell r="F20">
            <v>0</v>
          </cell>
          <cell r="G20">
            <v>0</v>
          </cell>
          <cell r="H20">
            <v>0</v>
          </cell>
          <cell r="I20" t="str">
            <v>16/06/08 A 20/06/08</v>
          </cell>
          <cell r="J20" t="str">
            <v>JUN/08</v>
          </cell>
          <cell r="K20">
            <v>0</v>
          </cell>
          <cell r="L20">
            <v>0</v>
          </cell>
          <cell r="M20">
            <v>0</v>
          </cell>
          <cell r="O20">
            <v>0</v>
          </cell>
          <cell r="P20">
            <v>0</v>
          </cell>
          <cell r="S20">
            <v>23</v>
          </cell>
        </row>
        <row r="21">
          <cell r="B21">
            <v>0</v>
          </cell>
          <cell r="D21">
            <v>0</v>
          </cell>
          <cell r="E21">
            <v>0</v>
          </cell>
          <cell r="F21">
            <v>0</v>
          </cell>
          <cell r="G21">
            <v>0</v>
          </cell>
          <cell r="H21">
            <v>0</v>
          </cell>
          <cell r="I21" t="str">
            <v>16/06/08 A 20/06/08</v>
          </cell>
          <cell r="J21" t="str">
            <v>JUN/08</v>
          </cell>
          <cell r="K21">
            <v>0</v>
          </cell>
          <cell r="L21">
            <v>0</v>
          </cell>
          <cell r="M21">
            <v>0</v>
          </cell>
          <cell r="O21">
            <v>0</v>
          </cell>
          <cell r="P21">
            <v>0</v>
          </cell>
          <cell r="S21">
            <v>24</v>
          </cell>
        </row>
        <row r="22">
          <cell r="B22">
            <v>0</v>
          </cell>
          <cell r="D22">
            <v>0</v>
          </cell>
          <cell r="E22">
            <v>0</v>
          </cell>
          <cell r="F22">
            <v>0</v>
          </cell>
          <cell r="G22">
            <v>0</v>
          </cell>
          <cell r="H22">
            <v>0</v>
          </cell>
          <cell r="I22" t="str">
            <v>16/06/08 A 20/06/08</v>
          </cell>
          <cell r="J22" t="str">
            <v>JUN/08</v>
          </cell>
          <cell r="K22">
            <v>0</v>
          </cell>
          <cell r="L22">
            <v>0</v>
          </cell>
          <cell r="M22">
            <v>0</v>
          </cell>
          <cell r="O22">
            <v>0</v>
          </cell>
          <cell r="P22">
            <v>0</v>
          </cell>
          <cell r="S22">
            <v>25</v>
          </cell>
        </row>
        <row r="23">
          <cell r="B23">
            <v>0</v>
          </cell>
          <cell r="D23">
            <v>0</v>
          </cell>
          <cell r="E23">
            <v>0</v>
          </cell>
          <cell r="F23">
            <v>0</v>
          </cell>
          <cell r="G23">
            <v>0</v>
          </cell>
          <cell r="H23">
            <v>0</v>
          </cell>
          <cell r="I23" t="str">
            <v>Planej._Pl.Tr.487,5-Min.Cid./07</v>
          </cell>
          <cell r="J23" t="str">
            <v>JUN/08</v>
          </cell>
          <cell r="K23">
            <v>0</v>
          </cell>
          <cell r="L23">
            <v>0</v>
          </cell>
          <cell r="M23">
            <v>0</v>
          </cell>
          <cell r="O23">
            <v>0</v>
          </cell>
          <cell r="P23">
            <v>0</v>
          </cell>
          <cell r="S23">
            <v>26</v>
          </cell>
        </row>
        <row r="24">
          <cell r="B24">
            <v>0</v>
          </cell>
          <cell r="D24">
            <v>0</v>
          </cell>
          <cell r="E24">
            <v>0</v>
          </cell>
          <cell r="F24">
            <v>0</v>
          </cell>
          <cell r="G24">
            <v>0</v>
          </cell>
          <cell r="H24">
            <v>0</v>
          </cell>
          <cell r="I24" t="str">
            <v>Planej._Pl.Tr. 97,5-Min.Cid./07</v>
          </cell>
          <cell r="J24" t="str">
            <v>JUN/08</v>
          </cell>
          <cell r="K24">
            <v>0</v>
          </cell>
          <cell r="L24">
            <v>0</v>
          </cell>
          <cell r="M24">
            <v>0</v>
          </cell>
          <cell r="O24">
            <v>0</v>
          </cell>
          <cell r="P24">
            <v>0</v>
          </cell>
          <cell r="S24">
            <v>27</v>
          </cell>
        </row>
        <row r="25">
          <cell r="B25">
            <v>0</v>
          </cell>
          <cell r="D25">
            <v>0</v>
          </cell>
          <cell r="E25">
            <v>0</v>
          </cell>
          <cell r="F25">
            <v>0</v>
          </cell>
          <cell r="G25">
            <v>0</v>
          </cell>
          <cell r="H25">
            <v>0</v>
          </cell>
          <cell r="I25" t="str">
            <v>Planej._Pl.Tr. 1.950-Min.Cid./07</v>
          </cell>
          <cell r="J25" t="str">
            <v>JUN/08</v>
          </cell>
          <cell r="K25">
            <v>0</v>
          </cell>
          <cell r="L25">
            <v>0</v>
          </cell>
          <cell r="M25">
            <v>0</v>
          </cell>
          <cell r="O25">
            <v>0</v>
          </cell>
          <cell r="P25">
            <v>0</v>
          </cell>
          <cell r="S25">
            <v>28</v>
          </cell>
        </row>
        <row r="26">
          <cell r="B26">
            <v>0</v>
          </cell>
          <cell r="D26">
            <v>0</v>
          </cell>
          <cell r="E26">
            <v>0</v>
          </cell>
          <cell r="F26">
            <v>0</v>
          </cell>
          <cell r="G26">
            <v>0</v>
          </cell>
          <cell r="H26">
            <v>0</v>
          </cell>
          <cell r="I26" t="str">
            <v>Planej._Pl.Tr. 975-Min.Cid./07</v>
          </cell>
          <cell r="J26" t="str">
            <v>JUN/08</v>
          </cell>
          <cell r="K26">
            <v>0</v>
          </cell>
          <cell r="L26">
            <v>0</v>
          </cell>
          <cell r="M26">
            <v>0</v>
          </cell>
          <cell r="O26">
            <v>0</v>
          </cell>
          <cell r="P26">
            <v>0</v>
          </cell>
          <cell r="S26">
            <v>29</v>
          </cell>
        </row>
        <row r="27">
          <cell r="B27">
            <v>0</v>
          </cell>
          <cell r="D27">
            <v>0</v>
          </cell>
          <cell r="E27">
            <v>0</v>
          </cell>
          <cell r="F27">
            <v>0</v>
          </cell>
          <cell r="G27">
            <v>0</v>
          </cell>
          <cell r="H27">
            <v>0</v>
          </cell>
          <cell r="I27" t="str">
            <v>Planej._Pl.Tr. 1.778,8-Min.Cid./07</v>
          </cell>
          <cell r="J27" t="str">
            <v>JUN/08</v>
          </cell>
          <cell r="K27">
            <v>0</v>
          </cell>
          <cell r="L27">
            <v>0</v>
          </cell>
          <cell r="M27">
            <v>0</v>
          </cell>
          <cell r="O27">
            <v>0</v>
          </cell>
          <cell r="P27">
            <v>0</v>
          </cell>
          <cell r="S27">
            <v>30</v>
          </cell>
        </row>
        <row r="28">
          <cell r="B28">
            <v>0</v>
          </cell>
          <cell r="D28">
            <v>0</v>
          </cell>
          <cell r="E28">
            <v>0</v>
          </cell>
          <cell r="F28">
            <v>0</v>
          </cell>
          <cell r="G28">
            <v>0</v>
          </cell>
          <cell r="H28">
            <v>0</v>
          </cell>
          <cell r="I28" t="str">
            <v>02/07/08 A 09/07/08</v>
          </cell>
          <cell r="J28" t="str">
            <v>JUL/08</v>
          </cell>
          <cell r="K28">
            <v>0</v>
          </cell>
          <cell r="L28">
            <v>0</v>
          </cell>
          <cell r="M28">
            <v>0</v>
          </cell>
          <cell r="O28">
            <v>0</v>
          </cell>
          <cell r="P28">
            <v>0</v>
          </cell>
          <cell r="S28">
            <v>32</v>
          </cell>
        </row>
        <row r="29">
          <cell r="B29">
            <v>0</v>
          </cell>
          <cell r="D29">
            <v>0</v>
          </cell>
          <cell r="E29">
            <v>0</v>
          </cell>
          <cell r="F29">
            <v>0</v>
          </cell>
          <cell r="G29">
            <v>0</v>
          </cell>
          <cell r="H29">
            <v>0</v>
          </cell>
          <cell r="I29" t="str">
            <v>02/07/08 A 09/07/08</v>
          </cell>
          <cell r="J29" t="str">
            <v>JUL/08</v>
          </cell>
          <cell r="K29">
            <v>0</v>
          </cell>
          <cell r="L29">
            <v>0</v>
          </cell>
          <cell r="M29">
            <v>0</v>
          </cell>
          <cell r="O29">
            <v>0</v>
          </cell>
          <cell r="P29">
            <v>0</v>
          </cell>
          <cell r="S29">
            <v>33</v>
          </cell>
        </row>
        <row r="30">
          <cell r="B30">
            <v>0</v>
          </cell>
          <cell r="D30">
            <v>0</v>
          </cell>
          <cell r="E30">
            <v>0</v>
          </cell>
          <cell r="F30">
            <v>0</v>
          </cell>
          <cell r="G30">
            <v>0</v>
          </cell>
          <cell r="H30">
            <v>0</v>
          </cell>
          <cell r="I30" t="str">
            <v>02/07/08 A 09/07/08</v>
          </cell>
          <cell r="J30" t="str">
            <v>JUL/08</v>
          </cell>
          <cell r="K30">
            <v>0</v>
          </cell>
          <cell r="L30">
            <v>0</v>
          </cell>
          <cell r="M30">
            <v>0</v>
          </cell>
          <cell r="O30">
            <v>0</v>
          </cell>
          <cell r="P30">
            <v>0</v>
          </cell>
          <cell r="S30">
            <v>34</v>
          </cell>
        </row>
        <row r="31">
          <cell r="B31">
            <v>0</v>
          </cell>
          <cell r="D31">
            <v>0</v>
          </cell>
          <cell r="E31">
            <v>0</v>
          </cell>
          <cell r="F31">
            <v>0</v>
          </cell>
          <cell r="G31">
            <v>0</v>
          </cell>
          <cell r="H31">
            <v>0</v>
          </cell>
          <cell r="I31" t="str">
            <v>02/07/08 A 09/07/08</v>
          </cell>
          <cell r="J31" t="str">
            <v>JUL/08</v>
          </cell>
          <cell r="K31">
            <v>0</v>
          </cell>
          <cell r="L31">
            <v>0</v>
          </cell>
          <cell r="M31">
            <v>0</v>
          </cell>
          <cell r="O31">
            <v>0</v>
          </cell>
          <cell r="P31">
            <v>0</v>
          </cell>
          <cell r="S31">
            <v>35</v>
          </cell>
        </row>
        <row r="32">
          <cell r="B32">
            <v>0</v>
          </cell>
          <cell r="D32">
            <v>0</v>
          </cell>
          <cell r="E32">
            <v>0</v>
          </cell>
          <cell r="F32">
            <v>0</v>
          </cell>
          <cell r="G32">
            <v>0</v>
          </cell>
          <cell r="H32">
            <v>0</v>
          </cell>
          <cell r="I32" t="str">
            <v>02/07/08 A 09/07/08</v>
          </cell>
          <cell r="J32" t="str">
            <v>JUL/08</v>
          </cell>
          <cell r="K32">
            <v>0</v>
          </cell>
          <cell r="L32">
            <v>0</v>
          </cell>
          <cell r="M32">
            <v>0</v>
          </cell>
          <cell r="O32">
            <v>0</v>
          </cell>
          <cell r="P32">
            <v>0</v>
          </cell>
          <cell r="S32">
            <v>36</v>
          </cell>
        </row>
        <row r="33">
          <cell r="B33">
            <v>0</v>
          </cell>
          <cell r="D33">
            <v>0</v>
          </cell>
          <cell r="E33">
            <v>0</v>
          </cell>
          <cell r="F33">
            <v>0</v>
          </cell>
          <cell r="G33">
            <v>0</v>
          </cell>
          <cell r="H33">
            <v>0</v>
          </cell>
          <cell r="I33" t="str">
            <v>02/07/08 A 09/07/08</v>
          </cell>
          <cell r="J33" t="str">
            <v>JUL/08</v>
          </cell>
          <cell r="K33">
            <v>0</v>
          </cell>
          <cell r="L33">
            <v>0</v>
          </cell>
          <cell r="M33">
            <v>0</v>
          </cell>
          <cell r="O33">
            <v>0</v>
          </cell>
          <cell r="P33">
            <v>0</v>
          </cell>
          <cell r="S33">
            <v>37</v>
          </cell>
        </row>
        <row r="34">
          <cell r="B34">
            <v>0</v>
          </cell>
          <cell r="D34">
            <v>0</v>
          </cell>
          <cell r="E34">
            <v>0</v>
          </cell>
          <cell r="F34">
            <v>0</v>
          </cell>
          <cell r="G34">
            <v>0</v>
          </cell>
          <cell r="H34">
            <v>0</v>
          </cell>
          <cell r="I34" t="str">
            <v>02/07/08 A 09/07/08</v>
          </cell>
          <cell r="J34" t="str">
            <v>JUL/08</v>
          </cell>
          <cell r="K34">
            <v>0</v>
          </cell>
          <cell r="L34">
            <v>0</v>
          </cell>
          <cell r="M34">
            <v>0</v>
          </cell>
          <cell r="O34">
            <v>0</v>
          </cell>
          <cell r="P34">
            <v>0</v>
          </cell>
          <cell r="S34">
            <v>38</v>
          </cell>
        </row>
        <row r="35">
          <cell r="B35">
            <v>0</v>
          </cell>
          <cell r="D35">
            <v>0</v>
          </cell>
          <cell r="E35">
            <v>0</v>
          </cell>
          <cell r="F35">
            <v>0</v>
          </cell>
          <cell r="G35">
            <v>0</v>
          </cell>
          <cell r="H35">
            <v>0</v>
          </cell>
          <cell r="I35" t="str">
            <v>02/07/08 A 09/07/08</v>
          </cell>
          <cell r="J35" t="str">
            <v>JUL/08</v>
          </cell>
          <cell r="K35">
            <v>0</v>
          </cell>
          <cell r="L35">
            <v>0</v>
          </cell>
          <cell r="M35">
            <v>0</v>
          </cell>
          <cell r="O35">
            <v>0</v>
          </cell>
          <cell r="P35">
            <v>0</v>
          </cell>
          <cell r="S35">
            <v>39</v>
          </cell>
        </row>
        <row r="36">
          <cell r="B36">
            <v>0</v>
          </cell>
          <cell r="D36">
            <v>0</v>
          </cell>
          <cell r="E36">
            <v>0</v>
          </cell>
          <cell r="F36">
            <v>0</v>
          </cell>
          <cell r="G36">
            <v>0</v>
          </cell>
          <cell r="H36">
            <v>0</v>
          </cell>
          <cell r="I36" t="str">
            <v>21/06/08 A 13/09/08</v>
          </cell>
          <cell r="J36" t="str">
            <v>JUN a SET/08</v>
          </cell>
          <cell r="K36">
            <v>0</v>
          </cell>
          <cell r="L36">
            <v>0</v>
          </cell>
          <cell r="M36">
            <v>0</v>
          </cell>
          <cell r="O36">
            <v>0</v>
          </cell>
          <cell r="P36">
            <v>0</v>
          </cell>
          <cell r="S36">
            <v>40</v>
          </cell>
        </row>
        <row r="37">
          <cell r="B37">
            <v>0</v>
          </cell>
          <cell r="D37">
            <v>0</v>
          </cell>
          <cell r="E37">
            <v>0</v>
          </cell>
          <cell r="F37">
            <v>0</v>
          </cell>
          <cell r="G37">
            <v>0</v>
          </cell>
          <cell r="H37">
            <v>0</v>
          </cell>
          <cell r="I37" t="str">
            <v>21/06/08 A 13/09/08</v>
          </cell>
          <cell r="J37" t="str">
            <v>JUN a SET/08</v>
          </cell>
          <cell r="K37">
            <v>0</v>
          </cell>
          <cell r="L37">
            <v>0</v>
          </cell>
          <cell r="M37">
            <v>0</v>
          </cell>
          <cell r="O37">
            <v>0</v>
          </cell>
          <cell r="P37">
            <v>0</v>
          </cell>
          <cell r="S37">
            <v>41</v>
          </cell>
        </row>
        <row r="38">
          <cell r="B38">
            <v>0</v>
          </cell>
          <cell r="D38">
            <v>0</v>
          </cell>
          <cell r="E38">
            <v>0</v>
          </cell>
          <cell r="F38">
            <v>0</v>
          </cell>
          <cell r="G38">
            <v>0</v>
          </cell>
          <cell r="H38">
            <v>0</v>
          </cell>
          <cell r="I38" t="str">
            <v>10/07/08 A 13/09/08</v>
          </cell>
          <cell r="J38" t="str">
            <v>JUL a SET/08</v>
          </cell>
          <cell r="K38">
            <v>0</v>
          </cell>
          <cell r="L38">
            <v>0</v>
          </cell>
          <cell r="M38">
            <v>0</v>
          </cell>
          <cell r="O38">
            <v>0</v>
          </cell>
          <cell r="P38">
            <v>0</v>
          </cell>
          <cell r="S38">
            <v>42</v>
          </cell>
        </row>
        <row r="39">
          <cell r="D39">
            <v>0</v>
          </cell>
          <cell r="E39">
            <v>0</v>
          </cell>
          <cell r="F39" t="str">
            <v>PREFEITURA</v>
          </cell>
          <cell r="G39" t="str">
            <v>17-B</v>
          </cell>
          <cell r="H39" t="str">
            <v>17-A</v>
          </cell>
          <cell r="I39" t="str">
            <v>10/07/08 A 13/09/08</v>
          </cell>
          <cell r="J39" t="str">
            <v>JUL a SET/08</v>
          </cell>
          <cell r="K39">
            <v>0</v>
          </cell>
          <cell r="L39">
            <v>0</v>
          </cell>
          <cell r="M39">
            <v>0</v>
          </cell>
          <cell r="S39">
            <v>43</v>
          </cell>
        </row>
        <row r="40">
          <cell r="D40">
            <v>0</v>
          </cell>
          <cell r="E40">
            <v>0</v>
          </cell>
          <cell r="F40" t="str">
            <v>BANCO</v>
          </cell>
          <cell r="G40">
            <v>2</v>
          </cell>
          <cell r="H40">
            <v>1</v>
          </cell>
          <cell r="I40" t="str">
            <v>10/07/08 A 13/09/08</v>
          </cell>
          <cell r="J40" t="str">
            <v>JUL a SET/08</v>
          </cell>
          <cell r="K40">
            <v>0</v>
          </cell>
          <cell r="L40">
            <v>0</v>
          </cell>
          <cell r="M40">
            <v>0</v>
          </cell>
          <cell r="S40">
            <v>44</v>
          </cell>
        </row>
        <row r="41">
          <cell r="D41">
            <v>0</v>
          </cell>
          <cell r="E41">
            <v>0</v>
          </cell>
          <cell r="F41" t="str">
            <v>PREFEITURA</v>
          </cell>
          <cell r="G41" t="str">
            <v>17-C</v>
          </cell>
          <cell r="H41" t="str">
            <v>17-B</v>
          </cell>
          <cell r="I41" t="str">
            <v>10/07/08 A 13/09/08</v>
          </cell>
          <cell r="J41" t="str">
            <v>JUL a SET/08</v>
          </cell>
          <cell r="K41">
            <v>0</v>
          </cell>
          <cell r="L41">
            <v>0</v>
          </cell>
          <cell r="M41">
            <v>0</v>
          </cell>
          <cell r="S41">
            <v>45</v>
          </cell>
        </row>
      </sheetData>
      <sheetData sheetId="14" refreshError="1"/>
      <sheetData sheetId="15">
        <row r="5">
          <cell r="B5">
            <v>0</v>
          </cell>
        </row>
      </sheetData>
      <sheetData sheetId="16">
        <row r="5">
          <cell r="B5" t="str">
            <v>APLICAR PERCEN-</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ntitativo"/>
      <sheetName val="Quadro Geral"/>
      <sheetName val="Especificações Tecnicas DNER"/>
      <sheetName val="poço"/>
      <sheetName val="INVENTÁRIO"/>
      <sheetName val="COMPOSIÇÕES"/>
    </sheetNames>
    <sheetDataSet>
      <sheetData sheetId="0" refreshError="1"/>
      <sheetData sheetId="1" refreshError="1">
        <row r="1">
          <cell r="A1" t="str">
            <v>DNIT - Sistema de Custos Rodoviários</v>
          </cell>
          <cell r="D1" t="str">
            <v>Sicro2</v>
          </cell>
          <cell r="H1" t="str">
            <v>Esp. Técnica</v>
          </cell>
        </row>
        <row r="2">
          <cell r="A2" t="str">
            <v>Atividades Auxiliares</v>
          </cell>
          <cell r="D2" t="str">
            <v>Minas Gerais</v>
          </cell>
          <cell r="H2" t="str">
            <v>Minas Gerais</v>
          </cell>
        </row>
        <row r="3">
          <cell r="A3" t="str">
            <v>Resumo dos Custos Unitários de Referência: Maio de 2005</v>
          </cell>
          <cell r="D3" t="str">
            <v>RCtR0330</v>
          </cell>
          <cell r="H3" t="str">
            <v>=</v>
          </cell>
        </row>
        <row r="5">
          <cell r="A5" t="str">
            <v>Código</v>
          </cell>
          <cell r="C5" t="str">
            <v>Atividade / Serviço</v>
          </cell>
          <cell r="D5" t="str">
            <v>Unidade</v>
          </cell>
          <cell r="F5" t="str">
            <v>Preço Unitário</v>
          </cell>
          <cell r="H5" t="str">
            <v>Código</v>
          </cell>
        </row>
        <row r="6">
          <cell r="D6" t="str">
            <v>Und</v>
          </cell>
          <cell r="E6" t="str">
            <v>Direto</v>
          </cell>
          <cell r="F6" t="str">
            <v>LDI</v>
          </cell>
          <cell r="G6" t="str">
            <v>Total</v>
          </cell>
        </row>
        <row r="8">
          <cell r="A8" t="str">
            <v>1 A 00 001 00</v>
          </cell>
          <cell r="B8" t="str">
            <v>-</v>
          </cell>
          <cell r="C8" t="str">
            <v>Transporte local c/ basc. 5 m3 rodov. não pav.</v>
          </cell>
          <cell r="D8" t="str">
            <v>tkm</v>
          </cell>
          <cell r="E8">
            <v>0.46</v>
          </cell>
          <cell r="F8">
            <v>0</v>
          </cell>
          <cell r="G8">
            <v>0.46</v>
          </cell>
          <cell r="H8" t="str">
            <v>-</v>
          </cell>
        </row>
        <row r="9">
          <cell r="A9" t="str">
            <v>1 A 00 001 05</v>
          </cell>
          <cell r="B9" t="str">
            <v>-</v>
          </cell>
          <cell r="C9" t="str">
            <v>Transp. local c/ basc. 10m3 rodov. não pav (const)</v>
          </cell>
          <cell r="D9" t="str">
            <v>tkm</v>
          </cell>
          <cell r="E9">
            <v>0.42</v>
          </cell>
          <cell r="F9">
            <v>0</v>
          </cell>
          <cell r="G9">
            <v>0.42</v>
          </cell>
          <cell r="H9" t="str">
            <v>-</v>
          </cell>
        </row>
        <row r="10">
          <cell r="A10" t="str">
            <v>1 A 00 001 06</v>
          </cell>
          <cell r="B10" t="str">
            <v>-</v>
          </cell>
          <cell r="C10" t="str">
            <v>Transp. local c/ basc. 10m3 rodov. não pav (consv)</v>
          </cell>
          <cell r="D10" t="str">
            <v>tkm</v>
          </cell>
          <cell r="E10">
            <v>0.5</v>
          </cell>
          <cell r="F10">
            <v>0</v>
          </cell>
          <cell r="G10">
            <v>0.5</v>
          </cell>
          <cell r="H10" t="str">
            <v>-</v>
          </cell>
        </row>
        <row r="11">
          <cell r="A11" t="str">
            <v>1 A 00 001 07</v>
          </cell>
          <cell r="B11" t="str">
            <v>-</v>
          </cell>
          <cell r="C11" t="str">
            <v>Transp. local c/ basc. 10m3 rodov. não pav (restr)</v>
          </cell>
          <cell r="D11" t="str">
            <v>tkm</v>
          </cell>
          <cell r="E11">
            <v>0.49</v>
          </cell>
          <cell r="F11">
            <v>0</v>
          </cell>
          <cell r="G11">
            <v>0.49</v>
          </cell>
          <cell r="H11" t="str">
            <v>-</v>
          </cell>
        </row>
        <row r="12">
          <cell r="A12" t="str">
            <v>1 A 00 001 08</v>
          </cell>
          <cell r="B12" t="str">
            <v>-</v>
          </cell>
          <cell r="C12" t="str">
            <v>Transporte local c/ basc. p/ rocha rodov. não pav.</v>
          </cell>
          <cell r="D12" t="str">
            <v>tkm</v>
          </cell>
          <cell r="E12">
            <v>0.62</v>
          </cell>
          <cell r="F12">
            <v>0</v>
          </cell>
          <cell r="G12">
            <v>0.62</v>
          </cell>
          <cell r="H12" t="str">
            <v>-</v>
          </cell>
        </row>
        <row r="13">
          <cell r="A13" t="str">
            <v>1 A 00 001 40</v>
          </cell>
          <cell r="B13" t="str">
            <v>-</v>
          </cell>
          <cell r="C13" t="str">
            <v>Transp. local c/ carroceria 15 t rodov. não pav.</v>
          </cell>
          <cell r="D13" t="str">
            <v>tkm</v>
          </cell>
          <cell r="E13">
            <v>0.53</v>
          </cell>
          <cell r="F13">
            <v>0</v>
          </cell>
          <cell r="G13">
            <v>0.53</v>
          </cell>
          <cell r="H13" t="str">
            <v>-</v>
          </cell>
        </row>
        <row r="14">
          <cell r="A14" t="str">
            <v>1 A 00 001 41</v>
          </cell>
          <cell r="B14" t="str">
            <v>-</v>
          </cell>
          <cell r="C14" t="str">
            <v>Transporte local c/ carroceria 4t rodov. não pav.</v>
          </cell>
          <cell r="D14" t="str">
            <v>tkm</v>
          </cell>
          <cell r="E14">
            <v>0.66</v>
          </cell>
          <cell r="F14">
            <v>0</v>
          </cell>
          <cell r="G14">
            <v>0.66</v>
          </cell>
          <cell r="H14" t="str">
            <v>-</v>
          </cell>
        </row>
        <row r="15">
          <cell r="A15" t="str">
            <v>1 A 00 001 50</v>
          </cell>
          <cell r="B15" t="str">
            <v>-</v>
          </cell>
          <cell r="C15" t="str">
            <v>Transporte local c/ betoneira rodov. não pav.</v>
          </cell>
          <cell r="D15" t="str">
            <v>tkm</v>
          </cell>
          <cell r="E15">
            <v>0.62</v>
          </cell>
          <cell r="F15">
            <v>0</v>
          </cell>
          <cell r="G15">
            <v>0.62</v>
          </cell>
          <cell r="H15" t="str">
            <v>-</v>
          </cell>
        </row>
        <row r="16">
          <cell r="A16" t="str">
            <v>1 A 00 001 60</v>
          </cell>
          <cell r="B16" t="str">
            <v>-</v>
          </cell>
          <cell r="C16" t="str">
            <v>Transp. local c/ carroc. c/ guind. rodov. não pav.</v>
          </cell>
          <cell r="D16" t="str">
            <v>tkm</v>
          </cell>
          <cell r="E16">
            <v>0.71</v>
          </cell>
          <cell r="F16">
            <v>0</v>
          </cell>
          <cell r="G16">
            <v>0.71</v>
          </cell>
          <cell r="H16" t="str">
            <v>-</v>
          </cell>
        </row>
        <row r="17">
          <cell r="A17" t="str">
            <v>1 A 00 001 90</v>
          </cell>
          <cell r="B17" t="str">
            <v>-</v>
          </cell>
          <cell r="C17" t="str">
            <v>Transporte comercial c/ carroc. rodov. não pav.</v>
          </cell>
          <cell r="D17" t="str">
            <v>tkm</v>
          </cell>
          <cell r="E17">
            <v>0.32</v>
          </cell>
          <cell r="F17">
            <v>0</v>
          </cell>
          <cell r="G17">
            <v>0.32</v>
          </cell>
          <cell r="H17" t="str">
            <v>-</v>
          </cell>
        </row>
        <row r="18">
          <cell r="A18" t="str">
            <v>1 A 00 001 91</v>
          </cell>
          <cell r="B18" t="str">
            <v>-</v>
          </cell>
          <cell r="C18" t="str">
            <v>Transporte comercial c/ basc. 10m3 rod. não pav.</v>
          </cell>
          <cell r="D18" t="str">
            <v>tkm</v>
          </cell>
          <cell r="E18">
            <v>0.33</v>
          </cell>
          <cell r="F18">
            <v>0</v>
          </cell>
          <cell r="G18">
            <v>0.33</v>
          </cell>
          <cell r="H18" t="str">
            <v>-</v>
          </cell>
        </row>
        <row r="19">
          <cell r="A19" t="str">
            <v>1 A 00 002 00</v>
          </cell>
          <cell r="B19" t="str">
            <v>-</v>
          </cell>
          <cell r="C19" t="str">
            <v>Transporte local c/ basc. 5m3 rodov. pav.</v>
          </cell>
          <cell r="D19" t="str">
            <v>tkm</v>
          </cell>
          <cell r="E19">
            <v>0.37</v>
          </cell>
          <cell r="F19">
            <v>0</v>
          </cell>
          <cell r="G19">
            <v>0.37</v>
          </cell>
          <cell r="H19" t="str">
            <v>-</v>
          </cell>
        </row>
        <row r="20">
          <cell r="A20" t="str">
            <v>1 A 00 002 03</v>
          </cell>
          <cell r="B20" t="str">
            <v>-</v>
          </cell>
          <cell r="C20" t="str">
            <v>Transp. local material para remendos</v>
          </cell>
          <cell r="D20" t="str">
            <v>tkm</v>
          </cell>
          <cell r="E20">
            <v>0.75</v>
          </cell>
          <cell r="F20">
            <v>0</v>
          </cell>
          <cell r="G20">
            <v>0.75</v>
          </cell>
          <cell r="H20" t="str">
            <v>-</v>
          </cell>
        </row>
        <row r="21">
          <cell r="A21" t="str">
            <v>1 A 00 002 05</v>
          </cell>
          <cell r="B21" t="str">
            <v>-</v>
          </cell>
          <cell r="C21" t="str">
            <v>Transp. local c/ basc. 10m3 rodov. pav. (const)</v>
          </cell>
          <cell r="D21" t="str">
            <v>tkm</v>
          </cell>
          <cell r="E21">
            <v>0.33</v>
          </cell>
          <cell r="F21">
            <v>0</v>
          </cell>
          <cell r="G21">
            <v>0.33</v>
          </cell>
          <cell r="H21" t="str">
            <v>-</v>
          </cell>
        </row>
        <row r="22">
          <cell r="A22" t="str">
            <v>1 A 00 002 06</v>
          </cell>
          <cell r="B22" t="str">
            <v>-</v>
          </cell>
          <cell r="C22" t="str">
            <v>Transp. local c/ basc. 10m3 rodov. pav. (consv)</v>
          </cell>
          <cell r="D22" t="str">
            <v>tkm</v>
          </cell>
          <cell r="E22">
            <v>0.38</v>
          </cell>
          <cell r="F22">
            <v>0</v>
          </cell>
          <cell r="G22">
            <v>0.38</v>
          </cell>
          <cell r="H22" t="str">
            <v>-</v>
          </cell>
        </row>
        <row r="23">
          <cell r="A23" t="str">
            <v>1 A 00 002 07</v>
          </cell>
          <cell r="B23" t="str">
            <v>-</v>
          </cell>
          <cell r="C23" t="str">
            <v>Transp. local c/ basc. 10m3 rodov. pav. (restr)</v>
          </cell>
          <cell r="D23" t="str">
            <v>tkm</v>
          </cell>
          <cell r="E23">
            <v>0.37</v>
          </cell>
          <cell r="F23">
            <v>0</v>
          </cell>
          <cell r="G23">
            <v>0.37</v>
          </cell>
          <cell r="H23" t="str">
            <v>-</v>
          </cell>
        </row>
        <row r="24">
          <cell r="A24" t="str">
            <v>1 A 00 002 08</v>
          </cell>
          <cell r="B24" t="str">
            <v>-</v>
          </cell>
          <cell r="C24" t="str">
            <v>Transporte local c/ basc. p/ rocha rodov. pav.</v>
          </cell>
          <cell r="D24" t="str">
            <v>tkm</v>
          </cell>
          <cell r="E24">
            <v>0.47</v>
          </cell>
          <cell r="F24">
            <v>0</v>
          </cell>
          <cell r="G24">
            <v>0.47</v>
          </cell>
          <cell r="H24" t="str">
            <v>-</v>
          </cell>
        </row>
        <row r="25">
          <cell r="A25" t="str">
            <v>1 A 00 002 40</v>
          </cell>
          <cell r="B25" t="str">
            <v>-</v>
          </cell>
          <cell r="C25" t="str">
            <v>Transporte local c/ carroceria 15 t rodov. pav.</v>
          </cell>
          <cell r="D25" t="str">
            <v>tkm</v>
          </cell>
          <cell r="E25">
            <v>0.39</v>
          </cell>
          <cell r="F25">
            <v>0</v>
          </cell>
          <cell r="G25">
            <v>0.39</v>
          </cell>
          <cell r="H25" t="str">
            <v>-</v>
          </cell>
        </row>
        <row r="26">
          <cell r="A26" t="str">
            <v>1 A 00 002 41</v>
          </cell>
          <cell r="B26" t="str">
            <v>-</v>
          </cell>
          <cell r="C26" t="str">
            <v>Transporte local c/ carroceria 4t rodov. pav.</v>
          </cell>
          <cell r="D26" t="str">
            <v>tkm</v>
          </cell>
          <cell r="E26">
            <v>0.52</v>
          </cell>
          <cell r="F26">
            <v>0</v>
          </cell>
          <cell r="G26">
            <v>0.52</v>
          </cell>
          <cell r="H26" t="str">
            <v>-</v>
          </cell>
        </row>
        <row r="27">
          <cell r="A27" t="str">
            <v>1 A 00 002 50</v>
          </cell>
          <cell r="B27" t="str">
            <v>-</v>
          </cell>
          <cell r="C27" t="str">
            <v>Transporte local c/ betoneira rodov. pav.</v>
          </cell>
          <cell r="D27" t="str">
            <v>tkm</v>
          </cell>
          <cell r="E27">
            <v>0.46</v>
          </cell>
          <cell r="F27">
            <v>0</v>
          </cell>
          <cell r="G27">
            <v>0.46</v>
          </cell>
          <cell r="H27" t="str">
            <v>-</v>
          </cell>
        </row>
        <row r="28">
          <cell r="A28" t="str">
            <v>1 A 00 002 60</v>
          </cell>
          <cell r="B28" t="str">
            <v>-</v>
          </cell>
          <cell r="C28" t="str">
            <v>Transp. local c/ carroceria c/ guind. rodov. pav.</v>
          </cell>
          <cell r="D28" t="str">
            <v>tkm</v>
          </cell>
          <cell r="E28">
            <v>0.63</v>
          </cell>
          <cell r="F28">
            <v>0</v>
          </cell>
          <cell r="G28">
            <v>0.63</v>
          </cell>
          <cell r="H28" t="str">
            <v>-</v>
          </cell>
        </row>
        <row r="29">
          <cell r="A29" t="str">
            <v>1 A 00 002 90</v>
          </cell>
          <cell r="B29" t="str">
            <v>-</v>
          </cell>
          <cell r="C29" t="str">
            <v>Transporte comercial c/ carroceria rodov. pav.</v>
          </cell>
          <cell r="D29" t="str">
            <v>tkm</v>
          </cell>
          <cell r="E29">
            <v>0.21</v>
          </cell>
          <cell r="F29">
            <v>0</v>
          </cell>
          <cell r="G29">
            <v>0.21</v>
          </cell>
          <cell r="H29" t="str">
            <v>-</v>
          </cell>
        </row>
        <row r="30">
          <cell r="A30" t="str">
            <v>1 A 00 002 91</v>
          </cell>
          <cell r="B30" t="str">
            <v>-</v>
          </cell>
          <cell r="C30" t="str">
            <v>Transporte comercial c/ basc. 10m3 rod. pav.</v>
          </cell>
          <cell r="D30" t="str">
            <v>tkm</v>
          </cell>
          <cell r="E30">
            <v>0.22</v>
          </cell>
          <cell r="F30">
            <v>0</v>
          </cell>
          <cell r="G30">
            <v>0.22</v>
          </cell>
          <cell r="H30" t="str">
            <v>-</v>
          </cell>
        </row>
        <row r="31">
          <cell r="A31" t="str">
            <v>1 A 00 102 00</v>
          </cell>
          <cell r="B31" t="str">
            <v>-</v>
          </cell>
          <cell r="C31" t="str">
            <v>Transporte local de material betuminoso</v>
          </cell>
          <cell r="D31" t="str">
            <v>tkm</v>
          </cell>
          <cell r="E31">
            <v>0.88</v>
          </cell>
          <cell r="F31">
            <v>0</v>
          </cell>
          <cell r="G31">
            <v>0.88</v>
          </cell>
          <cell r="H31" t="str">
            <v>-</v>
          </cell>
        </row>
        <row r="32">
          <cell r="A32" t="str">
            <v>1 A 00 112 90</v>
          </cell>
          <cell r="B32" t="str">
            <v>-</v>
          </cell>
          <cell r="C32" t="str">
            <v>Transporte comercial material betuminoso a quente</v>
          </cell>
          <cell r="D32" t="str">
            <v>tkm</v>
          </cell>
          <cell r="E32">
            <v>0</v>
          </cell>
          <cell r="F32">
            <v>0</v>
          </cell>
          <cell r="G32">
            <v>0</v>
          </cell>
          <cell r="H32" t="str">
            <v>-</v>
          </cell>
        </row>
        <row r="33">
          <cell r="A33" t="str">
            <v>1 A 00 112 91</v>
          </cell>
          <cell r="B33" t="str">
            <v>-</v>
          </cell>
          <cell r="C33" t="str">
            <v>Transporte comercial material betuminoso a frio</v>
          </cell>
          <cell r="D33" t="str">
            <v>tkm</v>
          </cell>
          <cell r="E33">
            <v>0</v>
          </cell>
          <cell r="F33">
            <v>0</v>
          </cell>
          <cell r="G33">
            <v>0</v>
          </cell>
          <cell r="H33" t="str">
            <v>-</v>
          </cell>
        </row>
        <row r="34">
          <cell r="A34" t="str">
            <v>1 A 00 201 70</v>
          </cell>
          <cell r="B34" t="str">
            <v>-</v>
          </cell>
          <cell r="C34" t="str">
            <v>Transp. local água c/ cam. tanque rodov. não pav.</v>
          </cell>
          <cell r="D34" t="str">
            <v>tkm</v>
          </cell>
          <cell r="E34">
            <v>0.59</v>
          </cell>
          <cell r="F34">
            <v>0</v>
          </cell>
          <cell r="G34">
            <v>0.59</v>
          </cell>
          <cell r="H34" t="str">
            <v>-</v>
          </cell>
        </row>
        <row r="35">
          <cell r="A35" t="str">
            <v>1 A 00 202 70</v>
          </cell>
          <cell r="B35" t="str">
            <v>-</v>
          </cell>
          <cell r="C35" t="str">
            <v>Transp. local de água c/ cam. tanque rodov. pav.</v>
          </cell>
          <cell r="D35" t="str">
            <v>tkm</v>
          </cell>
          <cell r="E35">
            <v>0.44</v>
          </cell>
          <cell r="F35">
            <v>0</v>
          </cell>
          <cell r="G35">
            <v>0.44</v>
          </cell>
          <cell r="H35" t="str">
            <v>-</v>
          </cell>
        </row>
        <row r="36">
          <cell r="A36" t="str">
            <v>1 A 00 301 00</v>
          </cell>
          <cell r="B36" t="str">
            <v>-</v>
          </cell>
          <cell r="C36" t="str">
            <v>Fornecimento de Aço CA-25</v>
          </cell>
          <cell r="D36" t="str">
            <v>kg</v>
          </cell>
          <cell r="E36">
            <v>3.47</v>
          </cell>
          <cell r="F36">
            <v>0</v>
          </cell>
          <cell r="G36">
            <v>3.47</v>
          </cell>
          <cell r="H36" t="str">
            <v>-</v>
          </cell>
        </row>
        <row r="37">
          <cell r="A37" t="str">
            <v>1 A 00 302 00</v>
          </cell>
          <cell r="B37" t="str">
            <v>-</v>
          </cell>
          <cell r="C37" t="str">
            <v>Fornecimento de Aço CA-50</v>
          </cell>
          <cell r="D37" t="str">
            <v>kg</v>
          </cell>
          <cell r="E37">
            <v>3.31</v>
          </cell>
          <cell r="F37">
            <v>0</v>
          </cell>
          <cell r="G37">
            <v>3.31</v>
          </cell>
          <cell r="H37" t="str">
            <v>-</v>
          </cell>
        </row>
        <row r="38">
          <cell r="A38" t="str">
            <v>1 A 00 303 00</v>
          </cell>
          <cell r="B38" t="str">
            <v>-</v>
          </cell>
          <cell r="C38" t="str">
            <v>Fornecimento de Aço CA-60</v>
          </cell>
          <cell r="D38" t="str">
            <v>kg</v>
          </cell>
          <cell r="E38">
            <v>3.83</v>
          </cell>
          <cell r="F38">
            <v>0</v>
          </cell>
          <cell r="G38">
            <v>3.83</v>
          </cell>
          <cell r="H38" t="str">
            <v>-</v>
          </cell>
        </row>
        <row r="39">
          <cell r="A39" t="str">
            <v>1 A 00 716 00</v>
          </cell>
          <cell r="B39" t="str">
            <v>-</v>
          </cell>
          <cell r="C39" t="str">
            <v>Areia comercial</v>
          </cell>
          <cell r="D39" t="str">
            <v>m³</v>
          </cell>
          <cell r="E39">
            <v>20.25</v>
          </cell>
          <cell r="F39">
            <v>0</v>
          </cell>
          <cell r="G39">
            <v>20.25</v>
          </cell>
          <cell r="H39" t="str">
            <v>-</v>
          </cell>
        </row>
        <row r="40">
          <cell r="A40" t="str">
            <v>1 A 00 717 00</v>
          </cell>
          <cell r="B40" t="str">
            <v>-</v>
          </cell>
          <cell r="C40" t="str">
            <v>Brita Comercial</v>
          </cell>
          <cell r="D40" t="str">
            <v>m³</v>
          </cell>
          <cell r="E40">
            <v>20.75</v>
          </cell>
          <cell r="F40">
            <v>0</v>
          </cell>
          <cell r="G40">
            <v>20.75</v>
          </cell>
          <cell r="H40" t="str">
            <v>-</v>
          </cell>
        </row>
        <row r="41">
          <cell r="A41" t="str">
            <v>1 A 00 901 01</v>
          </cell>
          <cell r="B41" t="str">
            <v>-</v>
          </cell>
          <cell r="C41" t="str">
            <v>Alvenaria de pedra argamassada</v>
          </cell>
          <cell r="D41" t="str">
            <v>m³</v>
          </cell>
          <cell r="E41">
            <v>106.44</v>
          </cell>
          <cell r="F41">
            <v>0</v>
          </cell>
          <cell r="G41">
            <v>106.44</v>
          </cell>
          <cell r="H41" t="str">
            <v>-</v>
          </cell>
        </row>
        <row r="42">
          <cell r="A42" t="str">
            <v>1 A 00 901 51</v>
          </cell>
          <cell r="B42" t="str">
            <v>-</v>
          </cell>
          <cell r="C42" t="str">
            <v>Alvenaria de pedra argamassada AC/PC</v>
          </cell>
          <cell r="D42" t="str">
            <v>m³</v>
          </cell>
          <cell r="E42">
            <v>114.39</v>
          </cell>
          <cell r="F42">
            <v>0</v>
          </cell>
          <cell r="G42">
            <v>114.39</v>
          </cell>
          <cell r="H42" t="str">
            <v>-</v>
          </cell>
        </row>
        <row r="43">
          <cell r="A43" t="str">
            <v>1 A 00 902 01</v>
          </cell>
          <cell r="B43" t="str">
            <v>-</v>
          </cell>
          <cell r="C43" t="str">
            <v>Alvenaria de tijolos</v>
          </cell>
          <cell r="D43" t="str">
            <v>m²</v>
          </cell>
          <cell r="E43">
            <v>29.49</v>
          </cell>
          <cell r="F43">
            <v>0</v>
          </cell>
          <cell r="G43">
            <v>29.49</v>
          </cell>
          <cell r="H43" t="str">
            <v>-</v>
          </cell>
        </row>
        <row r="44">
          <cell r="A44" t="str">
            <v>1 A 00 902 51</v>
          </cell>
          <cell r="B44" t="str">
            <v>-</v>
          </cell>
          <cell r="C44" t="str">
            <v>Alvenaria de tijolos AC</v>
          </cell>
          <cell r="D44" t="str">
            <v>m²</v>
          </cell>
          <cell r="E44">
            <v>30.05</v>
          </cell>
          <cell r="F44">
            <v>0</v>
          </cell>
          <cell r="G44">
            <v>30.05</v>
          </cell>
          <cell r="H44" t="str">
            <v>-</v>
          </cell>
        </row>
        <row r="45">
          <cell r="A45" t="str">
            <v>1 A 00 903 01</v>
          </cell>
          <cell r="B45" t="str">
            <v>-</v>
          </cell>
          <cell r="C45" t="str">
            <v>Dentes para bueiros duplos D=1,00 m</v>
          </cell>
          <cell r="D45" t="str">
            <v>und</v>
          </cell>
          <cell r="E45">
            <v>84.5</v>
          </cell>
          <cell r="F45">
            <v>0</v>
          </cell>
          <cell r="G45">
            <v>84.5</v>
          </cell>
          <cell r="H45" t="str">
            <v>-</v>
          </cell>
        </row>
        <row r="46">
          <cell r="A46" t="str">
            <v>1 A 00 903 51</v>
          </cell>
          <cell r="B46" t="str">
            <v>-</v>
          </cell>
          <cell r="C46" t="str">
            <v>Dentes para bueiros duplos D=1,00 m AC/BC/PC</v>
          </cell>
          <cell r="D46" t="str">
            <v>und</v>
          </cell>
          <cell r="E46">
            <v>88.02</v>
          </cell>
          <cell r="F46">
            <v>0</v>
          </cell>
          <cell r="G46">
            <v>88.02</v>
          </cell>
          <cell r="H46" t="str">
            <v>-</v>
          </cell>
        </row>
        <row r="47">
          <cell r="A47" t="str">
            <v>1 A 00 904 01</v>
          </cell>
          <cell r="B47" t="str">
            <v>-</v>
          </cell>
          <cell r="C47" t="str">
            <v>Dentes para bueiros duplos D=1,20 m</v>
          </cell>
          <cell r="D47" t="str">
            <v>und</v>
          </cell>
          <cell r="E47">
            <v>95.11</v>
          </cell>
          <cell r="F47">
            <v>0</v>
          </cell>
          <cell r="G47">
            <v>95.11</v>
          </cell>
          <cell r="H47" t="str">
            <v>-</v>
          </cell>
        </row>
        <row r="48">
          <cell r="A48" t="str">
            <v>1 A 00 904 51</v>
          </cell>
          <cell r="B48" t="str">
            <v>-</v>
          </cell>
          <cell r="C48" t="str">
            <v>Dentes para bueiros duplos D=1,20 m AC/BC/PC</v>
          </cell>
          <cell r="D48" t="str">
            <v>und</v>
          </cell>
          <cell r="E48">
            <v>99.17</v>
          </cell>
          <cell r="F48">
            <v>0</v>
          </cell>
          <cell r="G48">
            <v>99.17</v>
          </cell>
          <cell r="H48" t="str">
            <v>-</v>
          </cell>
        </row>
        <row r="49">
          <cell r="A49" t="str">
            <v>1 A 00 905 01</v>
          </cell>
          <cell r="B49" t="str">
            <v>-</v>
          </cell>
          <cell r="C49" t="str">
            <v>Dentes para bueiros duplos D=1,50 m</v>
          </cell>
          <cell r="D49" t="str">
            <v>und</v>
          </cell>
          <cell r="E49">
            <v>118.65</v>
          </cell>
          <cell r="F49">
            <v>0</v>
          </cell>
          <cell r="G49">
            <v>118.65</v>
          </cell>
          <cell r="H49" t="str">
            <v>-</v>
          </cell>
        </row>
        <row r="50">
          <cell r="A50" t="str">
            <v>1 A 00 905 51</v>
          </cell>
          <cell r="B50" t="str">
            <v>-</v>
          </cell>
          <cell r="C50" t="str">
            <v>Dentes para bueiros duplos D=1,50 m AC/BC/PC</v>
          </cell>
          <cell r="D50" t="str">
            <v>und</v>
          </cell>
          <cell r="E50">
            <v>123.5</v>
          </cell>
          <cell r="F50">
            <v>0</v>
          </cell>
          <cell r="G50">
            <v>123.5</v>
          </cell>
          <cell r="H50" t="str">
            <v>-</v>
          </cell>
        </row>
        <row r="51">
          <cell r="A51" t="str">
            <v>1 A 00 906 01</v>
          </cell>
          <cell r="B51" t="str">
            <v>-</v>
          </cell>
          <cell r="C51" t="str">
            <v>Dentes para bueiros simples D=0,60 m</v>
          </cell>
          <cell r="D51" t="str">
            <v>und</v>
          </cell>
          <cell r="E51">
            <v>28.55</v>
          </cell>
          <cell r="F51">
            <v>0</v>
          </cell>
          <cell r="G51">
            <v>28.55</v>
          </cell>
          <cell r="H51" t="str">
            <v>-</v>
          </cell>
        </row>
        <row r="52">
          <cell r="A52" t="str">
            <v>1 A 00 906 51</v>
          </cell>
          <cell r="B52" t="str">
            <v>-</v>
          </cell>
          <cell r="C52" t="str">
            <v>Dentes para bueiros simples D=0,60 m AC/BC/PC</v>
          </cell>
          <cell r="D52" t="str">
            <v>und</v>
          </cell>
          <cell r="E52">
            <v>29.73</v>
          </cell>
          <cell r="F52">
            <v>0</v>
          </cell>
          <cell r="G52">
            <v>29.73</v>
          </cell>
          <cell r="H52" t="str">
            <v>-</v>
          </cell>
        </row>
        <row r="53">
          <cell r="A53" t="str">
            <v>1 A 00 907 01</v>
          </cell>
          <cell r="B53" t="str">
            <v>-</v>
          </cell>
          <cell r="C53" t="str">
            <v>Dentes para bueiros simples D=0,80 m</v>
          </cell>
          <cell r="D53" t="str">
            <v>und</v>
          </cell>
          <cell r="E53">
            <v>35.630000000000003</v>
          </cell>
          <cell r="F53">
            <v>0</v>
          </cell>
          <cell r="G53">
            <v>35.630000000000003</v>
          </cell>
          <cell r="H53" t="str">
            <v>-</v>
          </cell>
        </row>
        <row r="54">
          <cell r="A54" t="str">
            <v>1 A 00 907 51</v>
          </cell>
          <cell r="B54" t="str">
            <v>-</v>
          </cell>
          <cell r="C54" t="str">
            <v>Dentes para bueiros simples D=0,80 m AC/BC/PC</v>
          </cell>
          <cell r="D54" t="str">
            <v>und</v>
          </cell>
          <cell r="E54">
            <v>37.1</v>
          </cell>
          <cell r="F54">
            <v>0</v>
          </cell>
          <cell r="G54">
            <v>37.1</v>
          </cell>
          <cell r="H54" t="str">
            <v>-</v>
          </cell>
        </row>
        <row r="55">
          <cell r="A55" t="str">
            <v>1 A 00 908 01</v>
          </cell>
          <cell r="B55" t="str">
            <v>-</v>
          </cell>
          <cell r="C55" t="str">
            <v>Dentes para bueiros simples D=1,00 m</v>
          </cell>
          <cell r="D55" t="str">
            <v>und</v>
          </cell>
          <cell r="E55">
            <v>42.18</v>
          </cell>
          <cell r="F55">
            <v>0</v>
          </cell>
          <cell r="G55">
            <v>42.18</v>
          </cell>
          <cell r="H55" t="str">
            <v>-</v>
          </cell>
        </row>
        <row r="56">
          <cell r="A56" t="str">
            <v>1 A 00 908 51</v>
          </cell>
          <cell r="B56" t="str">
            <v>-</v>
          </cell>
          <cell r="C56" t="str">
            <v>Dentes para bueiros simples D=1,00 m AC/BC/PC</v>
          </cell>
          <cell r="D56" t="str">
            <v>und</v>
          </cell>
          <cell r="E56">
            <v>43.94</v>
          </cell>
          <cell r="F56">
            <v>0</v>
          </cell>
          <cell r="G56">
            <v>43.94</v>
          </cell>
          <cell r="H56" t="str">
            <v>-</v>
          </cell>
        </row>
        <row r="57">
          <cell r="A57" t="str">
            <v>1 A 00 909 01</v>
          </cell>
          <cell r="B57" t="str">
            <v>-</v>
          </cell>
          <cell r="C57" t="str">
            <v>Dentes para bueiros simples D=1,20 m</v>
          </cell>
          <cell r="D57" t="str">
            <v>und</v>
          </cell>
          <cell r="E57">
            <v>47.62</v>
          </cell>
          <cell r="F57">
            <v>0</v>
          </cell>
          <cell r="G57">
            <v>47.62</v>
          </cell>
          <cell r="H57" t="str">
            <v>-</v>
          </cell>
        </row>
        <row r="58">
          <cell r="A58" t="str">
            <v>1 A 00 909 51</v>
          </cell>
          <cell r="B58" t="str">
            <v>-</v>
          </cell>
          <cell r="C58" t="str">
            <v>Dentes para bueiros simples D=1,20 m AC/BC/PC</v>
          </cell>
          <cell r="D58" t="str">
            <v>und</v>
          </cell>
          <cell r="E58">
            <v>49.65</v>
          </cell>
          <cell r="F58">
            <v>0</v>
          </cell>
          <cell r="G58">
            <v>49.65</v>
          </cell>
          <cell r="H58" t="str">
            <v>-</v>
          </cell>
        </row>
        <row r="59">
          <cell r="A59" t="str">
            <v>1 A 00 910 01</v>
          </cell>
          <cell r="B59" t="str">
            <v>-</v>
          </cell>
          <cell r="C59" t="str">
            <v>Dentes para bueiros simples D=1,50 m</v>
          </cell>
          <cell r="D59" t="str">
            <v>und</v>
          </cell>
          <cell r="E59">
            <v>61.76</v>
          </cell>
          <cell r="F59">
            <v>0</v>
          </cell>
          <cell r="G59">
            <v>61.76</v>
          </cell>
          <cell r="H59" t="str">
            <v>-</v>
          </cell>
        </row>
        <row r="60">
          <cell r="A60" t="str">
            <v>1 A 00 910 51</v>
          </cell>
          <cell r="B60" t="str">
            <v>-</v>
          </cell>
          <cell r="C60" t="str">
            <v>Dentes para bueiros simples D=1,50 m AC/BC/PC</v>
          </cell>
          <cell r="D60" t="str">
            <v>und</v>
          </cell>
          <cell r="E60">
            <v>64.180000000000007</v>
          </cell>
          <cell r="F60">
            <v>0</v>
          </cell>
          <cell r="G60">
            <v>64.180000000000007</v>
          </cell>
          <cell r="H60" t="str">
            <v>-</v>
          </cell>
        </row>
        <row r="61">
          <cell r="A61" t="str">
            <v>1 A 00 911 01</v>
          </cell>
          <cell r="B61" t="str">
            <v>-</v>
          </cell>
          <cell r="C61" t="str">
            <v>Dentes para bueiros triplos D=1,00 m</v>
          </cell>
          <cell r="D61" t="str">
            <v>und</v>
          </cell>
          <cell r="E61">
            <v>122.69</v>
          </cell>
          <cell r="F61">
            <v>0</v>
          </cell>
          <cell r="G61">
            <v>122.69</v>
          </cell>
          <cell r="H61" t="str">
            <v>-</v>
          </cell>
        </row>
        <row r="62">
          <cell r="A62" t="str">
            <v>1 A 00 911 51</v>
          </cell>
          <cell r="B62" t="str">
            <v>-</v>
          </cell>
          <cell r="C62" t="str">
            <v>Dentes para bueiros triplos D=1,00 m AC/BC/PC</v>
          </cell>
          <cell r="D62" t="str">
            <v>und</v>
          </cell>
          <cell r="E62">
            <v>127.97</v>
          </cell>
          <cell r="F62">
            <v>0</v>
          </cell>
          <cell r="G62">
            <v>127.97</v>
          </cell>
          <cell r="H62" t="str">
            <v>-</v>
          </cell>
        </row>
        <row r="63">
          <cell r="A63" t="str">
            <v>1 A 00 912 01</v>
          </cell>
          <cell r="B63" t="str">
            <v>-</v>
          </cell>
          <cell r="C63" t="str">
            <v>Dentes para bueiros triplos D=1,20 m</v>
          </cell>
          <cell r="D63" t="str">
            <v>und</v>
          </cell>
          <cell r="E63">
            <v>142.74</v>
          </cell>
          <cell r="F63">
            <v>0</v>
          </cell>
          <cell r="G63">
            <v>142.74</v>
          </cell>
          <cell r="H63" t="str">
            <v>-</v>
          </cell>
        </row>
        <row r="64">
          <cell r="A64" t="str">
            <v>1 A 00 912 51</v>
          </cell>
          <cell r="B64" t="str">
            <v>-</v>
          </cell>
          <cell r="C64" t="str">
            <v>Dentes para bueiros triplos D=1,20 m AC/BC/PC</v>
          </cell>
          <cell r="D64" t="str">
            <v>und</v>
          </cell>
          <cell r="E64">
            <v>148.83000000000001</v>
          </cell>
          <cell r="F64">
            <v>0</v>
          </cell>
          <cell r="G64">
            <v>148.83000000000001</v>
          </cell>
          <cell r="H64" t="str">
            <v>-</v>
          </cell>
        </row>
        <row r="65">
          <cell r="A65" t="str">
            <v>1 A 00 913 01</v>
          </cell>
          <cell r="B65" t="str">
            <v>-</v>
          </cell>
          <cell r="C65" t="str">
            <v>Dentes para bueiros triplos D=1,50 m</v>
          </cell>
          <cell r="D65" t="str">
            <v>und</v>
          </cell>
          <cell r="E65">
            <v>175.01</v>
          </cell>
          <cell r="F65">
            <v>0</v>
          </cell>
          <cell r="G65">
            <v>175.01</v>
          </cell>
          <cell r="H65" t="str">
            <v>-</v>
          </cell>
        </row>
        <row r="66">
          <cell r="A66" t="str">
            <v>1 A 00 913 51</v>
          </cell>
          <cell r="B66" t="str">
            <v>-</v>
          </cell>
          <cell r="C66" t="str">
            <v>Dentes para bueiros triplos D=1,50 m AC/BC/PC</v>
          </cell>
          <cell r="D66" t="str">
            <v>und</v>
          </cell>
          <cell r="E66">
            <v>182.27</v>
          </cell>
          <cell r="F66">
            <v>0</v>
          </cell>
          <cell r="G66">
            <v>182.27</v>
          </cell>
          <cell r="H66" t="str">
            <v>-</v>
          </cell>
        </row>
        <row r="67">
          <cell r="A67" t="str">
            <v>1 A 00 961 00</v>
          </cell>
          <cell r="B67" t="str">
            <v>-</v>
          </cell>
          <cell r="C67" t="str">
            <v>Peças de Desgaste do Britador 30m3/h</v>
          </cell>
          <cell r="D67" t="str">
            <v>cjh</v>
          </cell>
          <cell r="E67">
            <v>46.15</v>
          </cell>
          <cell r="F67">
            <v>0</v>
          </cell>
          <cell r="G67">
            <v>46.15</v>
          </cell>
          <cell r="H67" t="str">
            <v>-</v>
          </cell>
        </row>
        <row r="68">
          <cell r="A68" t="str">
            <v>1 A 00 962 00</v>
          </cell>
          <cell r="B68" t="str">
            <v>-</v>
          </cell>
          <cell r="C68" t="str">
            <v>Peças de Desgaste do Britador 9 a 20m3/h</v>
          </cell>
          <cell r="D68" t="str">
            <v>cjh</v>
          </cell>
          <cell r="E68">
            <v>19.72</v>
          </cell>
          <cell r="F68">
            <v>0</v>
          </cell>
          <cell r="G68">
            <v>19.72</v>
          </cell>
          <cell r="H68" t="str">
            <v>-</v>
          </cell>
        </row>
        <row r="69">
          <cell r="A69" t="str">
            <v>1 A 00 963 00</v>
          </cell>
          <cell r="B69" t="str">
            <v>-</v>
          </cell>
          <cell r="C69" t="str">
            <v>Peças de Desgaste do Britador 80m3/h</v>
          </cell>
          <cell r="D69" t="str">
            <v>cjh</v>
          </cell>
          <cell r="E69">
            <v>112.13</v>
          </cell>
          <cell r="F69">
            <v>0</v>
          </cell>
          <cell r="G69">
            <v>112.13</v>
          </cell>
          <cell r="H69" t="str">
            <v>-</v>
          </cell>
        </row>
        <row r="70">
          <cell r="A70" t="str">
            <v>1 A 00 964 00</v>
          </cell>
          <cell r="B70" t="str">
            <v>-</v>
          </cell>
          <cell r="C70" t="str">
            <v>Peças de desgaste britador prod. de rachão</v>
          </cell>
          <cell r="D70" t="str">
            <v>cjh</v>
          </cell>
          <cell r="E70">
            <v>36.07</v>
          </cell>
          <cell r="F70">
            <v>0</v>
          </cell>
          <cell r="G70">
            <v>36.07</v>
          </cell>
          <cell r="H70" t="str">
            <v>-</v>
          </cell>
        </row>
        <row r="71">
          <cell r="A71" t="str">
            <v>1 A 00 999 06</v>
          </cell>
          <cell r="B71" t="str">
            <v>-</v>
          </cell>
          <cell r="C71" t="str">
            <v>Solo local / selo de argila apiloado</v>
          </cell>
          <cell r="D71" t="str">
            <v>m³</v>
          </cell>
          <cell r="E71">
            <v>9.01</v>
          </cell>
          <cell r="F71">
            <v>0</v>
          </cell>
          <cell r="G71">
            <v>9.01</v>
          </cell>
          <cell r="H71" t="str">
            <v>-</v>
          </cell>
        </row>
        <row r="72">
          <cell r="A72" t="str">
            <v>1 A 01 100 01</v>
          </cell>
          <cell r="B72" t="str">
            <v>-</v>
          </cell>
          <cell r="C72" t="str">
            <v>Limpeza camada vegetal em jazida (const e restr.)</v>
          </cell>
          <cell r="D72" t="str">
            <v>m²</v>
          </cell>
          <cell r="E72">
            <v>0.28999999999999998</v>
          </cell>
          <cell r="F72">
            <v>0</v>
          </cell>
          <cell r="G72">
            <v>0.28999999999999998</v>
          </cell>
          <cell r="H72" t="str">
            <v>-</v>
          </cell>
        </row>
        <row r="73">
          <cell r="A73" t="str">
            <v>1 A 01 100 02</v>
          </cell>
          <cell r="B73" t="str">
            <v>-</v>
          </cell>
          <cell r="C73" t="str">
            <v>Limpeza de camada vegetal em jazida (consv)</v>
          </cell>
          <cell r="D73" t="str">
            <v>m²</v>
          </cell>
          <cell r="E73">
            <v>0.59</v>
          </cell>
          <cell r="F73">
            <v>0</v>
          </cell>
          <cell r="G73">
            <v>0.59</v>
          </cell>
          <cell r="H73" t="str">
            <v>-</v>
          </cell>
        </row>
        <row r="74">
          <cell r="A74" t="str">
            <v>1 A 01 105 01</v>
          </cell>
          <cell r="B74" t="str">
            <v>-</v>
          </cell>
          <cell r="C74" t="str">
            <v>Expurgo de jazida (const e restr)</v>
          </cell>
          <cell r="D74" t="str">
            <v>m³</v>
          </cell>
          <cell r="E74">
            <v>1.57</v>
          </cell>
          <cell r="F74">
            <v>0</v>
          </cell>
          <cell r="G74">
            <v>1.57</v>
          </cell>
          <cell r="H74" t="str">
            <v>-</v>
          </cell>
        </row>
        <row r="75">
          <cell r="A75" t="str">
            <v>1 A 01 105 02</v>
          </cell>
          <cell r="B75" t="str">
            <v>-</v>
          </cell>
          <cell r="C75" t="str">
            <v>Expurgo de jazida (consv)</v>
          </cell>
          <cell r="D75" t="str">
            <v>m³</v>
          </cell>
          <cell r="E75">
            <v>3.23</v>
          </cell>
          <cell r="F75">
            <v>0</v>
          </cell>
          <cell r="G75">
            <v>3.23</v>
          </cell>
          <cell r="H75" t="str">
            <v>-</v>
          </cell>
        </row>
        <row r="76">
          <cell r="A76" t="str">
            <v>1 A 01 111 00</v>
          </cell>
          <cell r="B76" t="str">
            <v>-</v>
          </cell>
          <cell r="C76" t="str">
            <v>Material de base (consv)</v>
          </cell>
          <cell r="D76" t="str">
            <v>m³</v>
          </cell>
          <cell r="E76">
            <v>0</v>
          </cell>
          <cell r="F76">
            <v>0</v>
          </cell>
          <cell r="G76">
            <v>0</v>
          </cell>
          <cell r="H76" t="str">
            <v>-</v>
          </cell>
        </row>
        <row r="77">
          <cell r="A77" t="str">
            <v>1 A 01 111 01</v>
          </cell>
          <cell r="B77" t="str">
            <v>-</v>
          </cell>
          <cell r="C77" t="str">
            <v>Esc. e carga material de jazida (consv)</v>
          </cell>
          <cell r="D77" t="str">
            <v>m³</v>
          </cell>
          <cell r="E77">
            <v>6.07</v>
          </cell>
          <cell r="F77">
            <v>0</v>
          </cell>
          <cell r="G77">
            <v>6.07</v>
          </cell>
          <cell r="H77" t="str">
            <v>-</v>
          </cell>
        </row>
        <row r="78">
          <cell r="A78" t="str">
            <v>1 A 01 120 01</v>
          </cell>
          <cell r="B78" t="str">
            <v>-</v>
          </cell>
          <cell r="C78" t="str">
            <v>Escav. e carga de mater. de jazida(const e restr)</v>
          </cell>
          <cell r="D78" t="str">
            <v>m³</v>
          </cell>
          <cell r="E78">
            <v>3.26</v>
          </cell>
          <cell r="F78">
            <v>0</v>
          </cell>
          <cell r="G78">
            <v>3.26</v>
          </cell>
          <cell r="H78" t="str">
            <v>-</v>
          </cell>
        </row>
        <row r="79">
          <cell r="A79" t="str">
            <v>1 A 01 150 01</v>
          </cell>
          <cell r="B79" t="str">
            <v>-</v>
          </cell>
          <cell r="C79" t="str">
            <v>Rocha p/ britagem c/ perfur. sobre esteira</v>
          </cell>
          <cell r="D79" t="str">
            <v>m³</v>
          </cell>
          <cell r="E79">
            <v>21.78</v>
          </cell>
          <cell r="F79">
            <v>0</v>
          </cell>
          <cell r="G79">
            <v>21.78</v>
          </cell>
          <cell r="H79" t="str">
            <v>-</v>
          </cell>
        </row>
        <row r="80">
          <cell r="A80" t="str">
            <v>1 A 01 150 02</v>
          </cell>
          <cell r="B80" t="str">
            <v>-</v>
          </cell>
          <cell r="C80" t="str">
            <v>Rocha p/ britagem com perfuratriz manual</v>
          </cell>
          <cell r="D80" t="str">
            <v>m³</v>
          </cell>
          <cell r="E80">
            <v>22.5</v>
          </cell>
          <cell r="F80">
            <v>0</v>
          </cell>
          <cell r="G80">
            <v>22.5</v>
          </cell>
          <cell r="H80" t="str">
            <v>-</v>
          </cell>
        </row>
        <row r="81">
          <cell r="A81" t="str">
            <v>1 A 01 155 01</v>
          </cell>
          <cell r="B81" t="str">
            <v>-</v>
          </cell>
          <cell r="C81" t="str">
            <v>Rachão ou pedra-de-mão produzidos-(const e rest)</v>
          </cell>
          <cell r="D81" t="str">
            <v>m³</v>
          </cell>
          <cell r="E81">
            <v>17.39</v>
          </cell>
          <cell r="F81">
            <v>0</v>
          </cell>
          <cell r="G81">
            <v>17.39</v>
          </cell>
          <cell r="H81" t="str">
            <v>-</v>
          </cell>
        </row>
        <row r="82">
          <cell r="A82" t="str">
            <v>1 A 01 155 51</v>
          </cell>
          <cell r="B82" t="str">
            <v>-</v>
          </cell>
          <cell r="C82" t="str">
            <v>Rachão ou pedra-de-mão comercial (cont e rest)/ PC</v>
          </cell>
          <cell r="D82" t="str">
            <v>m³</v>
          </cell>
          <cell r="E82">
            <v>21</v>
          </cell>
          <cell r="F82">
            <v>0</v>
          </cell>
          <cell r="G82">
            <v>21</v>
          </cell>
          <cell r="H82" t="str">
            <v>-</v>
          </cell>
        </row>
        <row r="83">
          <cell r="A83" t="str">
            <v>1 A 01 170 01</v>
          </cell>
          <cell r="B83" t="str">
            <v>-</v>
          </cell>
          <cell r="C83" t="str">
            <v>Areia extraída com escavadeira hidráulica</v>
          </cell>
          <cell r="D83" t="str">
            <v>m³</v>
          </cell>
          <cell r="E83">
            <v>5.16</v>
          </cell>
          <cell r="F83">
            <v>0</v>
          </cell>
          <cell r="G83">
            <v>5.16</v>
          </cell>
          <cell r="H83" t="str">
            <v>-</v>
          </cell>
        </row>
        <row r="84">
          <cell r="A84" t="str">
            <v>1 A 01 170 02</v>
          </cell>
          <cell r="B84" t="str">
            <v>-</v>
          </cell>
          <cell r="C84" t="str">
            <v>Areia extraída com trator e carregadeira</v>
          </cell>
          <cell r="D84" t="str">
            <v>m³</v>
          </cell>
          <cell r="E84">
            <v>4.37</v>
          </cell>
          <cell r="F84">
            <v>0</v>
          </cell>
          <cell r="G84">
            <v>4.37</v>
          </cell>
          <cell r="H84" t="str">
            <v>-</v>
          </cell>
        </row>
        <row r="85">
          <cell r="A85" t="str">
            <v>1 A 01 170 03</v>
          </cell>
          <cell r="B85" t="str">
            <v>-</v>
          </cell>
          <cell r="C85" t="str">
            <v>Areia extraída com draga de sucção (tipo bomba)</v>
          </cell>
          <cell r="D85" t="str">
            <v>m³</v>
          </cell>
          <cell r="E85">
            <v>14.15</v>
          </cell>
          <cell r="F85">
            <v>0</v>
          </cell>
          <cell r="G85">
            <v>14.15</v>
          </cell>
          <cell r="H85" t="str">
            <v>-</v>
          </cell>
        </row>
        <row r="86">
          <cell r="A86" t="str">
            <v>1 A 01 200 01</v>
          </cell>
          <cell r="B86" t="str">
            <v>-</v>
          </cell>
          <cell r="C86" t="str">
            <v>Brita produzida em central de britagem de 80 m3/h</v>
          </cell>
          <cell r="D86" t="str">
            <v>m³</v>
          </cell>
          <cell r="E86">
            <v>21.28</v>
          </cell>
          <cell r="F86">
            <v>0</v>
          </cell>
          <cell r="G86">
            <v>21.28</v>
          </cell>
          <cell r="H86" t="str">
            <v>-</v>
          </cell>
        </row>
        <row r="87">
          <cell r="A87" t="str">
            <v>1 A 01 200 02</v>
          </cell>
          <cell r="B87" t="str">
            <v>-</v>
          </cell>
          <cell r="C87" t="str">
            <v>Brita produzida em central de britagem de 30 m3/h</v>
          </cell>
          <cell r="D87" t="str">
            <v>m³</v>
          </cell>
          <cell r="E87">
            <v>26.92</v>
          </cell>
          <cell r="F87">
            <v>0</v>
          </cell>
          <cell r="G87">
            <v>26.92</v>
          </cell>
          <cell r="H87" t="str">
            <v>-</v>
          </cell>
        </row>
        <row r="88">
          <cell r="A88" t="str">
            <v>1 A 01 200 04</v>
          </cell>
          <cell r="B88" t="str">
            <v>-</v>
          </cell>
          <cell r="C88" t="str">
            <v>Pedra de mão produzida manualmente (consv)</v>
          </cell>
          <cell r="D88" t="str">
            <v>m³</v>
          </cell>
          <cell r="E88">
            <v>28.38</v>
          </cell>
          <cell r="F88">
            <v>0</v>
          </cell>
          <cell r="G88">
            <v>28.38</v>
          </cell>
          <cell r="H88" t="str">
            <v>-</v>
          </cell>
        </row>
        <row r="89">
          <cell r="A89" t="str">
            <v>1 A 01 390 02</v>
          </cell>
          <cell r="B89" t="str">
            <v>-</v>
          </cell>
          <cell r="C89" t="str">
            <v>Usinagem de CBUQ (capa de rolamento)</v>
          </cell>
          <cell r="D89" t="str">
            <v>t</v>
          </cell>
          <cell r="E89">
            <v>26.16</v>
          </cell>
          <cell r="F89">
            <v>0</v>
          </cell>
          <cell r="G89">
            <v>26.16</v>
          </cell>
          <cell r="H89" t="str">
            <v>-</v>
          </cell>
        </row>
        <row r="90">
          <cell r="A90" t="str">
            <v>1 A 01 390 03</v>
          </cell>
          <cell r="B90" t="str">
            <v>-</v>
          </cell>
          <cell r="C90" t="str">
            <v>Usinagem de CBUQ (binder)</v>
          </cell>
          <cell r="D90" t="str">
            <v>t</v>
          </cell>
          <cell r="E90">
            <v>25.61</v>
          </cell>
          <cell r="F90">
            <v>0</v>
          </cell>
          <cell r="G90">
            <v>25.61</v>
          </cell>
          <cell r="H90" t="str">
            <v>-</v>
          </cell>
        </row>
        <row r="91">
          <cell r="A91" t="str">
            <v>1 A 01 390 52</v>
          </cell>
          <cell r="B91" t="str">
            <v>-</v>
          </cell>
          <cell r="C91" t="str">
            <v>Usinagem de CBUQ (capa de rolamento) AC/BC</v>
          </cell>
          <cell r="D91" t="str">
            <v>t</v>
          </cell>
          <cell r="E91">
            <v>28.35</v>
          </cell>
          <cell r="F91">
            <v>0</v>
          </cell>
          <cell r="G91">
            <v>28.35</v>
          </cell>
          <cell r="H91" t="str">
            <v>-</v>
          </cell>
        </row>
        <row r="92">
          <cell r="A92" t="str">
            <v>1 A 01 390 53</v>
          </cell>
          <cell r="B92" t="str">
            <v>-</v>
          </cell>
          <cell r="C92" t="str">
            <v>Usinagem de CBUQ (binder) AC/BC</v>
          </cell>
          <cell r="D92" t="str">
            <v>t</v>
          </cell>
          <cell r="E92">
            <v>27.78</v>
          </cell>
          <cell r="F92">
            <v>0</v>
          </cell>
          <cell r="G92">
            <v>27.78</v>
          </cell>
          <cell r="H92" t="str">
            <v>-</v>
          </cell>
        </row>
        <row r="93">
          <cell r="A93" t="str">
            <v>1 A 01 391 02</v>
          </cell>
          <cell r="B93" t="str">
            <v>-</v>
          </cell>
          <cell r="C93" t="str">
            <v>Usinagem de areia-asfalto</v>
          </cell>
          <cell r="D93" t="str">
            <v>t</v>
          </cell>
          <cell r="E93">
            <v>28.44</v>
          </cell>
          <cell r="F93">
            <v>0</v>
          </cell>
          <cell r="G93">
            <v>28.44</v>
          </cell>
          <cell r="H93" t="str">
            <v>-</v>
          </cell>
        </row>
        <row r="94">
          <cell r="A94" t="str">
            <v>1 A 01 391 52</v>
          </cell>
          <cell r="B94" t="str">
            <v>-</v>
          </cell>
          <cell r="C94" t="str">
            <v>Usinagem de areia-asfalto AC</v>
          </cell>
          <cell r="D94" t="str">
            <v>t</v>
          </cell>
          <cell r="E94">
            <v>39.31</v>
          </cell>
          <cell r="F94">
            <v>0</v>
          </cell>
          <cell r="G94">
            <v>39.31</v>
          </cell>
          <cell r="H94" t="str">
            <v>-</v>
          </cell>
        </row>
        <row r="95">
          <cell r="A95" t="str">
            <v>1 A 01 395 01</v>
          </cell>
          <cell r="B95" t="str">
            <v>-</v>
          </cell>
          <cell r="C95" t="str">
            <v>Usinagem de brita graduada</v>
          </cell>
          <cell r="D95" t="str">
            <v>m³</v>
          </cell>
          <cell r="E95">
            <v>36.54</v>
          </cell>
          <cell r="F95">
            <v>0</v>
          </cell>
          <cell r="G95">
            <v>36.54</v>
          </cell>
          <cell r="H95" t="str">
            <v>-</v>
          </cell>
        </row>
        <row r="96">
          <cell r="A96" t="str">
            <v>1 A 01 395 02</v>
          </cell>
          <cell r="B96" t="str">
            <v>-</v>
          </cell>
          <cell r="C96" t="str">
            <v>Usinagem de solo-brita</v>
          </cell>
          <cell r="D96" t="str">
            <v>m³</v>
          </cell>
          <cell r="E96">
            <v>19.72</v>
          </cell>
          <cell r="F96">
            <v>0</v>
          </cell>
          <cell r="G96">
            <v>19.72</v>
          </cell>
          <cell r="H96" t="str">
            <v>-</v>
          </cell>
        </row>
        <row r="97">
          <cell r="A97" t="str">
            <v>1 A 01 395 51</v>
          </cell>
          <cell r="B97" t="str">
            <v>-</v>
          </cell>
          <cell r="C97" t="str">
            <v>Usinagem de brita graduada BC</v>
          </cell>
          <cell r="D97" t="str">
            <v>m³</v>
          </cell>
          <cell r="E97">
            <v>35.69</v>
          </cell>
          <cell r="F97">
            <v>0</v>
          </cell>
          <cell r="G97">
            <v>35.69</v>
          </cell>
          <cell r="H97" t="str">
            <v>-</v>
          </cell>
        </row>
        <row r="98">
          <cell r="A98" t="str">
            <v>1 A 01 395 52</v>
          </cell>
          <cell r="B98" t="str">
            <v>-</v>
          </cell>
          <cell r="C98" t="str">
            <v>Usinagem de solo-brita BC</v>
          </cell>
          <cell r="D98" t="str">
            <v>m³</v>
          </cell>
          <cell r="E98">
            <v>19.37</v>
          </cell>
          <cell r="F98">
            <v>0</v>
          </cell>
          <cell r="G98">
            <v>19.37</v>
          </cell>
          <cell r="H98" t="str">
            <v>-</v>
          </cell>
        </row>
        <row r="99">
          <cell r="A99" t="str">
            <v>1 A 01 396 01</v>
          </cell>
          <cell r="B99" t="str">
            <v>-</v>
          </cell>
          <cell r="C99" t="str">
            <v>Usinagem de solo-cimento</v>
          </cell>
          <cell r="D99" t="str">
            <v>m³</v>
          </cell>
          <cell r="E99">
            <v>64.83</v>
          </cell>
          <cell r="F99">
            <v>0</v>
          </cell>
          <cell r="G99">
            <v>64.83</v>
          </cell>
          <cell r="H99" t="str">
            <v>-</v>
          </cell>
        </row>
        <row r="100">
          <cell r="A100" t="str">
            <v>1 A 01 396 02</v>
          </cell>
          <cell r="B100" t="str">
            <v>-</v>
          </cell>
          <cell r="C100" t="str">
            <v>Usinagem de solo melhorado com cimento.</v>
          </cell>
          <cell r="D100" t="str">
            <v>m³</v>
          </cell>
          <cell r="E100">
            <v>35.6</v>
          </cell>
          <cell r="F100">
            <v>0</v>
          </cell>
          <cell r="G100">
            <v>35.6</v>
          </cell>
          <cell r="H100" t="str">
            <v>-</v>
          </cell>
        </row>
        <row r="101">
          <cell r="A101" t="str">
            <v>1 A 01 397 02</v>
          </cell>
          <cell r="B101" t="str">
            <v>-</v>
          </cell>
          <cell r="C101" t="str">
            <v>Usinagem de P.M.F.</v>
          </cell>
          <cell r="D101" t="str">
            <v>m³</v>
          </cell>
          <cell r="E101">
            <v>34.97</v>
          </cell>
          <cell r="F101">
            <v>0</v>
          </cell>
          <cell r="G101">
            <v>34.97</v>
          </cell>
          <cell r="H101" t="str">
            <v>-</v>
          </cell>
        </row>
        <row r="102">
          <cell r="A102" t="str">
            <v>1 A 01 397 52</v>
          </cell>
          <cell r="B102" t="str">
            <v>-</v>
          </cell>
          <cell r="C102" t="str">
            <v>Usinagem de P.M.F. AC/BC</v>
          </cell>
          <cell r="D102" t="str">
            <v>m³</v>
          </cell>
          <cell r="E102">
            <v>37.020000000000003</v>
          </cell>
          <cell r="F102">
            <v>0</v>
          </cell>
          <cell r="G102">
            <v>37.020000000000003</v>
          </cell>
          <cell r="H102" t="str">
            <v>-</v>
          </cell>
        </row>
        <row r="103">
          <cell r="A103" t="str">
            <v>1 A 01 398 02</v>
          </cell>
          <cell r="B103" t="str">
            <v>-</v>
          </cell>
          <cell r="C103" t="str">
            <v>Usinagem de CBUQ p/ reciclagem em usina fixa.</v>
          </cell>
          <cell r="D103" t="str">
            <v>t</v>
          </cell>
          <cell r="E103">
            <v>21.63</v>
          </cell>
          <cell r="F103">
            <v>0</v>
          </cell>
          <cell r="G103">
            <v>21.63</v>
          </cell>
          <cell r="H103" t="str">
            <v>-</v>
          </cell>
        </row>
        <row r="104">
          <cell r="A104" t="str">
            <v>1 A 01 398 52</v>
          </cell>
          <cell r="B104" t="str">
            <v>-</v>
          </cell>
          <cell r="C104" t="str">
            <v>Usinagem de CBUQ p/ reciclagem em usina fixa BC</v>
          </cell>
          <cell r="D104" t="str">
            <v>t</v>
          </cell>
          <cell r="E104">
            <v>21.45</v>
          </cell>
          <cell r="F104">
            <v>0</v>
          </cell>
          <cell r="G104">
            <v>21.45</v>
          </cell>
          <cell r="H104" t="str">
            <v>-</v>
          </cell>
        </row>
        <row r="105">
          <cell r="A105" t="str">
            <v>1 A 01 401 01</v>
          </cell>
          <cell r="B105" t="str">
            <v>-</v>
          </cell>
          <cell r="C105" t="str">
            <v>Fôrma comum de madeira</v>
          </cell>
          <cell r="D105" t="str">
            <v>m²</v>
          </cell>
          <cell r="E105">
            <v>30.39</v>
          </cell>
          <cell r="F105">
            <v>0</v>
          </cell>
          <cell r="G105">
            <v>30.39</v>
          </cell>
          <cell r="H105" t="str">
            <v>-</v>
          </cell>
        </row>
        <row r="106">
          <cell r="A106" t="str">
            <v>1 A 01 402 01</v>
          </cell>
          <cell r="B106" t="str">
            <v>-</v>
          </cell>
          <cell r="C106" t="str">
            <v>Fôrma de placa compensada resinada</v>
          </cell>
          <cell r="D106" t="str">
            <v>m²</v>
          </cell>
          <cell r="E106">
            <v>21.9</v>
          </cell>
          <cell r="F106">
            <v>0</v>
          </cell>
          <cell r="G106">
            <v>21.9</v>
          </cell>
          <cell r="H106" t="str">
            <v>-</v>
          </cell>
        </row>
        <row r="107">
          <cell r="A107" t="str">
            <v>1 A 01 403 01</v>
          </cell>
          <cell r="B107" t="str">
            <v>-</v>
          </cell>
          <cell r="C107" t="str">
            <v>Fôrma de placa compensada plastificada</v>
          </cell>
          <cell r="D107" t="str">
            <v>m²</v>
          </cell>
          <cell r="E107">
            <v>24.01</v>
          </cell>
          <cell r="F107">
            <v>0</v>
          </cell>
          <cell r="G107">
            <v>24.01</v>
          </cell>
          <cell r="H107" t="str">
            <v>-</v>
          </cell>
        </row>
        <row r="108">
          <cell r="A108" t="str">
            <v>1 A 01 404 01</v>
          </cell>
          <cell r="B108" t="str">
            <v>-</v>
          </cell>
          <cell r="C108" t="str">
            <v>Fôrma para tubulão</v>
          </cell>
          <cell r="D108" t="str">
            <v>m²</v>
          </cell>
          <cell r="E108">
            <v>15.85</v>
          </cell>
          <cell r="F108">
            <v>0</v>
          </cell>
          <cell r="G108">
            <v>15.85</v>
          </cell>
          <cell r="H108" t="str">
            <v>-</v>
          </cell>
        </row>
        <row r="109">
          <cell r="A109" t="str">
            <v>1 A 01 407 01</v>
          </cell>
          <cell r="B109" t="str">
            <v>-</v>
          </cell>
          <cell r="C109" t="str">
            <v>Confecção e lançam. de concreto magro em betoneira</v>
          </cell>
          <cell r="D109" t="str">
            <v>m³</v>
          </cell>
          <cell r="E109">
            <v>134.13999999999999</v>
          </cell>
          <cell r="F109">
            <v>0</v>
          </cell>
          <cell r="G109">
            <v>134.13999999999999</v>
          </cell>
          <cell r="H109" t="str">
            <v>-</v>
          </cell>
        </row>
        <row r="110">
          <cell r="A110" t="str">
            <v>1 A 01 407 51</v>
          </cell>
          <cell r="B110" t="str">
            <v>-</v>
          </cell>
          <cell r="C110" t="str">
            <v>Conf.e lanç. de concreto magro em betoneira AC/BC</v>
          </cell>
          <cell r="D110" t="str">
            <v>m³</v>
          </cell>
          <cell r="E110">
            <v>144.44999999999999</v>
          </cell>
          <cell r="F110">
            <v>0</v>
          </cell>
          <cell r="G110">
            <v>144.44999999999999</v>
          </cell>
          <cell r="H110" t="str">
            <v>-</v>
          </cell>
        </row>
        <row r="111">
          <cell r="A111" t="str">
            <v>1 A 01 408 01</v>
          </cell>
          <cell r="B111" t="str">
            <v>-</v>
          </cell>
          <cell r="C111" t="str">
            <v>Concreto fck=8MPa contr raz uso geral conf e lanç</v>
          </cell>
          <cell r="D111" t="str">
            <v>m³</v>
          </cell>
          <cell r="E111">
            <v>156.01</v>
          </cell>
          <cell r="F111">
            <v>0</v>
          </cell>
          <cell r="G111">
            <v>156.01</v>
          </cell>
          <cell r="H111" t="str">
            <v>-</v>
          </cell>
        </row>
        <row r="112">
          <cell r="A112" t="str">
            <v>1 A 01 408 51</v>
          </cell>
          <cell r="B112" t="str">
            <v>-</v>
          </cell>
          <cell r="C112" t="str">
            <v>Concr.fck=8MPa c.raz uso ger conf e lanç AC/BC</v>
          </cell>
          <cell r="D112" t="str">
            <v>m³</v>
          </cell>
          <cell r="E112">
            <v>165.63</v>
          </cell>
          <cell r="F112">
            <v>0</v>
          </cell>
          <cell r="G112">
            <v>165.63</v>
          </cell>
          <cell r="H112" t="str">
            <v>-</v>
          </cell>
        </row>
        <row r="113">
          <cell r="A113" t="str">
            <v>1 A 01 410 01</v>
          </cell>
          <cell r="B113" t="str">
            <v>-</v>
          </cell>
          <cell r="C113" t="str">
            <v>Concreto fck=10MPa contr raz uso geral conf e lanç</v>
          </cell>
          <cell r="D113" t="str">
            <v>m³</v>
          </cell>
          <cell r="E113">
            <v>163.52000000000001</v>
          </cell>
          <cell r="F113">
            <v>0</v>
          </cell>
          <cell r="G113">
            <v>163.52000000000001</v>
          </cell>
          <cell r="H113" t="str">
            <v>-</v>
          </cell>
        </row>
        <row r="114">
          <cell r="A114" t="str">
            <v>1 A 01 410 51</v>
          </cell>
          <cell r="B114" t="str">
            <v>-</v>
          </cell>
          <cell r="C114" t="str">
            <v>Concr.fck=10MPa c.raz uso ger conf/lanç AC/BC</v>
          </cell>
          <cell r="D114" t="str">
            <v>m³</v>
          </cell>
          <cell r="E114">
            <v>172.9</v>
          </cell>
          <cell r="F114">
            <v>0</v>
          </cell>
          <cell r="G114">
            <v>172.9</v>
          </cell>
          <cell r="H114" t="str">
            <v>-</v>
          </cell>
        </row>
        <row r="115">
          <cell r="A115" t="str">
            <v>1 A 01 412 01</v>
          </cell>
          <cell r="B115" t="str">
            <v>-</v>
          </cell>
          <cell r="C115" t="str">
            <v>Concreto fck=12MPa contr raz uso geral conf e lanç</v>
          </cell>
          <cell r="D115" t="str">
            <v>m³</v>
          </cell>
          <cell r="E115">
            <v>171.35</v>
          </cell>
          <cell r="F115">
            <v>0</v>
          </cell>
          <cell r="G115">
            <v>171.35</v>
          </cell>
          <cell r="H115" t="str">
            <v>-</v>
          </cell>
        </row>
        <row r="116">
          <cell r="A116" t="str">
            <v>1 A 01 412 51</v>
          </cell>
          <cell r="B116" t="str">
            <v>-</v>
          </cell>
          <cell r="C116" t="str">
            <v>Concr.fck=12MPa c.raz uso ger conf/lanç AC/BC</v>
          </cell>
          <cell r="D116" t="str">
            <v>m³</v>
          </cell>
          <cell r="E116">
            <v>180.49</v>
          </cell>
          <cell r="F116">
            <v>0</v>
          </cell>
          <cell r="G116">
            <v>180.49</v>
          </cell>
          <cell r="H116" t="str">
            <v>-</v>
          </cell>
        </row>
        <row r="117">
          <cell r="A117" t="str">
            <v>1 A 01 415 01</v>
          </cell>
          <cell r="B117" t="str">
            <v>-</v>
          </cell>
          <cell r="C117" t="str">
            <v>Concr estr fck=15MPa contr raz uso ger conf e lanç</v>
          </cell>
          <cell r="D117" t="str">
            <v>m³</v>
          </cell>
          <cell r="E117">
            <v>179.84</v>
          </cell>
          <cell r="F117">
            <v>0</v>
          </cell>
          <cell r="G117">
            <v>179.84</v>
          </cell>
          <cell r="H117" t="str">
            <v>-</v>
          </cell>
        </row>
        <row r="118">
          <cell r="A118" t="str">
            <v>1 A 01 415 51</v>
          </cell>
          <cell r="B118" t="str">
            <v>-</v>
          </cell>
          <cell r="C118" t="str">
            <v>Concr estr fck=15MPa c.raz uso ger conf/lanç AC/BC</v>
          </cell>
          <cell r="D118" t="str">
            <v>m³</v>
          </cell>
          <cell r="E118">
            <v>188.71</v>
          </cell>
          <cell r="F118">
            <v>0</v>
          </cell>
          <cell r="G118">
            <v>188.71</v>
          </cell>
          <cell r="H118" t="str">
            <v>-</v>
          </cell>
        </row>
        <row r="119">
          <cell r="A119" t="str">
            <v>1 A 01 518 01</v>
          </cell>
          <cell r="B119" t="str">
            <v>-</v>
          </cell>
          <cell r="C119" t="str">
            <v>Concr estr fck=18MPa contr raz uso ger conf e lanç</v>
          </cell>
          <cell r="D119" t="str">
            <v>m³</v>
          </cell>
          <cell r="E119">
            <v>188</v>
          </cell>
          <cell r="F119">
            <v>0</v>
          </cell>
          <cell r="G119">
            <v>188</v>
          </cell>
          <cell r="H119" t="str">
            <v>-</v>
          </cell>
        </row>
        <row r="120">
          <cell r="A120" t="str">
            <v>1 A 01 418 51</v>
          </cell>
          <cell r="B120" t="str">
            <v>-</v>
          </cell>
          <cell r="C120" t="str">
            <v>Concr.estr fck=18MPa c.raz uso ger conf/lanç AC/BC</v>
          </cell>
          <cell r="D120" t="str">
            <v>m³</v>
          </cell>
          <cell r="E120">
            <v>196.59</v>
          </cell>
          <cell r="F120">
            <v>0</v>
          </cell>
          <cell r="G120">
            <v>196.59</v>
          </cell>
          <cell r="H120" t="str">
            <v>-</v>
          </cell>
        </row>
        <row r="121">
          <cell r="A121" t="str">
            <v>1 A 01 422 00</v>
          </cell>
          <cell r="B121" t="str">
            <v>-</v>
          </cell>
          <cell r="C121" t="str">
            <v>Concr estr fck=22MPa contr raz uso ger conf e lanç</v>
          </cell>
          <cell r="D121" t="str">
            <v>m³</v>
          </cell>
          <cell r="E121">
            <v>202.69</v>
          </cell>
          <cell r="F121">
            <v>0</v>
          </cell>
          <cell r="G121">
            <v>202.69</v>
          </cell>
          <cell r="H121" t="str">
            <v>-</v>
          </cell>
        </row>
        <row r="122">
          <cell r="A122" t="str">
            <v>1 A 01 422 51</v>
          </cell>
          <cell r="B122" t="str">
            <v>-</v>
          </cell>
          <cell r="C122" t="str">
            <v>Concr.estr.fck=22MPa c.raz uso ger conf/lanç AC/BC</v>
          </cell>
          <cell r="D122" t="str">
            <v>m³</v>
          </cell>
          <cell r="E122">
            <v>210.82</v>
          </cell>
          <cell r="F122">
            <v>0</v>
          </cell>
          <cell r="G122">
            <v>210.82</v>
          </cell>
          <cell r="H122" t="str">
            <v>-</v>
          </cell>
        </row>
        <row r="123">
          <cell r="A123" t="str">
            <v>1 A 01 423 00</v>
          </cell>
          <cell r="B123" t="str">
            <v>-</v>
          </cell>
          <cell r="C123" t="str">
            <v>Concreto fck=18MPa para pré-moldados (tubos)</v>
          </cell>
          <cell r="D123" t="str">
            <v>m³</v>
          </cell>
          <cell r="E123">
            <v>182.22</v>
          </cell>
          <cell r="F123">
            <v>0</v>
          </cell>
          <cell r="G123">
            <v>182.22</v>
          </cell>
          <cell r="H123" t="str">
            <v>-</v>
          </cell>
        </row>
        <row r="124">
          <cell r="A124" t="str">
            <v>1 A 01 423 50</v>
          </cell>
          <cell r="B124" t="str">
            <v>-</v>
          </cell>
          <cell r="C124" t="str">
            <v>Concr.fck=18MPa para pré-moldados (tubos) AC/BC</v>
          </cell>
          <cell r="D124" t="str">
            <v>m³</v>
          </cell>
          <cell r="E124">
            <v>191.1</v>
          </cell>
          <cell r="F124">
            <v>0</v>
          </cell>
          <cell r="G124">
            <v>191.1</v>
          </cell>
          <cell r="H124" t="str">
            <v>-</v>
          </cell>
        </row>
        <row r="125">
          <cell r="A125" t="str">
            <v>1 A 01 424 00</v>
          </cell>
          <cell r="B125" t="str">
            <v>-</v>
          </cell>
          <cell r="C125" t="str">
            <v>Concreto poroso para pré-moldados (tubos)</v>
          </cell>
          <cell r="D125" t="str">
            <v>m³</v>
          </cell>
          <cell r="E125">
            <v>187.06</v>
          </cell>
          <cell r="F125">
            <v>0</v>
          </cell>
          <cell r="G125">
            <v>187.06</v>
          </cell>
          <cell r="H125" t="str">
            <v>-</v>
          </cell>
        </row>
        <row r="126">
          <cell r="A126" t="str">
            <v>1 A 01 424 50</v>
          </cell>
          <cell r="B126" t="str">
            <v>-</v>
          </cell>
          <cell r="C126" t="str">
            <v>Concreto poroso para pré-moldados (tubos) AC/BC</v>
          </cell>
          <cell r="D126" t="str">
            <v>m³</v>
          </cell>
          <cell r="E126">
            <v>191.25</v>
          </cell>
          <cell r="F126">
            <v>0</v>
          </cell>
          <cell r="G126">
            <v>191.25</v>
          </cell>
          <cell r="H126" t="str">
            <v>-</v>
          </cell>
        </row>
        <row r="127">
          <cell r="A127" t="str">
            <v>1 A 01 450 01</v>
          </cell>
          <cell r="B127" t="str">
            <v>-</v>
          </cell>
          <cell r="C127" t="str">
            <v>Escoramento de bueiros celulares</v>
          </cell>
          <cell r="D127" t="str">
            <v>m³</v>
          </cell>
          <cell r="E127">
            <v>27.96</v>
          </cell>
          <cell r="F127">
            <v>0</v>
          </cell>
          <cell r="G127">
            <v>27.96</v>
          </cell>
          <cell r="H127" t="str">
            <v>-</v>
          </cell>
        </row>
        <row r="128">
          <cell r="A128" t="str">
            <v>1 A 01 512 10</v>
          </cell>
          <cell r="B128" t="str">
            <v>-</v>
          </cell>
          <cell r="C128" t="str">
            <v>Concreto ciclópico fck=12 MPa</v>
          </cell>
          <cell r="D128" t="str">
            <v>m³</v>
          </cell>
          <cell r="E128">
            <v>132.57</v>
          </cell>
          <cell r="F128">
            <v>0</v>
          </cell>
          <cell r="G128">
            <v>132.57</v>
          </cell>
          <cell r="H128" t="str">
            <v>-</v>
          </cell>
        </row>
        <row r="129">
          <cell r="A129" t="str">
            <v>1 A 01 512 60</v>
          </cell>
          <cell r="B129" t="str">
            <v>-</v>
          </cell>
          <cell r="C129" t="str">
            <v>Concreto ciclópico fck=12 MPa AC/BC/PC</v>
          </cell>
          <cell r="D129" t="str">
            <v>m³</v>
          </cell>
          <cell r="E129">
            <v>140.21</v>
          </cell>
          <cell r="F129">
            <v>0</v>
          </cell>
          <cell r="G129">
            <v>140.21</v>
          </cell>
          <cell r="H129" t="str">
            <v>-</v>
          </cell>
        </row>
        <row r="130">
          <cell r="A130" t="str">
            <v>1 A 01 515 10</v>
          </cell>
          <cell r="B130" t="str">
            <v>-</v>
          </cell>
          <cell r="C130" t="str">
            <v>Concreto ciclópico fck=15 MPa</v>
          </cell>
          <cell r="D130" t="str">
            <v>m³</v>
          </cell>
          <cell r="E130">
            <v>138.51</v>
          </cell>
          <cell r="F130">
            <v>0</v>
          </cell>
          <cell r="G130">
            <v>138.51</v>
          </cell>
          <cell r="H130" t="str">
            <v>-</v>
          </cell>
        </row>
        <row r="131">
          <cell r="A131" t="str">
            <v>1 A 01 515 60</v>
          </cell>
          <cell r="B131" t="str">
            <v>-</v>
          </cell>
          <cell r="C131" t="str">
            <v>Concreto ciclópico fck=15 MPa AC/BC/PC</v>
          </cell>
          <cell r="D131" t="str">
            <v>m³</v>
          </cell>
          <cell r="E131">
            <v>145.96</v>
          </cell>
          <cell r="F131">
            <v>0</v>
          </cell>
          <cell r="G131">
            <v>145.96</v>
          </cell>
          <cell r="H131" t="str">
            <v>-</v>
          </cell>
        </row>
        <row r="132">
          <cell r="A132" t="str">
            <v>1 A 01 580 01</v>
          </cell>
          <cell r="B132" t="str">
            <v>-</v>
          </cell>
          <cell r="C132" t="str">
            <v>Fornecimento, preparo e colocação formas aço CA 60</v>
          </cell>
          <cell r="D132" t="str">
            <v>kg</v>
          </cell>
          <cell r="E132">
            <v>5.86</v>
          </cell>
          <cell r="F132">
            <v>0</v>
          </cell>
          <cell r="G132">
            <v>5.86</v>
          </cell>
          <cell r="H132" t="str">
            <v>-</v>
          </cell>
        </row>
        <row r="133">
          <cell r="A133" t="str">
            <v>1 A 01 580 02</v>
          </cell>
          <cell r="B133" t="str">
            <v>-</v>
          </cell>
          <cell r="C133" t="str">
            <v>Fornecimento, preparo e colocação formas aço CA 50</v>
          </cell>
          <cell r="D133" t="str">
            <v>kg</v>
          </cell>
          <cell r="E133">
            <v>5.29</v>
          </cell>
          <cell r="F133">
            <v>0</v>
          </cell>
          <cell r="G133">
            <v>5.29</v>
          </cell>
          <cell r="H133" t="str">
            <v>-</v>
          </cell>
        </row>
        <row r="134">
          <cell r="A134" t="str">
            <v>1 A 01 580 03</v>
          </cell>
          <cell r="B134" t="str">
            <v>-</v>
          </cell>
          <cell r="C134" t="str">
            <v>Fornecimento, preparo e colocação formas aço CA 25</v>
          </cell>
          <cell r="D134" t="str">
            <v>kg</v>
          </cell>
          <cell r="E134">
            <v>5.46</v>
          </cell>
          <cell r="F134">
            <v>0</v>
          </cell>
          <cell r="G134">
            <v>5.46</v>
          </cell>
          <cell r="H134" t="str">
            <v>-</v>
          </cell>
        </row>
        <row r="135">
          <cell r="A135" t="str">
            <v>1 A 01 603 01</v>
          </cell>
          <cell r="B135" t="str">
            <v>-</v>
          </cell>
          <cell r="C135" t="str">
            <v>Argamassa cimento-areia 1:3</v>
          </cell>
          <cell r="D135" t="str">
            <v>m³</v>
          </cell>
          <cell r="E135">
            <v>196.53</v>
          </cell>
          <cell r="F135">
            <v>0</v>
          </cell>
          <cell r="G135">
            <v>196.53</v>
          </cell>
          <cell r="H135" t="str">
            <v>-</v>
          </cell>
        </row>
        <row r="136">
          <cell r="A136" t="str">
            <v>1 A 01 603 51</v>
          </cell>
          <cell r="B136" t="str">
            <v>-</v>
          </cell>
          <cell r="C136" t="str">
            <v>Argamassa cimento-areia 1:3 AC</v>
          </cell>
          <cell r="D136" t="str">
            <v>m³</v>
          </cell>
          <cell r="E136">
            <v>212.37</v>
          </cell>
          <cell r="F136">
            <v>0</v>
          </cell>
          <cell r="G136">
            <v>212.37</v>
          </cell>
          <cell r="H136" t="str">
            <v>-</v>
          </cell>
        </row>
        <row r="137">
          <cell r="A137" t="str">
            <v>1 A 01 604 01</v>
          </cell>
          <cell r="B137" t="str">
            <v>-</v>
          </cell>
          <cell r="C137" t="str">
            <v>Argamassa cimento-areia 1:4</v>
          </cell>
          <cell r="D137" t="str">
            <v>m³</v>
          </cell>
          <cell r="E137">
            <v>164.05</v>
          </cell>
          <cell r="F137">
            <v>0</v>
          </cell>
          <cell r="G137">
            <v>164.05</v>
          </cell>
          <cell r="H137" t="str">
            <v>-</v>
          </cell>
        </row>
        <row r="138">
          <cell r="A138" t="str">
            <v>1 A 01 604 51</v>
          </cell>
          <cell r="B138" t="str">
            <v>-</v>
          </cell>
          <cell r="C138" t="str">
            <v>Argamassa cimento-areia 1:4 AC</v>
          </cell>
          <cell r="D138" t="str">
            <v>m³</v>
          </cell>
          <cell r="E138">
            <v>181.4</v>
          </cell>
          <cell r="F138">
            <v>0</v>
          </cell>
          <cell r="G138">
            <v>181.4</v>
          </cell>
          <cell r="H138" t="str">
            <v>-</v>
          </cell>
        </row>
        <row r="139">
          <cell r="A139" t="str">
            <v>1 A 01 606 01</v>
          </cell>
          <cell r="B139" t="str">
            <v>-</v>
          </cell>
          <cell r="C139" t="str">
            <v>Argamassa cimento-areia 1:6</v>
          </cell>
          <cell r="D139" t="str">
            <v>m³</v>
          </cell>
          <cell r="E139">
            <v>139.56</v>
          </cell>
          <cell r="F139">
            <v>0</v>
          </cell>
          <cell r="G139">
            <v>139.56</v>
          </cell>
          <cell r="H139" t="str">
            <v>-</v>
          </cell>
        </row>
        <row r="140">
          <cell r="A140" t="str">
            <v>1 A 01 606 51</v>
          </cell>
          <cell r="B140" t="str">
            <v>-</v>
          </cell>
          <cell r="C140" t="str">
            <v xml:space="preserve"> Argamassa cimento-areia 1:6 AC</v>
          </cell>
          <cell r="D140" t="str">
            <v>m³</v>
          </cell>
          <cell r="E140">
            <v>157.66</v>
          </cell>
          <cell r="F140">
            <v>0</v>
          </cell>
          <cell r="G140">
            <v>157.66</v>
          </cell>
          <cell r="H140" t="str">
            <v>-</v>
          </cell>
        </row>
        <row r="141">
          <cell r="A141" t="str">
            <v>1 A 01 620 01</v>
          </cell>
          <cell r="B141" t="str">
            <v>-</v>
          </cell>
          <cell r="C141" t="str">
            <v>Argamassa cimento-solo 1:10</v>
          </cell>
          <cell r="D141" t="str">
            <v>m³</v>
          </cell>
          <cell r="E141">
            <v>91.73</v>
          </cell>
          <cell r="F141">
            <v>0</v>
          </cell>
          <cell r="G141">
            <v>91.73</v>
          </cell>
          <cell r="H141" t="str">
            <v>-</v>
          </cell>
        </row>
        <row r="142">
          <cell r="A142" t="str">
            <v>1 A 01 653 00</v>
          </cell>
          <cell r="B142" t="str">
            <v>-</v>
          </cell>
          <cell r="C142" t="str">
            <v>Usinagem para sub-base de concreto rolado</v>
          </cell>
          <cell r="D142" t="str">
            <v>m³</v>
          </cell>
          <cell r="E142">
            <v>64.599999999999994</v>
          </cell>
          <cell r="F142">
            <v>0</v>
          </cell>
          <cell r="G142">
            <v>64.599999999999994</v>
          </cell>
          <cell r="H142" t="str">
            <v>-</v>
          </cell>
        </row>
        <row r="143">
          <cell r="A143" t="str">
            <v>1 A 01 653 50</v>
          </cell>
          <cell r="B143" t="str">
            <v>-</v>
          </cell>
          <cell r="C143" t="str">
            <v>Usinagem p/ sub-base de concreto rolado AC/BC</v>
          </cell>
          <cell r="D143" t="str">
            <v>m³</v>
          </cell>
          <cell r="E143">
            <v>63.74</v>
          </cell>
          <cell r="F143">
            <v>0</v>
          </cell>
          <cell r="G143">
            <v>63.74</v>
          </cell>
          <cell r="H143" t="str">
            <v>-</v>
          </cell>
        </row>
        <row r="144">
          <cell r="A144" t="str">
            <v>1 A 01 654 00</v>
          </cell>
          <cell r="B144" t="str">
            <v>-</v>
          </cell>
          <cell r="C144" t="str">
            <v>Usinagem p/ sub-base de concr. de cimento portland</v>
          </cell>
          <cell r="D144" t="str">
            <v>m³</v>
          </cell>
          <cell r="E144">
            <v>85.55</v>
          </cell>
          <cell r="F144">
            <v>0</v>
          </cell>
          <cell r="G144">
            <v>85.55</v>
          </cell>
          <cell r="H144" t="str">
            <v>-</v>
          </cell>
        </row>
        <row r="145">
          <cell r="A145" t="str">
            <v>1 A 01 654 50</v>
          </cell>
          <cell r="B145" t="str">
            <v>-</v>
          </cell>
          <cell r="C145" t="str">
            <v>Usinagem p/sub-base de concr.cimento portl. AC/BC</v>
          </cell>
          <cell r="D145" t="str">
            <v>m³</v>
          </cell>
          <cell r="E145">
            <v>84.69</v>
          </cell>
          <cell r="F145">
            <v>0</v>
          </cell>
          <cell r="G145">
            <v>84.69</v>
          </cell>
          <cell r="H145" t="str">
            <v>-</v>
          </cell>
        </row>
        <row r="146">
          <cell r="A146" t="str">
            <v>1 A 01 656 00</v>
          </cell>
          <cell r="B146" t="str">
            <v>-</v>
          </cell>
          <cell r="C146" t="str">
            <v>Usinagem p/ conc. de cim. portland c/ forma desliz</v>
          </cell>
          <cell r="D146" t="str">
            <v>m³</v>
          </cell>
          <cell r="E146">
            <v>125.33</v>
          </cell>
          <cell r="F146">
            <v>0</v>
          </cell>
          <cell r="G146">
            <v>125.33</v>
          </cell>
          <cell r="H146" t="str">
            <v>-</v>
          </cell>
        </row>
        <row r="147">
          <cell r="A147" t="str">
            <v>1 A 01 656 50</v>
          </cell>
          <cell r="B147" t="str">
            <v>-</v>
          </cell>
          <cell r="C147" t="str">
            <v>Usinagem p/ conc.cim.portl.c/ forma desliz AC/BC</v>
          </cell>
          <cell r="D147" t="str">
            <v>m³</v>
          </cell>
          <cell r="E147">
            <v>135.15</v>
          </cell>
          <cell r="F147">
            <v>0</v>
          </cell>
          <cell r="G147">
            <v>135.15</v>
          </cell>
          <cell r="H147" t="str">
            <v>-</v>
          </cell>
        </row>
        <row r="148">
          <cell r="A148" t="str">
            <v>1 A 01 657 00</v>
          </cell>
          <cell r="B148" t="str">
            <v>-</v>
          </cell>
          <cell r="C148" t="str">
            <v>Usinagem p/ conc.cim. portland c/ equip. peq. por.</v>
          </cell>
          <cell r="D148" t="str">
            <v>m³</v>
          </cell>
          <cell r="E148">
            <v>185.09</v>
          </cell>
          <cell r="F148">
            <v>0</v>
          </cell>
          <cell r="G148">
            <v>185.09</v>
          </cell>
          <cell r="H148" t="str">
            <v>-</v>
          </cell>
        </row>
        <row r="149">
          <cell r="A149" t="str">
            <v>1 A 01 657 50</v>
          </cell>
          <cell r="B149" t="str">
            <v>-</v>
          </cell>
          <cell r="C149" t="str">
            <v>Usinagem p/conc.cim. portl.c/ equip.peq.por.AC/BC</v>
          </cell>
          <cell r="D149" t="str">
            <v>m³</v>
          </cell>
          <cell r="E149">
            <v>193.21</v>
          </cell>
          <cell r="F149">
            <v>0</v>
          </cell>
          <cell r="G149">
            <v>193.21</v>
          </cell>
          <cell r="H149" t="str">
            <v>-</v>
          </cell>
        </row>
        <row r="150">
          <cell r="A150" t="str">
            <v>1 A 01 700 00</v>
          </cell>
          <cell r="B150" t="str">
            <v>-</v>
          </cell>
          <cell r="C150" t="str">
            <v>Fabricação de peças pré mold. de conc. p/ pavim.</v>
          </cell>
          <cell r="D150" t="str">
            <v>m³</v>
          </cell>
          <cell r="E150">
            <v>201.84</v>
          </cell>
          <cell r="F150">
            <v>0</v>
          </cell>
          <cell r="G150">
            <v>201.84</v>
          </cell>
          <cell r="H150" t="str">
            <v>-</v>
          </cell>
        </row>
        <row r="151">
          <cell r="A151" t="str">
            <v>1 A 01 700 50</v>
          </cell>
          <cell r="B151" t="str">
            <v>-</v>
          </cell>
          <cell r="C151" t="str">
            <v>Fabric.de peças pré mold.de conc. p/pavim.AC/BC</v>
          </cell>
          <cell r="D151" t="str">
            <v>m³</v>
          </cell>
          <cell r="E151">
            <v>209.49</v>
          </cell>
          <cell r="F151">
            <v>0</v>
          </cell>
          <cell r="G151">
            <v>209.49</v>
          </cell>
          <cell r="H151" t="str">
            <v>-</v>
          </cell>
        </row>
        <row r="152">
          <cell r="A152" t="str">
            <v>1 A 01 720 00</v>
          </cell>
          <cell r="B152" t="str">
            <v>-</v>
          </cell>
          <cell r="C152" t="str">
            <v>Concreto fck=18MPa p/ pré-moldados (guarda-corpo)</v>
          </cell>
          <cell r="D152" t="str">
            <v>m³</v>
          </cell>
          <cell r="E152">
            <v>184.93</v>
          </cell>
          <cell r="F152">
            <v>0</v>
          </cell>
          <cell r="G152">
            <v>184.93</v>
          </cell>
          <cell r="H152" t="str">
            <v>-</v>
          </cell>
        </row>
        <row r="153">
          <cell r="A153" t="str">
            <v>1 A 01 720 01</v>
          </cell>
          <cell r="B153" t="str">
            <v>-</v>
          </cell>
          <cell r="C153" t="str">
            <v>Guarda-corpo tipo GM, moldado no local</v>
          </cell>
          <cell r="D153" t="str">
            <v>m³</v>
          </cell>
          <cell r="E153">
            <v>165.48</v>
          </cell>
          <cell r="F153">
            <v>0</v>
          </cell>
          <cell r="G153">
            <v>165.48</v>
          </cell>
          <cell r="H153" t="str">
            <v>-</v>
          </cell>
        </row>
        <row r="154">
          <cell r="A154" t="str">
            <v>1 A 01 720 02</v>
          </cell>
          <cell r="B154" t="str">
            <v>-</v>
          </cell>
          <cell r="C154" t="str">
            <v>Fabricação de Guarda-corpo</v>
          </cell>
          <cell r="D154" t="str">
            <v>m³</v>
          </cell>
          <cell r="E154">
            <v>30.74</v>
          </cell>
          <cell r="F154">
            <v>0</v>
          </cell>
          <cell r="G154">
            <v>30.74</v>
          </cell>
          <cell r="H154" t="str">
            <v>-</v>
          </cell>
        </row>
        <row r="155">
          <cell r="A155" t="str">
            <v>1 A 01 720 50</v>
          </cell>
          <cell r="B155" t="str">
            <v>-</v>
          </cell>
          <cell r="C155" t="str">
            <v>Concr.fck = 18 mPa p/pré-mold.(guarda-corpo)AC/BC</v>
          </cell>
          <cell r="D155" t="str">
            <v>m³</v>
          </cell>
          <cell r="E155">
            <v>193.82</v>
          </cell>
          <cell r="F155">
            <v>0</v>
          </cell>
          <cell r="G155">
            <v>193.82</v>
          </cell>
          <cell r="H155" t="str">
            <v>-</v>
          </cell>
        </row>
        <row r="156">
          <cell r="A156" t="str">
            <v>1 A 01 720 51</v>
          </cell>
          <cell r="B156" t="str">
            <v>-</v>
          </cell>
          <cell r="C156" t="str">
            <v>Guarda-corpo tipo GM, moldado no local AC/BC</v>
          </cell>
          <cell r="D156" t="str">
            <v>m</v>
          </cell>
          <cell r="E156">
            <v>167.48</v>
          </cell>
          <cell r="F156">
            <v>0</v>
          </cell>
          <cell r="G156">
            <v>167.48</v>
          </cell>
          <cell r="H156" t="str">
            <v>-</v>
          </cell>
        </row>
        <row r="157">
          <cell r="A157" t="str">
            <v>1 A 01 720 52</v>
          </cell>
          <cell r="B157" t="str">
            <v>-</v>
          </cell>
          <cell r="C157" t="str">
            <v>Fabricação de guarda - corpo AC/BC</v>
          </cell>
          <cell r="D157" t="str">
            <v>m</v>
          </cell>
          <cell r="E157">
            <v>0</v>
          </cell>
          <cell r="F157">
            <v>0</v>
          </cell>
          <cell r="G157">
            <v>0</v>
          </cell>
          <cell r="H157" t="str">
            <v>-</v>
          </cell>
        </row>
        <row r="158">
          <cell r="A158" t="str">
            <v>1 A 01 725 01</v>
          </cell>
          <cell r="B158" t="str">
            <v>-</v>
          </cell>
          <cell r="C158" t="str">
            <v>Fabricação de balizador de concreto</v>
          </cell>
          <cell r="D158" t="str">
            <v>un</v>
          </cell>
          <cell r="E158">
            <v>9.0399999999999991</v>
          </cell>
          <cell r="F158">
            <v>0</v>
          </cell>
          <cell r="G158">
            <v>9.0399999999999991</v>
          </cell>
          <cell r="H158" t="str">
            <v>-</v>
          </cell>
        </row>
        <row r="159">
          <cell r="A159" t="str">
            <v>1 A 01 725 51</v>
          </cell>
          <cell r="B159" t="str">
            <v>-</v>
          </cell>
          <cell r="C159" t="str">
            <v>Fabricação de balizador de concreto AC/BC</v>
          </cell>
          <cell r="D159" t="str">
            <v>un</v>
          </cell>
          <cell r="E159">
            <v>9.08</v>
          </cell>
          <cell r="F159">
            <v>0</v>
          </cell>
          <cell r="G159">
            <v>9.08</v>
          </cell>
          <cell r="H159" t="str">
            <v>-</v>
          </cell>
        </row>
        <row r="160">
          <cell r="A160" t="str">
            <v>1 A 01 730 00</v>
          </cell>
          <cell r="B160" t="str">
            <v>-</v>
          </cell>
          <cell r="C160" t="str">
            <v>Concreto fck=18MPa p/ pré moldados (mourões)</v>
          </cell>
          <cell r="D160" t="str">
            <v>m³</v>
          </cell>
          <cell r="E160">
            <v>156.22999999999999</v>
          </cell>
          <cell r="F160">
            <v>0</v>
          </cell>
          <cell r="G160">
            <v>156.22999999999999</v>
          </cell>
          <cell r="H160" t="str">
            <v>-</v>
          </cell>
        </row>
        <row r="161">
          <cell r="A161" t="str">
            <v>1 A 01 730 01</v>
          </cell>
          <cell r="B161" t="str">
            <v>-</v>
          </cell>
          <cell r="C161" t="str">
            <v>Fabr. mourão de concr. esticador seção quad. 15cm</v>
          </cell>
          <cell r="D161" t="str">
            <v>un</v>
          </cell>
          <cell r="E161">
            <v>25.25</v>
          </cell>
          <cell r="F161">
            <v>0</v>
          </cell>
          <cell r="G161">
            <v>25.25</v>
          </cell>
          <cell r="H161" t="str">
            <v>-</v>
          </cell>
        </row>
        <row r="162">
          <cell r="A162" t="str">
            <v>1 A 01 730 02</v>
          </cell>
          <cell r="B162" t="str">
            <v>-</v>
          </cell>
          <cell r="C162" t="str">
            <v>Fabr. mourão de concr esticador seção triang. 15cm</v>
          </cell>
          <cell r="D162" t="str">
            <v>un</v>
          </cell>
          <cell r="E162">
            <v>16.96</v>
          </cell>
          <cell r="F162">
            <v>0</v>
          </cell>
          <cell r="G162">
            <v>16.96</v>
          </cell>
          <cell r="H162" t="str">
            <v>-</v>
          </cell>
        </row>
        <row r="163">
          <cell r="A163" t="str">
            <v>1 A 01 730 50</v>
          </cell>
          <cell r="B163" t="str">
            <v>-</v>
          </cell>
          <cell r="C163" t="str">
            <v>Concreto fck=18MPa p/pré moldados (mourões) AC/BC</v>
          </cell>
          <cell r="D163" t="str">
            <v>m³</v>
          </cell>
          <cell r="E163">
            <v>165.11</v>
          </cell>
          <cell r="F163">
            <v>0</v>
          </cell>
          <cell r="G163">
            <v>165.11</v>
          </cell>
          <cell r="H163" t="str">
            <v>-</v>
          </cell>
        </row>
        <row r="164">
          <cell r="A164" t="str">
            <v>1 A 01 730 51</v>
          </cell>
          <cell r="B164" t="str">
            <v>-</v>
          </cell>
          <cell r="C164" t="str">
            <v>Fabric.Mourão concr.estic.seção quadr.15cm AC/BC</v>
          </cell>
          <cell r="D164" t="str">
            <v>un</v>
          </cell>
          <cell r="E164">
            <v>25.69</v>
          </cell>
          <cell r="F164">
            <v>0</v>
          </cell>
          <cell r="G164">
            <v>25.69</v>
          </cell>
          <cell r="H164" t="str">
            <v>-</v>
          </cell>
        </row>
        <row r="165">
          <cell r="A165" t="str">
            <v>1 A 01 730 52</v>
          </cell>
          <cell r="B165" t="str">
            <v>-</v>
          </cell>
          <cell r="C165" t="str">
            <v>Fabric.Mourão concr.estic.seção triang.15cm AC/BC</v>
          </cell>
          <cell r="D165" t="str">
            <v>un</v>
          </cell>
          <cell r="E165">
            <v>17.18</v>
          </cell>
          <cell r="F165">
            <v>0</v>
          </cell>
          <cell r="G165">
            <v>17.18</v>
          </cell>
          <cell r="H165" t="str">
            <v>-</v>
          </cell>
        </row>
        <row r="166">
          <cell r="A166" t="str">
            <v>1 A 01 735 01</v>
          </cell>
          <cell r="B166" t="str">
            <v>-</v>
          </cell>
          <cell r="C166" t="str">
            <v>Fabr. mourão de concreto suporte seção quad. 11cm</v>
          </cell>
          <cell r="D166" t="str">
            <v>un</v>
          </cell>
          <cell r="E166">
            <v>18.850000000000001</v>
          </cell>
          <cell r="F166">
            <v>0</v>
          </cell>
          <cell r="G166">
            <v>18.850000000000001</v>
          </cell>
          <cell r="H166" t="str">
            <v>-</v>
          </cell>
        </row>
        <row r="167">
          <cell r="A167" t="str">
            <v>1 A 01 735 02</v>
          </cell>
          <cell r="B167" t="str">
            <v>-</v>
          </cell>
          <cell r="C167" t="str">
            <v>Fabr. mourão de concr. suporte seção triang. 11cm</v>
          </cell>
          <cell r="D167" t="str">
            <v>un</v>
          </cell>
          <cell r="E167">
            <v>12.94</v>
          </cell>
          <cell r="F167">
            <v>0</v>
          </cell>
          <cell r="G167">
            <v>12.94</v>
          </cell>
          <cell r="H167" t="str">
            <v>-</v>
          </cell>
        </row>
        <row r="168">
          <cell r="A168" t="str">
            <v>1 A 01 735 51</v>
          </cell>
          <cell r="B168" t="str">
            <v>-</v>
          </cell>
          <cell r="C168" t="str">
            <v>Fabric.Mourão concr.suporte seção quadr.11cm AC/BC</v>
          </cell>
          <cell r="D168" t="str">
            <v>un</v>
          </cell>
          <cell r="E168">
            <v>19.079999999999998</v>
          </cell>
          <cell r="F168">
            <v>0</v>
          </cell>
          <cell r="G168">
            <v>19.079999999999998</v>
          </cell>
          <cell r="H168" t="str">
            <v>-</v>
          </cell>
        </row>
        <row r="169">
          <cell r="A169" t="str">
            <v>1 A 01 735 52</v>
          </cell>
          <cell r="B169" t="str">
            <v>-</v>
          </cell>
          <cell r="C169" t="str">
            <v>Fabric.Mourão concr.suporte sec.triang.11cm AC/BC</v>
          </cell>
          <cell r="D169" t="str">
            <v>un</v>
          </cell>
          <cell r="E169">
            <v>13.05</v>
          </cell>
          <cell r="F169">
            <v>0</v>
          </cell>
          <cell r="G169">
            <v>13.05</v>
          </cell>
          <cell r="H169" t="str">
            <v>-</v>
          </cell>
        </row>
        <row r="170">
          <cell r="A170" t="str">
            <v>1 A 01 739 01</v>
          </cell>
          <cell r="B170" t="str">
            <v>-</v>
          </cell>
          <cell r="C170" t="str">
            <v>Confecção de tubos de concreto D=0,20m</v>
          </cell>
          <cell r="D170" t="str">
            <v>m</v>
          </cell>
          <cell r="E170">
            <v>10.199999999999999</v>
          </cell>
          <cell r="F170">
            <v>0</v>
          </cell>
          <cell r="G170">
            <v>10.199999999999999</v>
          </cell>
          <cell r="H170" t="str">
            <v>-</v>
          </cell>
        </row>
        <row r="171">
          <cell r="A171" t="str">
            <v>1 A 01 739 51</v>
          </cell>
          <cell r="B171" t="str">
            <v>-</v>
          </cell>
          <cell r="C171" t="str">
            <v>Confecção de tubos de concreto D=0,20m AC/BC</v>
          </cell>
          <cell r="D171" t="str">
            <v>m</v>
          </cell>
          <cell r="E171">
            <v>10.47</v>
          </cell>
          <cell r="F171">
            <v>0</v>
          </cell>
          <cell r="G171">
            <v>10.47</v>
          </cell>
          <cell r="H171" t="str">
            <v>-</v>
          </cell>
        </row>
        <row r="172">
          <cell r="A172" t="str">
            <v>1 A 01 740 01</v>
          </cell>
          <cell r="B172" t="str">
            <v>-</v>
          </cell>
          <cell r="C172" t="str">
            <v>Confecção de tubos de concreto perfurado D=0,20m</v>
          </cell>
          <cell r="D172" t="str">
            <v>m</v>
          </cell>
          <cell r="E172">
            <v>10.46</v>
          </cell>
          <cell r="F172">
            <v>0</v>
          </cell>
          <cell r="G172">
            <v>10.46</v>
          </cell>
          <cell r="H172" t="str">
            <v>-</v>
          </cell>
        </row>
        <row r="173">
          <cell r="A173" t="str">
            <v>1 A 01 740 51</v>
          </cell>
          <cell r="B173" t="str">
            <v>-</v>
          </cell>
          <cell r="C173" t="str">
            <v>Confecção tubos concr.perfurado D=0,20m AC/BC</v>
          </cell>
          <cell r="D173" t="str">
            <v>m</v>
          </cell>
          <cell r="E173">
            <v>10.73</v>
          </cell>
          <cell r="F173">
            <v>0</v>
          </cell>
          <cell r="G173">
            <v>10.73</v>
          </cell>
          <cell r="H173" t="str">
            <v>-</v>
          </cell>
        </row>
        <row r="174">
          <cell r="A174" t="str">
            <v>1 A 01 741 01</v>
          </cell>
          <cell r="B174" t="str">
            <v>-</v>
          </cell>
          <cell r="C174" t="str">
            <v>Confecção de tubos de concreto poroso D=0,20m</v>
          </cell>
          <cell r="D174" t="str">
            <v>m</v>
          </cell>
          <cell r="E174">
            <v>10.34</v>
          </cell>
          <cell r="F174">
            <v>0</v>
          </cell>
          <cell r="G174">
            <v>10.34</v>
          </cell>
          <cell r="H174" t="str">
            <v>-</v>
          </cell>
        </row>
        <row r="175">
          <cell r="A175" t="str">
            <v>1 A 01 741 51</v>
          </cell>
          <cell r="B175" t="str">
            <v>-</v>
          </cell>
          <cell r="C175" t="str">
            <v>Confecção de tubos de concr.poroso D=0,20m AC/BC</v>
          </cell>
          <cell r="D175" t="str">
            <v>m</v>
          </cell>
          <cell r="E175">
            <v>10.47</v>
          </cell>
          <cell r="F175">
            <v>0</v>
          </cell>
          <cell r="G175">
            <v>10.47</v>
          </cell>
          <cell r="H175" t="str">
            <v>-</v>
          </cell>
        </row>
        <row r="176">
          <cell r="A176" t="str">
            <v>1 A 01 745 01</v>
          </cell>
          <cell r="B176" t="str">
            <v>-</v>
          </cell>
          <cell r="C176" t="str">
            <v>Confecção de tubos de concreto D=0,30m</v>
          </cell>
          <cell r="D176" t="str">
            <v>m</v>
          </cell>
          <cell r="E176">
            <v>16.41</v>
          </cell>
          <cell r="F176">
            <v>0</v>
          </cell>
          <cell r="G176">
            <v>16.41</v>
          </cell>
          <cell r="H176" t="str">
            <v>-</v>
          </cell>
        </row>
        <row r="177">
          <cell r="A177" t="str">
            <v>1 A 01 745 51</v>
          </cell>
          <cell r="B177" t="str">
            <v>-</v>
          </cell>
          <cell r="C177" t="str">
            <v>Confecção de tubos de concreto D=0,30m AC/BC</v>
          </cell>
          <cell r="D177" t="str">
            <v>m</v>
          </cell>
          <cell r="E177">
            <v>16.899999999999999</v>
          </cell>
          <cell r="F177">
            <v>0</v>
          </cell>
          <cell r="G177">
            <v>16.899999999999999</v>
          </cell>
          <cell r="H177" t="str">
            <v>-</v>
          </cell>
        </row>
        <row r="178">
          <cell r="A178" t="str">
            <v xml:space="preserve">1 A 01 746 01 </v>
          </cell>
          <cell r="B178" t="str">
            <v>-</v>
          </cell>
          <cell r="C178" t="str">
            <v>Confecção de tubos de concreto perfurado D=0,30m</v>
          </cell>
          <cell r="D178" t="str">
            <v>m</v>
          </cell>
          <cell r="E178">
            <v>16.670000000000002</v>
          </cell>
          <cell r="F178">
            <v>0</v>
          </cell>
          <cell r="G178">
            <v>16.670000000000002</v>
          </cell>
          <cell r="H178" t="str">
            <v>-</v>
          </cell>
        </row>
        <row r="179">
          <cell r="A179" t="str">
            <v>1 A 01 746 51</v>
          </cell>
          <cell r="B179" t="str">
            <v>-</v>
          </cell>
          <cell r="C179" t="str">
            <v>Confecção de tubos concr.perfurado D=0,30m AC/BC</v>
          </cell>
          <cell r="D179" t="str">
            <v>m</v>
          </cell>
          <cell r="E179">
            <v>17.16</v>
          </cell>
          <cell r="F179">
            <v>0</v>
          </cell>
          <cell r="G179">
            <v>17.16</v>
          </cell>
          <cell r="H179" t="str">
            <v>-</v>
          </cell>
        </row>
        <row r="180">
          <cell r="A180" t="str">
            <v>1 A 01 747 01</v>
          </cell>
          <cell r="B180" t="str">
            <v>-</v>
          </cell>
          <cell r="C180" t="str">
            <v>Confecção de tubos de concreto poroso D=0,30m</v>
          </cell>
          <cell r="D180" t="str">
            <v>m</v>
          </cell>
          <cell r="E180">
            <v>16.68</v>
          </cell>
          <cell r="F180">
            <v>0</v>
          </cell>
          <cell r="G180">
            <v>16.68</v>
          </cell>
          <cell r="H180" t="str">
            <v>-</v>
          </cell>
        </row>
        <row r="181">
          <cell r="A181" t="str">
            <v>1 A 01 747 51</v>
          </cell>
          <cell r="B181" t="str">
            <v>-</v>
          </cell>
          <cell r="C181" t="str">
            <v>Confecção de tubos concr.poroso D=0,30m AC/BC</v>
          </cell>
          <cell r="D181" t="str">
            <v>m</v>
          </cell>
          <cell r="E181">
            <v>16.91</v>
          </cell>
          <cell r="F181">
            <v>0</v>
          </cell>
          <cell r="G181">
            <v>16.91</v>
          </cell>
          <cell r="H181" t="str">
            <v>-</v>
          </cell>
        </row>
        <row r="182">
          <cell r="A182" t="str">
            <v>1 A 01 751 01</v>
          </cell>
          <cell r="B182" t="str">
            <v>-</v>
          </cell>
          <cell r="C182" t="str">
            <v>Confecção de tubos de concreto D=0,40m</v>
          </cell>
          <cell r="D182" t="str">
            <v>m</v>
          </cell>
          <cell r="E182">
            <v>23.89</v>
          </cell>
          <cell r="F182">
            <v>0</v>
          </cell>
          <cell r="G182">
            <v>23.89</v>
          </cell>
          <cell r="H182" t="str">
            <v>-</v>
          </cell>
        </row>
        <row r="183">
          <cell r="A183" t="str">
            <v>1 A 01 751 51</v>
          </cell>
          <cell r="B183" t="str">
            <v>-</v>
          </cell>
          <cell r="C183" t="str">
            <v>Confecção de tubos de concreto D=0,40m AC/BC</v>
          </cell>
          <cell r="D183" t="str">
            <v>m</v>
          </cell>
          <cell r="E183">
            <v>24.66</v>
          </cell>
          <cell r="F183">
            <v>0</v>
          </cell>
          <cell r="G183">
            <v>24.66</v>
          </cell>
          <cell r="H183" t="str">
            <v>-</v>
          </cell>
        </row>
        <row r="184">
          <cell r="A184" t="str">
            <v>1 A 01 752 01</v>
          </cell>
          <cell r="B184" t="str">
            <v>-</v>
          </cell>
          <cell r="C184" t="str">
            <v>Confecção de tubos de concreto perfurado D=0,40m</v>
          </cell>
          <cell r="D184" t="str">
            <v>m</v>
          </cell>
          <cell r="E184">
            <v>24.15</v>
          </cell>
          <cell r="F184">
            <v>0</v>
          </cell>
          <cell r="G184">
            <v>24.15</v>
          </cell>
          <cell r="H184" t="str">
            <v>-</v>
          </cell>
        </row>
        <row r="185">
          <cell r="A185" t="str">
            <v>1 A 01 752 51</v>
          </cell>
          <cell r="B185" t="str">
            <v>-</v>
          </cell>
          <cell r="C185" t="str">
            <v>Confecção de tubos concr.perfurado D=0,40m AC/BC</v>
          </cell>
          <cell r="D185" t="str">
            <v>m</v>
          </cell>
          <cell r="E185">
            <v>24.92</v>
          </cell>
          <cell r="F185">
            <v>0</v>
          </cell>
          <cell r="G185">
            <v>24.92</v>
          </cell>
          <cell r="H185" t="str">
            <v>-</v>
          </cell>
        </row>
        <row r="186">
          <cell r="A186" t="str">
            <v>1 A 01 753 01</v>
          </cell>
          <cell r="B186" t="str">
            <v>-</v>
          </cell>
          <cell r="C186" t="str">
            <v>Confecção de tubos de concreto poroso D=0,40m</v>
          </cell>
          <cell r="D186" t="str">
            <v>m</v>
          </cell>
          <cell r="E186">
            <v>24.31</v>
          </cell>
          <cell r="F186">
            <v>0</v>
          </cell>
          <cell r="G186">
            <v>24.31</v>
          </cell>
          <cell r="H186" t="str">
            <v>-</v>
          </cell>
        </row>
        <row r="187">
          <cell r="A187" t="str">
            <v>1 A 01 753 51</v>
          </cell>
          <cell r="B187" t="str">
            <v>-</v>
          </cell>
          <cell r="C187" t="str">
            <v>Confecção de tubos concr.poroso D=0,40m AC/BC</v>
          </cell>
          <cell r="D187" t="str">
            <v>m</v>
          </cell>
          <cell r="E187">
            <v>24.68</v>
          </cell>
          <cell r="F187">
            <v>0</v>
          </cell>
          <cell r="G187">
            <v>24.68</v>
          </cell>
          <cell r="H187" t="str">
            <v>-</v>
          </cell>
        </row>
        <row r="188">
          <cell r="A188" t="str">
            <v>1 A 01 755 01</v>
          </cell>
          <cell r="B188" t="str">
            <v>-</v>
          </cell>
          <cell r="C188" t="str">
            <v>Confecção de tubos de concreto armado D=0,60m CA-4</v>
          </cell>
          <cell r="D188" t="str">
            <v>m</v>
          </cell>
          <cell r="E188">
            <v>118.18</v>
          </cell>
          <cell r="F188">
            <v>0</v>
          </cell>
          <cell r="G188">
            <v>118.18</v>
          </cell>
          <cell r="H188" t="str">
            <v>-</v>
          </cell>
        </row>
        <row r="189">
          <cell r="A189" t="str">
            <v>1 A 01 755 51</v>
          </cell>
          <cell r="B189" t="str">
            <v>-</v>
          </cell>
          <cell r="C189" t="str">
            <v xml:space="preserve"> Confecção de tubos concr.armado D=0,60m CA-4 AC/BC</v>
          </cell>
          <cell r="D189" t="str">
            <v>m</v>
          </cell>
          <cell r="E189">
            <v>119.69</v>
          </cell>
          <cell r="F189">
            <v>0</v>
          </cell>
          <cell r="G189">
            <v>119.69</v>
          </cell>
          <cell r="H189" t="str">
            <v>-</v>
          </cell>
        </row>
        <row r="190">
          <cell r="A190" t="str">
            <v>1 A 01 760 01</v>
          </cell>
          <cell r="B190" t="str">
            <v>-</v>
          </cell>
          <cell r="C190" t="str">
            <v>Confecção de tubos de concreto armado D=0,80m CA-4</v>
          </cell>
          <cell r="D190" t="str">
            <v>m</v>
          </cell>
          <cell r="E190">
            <v>179.6</v>
          </cell>
          <cell r="F190">
            <v>0</v>
          </cell>
          <cell r="G190">
            <v>179.6</v>
          </cell>
          <cell r="H190" t="str">
            <v>-</v>
          </cell>
        </row>
        <row r="191">
          <cell r="A191" t="str">
            <v>1 A 01 760 51</v>
          </cell>
          <cell r="B191" t="str">
            <v>-</v>
          </cell>
          <cell r="C191" t="str">
            <v>Confecção de tubos concr.armado D=0,80m CA-4 AC/BC</v>
          </cell>
          <cell r="D191" t="str">
            <v>m</v>
          </cell>
          <cell r="E191">
            <v>182.11</v>
          </cell>
          <cell r="F191">
            <v>0</v>
          </cell>
          <cell r="G191">
            <v>182.11</v>
          </cell>
          <cell r="H191" t="str">
            <v>-</v>
          </cell>
        </row>
        <row r="192">
          <cell r="A192" t="str">
            <v>1 A 01 765 01</v>
          </cell>
          <cell r="B192" t="str">
            <v>-</v>
          </cell>
          <cell r="C192" t="str">
            <v>Confecção de tubos de concreto armado D=1,00m CA-4</v>
          </cell>
          <cell r="D192" t="str">
            <v>m</v>
          </cell>
          <cell r="E192">
            <v>271.69</v>
          </cell>
          <cell r="F192">
            <v>0</v>
          </cell>
          <cell r="G192">
            <v>271.69</v>
          </cell>
          <cell r="H192" t="str">
            <v>-</v>
          </cell>
        </row>
        <row r="193">
          <cell r="A193" t="str">
            <v>1 A 01 765 51</v>
          </cell>
          <cell r="B193" t="str">
            <v>-</v>
          </cell>
          <cell r="C193" t="str">
            <v>Confecção de tubos concr.armado D=1,00m CA-4 AC/BC</v>
          </cell>
          <cell r="D193" t="str">
            <v>m</v>
          </cell>
          <cell r="E193">
            <v>275.44</v>
          </cell>
          <cell r="F193">
            <v>0</v>
          </cell>
          <cell r="G193">
            <v>275.44</v>
          </cell>
          <cell r="H193" t="str">
            <v>-</v>
          </cell>
        </row>
        <row r="194">
          <cell r="A194" t="str">
            <v>1 A 01 770 01</v>
          </cell>
          <cell r="B194" t="str">
            <v>-</v>
          </cell>
          <cell r="C194" t="str">
            <v>Confecção de tubos de concreto armado D=1,20m CA-4</v>
          </cell>
          <cell r="D194" t="str">
            <v>m</v>
          </cell>
          <cell r="E194">
            <v>382.35</v>
          </cell>
          <cell r="F194">
            <v>0</v>
          </cell>
          <cell r="G194">
            <v>382.35</v>
          </cell>
          <cell r="H194" t="str">
            <v>-</v>
          </cell>
        </row>
        <row r="195">
          <cell r="A195" t="str">
            <v>1 A 01 700 51</v>
          </cell>
          <cell r="B195" t="str">
            <v>-</v>
          </cell>
          <cell r="C195" t="str">
            <v>Confecção de tubos concr.armado D=1,20m CA-4 AC/BC</v>
          </cell>
          <cell r="D195" t="str">
            <v>m</v>
          </cell>
          <cell r="E195">
            <v>387.18</v>
          </cell>
          <cell r="F195">
            <v>0</v>
          </cell>
          <cell r="G195">
            <v>387.18</v>
          </cell>
          <cell r="H195" t="str">
            <v>-</v>
          </cell>
        </row>
        <row r="196">
          <cell r="A196" t="str">
            <v>1 A 01 775 01</v>
          </cell>
          <cell r="B196" t="str">
            <v>-</v>
          </cell>
          <cell r="C196" t="str">
            <v>Confecção de tubos de concreto armado D=1,50m CA-4</v>
          </cell>
          <cell r="D196" t="str">
            <v>m</v>
          </cell>
          <cell r="E196">
            <v>608.49</v>
          </cell>
          <cell r="F196">
            <v>0</v>
          </cell>
          <cell r="G196">
            <v>608.49</v>
          </cell>
          <cell r="H196" t="str">
            <v>-</v>
          </cell>
        </row>
        <row r="197">
          <cell r="A197" t="str">
            <v>1 A 01 775 51</v>
          </cell>
          <cell r="B197" t="str">
            <v>-</v>
          </cell>
          <cell r="C197" t="str">
            <v>Confecção de tubos concr.armado D=1,50m CA-4 AC/BC</v>
          </cell>
          <cell r="D197" t="str">
            <v>m</v>
          </cell>
          <cell r="E197">
            <v>614.9</v>
          </cell>
          <cell r="F197">
            <v>0</v>
          </cell>
          <cell r="G197">
            <v>614.9</v>
          </cell>
          <cell r="H197" t="str">
            <v>-</v>
          </cell>
        </row>
        <row r="198">
          <cell r="A198" t="str">
            <v>1 A 01 780 01</v>
          </cell>
          <cell r="B198" t="str">
            <v>-</v>
          </cell>
          <cell r="C198" t="str">
            <v>Obtenção de grama para replantio</v>
          </cell>
          <cell r="D198" t="str">
            <v>m²</v>
          </cell>
          <cell r="E198">
            <v>0.8</v>
          </cell>
          <cell r="F198">
            <v>0</v>
          </cell>
          <cell r="G198">
            <v>0.8</v>
          </cell>
          <cell r="H198" t="str">
            <v>-</v>
          </cell>
        </row>
        <row r="199">
          <cell r="A199" t="str">
            <v>1 A 01 790 01</v>
          </cell>
          <cell r="B199" t="str">
            <v>-</v>
          </cell>
          <cell r="C199" t="str">
            <v>Guia de madeira - 2,5 x 7,0 cm</v>
          </cell>
          <cell r="D199" t="str">
            <v>m</v>
          </cell>
          <cell r="E199">
            <v>1.66</v>
          </cell>
          <cell r="F199">
            <v>0</v>
          </cell>
          <cell r="G199">
            <v>1.66</v>
          </cell>
          <cell r="H199" t="str">
            <v>-</v>
          </cell>
        </row>
        <row r="200">
          <cell r="A200" t="str">
            <v>1 A 01 790 02</v>
          </cell>
          <cell r="B200" t="str">
            <v>-</v>
          </cell>
          <cell r="C200" t="str">
            <v>Guia de madeira - 2,5 x 10,0 cm</v>
          </cell>
          <cell r="D200" t="str">
            <v>m</v>
          </cell>
          <cell r="E200">
            <v>1.88</v>
          </cell>
          <cell r="F200">
            <v>0</v>
          </cell>
          <cell r="G200">
            <v>1.88</v>
          </cell>
          <cell r="H200" t="str">
            <v>-</v>
          </cell>
        </row>
        <row r="201">
          <cell r="A201" t="str">
            <v>1 A 01 800 01</v>
          </cell>
          <cell r="B201" t="str">
            <v>-</v>
          </cell>
          <cell r="C201" t="str">
            <v>Recuperação de chapa para placa de sinalização</v>
          </cell>
          <cell r="D201" t="str">
            <v>m²</v>
          </cell>
          <cell r="E201">
            <v>18.18</v>
          </cell>
          <cell r="F201">
            <v>0</v>
          </cell>
          <cell r="G201">
            <v>18.18</v>
          </cell>
          <cell r="H201" t="str">
            <v>-</v>
          </cell>
        </row>
        <row r="202">
          <cell r="A202" t="str">
            <v>1 A 01 810 01</v>
          </cell>
          <cell r="B202" t="str">
            <v>-</v>
          </cell>
          <cell r="C202" t="str">
            <v>Calha metálica semi-circular D=0,40 m</v>
          </cell>
          <cell r="D202" t="str">
            <v>m</v>
          </cell>
          <cell r="E202">
            <v>146.99</v>
          </cell>
          <cell r="F202">
            <v>0</v>
          </cell>
          <cell r="G202">
            <v>146.99</v>
          </cell>
          <cell r="H202" t="str">
            <v>-</v>
          </cell>
        </row>
        <row r="203">
          <cell r="A203" t="str">
            <v>1 A 01 850 01</v>
          </cell>
          <cell r="B203" t="str">
            <v>-</v>
          </cell>
          <cell r="C203" t="str">
            <v>Confecção de placa de sinalização semi-refletiva</v>
          </cell>
          <cell r="D203" t="str">
            <v>m²</v>
          </cell>
          <cell r="E203">
            <v>147.69</v>
          </cell>
          <cell r="F203">
            <v>0</v>
          </cell>
          <cell r="G203">
            <v>147.69</v>
          </cell>
          <cell r="H203" t="str">
            <v>-</v>
          </cell>
        </row>
        <row r="204">
          <cell r="A204" t="str">
            <v>1 A 01 860 01</v>
          </cell>
          <cell r="B204" t="str">
            <v>-</v>
          </cell>
          <cell r="C204" t="str">
            <v>Confecção de placa de sinalização tot. refletiva</v>
          </cell>
          <cell r="D204" t="str">
            <v>m²</v>
          </cell>
          <cell r="E204">
            <v>199.35</v>
          </cell>
          <cell r="F204">
            <v>0</v>
          </cell>
          <cell r="G204">
            <v>199.35</v>
          </cell>
          <cell r="H204" t="str">
            <v>-</v>
          </cell>
        </row>
        <row r="205">
          <cell r="A205" t="str">
            <v>1 A 01 870 01</v>
          </cell>
          <cell r="B205" t="str">
            <v>-</v>
          </cell>
          <cell r="C205" t="str">
            <v>Confecção de suporte e travessa p/ placa de sinal.</v>
          </cell>
          <cell r="D205" t="str">
            <v>un</v>
          </cell>
          <cell r="E205">
            <v>18.57</v>
          </cell>
          <cell r="F205">
            <v>0</v>
          </cell>
          <cell r="G205">
            <v>18.57</v>
          </cell>
          <cell r="H205" t="str">
            <v>-</v>
          </cell>
        </row>
        <row r="206">
          <cell r="A206" t="str">
            <v>1 A 01 890 01</v>
          </cell>
          <cell r="B206" t="str">
            <v>-</v>
          </cell>
          <cell r="C206" t="str">
            <v>Escavação manual em material de 1a categoria</v>
          </cell>
          <cell r="D206" t="str">
            <v>m³</v>
          </cell>
          <cell r="E206">
            <v>16.68</v>
          </cell>
          <cell r="F206">
            <v>0</v>
          </cell>
          <cell r="G206">
            <v>16.68</v>
          </cell>
          <cell r="H206" t="str">
            <v>-</v>
          </cell>
        </row>
        <row r="207">
          <cell r="A207" t="str">
            <v>1 A 01 891 01</v>
          </cell>
          <cell r="B207" t="str">
            <v>-</v>
          </cell>
          <cell r="C207" t="str">
            <v>Escavação manual de vala em material de 1a cat.</v>
          </cell>
          <cell r="D207" t="str">
            <v>m³</v>
          </cell>
          <cell r="E207">
            <v>19.27</v>
          </cell>
          <cell r="F207">
            <v>0</v>
          </cell>
          <cell r="G207">
            <v>19.27</v>
          </cell>
          <cell r="H207" t="str">
            <v>-</v>
          </cell>
        </row>
        <row r="208">
          <cell r="A208" t="str">
            <v>1 A 01 892 01</v>
          </cell>
          <cell r="B208" t="str">
            <v>-</v>
          </cell>
          <cell r="C208" t="str">
            <v>Escavação mecânica de vala em material de 1a cat.</v>
          </cell>
          <cell r="D208" t="str">
            <v>m³</v>
          </cell>
          <cell r="E208">
            <v>3.09</v>
          </cell>
          <cell r="F208">
            <v>0</v>
          </cell>
          <cell r="G208">
            <v>3.09</v>
          </cell>
          <cell r="H208" t="str">
            <v>-</v>
          </cell>
        </row>
        <row r="209">
          <cell r="A209" t="str">
            <v>1 A 01 893 01</v>
          </cell>
          <cell r="B209" t="str">
            <v>-</v>
          </cell>
          <cell r="C209" t="str">
            <v>Compactação manual</v>
          </cell>
          <cell r="D209" t="str">
            <v>m³</v>
          </cell>
          <cell r="E209">
            <v>8.01</v>
          </cell>
          <cell r="F209">
            <v>0</v>
          </cell>
          <cell r="G209">
            <v>8.01</v>
          </cell>
          <cell r="H209" t="str">
            <v>-</v>
          </cell>
        </row>
        <row r="210">
          <cell r="A210" t="str">
            <v>1 A 01 894 01</v>
          </cell>
          <cell r="B210" t="str">
            <v>-</v>
          </cell>
          <cell r="C210" t="str">
            <v>Lastro de brita</v>
          </cell>
          <cell r="D210" t="str">
            <v>m³</v>
          </cell>
          <cell r="E210">
            <v>30.79</v>
          </cell>
          <cell r="F210">
            <v>0</v>
          </cell>
          <cell r="G210">
            <v>30.79</v>
          </cell>
          <cell r="H210" t="str">
            <v>-</v>
          </cell>
        </row>
        <row r="211">
          <cell r="A211" t="str">
            <v>1 A 01 894 51</v>
          </cell>
          <cell r="B211" t="str">
            <v>-</v>
          </cell>
          <cell r="C211" t="str">
            <v>Lastro de brita BC</v>
          </cell>
          <cell r="D211" t="str">
            <v>m³</v>
          </cell>
          <cell r="E211">
            <v>30.15</v>
          </cell>
          <cell r="F211">
            <v>0</v>
          </cell>
          <cell r="G211">
            <v>30.15</v>
          </cell>
          <cell r="H211" t="str">
            <v>-</v>
          </cell>
        </row>
        <row r="212">
          <cell r="A212" t="str">
            <v>1 A 02 702 00</v>
          </cell>
          <cell r="B212" t="str">
            <v>-</v>
          </cell>
          <cell r="C212" t="str">
            <v>Limpeza e enchim. junta pav. concr.(const e rest)</v>
          </cell>
          <cell r="D212" t="str">
            <v>m</v>
          </cell>
          <cell r="E212">
            <v>4.8</v>
          </cell>
          <cell r="F212">
            <v>0</v>
          </cell>
          <cell r="G212">
            <v>4.8</v>
          </cell>
          <cell r="H212" t="str">
            <v>-</v>
          </cell>
        </row>
        <row r="213">
          <cell r="A213" t="str">
            <v>1 A 99 001 00</v>
          </cell>
          <cell r="B213" t="str">
            <v>-</v>
          </cell>
          <cell r="C213" t="str">
            <v>Mistura areia-asfalto usinada a frio</v>
          </cell>
          <cell r="D213" t="str">
            <v>m³</v>
          </cell>
          <cell r="E213">
            <v>0</v>
          </cell>
          <cell r="F213">
            <v>0</v>
          </cell>
          <cell r="G213">
            <v>0</v>
          </cell>
          <cell r="H213" t="str">
            <v>-</v>
          </cell>
        </row>
        <row r="214">
          <cell r="A214" t="str">
            <v>1 A 99 002 00</v>
          </cell>
          <cell r="B214" t="str">
            <v>-</v>
          </cell>
          <cell r="C214" t="str">
            <v>Mistura areia-asfalto usinada a quente</v>
          </cell>
          <cell r="D214" t="str">
            <v>m³</v>
          </cell>
          <cell r="E214">
            <v>0</v>
          </cell>
          <cell r="F214">
            <v>0</v>
          </cell>
          <cell r="G214">
            <v>0</v>
          </cell>
          <cell r="H214" t="str">
            <v>-</v>
          </cell>
        </row>
        <row r="215">
          <cell r="A215" t="str">
            <v>1 A 99 003 00</v>
          </cell>
          <cell r="B215" t="str">
            <v>-</v>
          </cell>
          <cell r="C215" t="str">
            <v>Mistura betuminosa usinada a frio</v>
          </cell>
          <cell r="D215" t="str">
            <v>m³</v>
          </cell>
          <cell r="E215">
            <v>0</v>
          </cell>
          <cell r="F215">
            <v>0</v>
          </cell>
          <cell r="G215">
            <v>0</v>
          </cell>
          <cell r="H215" t="str">
            <v>-</v>
          </cell>
        </row>
        <row r="216">
          <cell r="A216" t="str">
            <v>1 A 99 004 00</v>
          </cell>
          <cell r="B216" t="str">
            <v>-</v>
          </cell>
          <cell r="C216" t="str">
            <v>Mistura betuminosa usinada a quente</v>
          </cell>
          <cell r="D216" t="str">
            <v>m³</v>
          </cell>
          <cell r="E216">
            <v>0</v>
          </cell>
          <cell r="F216">
            <v>0</v>
          </cell>
          <cell r="G216">
            <v>0</v>
          </cell>
          <cell r="H216" t="str">
            <v>-</v>
          </cell>
        </row>
        <row r="217">
          <cell r="A217" t="str">
            <v>1 A 99 005 00</v>
          </cell>
          <cell r="B217" t="str">
            <v>-</v>
          </cell>
          <cell r="C217" t="str">
            <v>Mistura betuminosa</v>
          </cell>
          <cell r="D217" t="str">
            <v>m³</v>
          </cell>
          <cell r="E217">
            <v>0</v>
          </cell>
          <cell r="F217">
            <v>0</v>
          </cell>
          <cell r="G217">
            <v>0</v>
          </cell>
          <cell r="H217" t="str">
            <v>-</v>
          </cell>
        </row>
        <row r="219">
          <cell r="A219" t="str">
            <v>DNIT - Sistema de Custos Rodoviários</v>
          </cell>
          <cell r="D219" t="str">
            <v>Sicro2</v>
          </cell>
          <cell r="H219" t="str">
            <v>Esp. Técnica</v>
          </cell>
        </row>
        <row r="220">
          <cell r="A220" t="str">
            <v>construção Rodoviária</v>
          </cell>
          <cell r="D220" t="str">
            <v>Minas Gerais</v>
          </cell>
          <cell r="H220" t="str">
            <v>Minas Gerais</v>
          </cell>
        </row>
        <row r="221">
          <cell r="A221" t="str">
            <v>Resumo dos Custos Unitários de Referência: Maio de 2005</v>
          </cell>
          <cell r="D221" t="str">
            <v>RCtR0330</v>
          </cell>
          <cell r="H221" t="str">
            <v>=</v>
          </cell>
        </row>
        <row r="223">
          <cell r="A223" t="str">
            <v>Código</v>
          </cell>
          <cell r="C223" t="str">
            <v>Atividade / Serviço</v>
          </cell>
          <cell r="D223" t="str">
            <v>Unidade</v>
          </cell>
          <cell r="F223" t="str">
            <v>Preço Unitário</v>
          </cell>
          <cell r="H223" t="str">
            <v>Código</v>
          </cell>
        </row>
        <row r="224">
          <cell r="D224" t="str">
            <v>Und</v>
          </cell>
          <cell r="E224" t="str">
            <v>Direto</v>
          </cell>
          <cell r="F224" t="str">
            <v>LDI</v>
          </cell>
          <cell r="G224" t="str">
            <v>Total</v>
          </cell>
        </row>
        <row r="226">
          <cell r="A226" t="str">
            <v>2 S 01 000 00</v>
          </cell>
          <cell r="B226" t="str">
            <v>-</v>
          </cell>
          <cell r="C226" t="str">
            <v>Desm. dest. limpeza áreas c/arv. diam. até 0,15 m</v>
          </cell>
          <cell r="D226" t="str">
            <v>m²</v>
          </cell>
          <cell r="E226">
            <v>0.2</v>
          </cell>
          <cell r="F226">
            <v>0.04</v>
          </cell>
          <cell r="G226">
            <v>0.25</v>
          </cell>
          <cell r="H226" t="str">
            <v>DNER-ES-278/97</v>
          </cell>
        </row>
        <row r="227">
          <cell r="A227" t="str">
            <v>2 S 01 010 00</v>
          </cell>
          <cell r="B227" t="str">
            <v>-</v>
          </cell>
          <cell r="C227" t="str">
            <v>Destocamento de árvores D=0,15 a 0,30 m</v>
          </cell>
          <cell r="D227" t="str">
            <v>und</v>
          </cell>
          <cell r="E227">
            <v>19.420000000000002</v>
          </cell>
          <cell r="F227">
            <v>4.6399999999999997</v>
          </cell>
          <cell r="G227">
            <v>24.07</v>
          </cell>
          <cell r="H227" t="str">
            <v>DNER-ES-278/97</v>
          </cell>
        </row>
        <row r="228">
          <cell r="A228" t="str">
            <v>2 S 01 012 00</v>
          </cell>
          <cell r="B228" t="str">
            <v>-</v>
          </cell>
          <cell r="C228" t="str">
            <v>Destocamento de árvores c/diâm. &gt; 0,30 m</v>
          </cell>
          <cell r="D228" t="str">
            <v>und</v>
          </cell>
          <cell r="E228">
            <v>48.56</v>
          </cell>
          <cell r="F228">
            <v>11.6</v>
          </cell>
          <cell r="G228">
            <v>60.17</v>
          </cell>
          <cell r="H228" t="str">
            <v>DNER-ES-278/97</v>
          </cell>
        </row>
        <row r="229">
          <cell r="A229" t="str">
            <v>2 S 01 100 01</v>
          </cell>
          <cell r="B229" t="str">
            <v>-</v>
          </cell>
          <cell r="C229" t="str">
            <v>Esc. carga transp. mat 1ª cat DMT 50 m</v>
          </cell>
          <cell r="D229" t="str">
            <v>m³</v>
          </cell>
          <cell r="E229">
            <v>1.03</v>
          </cell>
          <cell r="F229">
            <v>0.24</v>
          </cell>
          <cell r="G229">
            <v>1.28</v>
          </cell>
          <cell r="H229" t="str">
            <v>DNER-ES-280/97</v>
          </cell>
        </row>
        <row r="230">
          <cell r="A230" t="str">
            <v>2 S 01 100 02</v>
          </cell>
          <cell r="B230" t="str">
            <v>-</v>
          </cell>
          <cell r="C230" t="str">
            <v>Esc. carga transp. mat 1ª cat DMT 50 a 200m c/m</v>
          </cell>
          <cell r="D230" t="str">
            <v>m³</v>
          </cell>
          <cell r="E230">
            <v>3.41</v>
          </cell>
          <cell r="F230">
            <v>0.81</v>
          </cell>
          <cell r="G230">
            <v>4.22</v>
          </cell>
          <cell r="H230" t="str">
            <v>DNER-ES-280/97</v>
          </cell>
        </row>
        <row r="231">
          <cell r="A231" t="str">
            <v>2 S 01 100 03</v>
          </cell>
          <cell r="B231" t="str">
            <v>-</v>
          </cell>
          <cell r="C231" t="str">
            <v>Esc. carga transp. mat 1ª cat DMT 200 a 400m c/m</v>
          </cell>
          <cell r="D231" t="str">
            <v>m³</v>
          </cell>
          <cell r="E231">
            <v>4.1500000000000004</v>
          </cell>
          <cell r="F231">
            <v>0.99</v>
          </cell>
          <cell r="G231">
            <v>5.14</v>
          </cell>
          <cell r="H231" t="str">
            <v>DNER-ES-280/97</v>
          </cell>
        </row>
        <row r="232">
          <cell r="A232" t="str">
            <v>2 S 01 100 04</v>
          </cell>
          <cell r="B232" t="str">
            <v>-</v>
          </cell>
          <cell r="C232" t="str">
            <v>Esc. carga transp. mat 1ª cat DMT 400 a 600m c/m</v>
          </cell>
          <cell r="D232" t="str">
            <v>m³</v>
          </cell>
          <cell r="E232">
            <v>4.9400000000000004</v>
          </cell>
          <cell r="F232">
            <v>1.18</v>
          </cell>
          <cell r="G232">
            <v>6.12</v>
          </cell>
          <cell r="H232" t="str">
            <v>DNER-ES-280/97</v>
          </cell>
        </row>
        <row r="233">
          <cell r="A233" t="str">
            <v>2 S 01 100 05</v>
          </cell>
          <cell r="B233" t="str">
            <v>-</v>
          </cell>
          <cell r="C233" t="str">
            <v>Esc. carga transp. mat 1ª cat DMT 600 a 800m c/m</v>
          </cell>
          <cell r="D233" t="str">
            <v>m³</v>
          </cell>
          <cell r="E233">
            <v>5.64</v>
          </cell>
          <cell r="F233">
            <v>1.34</v>
          </cell>
          <cell r="G233">
            <v>6.99</v>
          </cell>
          <cell r="H233" t="str">
            <v>DNER-ES-280/97</v>
          </cell>
        </row>
        <row r="234">
          <cell r="A234" t="str">
            <v>2 S 01 100 06</v>
          </cell>
          <cell r="B234" t="str">
            <v>-</v>
          </cell>
          <cell r="C234" t="str">
            <v>Esc. carga transp. mat 1ª cat DMT 800 a 1000m c/m</v>
          </cell>
          <cell r="D234" t="str">
            <v>m³</v>
          </cell>
          <cell r="E234">
            <v>6.52</v>
          </cell>
          <cell r="F234">
            <v>1.55</v>
          </cell>
          <cell r="G234">
            <v>8.07</v>
          </cell>
          <cell r="H234" t="str">
            <v>DNER-ES-280/97</v>
          </cell>
        </row>
        <row r="235">
          <cell r="A235" t="str">
            <v>2 S 01 100 07</v>
          </cell>
          <cell r="B235" t="str">
            <v>-</v>
          </cell>
          <cell r="C235" t="str">
            <v>Esc. carga transp. mat 1ª cat DMT 1000 a 1200m c/m</v>
          </cell>
          <cell r="D235" t="str">
            <v>m³</v>
          </cell>
          <cell r="E235">
            <v>7.44</v>
          </cell>
          <cell r="F235">
            <v>1.77</v>
          </cell>
          <cell r="G235">
            <v>9.2200000000000006</v>
          </cell>
          <cell r="H235" t="str">
            <v>DNER-ES-280/97</v>
          </cell>
        </row>
        <row r="236">
          <cell r="A236" t="str">
            <v>2 S 01 100 08</v>
          </cell>
          <cell r="B236" t="str">
            <v>-</v>
          </cell>
          <cell r="C236" t="str">
            <v>Esc. carga transp. mat 1ª cat DMT 1200 a 1400m c/m</v>
          </cell>
          <cell r="D236" t="str">
            <v>m³</v>
          </cell>
          <cell r="E236">
            <v>8.2899999999999991</v>
          </cell>
          <cell r="F236">
            <v>1.98</v>
          </cell>
          <cell r="G236">
            <v>10.27</v>
          </cell>
          <cell r="H236" t="str">
            <v>DNER-ES-280/97</v>
          </cell>
        </row>
        <row r="237">
          <cell r="A237" t="str">
            <v>2 S 01 100 09</v>
          </cell>
          <cell r="B237" t="str">
            <v>-</v>
          </cell>
          <cell r="C237" t="str">
            <v>Esc. carga tr. mat 1ª c. DMT 50 a 200m c/carreg</v>
          </cell>
          <cell r="D237" t="str">
            <v>m³</v>
          </cell>
          <cell r="E237">
            <v>3.92</v>
          </cell>
          <cell r="F237">
            <v>0.93</v>
          </cell>
          <cell r="G237">
            <v>4.8499999999999996</v>
          </cell>
          <cell r="H237" t="str">
            <v>DNER-ES-280/97</v>
          </cell>
        </row>
        <row r="238">
          <cell r="A238" t="str">
            <v>2 S 01 100 10</v>
          </cell>
          <cell r="B238" t="str">
            <v>-</v>
          </cell>
          <cell r="C238" t="str">
            <v>Esc. carga tr. mat 1ª c. DMT 200 a 400m c/carreg</v>
          </cell>
          <cell r="D238" t="str">
            <v>m³</v>
          </cell>
          <cell r="E238">
            <v>4.26</v>
          </cell>
          <cell r="F238">
            <v>1.01</v>
          </cell>
          <cell r="G238">
            <v>5.28</v>
          </cell>
          <cell r="H238" t="str">
            <v>DNER-ES-280/97</v>
          </cell>
        </row>
        <row r="239">
          <cell r="A239" t="str">
            <v>2 S 01 100 11</v>
          </cell>
          <cell r="B239" t="str">
            <v>-</v>
          </cell>
          <cell r="C239" t="str">
            <v>Esc. carga tr. mat 1ª c. DMT 400 a 600m c/carreg</v>
          </cell>
          <cell r="D239" t="str">
            <v>m³</v>
          </cell>
          <cell r="E239">
            <v>4.4400000000000004</v>
          </cell>
          <cell r="F239">
            <v>1.06</v>
          </cell>
          <cell r="G239">
            <v>5.5</v>
          </cell>
          <cell r="H239" t="str">
            <v>DNER-ES-280/97</v>
          </cell>
        </row>
        <row r="240">
          <cell r="A240" t="str">
            <v>2 S 01 100 12</v>
          </cell>
          <cell r="B240" t="str">
            <v>-</v>
          </cell>
          <cell r="C240" t="str">
            <v>Esc. carga tr. mat 1ª c. DMT 600 a 800m c/carreg</v>
          </cell>
          <cell r="D240" t="str">
            <v>m³</v>
          </cell>
          <cell r="E240">
            <v>4.6500000000000004</v>
          </cell>
          <cell r="F240">
            <v>1.1100000000000001</v>
          </cell>
          <cell r="G240">
            <v>5.76</v>
          </cell>
          <cell r="H240" t="str">
            <v>DNER-ES-280/97</v>
          </cell>
        </row>
        <row r="241">
          <cell r="A241" t="str">
            <v>2 S 01 100 13</v>
          </cell>
          <cell r="B241" t="str">
            <v>-</v>
          </cell>
          <cell r="C241" t="str">
            <v>Esc. carga tr. mat 1ª c. DMT 800 a 1000m c/carreg</v>
          </cell>
          <cell r="D241" t="str">
            <v>m³</v>
          </cell>
          <cell r="E241">
            <v>4.9800000000000004</v>
          </cell>
          <cell r="F241">
            <v>1.19</v>
          </cell>
          <cell r="G241">
            <v>6.17</v>
          </cell>
          <cell r="H241" t="str">
            <v>DNER-ES-280/97</v>
          </cell>
        </row>
        <row r="242">
          <cell r="A242" t="str">
            <v>2 S 01 100 14</v>
          </cell>
          <cell r="B242" t="str">
            <v>-</v>
          </cell>
          <cell r="C242" t="str">
            <v>Esc. carga tr. mat 1ª c. DMT 1000 a 1200m c/carreg</v>
          </cell>
          <cell r="D242" t="str">
            <v>m³</v>
          </cell>
          <cell r="E242">
            <v>5.17</v>
          </cell>
          <cell r="F242">
            <v>1.23</v>
          </cell>
          <cell r="G242">
            <v>6.41</v>
          </cell>
          <cell r="H242" t="str">
            <v>DNER-ES-280/97</v>
          </cell>
        </row>
        <row r="243">
          <cell r="A243" t="str">
            <v>2 S 01 100 15</v>
          </cell>
          <cell r="B243" t="str">
            <v>-</v>
          </cell>
          <cell r="C243" t="str">
            <v>Esc. carga tr. mat 1ª c. DMT 1200 a 1400m c/carreg</v>
          </cell>
          <cell r="D243" t="str">
            <v>m³</v>
          </cell>
          <cell r="E243">
            <v>5.34</v>
          </cell>
          <cell r="F243">
            <v>1.27</v>
          </cell>
          <cell r="G243">
            <v>6.62</v>
          </cell>
          <cell r="H243" t="str">
            <v>DNER-ES-280/97</v>
          </cell>
        </row>
        <row r="244">
          <cell r="A244" t="str">
            <v>2 S 01 100 16</v>
          </cell>
          <cell r="B244" t="str">
            <v>-</v>
          </cell>
          <cell r="C244" t="str">
            <v>Esc. carga tr. mat 1ª c. DMT 1400 a 1600m c/carreg</v>
          </cell>
          <cell r="D244" t="str">
            <v>m³</v>
          </cell>
          <cell r="E244">
            <v>5.6</v>
          </cell>
          <cell r="F244">
            <v>1.34</v>
          </cell>
          <cell r="G244">
            <v>6.94</v>
          </cell>
          <cell r="H244" t="str">
            <v>DNER-ES-280/97</v>
          </cell>
        </row>
        <row r="245">
          <cell r="A245" t="str">
            <v>2 S 01 100 17</v>
          </cell>
          <cell r="B245" t="str">
            <v>-</v>
          </cell>
          <cell r="C245" t="str">
            <v>Esc. carga tr. mat 1ª c. DMT 1600 a 1800m c/carreg</v>
          </cell>
          <cell r="D245" t="str">
            <v>m³</v>
          </cell>
          <cell r="E245">
            <v>5.69</v>
          </cell>
          <cell r="F245">
            <v>1.36</v>
          </cell>
          <cell r="G245">
            <v>7.05</v>
          </cell>
          <cell r="H245" t="str">
            <v>DNER-ES-280/97</v>
          </cell>
        </row>
        <row r="246">
          <cell r="A246" t="str">
            <v>2 S 01 100 18</v>
          </cell>
          <cell r="B246" t="str">
            <v>-</v>
          </cell>
          <cell r="C246" t="str">
            <v>Esc. carga tr. mat 1ª c. DMT 1800 a 2000m c/carreg</v>
          </cell>
          <cell r="D246" t="str">
            <v>m³</v>
          </cell>
          <cell r="E246">
            <v>6.02</v>
          </cell>
          <cell r="F246">
            <v>1.44</v>
          </cell>
          <cell r="G246">
            <v>7.47</v>
          </cell>
          <cell r="H246" t="str">
            <v>DNER-ES-280/97</v>
          </cell>
        </row>
        <row r="247">
          <cell r="A247" t="str">
            <v>2 S 01 100 19</v>
          </cell>
          <cell r="B247" t="str">
            <v>-</v>
          </cell>
          <cell r="C247" t="str">
            <v>Esc. carga tr. mat 1ª c. DMT 2000 a 3000m c/carreg</v>
          </cell>
          <cell r="D247" t="str">
            <v>m³</v>
          </cell>
          <cell r="E247">
            <v>6.71</v>
          </cell>
          <cell r="F247">
            <v>1.6</v>
          </cell>
          <cell r="G247">
            <v>8.31</v>
          </cell>
          <cell r="H247" t="str">
            <v>DNER-ES-280/97</v>
          </cell>
        </row>
        <row r="248">
          <cell r="A248" t="str">
            <v>2 S 01 100 20</v>
          </cell>
          <cell r="B248" t="str">
            <v>-</v>
          </cell>
          <cell r="C248" t="str">
            <v>Esc. carga tr. mat 1ª c. DMT 3000 a 5000m c/carreg</v>
          </cell>
          <cell r="D248" t="str">
            <v>m³</v>
          </cell>
          <cell r="E248">
            <v>8.57</v>
          </cell>
          <cell r="F248">
            <v>2.04</v>
          </cell>
          <cell r="G248">
            <v>10.62</v>
          </cell>
          <cell r="H248" t="str">
            <v>DNER-ES-280/97</v>
          </cell>
        </row>
        <row r="249">
          <cell r="A249" t="str">
            <v>2 S 01 100 21</v>
          </cell>
          <cell r="B249" t="str">
            <v>-</v>
          </cell>
          <cell r="C249" t="str">
            <v>Escavação carga transp. manual mat.1a cat. DT=20m</v>
          </cell>
          <cell r="D249" t="str">
            <v>m³</v>
          </cell>
          <cell r="E249">
            <v>14.05</v>
          </cell>
          <cell r="F249">
            <v>3.35</v>
          </cell>
          <cell r="G249">
            <v>117.41</v>
          </cell>
          <cell r="H249" t="str">
            <v>DNER-ES-280/97</v>
          </cell>
        </row>
        <row r="250">
          <cell r="A250" t="str">
            <v>2 S 01 100 22</v>
          </cell>
          <cell r="B250" t="str">
            <v>-</v>
          </cell>
          <cell r="C250" t="str">
            <v>Esc. carga transp. mat 1ª cat DMT 50 a 200m c/e</v>
          </cell>
          <cell r="D250" t="str">
            <v>m³</v>
          </cell>
          <cell r="E250">
            <v>3.31</v>
          </cell>
          <cell r="F250">
            <v>0.79</v>
          </cell>
          <cell r="G250">
            <v>4.0999999999999996</v>
          </cell>
          <cell r="H250" t="str">
            <v>DNER-ES-280/97</v>
          </cell>
        </row>
        <row r="251">
          <cell r="A251" t="str">
            <v>2 S 01 100 23</v>
          </cell>
          <cell r="B251" t="str">
            <v>-</v>
          </cell>
          <cell r="C251" t="str">
            <v>Esc. carga transp. mat 1ª cat DMT 200 a 400m c/e</v>
          </cell>
          <cell r="D251" t="str">
            <v>m³</v>
          </cell>
          <cell r="E251">
            <v>3.58</v>
          </cell>
          <cell r="F251">
            <v>0.85</v>
          </cell>
          <cell r="G251">
            <v>4.43</v>
          </cell>
          <cell r="H251" t="str">
            <v>DNER-ES-280/97</v>
          </cell>
        </row>
        <row r="252">
          <cell r="A252" t="str">
            <v>2 S 01 100 24</v>
          </cell>
          <cell r="B252" t="str">
            <v>-</v>
          </cell>
          <cell r="C252" t="str">
            <v>Esc. carga transp. mat 1ª cat DMT 400 a 600m c/e</v>
          </cell>
          <cell r="D252" t="str">
            <v>m³</v>
          </cell>
          <cell r="E252">
            <v>3.85</v>
          </cell>
          <cell r="F252">
            <v>0.92</v>
          </cell>
          <cell r="G252">
            <v>4.78</v>
          </cell>
          <cell r="H252" t="str">
            <v>DNER-ES-280/97</v>
          </cell>
        </row>
        <row r="253">
          <cell r="A253" t="str">
            <v>2 S 01 100 25</v>
          </cell>
          <cell r="B253" t="str">
            <v>-</v>
          </cell>
          <cell r="C253" t="str">
            <v>Esc. carga transp. mat 1ª cat DMT 600 a 800m c/e</v>
          </cell>
          <cell r="D253" t="str">
            <v>m³</v>
          </cell>
          <cell r="E253">
            <v>4.1100000000000003</v>
          </cell>
          <cell r="F253">
            <v>0.98</v>
          </cell>
          <cell r="G253">
            <v>5.0999999999999996</v>
          </cell>
          <cell r="H253" t="str">
            <v>DNER-ES-280/97</v>
          </cell>
        </row>
        <row r="254">
          <cell r="A254" t="str">
            <v>2 S 01 100 26</v>
          </cell>
          <cell r="B254" t="str">
            <v>-</v>
          </cell>
          <cell r="C254" t="str">
            <v>Esc. carga transp. mat 1ª cat DMT 800 a 1000m c/e</v>
          </cell>
          <cell r="D254" t="str">
            <v>m³</v>
          </cell>
          <cell r="E254">
            <v>4.34</v>
          </cell>
          <cell r="F254">
            <v>1.03</v>
          </cell>
          <cell r="G254">
            <v>5.38</v>
          </cell>
          <cell r="H254" t="str">
            <v>DNER-ES-280/97</v>
          </cell>
        </row>
        <row r="255">
          <cell r="A255" t="str">
            <v>2 S 01 100 27</v>
          </cell>
          <cell r="B255" t="str">
            <v>-</v>
          </cell>
          <cell r="C255" t="str">
            <v>Esc. carga transp. mat 1ª cat DMT 1000 a 1200m c/e</v>
          </cell>
          <cell r="D255" t="str">
            <v>m³</v>
          </cell>
          <cell r="E255">
            <v>4.57</v>
          </cell>
          <cell r="F255">
            <v>1.0900000000000001</v>
          </cell>
          <cell r="G255">
            <v>5.67</v>
          </cell>
          <cell r="H255" t="str">
            <v>DNER-ES-280/97</v>
          </cell>
        </row>
        <row r="256">
          <cell r="A256" t="str">
            <v>2 S 01 100 28</v>
          </cell>
          <cell r="B256" t="str">
            <v>-</v>
          </cell>
          <cell r="C256" t="str">
            <v>Esc. carga transp. mat 1ª cat DMT 1200 a 1400m c/e</v>
          </cell>
          <cell r="D256" t="str">
            <v>m³</v>
          </cell>
          <cell r="E256">
            <v>4.8</v>
          </cell>
          <cell r="F256">
            <v>1.1399999999999999</v>
          </cell>
          <cell r="G256">
            <v>5.94</v>
          </cell>
          <cell r="H256" t="str">
            <v>DNER-ES-280/97</v>
          </cell>
        </row>
        <row r="257">
          <cell r="A257" t="str">
            <v>2 S 01 100 29</v>
          </cell>
          <cell r="B257" t="str">
            <v>-</v>
          </cell>
          <cell r="C257" t="str">
            <v>Esc. carga transp. mat 1ª cat DMT 1400 a 1600m c/e</v>
          </cell>
          <cell r="D257" t="str">
            <v>m³</v>
          </cell>
          <cell r="E257">
            <v>4.9800000000000004</v>
          </cell>
          <cell r="F257">
            <v>1.19</v>
          </cell>
          <cell r="G257">
            <v>6.17</v>
          </cell>
          <cell r="H257" t="str">
            <v>DNER-ES-280/97</v>
          </cell>
        </row>
        <row r="258">
          <cell r="A258" t="str">
            <v>2 S 01 100 30</v>
          </cell>
          <cell r="B258" t="str">
            <v>-</v>
          </cell>
          <cell r="C258" t="str">
            <v>Esc. carga transp. mat 1ª cat DMT 1600 a 1800m c/e</v>
          </cell>
          <cell r="D258" t="str">
            <v>m³</v>
          </cell>
          <cell r="E258">
            <v>5.0599999999999996</v>
          </cell>
          <cell r="F258">
            <v>1.2</v>
          </cell>
          <cell r="G258">
            <v>6.26</v>
          </cell>
          <cell r="H258" t="str">
            <v>DNER-ES-280/97</v>
          </cell>
        </row>
        <row r="259">
          <cell r="A259" t="str">
            <v>2 S 01 100 31</v>
          </cell>
          <cell r="B259" t="str">
            <v>-</v>
          </cell>
          <cell r="C259" t="str">
            <v>Esc. carga transp. mat 1ª cat DMT 1800 a 2000m c/e</v>
          </cell>
          <cell r="D259" t="str">
            <v>m³</v>
          </cell>
          <cell r="E259">
            <v>5.42</v>
          </cell>
          <cell r="F259">
            <v>1.29</v>
          </cell>
          <cell r="G259">
            <v>6.71</v>
          </cell>
          <cell r="H259" t="str">
            <v>DNER-ES-280/97</v>
          </cell>
        </row>
        <row r="260">
          <cell r="A260" t="str">
            <v>2 S 01 100 32</v>
          </cell>
          <cell r="B260" t="str">
            <v>-</v>
          </cell>
          <cell r="C260" t="str">
            <v>Esc. carga transp. mat 1ª cat DMT 2000 a 3000m c/e</v>
          </cell>
          <cell r="D260" t="str">
            <v>m³</v>
          </cell>
          <cell r="E260">
            <v>6.06</v>
          </cell>
          <cell r="F260">
            <v>1.44</v>
          </cell>
          <cell r="G260">
            <v>7.51</v>
          </cell>
          <cell r="H260" t="str">
            <v>DNER-ES-280/97</v>
          </cell>
        </row>
        <row r="261">
          <cell r="A261" t="str">
            <v>2 S 01 100 33</v>
          </cell>
          <cell r="B261" t="str">
            <v>-</v>
          </cell>
          <cell r="C261" t="str">
            <v>Esc. carga transp. mat 1ª cat DMT 3000 a 5000m c/e</v>
          </cell>
          <cell r="D261" t="str">
            <v>m³</v>
          </cell>
          <cell r="E261">
            <v>8</v>
          </cell>
          <cell r="F261">
            <v>1.91</v>
          </cell>
          <cell r="G261">
            <v>9.91</v>
          </cell>
          <cell r="H261" t="str">
            <v>DNER-ES-280/97</v>
          </cell>
        </row>
        <row r="262">
          <cell r="A262" t="str">
            <v>2 S 01 101 01</v>
          </cell>
          <cell r="B262" t="str">
            <v>-</v>
          </cell>
          <cell r="C262" t="str">
            <v>Esc. carga transp. mat 2ª cat DMT 50m</v>
          </cell>
          <cell r="D262" t="str">
            <v>m³</v>
          </cell>
          <cell r="E262">
            <v>2.2000000000000002</v>
          </cell>
          <cell r="F262">
            <v>0.52</v>
          </cell>
          <cell r="G262">
            <v>2.72</v>
          </cell>
          <cell r="H262" t="str">
            <v>DNER-ES-280/97</v>
          </cell>
        </row>
        <row r="263">
          <cell r="A263" t="str">
            <v>2 S 01 101 02</v>
          </cell>
          <cell r="B263" t="str">
            <v>-</v>
          </cell>
          <cell r="C263" t="str">
            <v>Esc. carga transp. mat 2ª cat DMT 50 a 200m c/m</v>
          </cell>
          <cell r="D263" t="str">
            <v>m³</v>
          </cell>
          <cell r="E263">
            <v>5.88</v>
          </cell>
          <cell r="F263">
            <v>1.4</v>
          </cell>
          <cell r="G263">
            <v>7.29</v>
          </cell>
          <cell r="H263" t="str">
            <v>DNER-ES-280/97</v>
          </cell>
        </row>
        <row r="264">
          <cell r="A264" t="str">
            <v>2 S 01 101 03</v>
          </cell>
          <cell r="B264" t="str">
            <v>-</v>
          </cell>
          <cell r="C264" t="str">
            <v>Esc. carga transp. mat 2ª cat DMT 200 a 400m c/m</v>
          </cell>
          <cell r="D264" t="str">
            <v>m³</v>
          </cell>
          <cell r="E264">
            <v>5.9</v>
          </cell>
          <cell r="F264">
            <v>1.41</v>
          </cell>
          <cell r="G264">
            <v>7.31</v>
          </cell>
          <cell r="H264" t="str">
            <v>DNER-ES-280/97</v>
          </cell>
        </row>
        <row r="265">
          <cell r="A265" t="str">
            <v>2 S 01 101 04</v>
          </cell>
          <cell r="B265" t="str">
            <v>-</v>
          </cell>
          <cell r="C265" t="str">
            <v>Esc. carga transp. mat 2ª cat DMT 400 a 600m c/m</v>
          </cell>
          <cell r="D265" t="str">
            <v>m³</v>
          </cell>
          <cell r="E265">
            <v>7.2</v>
          </cell>
          <cell r="F265">
            <v>1.72</v>
          </cell>
          <cell r="G265">
            <v>8.92</v>
          </cell>
          <cell r="H265" t="str">
            <v>DNER-ES-280/97</v>
          </cell>
        </row>
        <row r="266">
          <cell r="A266" t="str">
            <v>2 S 01 101 05</v>
          </cell>
          <cell r="B266" t="str">
            <v>-</v>
          </cell>
          <cell r="C266" t="str">
            <v>Esc. carga transp. mat 2ª cat DMT 600 a 800m c/m</v>
          </cell>
          <cell r="D266" t="str">
            <v>m³</v>
          </cell>
          <cell r="E266">
            <v>8.49</v>
          </cell>
          <cell r="F266">
            <v>2.0299999999999998</v>
          </cell>
          <cell r="G266">
            <v>10.52</v>
          </cell>
          <cell r="H266" t="str">
            <v>DNER-ES-280/97</v>
          </cell>
        </row>
        <row r="267">
          <cell r="A267" t="str">
            <v>2 S 01 101 06</v>
          </cell>
          <cell r="B267" t="str">
            <v>-</v>
          </cell>
          <cell r="C267" t="str">
            <v>Esc. carga transp. mat 2ª cat DMT 800 a 1000m c/m</v>
          </cell>
          <cell r="D267" t="str">
            <v>m³</v>
          </cell>
          <cell r="E267">
            <v>9.7899999999999991</v>
          </cell>
          <cell r="F267">
            <v>2.34</v>
          </cell>
          <cell r="G267">
            <v>12.13</v>
          </cell>
          <cell r="H267" t="str">
            <v>DNER-ES-280/97</v>
          </cell>
        </row>
        <row r="268">
          <cell r="A268" t="str">
            <v>2 S 01 101 07</v>
          </cell>
          <cell r="B268" t="str">
            <v>-</v>
          </cell>
          <cell r="C268" t="str">
            <v>Esc. carga transp. mat 2ª cat DMT 1000 a 1200m c/m</v>
          </cell>
          <cell r="D268" t="str">
            <v>m³</v>
          </cell>
          <cell r="E268">
            <v>9.8000000000000007</v>
          </cell>
          <cell r="F268">
            <v>2.34</v>
          </cell>
          <cell r="G268">
            <v>12.15</v>
          </cell>
          <cell r="H268" t="str">
            <v>DNER-ES-280/97</v>
          </cell>
        </row>
        <row r="269">
          <cell r="A269" t="str">
            <v>2 S 01 101 08</v>
          </cell>
          <cell r="B269" t="str">
            <v>-</v>
          </cell>
          <cell r="C269" t="str">
            <v>Esc. carga transp. mat 2ª cat DMT 1200 a 1400m c/m</v>
          </cell>
          <cell r="D269" t="str">
            <v>m³</v>
          </cell>
          <cell r="E269">
            <v>11.1</v>
          </cell>
          <cell r="F269">
            <v>2.65</v>
          </cell>
          <cell r="G269">
            <v>13.76</v>
          </cell>
          <cell r="H269" t="str">
            <v>DNER-ES-280/97</v>
          </cell>
        </row>
        <row r="270">
          <cell r="A270" t="str">
            <v>2 S 01 101 09</v>
          </cell>
          <cell r="B270" t="str">
            <v>-</v>
          </cell>
          <cell r="C270" t="str">
            <v>Esc. carga tr. mat 2ª c. DMT 50 a 200m c/carreg</v>
          </cell>
          <cell r="D270" t="str">
            <v>m³</v>
          </cell>
          <cell r="E270">
            <v>6.07</v>
          </cell>
          <cell r="F270">
            <v>1.45</v>
          </cell>
          <cell r="G270">
            <v>7.52</v>
          </cell>
          <cell r="H270" t="str">
            <v>DNER-ES-280/97</v>
          </cell>
        </row>
        <row r="271">
          <cell r="A271" t="str">
            <v>2 S 01 101 10</v>
          </cell>
          <cell r="B271" t="str">
            <v>-</v>
          </cell>
          <cell r="C271" t="str">
            <v>Esc. carga tr. mat 2ª c. DMT 200 a 400m c/carreg</v>
          </cell>
          <cell r="D271" t="str">
            <v>m³</v>
          </cell>
          <cell r="E271">
            <v>6.36</v>
          </cell>
          <cell r="F271">
            <v>1.52</v>
          </cell>
          <cell r="G271">
            <v>7.88</v>
          </cell>
          <cell r="H271" t="str">
            <v>DNER-ES-280/97</v>
          </cell>
        </row>
        <row r="272">
          <cell r="A272" t="str">
            <v>2 S 01 101 11</v>
          </cell>
          <cell r="B272" t="str">
            <v>-</v>
          </cell>
          <cell r="C272" t="str">
            <v>Esc. carga tr. mat 2a c. DMT 400 a 600m c/carreg</v>
          </cell>
          <cell r="D272" t="str">
            <v>m³</v>
          </cell>
          <cell r="E272">
            <v>6.72</v>
          </cell>
          <cell r="F272">
            <v>1.6</v>
          </cell>
          <cell r="G272">
            <v>8.33</v>
          </cell>
          <cell r="H272" t="str">
            <v>DNER-ES-280/97</v>
          </cell>
        </row>
        <row r="273">
          <cell r="A273" t="str">
            <v>2 S 01 101 12</v>
          </cell>
          <cell r="B273" t="str">
            <v>-</v>
          </cell>
          <cell r="C273" t="str">
            <v>Esc. carga tr. mat 2a c. DMT 600 a 800m c/carreg</v>
          </cell>
          <cell r="D273" t="str">
            <v>m³</v>
          </cell>
          <cell r="E273">
            <v>7.06</v>
          </cell>
          <cell r="F273">
            <v>1.68</v>
          </cell>
          <cell r="G273">
            <v>8.75</v>
          </cell>
          <cell r="H273" t="str">
            <v>DNER-ES-280/97</v>
          </cell>
        </row>
        <row r="274">
          <cell r="A274" t="str">
            <v>2 S 01 101 13</v>
          </cell>
          <cell r="B274" t="str">
            <v>-</v>
          </cell>
          <cell r="C274" t="str">
            <v>Esc. carga tr. mat 2a c. DMT 800 a 1000m c/carreg</v>
          </cell>
          <cell r="D274" t="str">
            <v>m³</v>
          </cell>
          <cell r="E274">
            <v>7.27</v>
          </cell>
          <cell r="F274">
            <v>1.73</v>
          </cell>
          <cell r="G274">
            <v>9.01</v>
          </cell>
          <cell r="H274" t="str">
            <v>DNER-ES-280/97</v>
          </cell>
        </row>
        <row r="275">
          <cell r="A275" t="str">
            <v>2 S 01 101 14</v>
          </cell>
          <cell r="B275" t="str">
            <v>-</v>
          </cell>
          <cell r="C275" t="str">
            <v>Esc. carga tr. mat 2a c. DMT 1000 a 1200m c/carreg</v>
          </cell>
          <cell r="D275" t="str">
            <v>m³</v>
          </cell>
          <cell r="E275">
            <v>7.66</v>
          </cell>
          <cell r="F275">
            <v>1.83</v>
          </cell>
          <cell r="G275">
            <v>9.49</v>
          </cell>
          <cell r="H275" t="str">
            <v>DNER-ES-280/97</v>
          </cell>
        </row>
        <row r="276">
          <cell r="A276" t="str">
            <v>2 S 01 101 15</v>
          </cell>
          <cell r="B276" t="str">
            <v>-</v>
          </cell>
          <cell r="C276" t="str">
            <v>Esc. carga tr. mat 2a c. DMT 1200 a 1400m c/carreg</v>
          </cell>
          <cell r="D276" t="str">
            <v>m³</v>
          </cell>
          <cell r="E276">
            <v>7.88</v>
          </cell>
          <cell r="F276">
            <v>1.88</v>
          </cell>
          <cell r="G276">
            <v>9.77</v>
          </cell>
          <cell r="H276" t="str">
            <v>DNER-ES-280/97</v>
          </cell>
        </row>
        <row r="277">
          <cell r="A277" t="str">
            <v>2 S 01 101 16</v>
          </cell>
          <cell r="B277" t="str">
            <v>-</v>
          </cell>
          <cell r="C277" t="str">
            <v>Esc. carga tr. mat 2a c. DMT 1400 a 1600m c/carreg</v>
          </cell>
          <cell r="D277" t="str">
            <v>m³</v>
          </cell>
          <cell r="E277">
            <v>8.1</v>
          </cell>
          <cell r="F277">
            <v>1.93</v>
          </cell>
          <cell r="G277">
            <v>10.029999999999999</v>
          </cell>
          <cell r="H277" t="str">
            <v>DNER-ES-280/97</v>
          </cell>
        </row>
        <row r="278">
          <cell r="A278" t="str">
            <v>2 S 01 101 17</v>
          </cell>
          <cell r="B278" t="str">
            <v>-</v>
          </cell>
          <cell r="C278" t="str">
            <v>Esc. carga tr. mat 2a c. DMT 1600 a 1800m c/carreg</v>
          </cell>
          <cell r="D278" t="str">
            <v>m³</v>
          </cell>
          <cell r="E278">
            <v>8.19</v>
          </cell>
          <cell r="F278">
            <v>1.95</v>
          </cell>
          <cell r="G278">
            <v>10.15</v>
          </cell>
          <cell r="H278" t="str">
            <v>DNER-ES-280/97</v>
          </cell>
        </row>
        <row r="279">
          <cell r="A279" t="str">
            <v>2 S 01 101 18</v>
          </cell>
          <cell r="B279" t="str">
            <v>-</v>
          </cell>
          <cell r="C279" t="str">
            <v>Esc. carga tr. mat 2a c. DMT 1800 a 2000m c/carreg</v>
          </cell>
          <cell r="D279" t="str">
            <v>m³</v>
          </cell>
          <cell r="E279">
            <v>8.59</v>
          </cell>
          <cell r="F279">
            <v>2.0499999999999998</v>
          </cell>
          <cell r="G279">
            <v>10.64</v>
          </cell>
          <cell r="H279" t="str">
            <v>DNER-ES-280/97</v>
          </cell>
        </row>
        <row r="280">
          <cell r="A280" t="str">
            <v>2 S 01 101 19</v>
          </cell>
          <cell r="B280" t="str">
            <v>-</v>
          </cell>
          <cell r="C280" t="str">
            <v>Esc. carga tr. mat 2a c. DMT 2000 a 3000m c/carreg</v>
          </cell>
          <cell r="D280" t="str">
            <v>m³</v>
          </cell>
          <cell r="E280">
            <v>9.36</v>
          </cell>
          <cell r="F280">
            <v>2.23</v>
          </cell>
          <cell r="G280">
            <v>11.6</v>
          </cell>
          <cell r="H280" t="str">
            <v>DNER-ES-280/97</v>
          </cell>
        </row>
        <row r="281">
          <cell r="A281" t="str">
            <v>2 S 01 101 20</v>
          </cell>
          <cell r="B281" t="str">
            <v>-</v>
          </cell>
          <cell r="C281" t="str">
            <v>Esc. carga tr. mat 2a c. DMT 3000 a 5000m c/carreg</v>
          </cell>
          <cell r="D281" t="str">
            <v>m³</v>
          </cell>
          <cell r="E281">
            <v>11.82</v>
          </cell>
          <cell r="F281">
            <v>2.82</v>
          </cell>
          <cell r="G281">
            <v>14.64</v>
          </cell>
          <cell r="H281" t="str">
            <v>DNER-ES-280/97</v>
          </cell>
        </row>
        <row r="282">
          <cell r="A282" t="str">
            <v>2 S 01 101 22</v>
          </cell>
          <cell r="B282" t="str">
            <v>-</v>
          </cell>
          <cell r="C282" t="str">
            <v>Esc. carga transp. mat 2a cat DMT 50 a 200m c/e</v>
          </cell>
          <cell r="D282" t="str">
            <v>m³</v>
          </cell>
          <cell r="E282">
            <v>4.6399999999999997</v>
          </cell>
          <cell r="F282">
            <v>1.1100000000000001</v>
          </cell>
          <cell r="G282">
            <v>5.75</v>
          </cell>
          <cell r="H282" t="str">
            <v>DNER-ES-280/97</v>
          </cell>
        </row>
        <row r="283">
          <cell r="A283" t="str">
            <v>2 S 01 101 23</v>
          </cell>
          <cell r="B283" t="str">
            <v>-</v>
          </cell>
          <cell r="C283" t="str">
            <v>Esc. carga transp. mat 2a cat DMT 200 a 400m c/e</v>
          </cell>
          <cell r="D283" t="str">
            <v>m³</v>
          </cell>
          <cell r="E283">
            <v>4.99</v>
          </cell>
          <cell r="F283">
            <v>1.19</v>
          </cell>
          <cell r="G283">
            <v>6.18</v>
          </cell>
          <cell r="H283" t="str">
            <v>DNER-ES-280/97</v>
          </cell>
        </row>
        <row r="284">
          <cell r="A284" t="str">
            <v>2 S 01 101 24</v>
          </cell>
          <cell r="B284" t="str">
            <v>-</v>
          </cell>
          <cell r="C284" t="str">
            <v>Esc. carga transp. mat 2a cat DMT 400 a 600m c/e</v>
          </cell>
          <cell r="D284" t="str">
            <v>m³</v>
          </cell>
          <cell r="E284">
            <v>5.25</v>
          </cell>
          <cell r="F284">
            <v>1.25</v>
          </cell>
          <cell r="G284">
            <v>6.5</v>
          </cell>
          <cell r="H284" t="str">
            <v>DNER-ES-280/97</v>
          </cell>
        </row>
        <row r="285">
          <cell r="A285" t="str">
            <v>2 S 01 101 25</v>
          </cell>
          <cell r="B285" t="str">
            <v>-</v>
          </cell>
          <cell r="C285" t="str">
            <v>Esc. carga transp. mat 2a cat DMT 600 a 800m c/e</v>
          </cell>
          <cell r="D285" t="str">
            <v>m³</v>
          </cell>
          <cell r="E285">
            <v>5.46</v>
          </cell>
          <cell r="F285">
            <v>1.3</v>
          </cell>
          <cell r="G285">
            <v>6.76</v>
          </cell>
          <cell r="H285" t="str">
            <v>DNER-ES-280/97</v>
          </cell>
        </row>
        <row r="286">
          <cell r="A286" t="str">
            <v>2 S 01 101 26</v>
          </cell>
          <cell r="B286" t="str">
            <v>-</v>
          </cell>
          <cell r="C286" t="str">
            <v>Esc. carga transp. mat 2a cat DMT 800 a 1000m c/e</v>
          </cell>
          <cell r="D286" t="str">
            <v>m³</v>
          </cell>
          <cell r="E286">
            <v>5.92</v>
          </cell>
          <cell r="F286">
            <v>1.41</v>
          </cell>
          <cell r="G286">
            <v>7.34</v>
          </cell>
          <cell r="H286" t="str">
            <v>DNER-ES-280/97</v>
          </cell>
        </row>
        <row r="287">
          <cell r="A287" t="str">
            <v>2 S 01 101 27</v>
          </cell>
          <cell r="B287" t="str">
            <v>-</v>
          </cell>
          <cell r="C287" t="str">
            <v>Esc. carga transp. mat 2a cat DMT 1000 a 1200m c/e</v>
          </cell>
          <cell r="D287" t="str">
            <v>m³</v>
          </cell>
          <cell r="E287">
            <v>6.23</v>
          </cell>
          <cell r="F287">
            <v>1.48</v>
          </cell>
          <cell r="G287">
            <v>7.72</v>
          </cell>
          <cell r="H287" t="str">
            <v>DNER-ES-280/97</v>
          </cell>
        </row>
        <row r="288">
          <cell r="A288" t="str">
            <v>2 S 01 101 28</v>
          </cell>
          <cell r="B288" t="str">
            <v>-</v>
          </cell>
          <cell r="C288" t="str">
            <v>Esc. carga transp. mat 2a cat DMT 1200 a 1400m c/e</v>
          </cell>
          <cell r="D288" t="str">
            <v>m³</v>
          </cell>
          <cell r="E288">
            <v>6.46</v>
          </cell>
          <cell r="F288">
            <v>1.54</v>
          </cell>
          <cell r="G288">
            <v>8.01</v>
          </cell>
          <cell r="H288" t="str">
            <v>DNER-ES-280/97</v>
          </cell>
        </row>
        <row r="289">
          <cell r="A289" t="str">
            <v>2 S 01 101 29</v>
          </cell>
          <cell r="B289" t="str">
            <v>-</v>
          </cell>
          <cell r="C289" t="str">
            <v>Esc. carga transp. mat 2a cat DMT 1400 a 1600m c/e</v>
          </cell>
          <cell r="D289" t="str">
            <v>m³</v>
          </cell>
          <cell r="E289">
            <v>6.64</v>
          </cell>
          <cell r="F289">
            <v>1.58</v>
          </cell>
          <cell r="G289">
            <v>8.23</v>
          </cell>
          <cell r="H289" t="str">
            <v>DNER-ES-280/97</v>
          </cell>
        </row>
        <row r="290">
          <cell r="A290" t="str">
            <v>2 S 01 101 30</v>
          </cell>
          <cell r="B290" t="str">
            <v>-</v>
          </cell>
          <cell r="C290" t="str">
            <v>Esc. carga transp. mat 2a cat DMT 1600 a 1800m c/e</v>
          </cell>
          <cell r="D290" t="str">
            <v>m³</v>
          </cell>
          <cell r="E290">
            <v>6.84</v>
          </cell>
          <cell r="F290">
            <v>1.63</v>
          </cell>
          <cell r="G290">
            <v>8.48</v>
          </cell>
          <cell r="H290" t="str">
            <v>DNER-ES-280/97</v>
          </cell>
        </row>
        <row r="291">
          <cell r="A291" t="str">
            <v>2 S 01 101 31</v>
          </cell>
          <cell r="B291" t="str">
            <v>-</v>
          </cell>
          <cell r="C291" t="str">
            <v>Esc. carga transp. mat 2a cat DMT 1800 a 2000m c/e</v>
          </cell>
          <cell r="D291" t="str">
            <v>m³</v>
          </cell>
          <cell r="E291">
            <v>7.17</v>
          </cell>
          <cell r="F291">
            <v>1.71</v>
          </cell>
          <cell r="G291">
            <v>8.8800000000000008</v>
          </cell>
          <cell r="H291" t="str">
            <v>DNER-ES-280/97</v>
          </cell>
        </row>
        <row r="292">
          <cell r="A292" t="str">
            <v>2 S 01 101 32</v>
          </cell>
          <cell r="B292" t="str">
            <v>-</v>
          </cell>
          <cell r="C292" t="str">
            <v>Esc. carga transp. mat 2a cat DMT 2000 a 3000m c/e</v>
          </cell>
          <cell r="D292" t="str">
            <v>m³</v>
          </cell>
          <cell r="E292">
            <v>7.84</v>
          </cell>
          <cell r="F292">
            <v>1.87</v>
          </cell>
          <cell r="G292">
            <v>9.7200000000000006</v>
          </cell>
          <cell r="H292" t="str">
            <v>DNER-ES-280/97</v>
          </cell>
        </row>
        <row r="293">
          <cell r="A293" t="str">
            <v>2 S 01 101 33</v>
          </cell>
          <cell r="B293" t="str">
            <v>-</v>
          </cell>
          <cell r="C293" t="str">
            <v>Esc. carga transp. mat 2a cat DMT 3000 a 5000m c/e</v>
          </cell>
          <cell r="D293" t="str">
            <v>m³</v>
          </cell>
          <cell r="E293">
            <v>10.199999999999999</v>
          </cell>
          <cell r="F293">
            <v>2.4300000000000002</v>
          </cell>
          <cell r="G293">
            <v>12.64</v>
          </cell>
          <cell r="H293" t="str">
            <v>DNER-ES-280/97</v>
          </cell>
        </row>
        <row r="294">
          <cell r="A294" t="str">
            <v>2 S 01 102 01</v>
          </cell>
          <cell r="B294" t="str">
            <v>-</v>
          </cell>
          <cell r="C294" t="str">
            <v>Esc. carga transp. mat 3a cat DMT até 50m</v>
          </cell>
          <cell r="D294" t="str">
            <v>m³</v>
          </cell>
          <cell r="E294">
            <v>15.07</v>
          </cell>
          <cell r="F294">
            <v>3.6</v>
          </cell>
          <cell r="G294">
            <v>18.670000000000002</v>
          </cell>
          <cell r="H294" t="str">
            <v>DNER-ES-280/97</v>
          </cell>
        </row>
        <row r="295">
          <cell r="A295" t="str">
            <v>2 S 01 102 02</v>
          </cell>
          <cell r="B295" t="str">
            <v>-</v>
          </cell>
          <cell r="C295" t="str">
            <v>Esc. carga transp. mat 3a cat DMT 50 a 200m</v>
          </cell>
          <cell r="D295" t="str">
            <v>m³</v>
          </cell>
          <cell r="E295">
            <v>17.62</v>
          </cell>
          <cell r="F295">
            <v>4.21</v>
          </cell>
          <cell r="G295">
            <v>21.83</v>
          </cell>
          <cell r="H295" t="str">
            <v>DNER-ES-280/97</v>
          </cell>
        </row>
        <row r="296">
          <cell r="A296" t="str">
            <v>2 S 01 102 03</v>
          </cell>
          <cell r="B296" t="str">
            <v>-</v>
          </cell>
          <cell r="C296" t="str">
            <v>Esc. carga transp. mat 3a cat DMT 200 a 400m</v>
          </cell>
          <cell r="D296" t="str">
            <v>m³</v>
          </cell>
          <cell r="E296">
            <v>18.14</v>
          </cell>
          <cell r="F296">
            <v>4.33</v>
          </cell>
          <cell r="G296">
            <v>22.48</v>
          </cell>
          <cell r="H296" t="str">
            <v>DNER-ES-280/97</v>
          </cell>
        </row>
        <row r="297">
          <cell r="A297" t="str">
            <v>2 S 01 102 04</v>
          </cell>
          <cell r="B297" t="str">
            <v>-</v>
          </cell>
          <cell r="C297" t="str">
            <v>Esc. carga transp. mat 3a cat DMT 400 a 600m</v>
          </cell>
          <cell r="D297" t="str">
            <v>m³</v>
          </cell>
          <cell r="E297">
            <v>18.87</v>
          </cell>
          <cell r="F297">
            <v>4.51</v>
          </cell>
          <cell r="G297">
            <v>23.38</v>
          </cell>
          <cell r="H297" t="str">
            <v>DNER-ES-280/97</v>
          </cell>
        </row>
        <row r="298">
          <cell r="A298" t="str">
            <v>2 S 01 102 05</v>
          </cell>
          <cell r="B298" t="str">
            <v>-</v>
          </cell>
          <cell r="C298" t="str">
            <v>Esc. carga transp. mat 3a cat DMT 600 a 800m</v>
          </cell>
          <cell r="D298" t="str">
            <v>m³</v>
          </cell>
          <cell r="E298">
            <v>19.39</v>
          </cell>
          <cell r="F298">
            <v>4.63</v>
          </cell>
          <cell r="G298">
            <v>24.03</v>
          </cell>
          <cell r="H298" t="str">
            <v>DNER-ES-280/97</v>
          </cell>
        </row>
        <row r="299">
          <cell r="A299" t="str">
            <v>2 S 01 102 06</v>
          </cell>
          <cell r="B299" t="str">
            <v>-</v>
          </cell>
          <cell r="C299" t="str">
            <v>Esc. carga transp. mat 3a cat DMT 800 a 1000m</v>
          </cell>
          <cell r="D299" t="str">
            <v>m³</v>
          </cell>
          <cell r="E299">
            <v>19.920000000000002</v>
          </cell>
          <cell r="F299">
            <v>4.76</v>
          </cell>
          <cell r="G299">
            <v>24.68</v>
          </cell>
          <cell r="H299" t="str">
            <v>DNER-ES-280/97</v>
          </cell>
        </row>
        <row r="300">
          <cell r="A300" t="str">
            <v>2 S 01 102 07</v>
          </cell>
          <cell r="B300" t="str">
            <v>-</v>
          </cell>
          <cell r="C300" t="str">
            <v>Esc. carga transp. mat 3a cat DMT 1000 a 1200m</v>
          </cell>
          <cell r="D300" t="str">
            <v>m³</v>
          </cell>
          <cell r="E300">
            <v>20.14</v>
          </cell>
          <cell r="F300">
            <v>4.8099999999999996</v>
          </cell>
          <cell r="G300">
            <v>24.96</v>
          </cell>
          <cell r="H300" t="str">
            <v>DNER-ES-280/97</v>
          </cell>
        </row>
        <row r="301">
          <cell r="A301" t="str">
            <v>2 S 01 102 08</v>
          </cell>
          <cell r="B301" t="str">
            <v>-</v>
          </cell>
          <cell r="C301" t="str">
            <v>Esc. carga transp. mat 3a cat DMT 1200 a 1400m</v>
          </cell>
          <cell r="D301" t="str">
            <v>m³</v>
          </cell>
          <cell r="E301">
            <v>20.14</v>
          </cell>
          <cell r="F301">
            <v>4.8099999999999996</v>
          </cell>
          <cell r="G301">
            <v>24.96</v>
          </cell>
          <cell r="H301" t="str">
            <v>DNER-ES-280/97</v>
          </cell>
        </row>
        <row r="302">
          <cell r="A302" t="str">
            <v>2 S 01 300 01</v>
          </cell>
          <cell r="B302" t="str">
            <v>-</v>
          </cell>
          <cell r="C302" t="str">
            <v>Esc. carga transp. solos moles DMT 0 a 200m</v>
          </cell>
          <cell r="D302" t="str">
            <v>m³</v>
          </cell>
          <cell r="E302">
            <v>9.0500000000000007</v>
          </cell>
          <cell r="F302">
            <v>2.16</v>
          </cell>
          <cell r="G302">
            <v>11.21</v>
          </cell>
          <cell r="H302" t="str">
            <v>DNER-ES-280/97</v>
          </cell>
        </row>
        <row r="303">
          <cell r="A303" t="str">
            <v>2 S 01 300 02</v>
          </cell>
          <cell r="B303" t="str">
            <v>-</v>
          </cell>
          <cell r="C303" t="str">
            <v>Esc. carga transp. solos moles DMT 200 a 400m</v>
          </cell>
          <cell r="D303" t="str">
            <v>m³</v>
          </cell>
          <cell r="E303">
            <v>9.6999999999999993</v>
          </cell>
          <cell r="F303">
            <v>2.3199999999999998</v>
          </cell>
          <cell r="G303">
            <v>12.02</v>
          </cell>
          <cell r="H303" t="str">
            <v>DNER-ES-280/97</v>
          </cell>
        </row>
        <row r="304">
          <cell r="A304" t="str">
            <v>2 S 01 300 03</v>
          </cell>
          <cell r="B304" t="str">
            <v>-</v>
          </cell>
          <cell r="C304" t="str">
            <v>Esc. carga transp. solos moles DMT 400 a 600m</v>
          </cell>
          <cell r="D304" t="str">
            <v>m³</v>
          </cell>
          <cell r="E304">
            <v>9.98</v>
          </cell>
          <cell r="F304">
            <v>2.38</v>
          </cell>
          <cell r="G304">
            <v>12.37</v>
          </cell>
          <cell r="H304" t="str">
            <v>DNER-ES-280/97</v>
          </cell>
        </row>
        <row r="305">
          <cell r="A305" t="str">
            <v>2 S 01 300 04</v>
          </cell>
          <cell r="B305" t="str">
            <v>-</v>
          </cell>
          <cell r="C305" t="str">
            <v>Esc. carga transp. solos moles DMT 600 a 800m</v>
          </cell>
          <cell r="D305" t="str">
            <v>m³</v>
          </cell>
          <cell r="E305">
            <v>10.31</v>
          </cell>
          <cell r="F305">
            <v>2.46</v>
          </cell>
          <cell r="G305">
            <v>12.77</v>
          </cell>
          <cell r="H305" t="str">
            <v>DNER-ES-280/97</v>
          </cell>
        </row>
        <row r="306">
          <cell r="A306" t="str">
            <v>2 S 01 300 05</v>
          </cell>
          <cell r="B306" t="str">
            <v>-</v>
          </cell>
          <cell r="C306" t="str">
            <v>Esc. carga transp. solos moles DMT 800 a 1000m</v>
          </cell>
          <cell r="D306" t="str">
            <v>m³</v>
          </cell>
          <cell r="E306">
            <v>10.96</v>
          </cell>
          <cell r="F306">
            <v>2.61</v>
          </cell>
          <cell r="G306">
            <v>13.58</v>
          </cell>
          <cell r="H306" t="str">
            <v>DNER-ES-280/97</v>
          </cell>
        </row>
        <row r="307">
          <cell r="A307" t="str">
            <v>2 S 01 510 00</v>
          </cell>
          <cell r="B307" t="str">
            <v>-</v>
          </cell>
          <cell r="C307" t="str">
            <v>Compactação de aterros a 95% proctor normal</v>
          </cell>
          <cell r="D307" t="str">
            <v>m³</v>
          </cell>
          <cell r="E307">
            <v>1.39</v>
          </cell>
          <cell r="F307">
            <v>0.33</v>
          </cell>
          <cell r="G307">
            <v>1.73</v>
          </cell>
          <cell r="H307" t="str">
            <v>DNER-ES-282/97</v>
          </cell>
        </row>
        <row r="308">
          <cell r="A308" t="str">
            <v>2 S 01 511 00</v>
          </cell>
          <cell r="B308" t="str">
            <v>-</v>
          </cell>
          <cell r="C308" t="str">
            <v>Compactação de aterros a 100% proctor normal</v>
          </cell>
          <cell r="D308" t="str">
            <v>m³</v>
          </cell>
          <cell r="E308">
            <v>1.63</v>
          </cell>
          <cell r="F308">
            <v>0.38</v>
          </cell>
          <cell r="G308">
            <v>2.0099999999999998</v>
          </cell>
          <cell r="H308" t="str">
            <v>DNER-ES-282/97</v>
          </cell>
        </row>
        <row r="309">
          <cell r="A309" t="str">
            <v>2 S 01 512 01</v>
          </cell>
          <cell r="B309" t="str">
            <v>-</v>
          </cell>
          <cell r="C309" t="str">
            <v>Construção de corpo de aterro em rocha</v>
          </cell>
          <cell r="D309" t="str">
            <v>m³</v>
          </cell>
          <cell r="E309">
            <v>4.71</v>
          </cell>
          <cell r="F309">
            <v>1.1200000000000001</v>
          </cell>
          <cell r="G309">
            <v>5.83</v>
          </cell>
          <cell r="H309" t="str">
            <v>DNER-ES-282/97</v>
          </cell>
        </row>
        <row r="310">
          <cell r="A310" t="str">
            <v>2 S 01 512 02</v>
          </cell>
          <cell r="B310" t="str">
            <v>-</v>
          </cell>
          <cell r="C310" t="str">
            <v>Compactação de camada final de aterro de rocha</v>
          </cell>
          <cell r="D310" t="str">
            <v>m³</v>
          </cell>
          <cell r="E310">
            <v>13.34</v>
          </cell>
          <cell r="F310">
            <v>3.18</v>
          </cell>
          <cell r="G310">
            <v>16.53</v>
          </cell>
          <cell r="H310" t="str">
            <v>DNER-ES-282/97</v>
          </cell>
        </row>
        <row r="311">
          <cell r="A311" t="str">
            <v>2 S 01 512 52</v>
          </cell>
          <cell r="B311" t="str">
            <v>-</v>
          </cell>
          <cell r="C311" t="str">
            <v>Compactação camada final de aterro de rocha BC</v>
          </cell>
          <cell r="D311" t="str">
            <v>m³</v>
          </cell>
          <cell r="E311">
            <v>12.66</v>
          </cell>
          <cell r="F311">
            <v>3.02</v>
          </cell>
          <cell r="G311">
            <v>15.68</v>
          </cell>
          <cell r="H311" t="str">
            <v>DNER-ES-282/97</v>
          </cell>
        </row>
        <row r="312">
          <cell r="A312" t="str">
            <v>2 S 01 513 01</v>
          </cell>
          <cell r="B312" t="str">
            <v>-</v>
          </cell>
          <cell r="C312" t="str">
            <v>Compactação de material de "bota-fora"</v>
          </cell>
          <cell r="D312" t="str">
            <v>m³</v>
          </cell>
          <cell r="E312">
            <v>1.0900000000000001</v>
          </cell>
          <cell r="F312">
            <v>0.26</v>
          </cell>
          <cell r="G312">
            <v>1.35</v>
          </cell>
          <cell r="H312" t="str">
            <v>DNER-ES-282/97</v>
          </cell>
        </row>
        <row r="313">
          <cell r="A313" t="str">
            <v>2 S 02 100 00</v>
          </cell>
          <cell r="B313" t="str">
            <v>-</v>
          </cell>
          <cell r="C313" t="str">
            <v>Reforço do subleito</v>
          </cell>
          <cell r="D313" t="str">
            <v>m³</v>
          </cell>
          <cell r="E313">
            <v>7.32</v>
          </cell>
          <cell r="F313">
            <v>1.75</v>
          </cell>
          <cell r="G313">
            <v>9.07</v>
          </cell>
          <cell r="H313" t="str">
            <v>DNER-ES-300/97</v>
          </cell>
        </row>
        <row r="314">
          <cell r="A314" t="str">
            <v>2 S 02 110 00</v>
          </cell>
          <cell r="B314" t="str">
            <v>-</v>
          </cell>
          <cell r="C314" t="str">
            <v>Regularização do subleito</v>
          </cell>
          <cell r="D314" t="str">
            <v>m²</v>
          </cell>
          <cell r="E314">
            <v>0.42</v>
          </cell>
          <cell r="F314">
            <v>0.1</v>
          </cell>
          <cell r="G314">
            <v>0.52</v>
          </cell>
          <cell r="H314" t="str">
            <v>DNER-ES-299/97</v>
          </cell>
        </row>
        <row r="315">
          <cell r="A315" t="str">
            <v>2 S 02 110 01</v>
          </cell>
          <cell r="B315" t="str">
            <v>-</v>
          </cell>
          <cell r="C315" t="str">
            <v>Regul. subleito c/ fres. corte contr.autom. greide</v>
          </cell>
          <cell r="D315" t="str">
            <v>m²</v>
          </cell>
          <cell r="E315">
            <v>0.57999999999999996</v>
          </cell>
          <cell r="F315">
            <v>0.14000000000000001</v>
          </cell>
          <cell r="G315">
            <v>0.72</v>
          </cell>
          <cell r="H315" t="str">
            <v>-</v>
          </cell>
        </row>
        <row r="316">
          <cell r="A316" t="str">
            <v>2 S 02 200 00</v>
          </cell>
          <cell r="B316" t="str">
            <v>-</v>
          </cell>
          <cell r="C316" t="str">
            <v>Sub-base solo estabilizado granul. s/ mistura</v>
          </cell>
          <cell r="D316" t="str">
            <v>m³</v>
          </cell>
          <cell r="E316">
            <v>7.32</v>
          </cell>
          <cell r="F316">
            <v>1.75</v>
          </cell>
          <cell r="G316">
            <v>9.07</v>
          </cell>
          <cell r="H316" t="str">
            <v>DNER-ES-301/97</v>
          </cell>
        </row>
        <row r="317">
          <cell r="A317" t="str">
            <v>2 S 02 200 01</v>
          </cell>
          <cell r="B317" t="str">
            <v>-</v>
          </cell>
          <cell r="C317" t="str">
            <v>Base solo estabilizado granul. s/ mistura</v>
          </cell>
          <cell r="D317" t="str">
            <v>m³</v>
          </cell>
          <cell r="E317">
            <v>7.32</v>
          </cell>
          <cell r="F317">
            <v>1.75</v>
          </cell>
          <cell r="G317">
            <v>9.07</v>
          </cell>
          <cell r="H317" t="str">
            <v>DNER-ES-303/97</v>
          </cell>
        </row>
        <row r="318">
          <cell r="A318" t="str">
            <v>2 S 02 210 00</v>
          </cell>
          <cell r="B318" t="str">
            <v>-</v>
          </cell>
          <cell r="C318" t="str">
            <v>Sub-base estab. granul. c/ mistura solo na pista</v>
          </cell>
          <cell r="D318" t="str">
            <v>m³</v>
          </cell>
          <cell r="E318">
            <v>7.88</v>
          </cell>
          <cell r="F318">
            <v>1.88</v>
          </cell>
          <cell r="G318">
            <v>9.77</v>
          </cell>
          <cell r="H318" t="str">
            <v>-</v>
          </cell>
        </row>
        <row r="319">
          <cell r="A319" t="str">
            <v>2 S 02 210 01</v>
          </cell>
          <cell r="B319" t="str">
            <v>-</v>
          </cell>
          <cell r="C319" t="str">
            <v>Sub-base estab. granul. c/ mist. solo-areia pista</v>
          </cell>
          <cell r="D319" t="str">
            <v>m³</v>
          </cell>
          <cell r="E319">
            <v>8.8000000000000007</v>
          </cell>
          <cell r="F319">
            <v>2.1</v>
          </cell>
          <cell r="G319">
            <v>10.91</v>
          </cell>
          <cell r="H319" t="str">
            <v>-</v>
          </cell>
        </row>
        <row r="320">
          <cell r="A320" t="str">
            <v>2 S 02 210 02</v>
          </cell>
          <cell r="B320" t="str">
            <v>-</v>
          </cell>
          <cell r="C320" t="str">
            <v>Base estab.granul.c/ mist.solo - areia na pista</v>
          </cell>
          <cell r="D320" t="str">
            <v>m³</v>
          </cell>
          <cell r="E320">
            <v>8.8000000000000007</v>
          </cell>
          <cell r="F320">
            <v>2.1</v>
          </cell>
          <cell r="G320">
            <v>10.91</v>
          </cell>
          <cell r="H320" t="str">
            <v>-</v>
          </cell>
        </row>
        <row r="321">
          <cell r="A321" t="str">
            <v>2 S 02 210 51</v>
          </cell>
          <cell r="B321" t="str">
            <v>-</v>
          </cell>
          <cell r="C321" t="str">
            <v>Sub-base estab.granul.c/mist.soloareia pista AC</v>
          </cell>
          <cell r="D321" t="str">
            <v>m³</v>
          </cell>
          <cell r="E321">
            <v>14.09</v>
          </cell>
          <cell r="F321">
            <v>3.36</v>
          </cell>
          <cell r="G321">
            <v>17.45</v>
          </cell>
          <cell r="H321" t="str">
            <v>-</v>
          </cell>
        </row>
        <row r="322">
          <cell r="A322" t="str">
            <v>2 S 02 210 52</v>
          </cell>
          <cell r="B322" t="str">
            <v>-</v>
          </cell>
          <cell r="C322" t="str">
            <v>Base estab.granul.c/mist.soloareia na pista AC</v>
          </cell>
          <cell r="D322" t="str">
            <v>m³</v>
          </cell>
          <cell r="E322">
            <v>14.09</v>
          </cell>
          <cell r="F322">
            <v>3.36</v>
          </cell>
          <cell r="G322">
            <v>17.45</v>
          </cell>
          <cell r="H322" t="str">
            <v>-</v>
          </cell>
        </row>
        <row r="323">
          <cell r="A323" t="str">
            <v>2 S 02 220 00</v>
          </cell>
          <cell r="B323" t="str">
            <v>-</v>
          </cell>
          <cell r="C323" t="str">
            <v>Base estab.granul.c/ mistura solo - brita</v>
          </cell>
          <cell r="D323" t="str">
            <v>m³</v>
          </cell>
          <cell r="E323">
            <v>25.35</v>
          </cell>
          <cell r="F323">
            <v>6.05</v>
          </cell>
          <cell r="G323">
            <v>31.41</v>
          </cell>
          <cell r="H323" t="str">
            <v>-</v>
          </cell>
        </row>
        <row r="324">
          <cell r="A324" t="str">
            <v>2 S 02 220 50</v>
          </cell>
          <cell r="B324" t="str">
            <v>-</v>
          </cell>
          <cell r="C324" t="str">
            <v>Base estab.granul.c/ mistura solo - brita BC</v>
          </cell>
          <cell r="D324" t="str">
            <v>m³</v>
          </cell>
          <cell r="E324">
            <v>25</v>
          </cell>
          <cell r="F324">
            <v>5.97</v>
          </cell>
          <cell r="G324">
            <v>30.98</v>
          </cell>
          <cell r="H324" t="str">
            <v>-</v>
          </cell>
        </row>
        <row r="325">
          <cell r="A325" t="str">
            <v>2 S 02 230 00</v>
          </cell>
          <cell r="B325" t="str">
            <v>-</v>
          </cell>
          <cell r="C325" t="str">
            <v>Base de brita graduada</v>
          </cell>
          <cell r="D325" t="str">
            <v>m³</v>
          </cell>
          <cell r="E325">
            <v>41.4</v>
          </cell>
          <cell r="F325">
            <v>9.89</v>
          </cell>
          <cell r="G325">
            <v>51.3</v>
          </cell>
          <cell r="H325" t="str">
            <v>EP-P-01</v>
          </cell>
        </row>
        <row r="326">
          <cell r="A326" t="str">
            <v>2 S 02 230 01</v>
          </cell>
          <cell r="B326" t="str">
            <v>-</v>
          </cell>
          <cell r="C326" t="str">
            <v>Base brita grad. c/ dist. agreg. contr. de greide</v>
          </cell>
          <cell r="D326" t="str">
            <v>m³</v>
          </cell>
          <cell r="E326">
            <v>41.92</v>
          </cell>
          <cell r="F326">
            <v>10.02</v>
          </cell>
          <cell r="G326">
            <v>51.94</v>
          </cell>
          <cell r="H326" t="str">
            <v>-</v>
          </cell>
        </row>
        <row r="327">
          <cell r="A327" t="str">
            <v>2 S 02 230 50</v>
          </cell>
          <cell r="B327" t="str">
            <v>-</v>
          </cell>
          <cell r="C327" t="str">
            <v>Base de brita graduada BC</v>
          </cell>
          <cell r="D327" t="str">
            <v>m³</v>
          </cell>
          <cell r="E327">
            <v>40.549999999999997</v>
          </cell>
          <cell r="F327">
            <v>9.69</v>
          </cell>
          <cell r="G327">
            <v>50.24</v>
          </cell>
          <cell r="H327" t="str">
            <v>-</v>
          </cell>
        </row>
        <row r="328">
          <cell r="A328" t="str">
            <v>2 S 02 230 51</v>
          </cell>
          <cell r="B328" t="str">
            <v>-</v>
          </cell>
          <cell r="C328" t="str">
            <v>Base brita grad.c/dist.agreg.contr.de greide BC</v>
          </cell>
          <cell r="D328" t="str">
            <v>m³</v>
          </cell>
          <cell r="E328">
            <v>41.06</v>
          </cell>
          <cell r="F328">
            <v>9.81</v>
          </cell>
          <cell r="G328">
            <v>50.88</v>
          </cell>
          <cell r="H328" t="str">
            <v>-</v>
          </cell>
        </row>
        <row r="329">
          <cell r="A329" t="str">
            <v>2 S 02 231 00</v>
          </cell>
          <cell r="B329" t="str">
            <v>-</v>
          </cell>
          <cell r="C329" t="str">
            <v>Base de macadame hidráulico</v>
          </cell>
          <cell r="D329" t="str">
            <v>m³</v>
          </cell>
          <cell r="E329">
            <v>36.39</v>
          </cell>
          <cell r="F329">
            <v>8.69</v>
          </cell>
          <cell r="G329">
            <v>45.09</v>
          </cell>
          <cell r="H329" t="str">
            <v>-</v>
          </cell>
        </row>
        <row r="330">
          <cell r="A330" t="str">
            <v>2 S 02 231 50</v>
          </cell>
          <cell r="B330" t="str">
            <v>-</v>
          </cell>
          <cell r="C330" t="str">
            <v>Base de macadame hidráulico BC</v>
          </cell>
          <cell r="D330" t="str">
            <v>m³</v>
          </cell>
          <cell r="E330">
            <v>35.590000000000003</v>
          </cell>
          <cell r="F330">
            <v>8.5</v>
          </cell>
          <cell r="G330">
            <v>44.1</v>
          </cell>
          <cell r="H330" t="str">
            <v>-</v>
          </cell>
        </row>
        <row r="331">
          <cell r="A331" t="str">
            <v>2 S 02 241 01</v>
          </cell>
          <cell r="B331" t="str">
            <v>-</v>
          </cell>
          <cell r="C331" t="str">
            <v>Base de solo cimento c/ mistura em usina</v>
          </cell>
          <cell r="D331" t="str">
            <v>m³</v>
          </cell>
          <cell r="E331">
            <v>72.59</v>
          </cell>
          <cell r="F331">
            <v>17.350000000000001</v>
          </cell>
          <cell r="G331">
            <v>89.94</v>
          </cell>
          <cell r="H331" t="str">
            <v>-</v>
          </cell>
        </row>
        <row r="332">
          <cell r="A332" t="str">
            <v>2 S 02 243 01</v>
          </cell>
          <cell r="B332" t="str">
            <v>-</v>
          </cell>
          <cell r="C332" t="str">
            <v>Sub-base de solo melhor. c/ cimento mist. em usina</v>
          </cell>
          <cell r="D332" t="str">
            <v>m³</v>
          </cell>
          <cell r="E332">
            <v>42.86</v>
          </cell>
          <cell r="F332">
            <v>10.24</v>
          </cell>
          <cell r="G332">
            <v>53.1</v>
          </cell>
          <cell r="H332" t="str">
            <v>-</v>
          </cell>
        </row>
        <row r="333">
          <cell r="A333" t="str">
            <v>2 S 02 300 00</v>
          </cell>
          <cell r="B333" t="str">
            <v>-</v>
          </cell>
          <cell r="C333" t="str">
            <v>Imprimação</v>
          </cell>
          <cell r="D333" t="str">
            <v>m²</v>
          </cell>
          <cell r="E333">
            <v>0.12</v>
          </cell>
          <cell r="F333">
            <v>0.03</v>
          </cell>
          <cell r="G333">
            <v>0.16</v>
          </cell>
          <cell r="H333" t="str">
            <v>DNER-ES-306/97</v>
          </cell>
        </row>
        <row r="334">
          <cell r="A334" t="str">
            <v>2 S 02 400 00</v>
          </cell>
          <cell r="B334" t="str">
            <v>-</v>
          </cell>
          <cell r="C334" t="str">
            <v>Pintura de ligação</v>
          </cell>
          <cell r="D334" t="str">
            <v>m²</v>
          </cell>
          <cell r="E334">
            <v>0.09</v>
          </cell>
          <cell r="F334">
            <v>0.02</v>
          </cell>
          <cell r="G334">
            <v>0.11</v>
          </cell>
          <cell r="H334" t="str">
            <v>DNER-ES-307/97</v>
          </cell>
        </row>
        <row r="335">
          <cell r="A335" t="str">
            <v>2 S 02 500 00</v>
          </cell>
          <cell r="B335" t="str">
            <v>-</v>
          </cell>
          <cell r="C335" t="str">
            <v>Tratamento superficial simples c/ cap</v>
          </cell>
          <cell r="D335" t="str">
            <v>m²</v>
          </cell>
          <cell r="E335">
            <v>0.46</v>
          </cell>
          <cell r="F335">
            <v>0.11</v>
          </cell>
          <cell r="G335">
            <v>0.56999999999999995</v>
          </cell>
          <cell r="H335" t="str">
            <v>DNER-ES-308/97</v>
          </cell>
        </row>
        <row r="336">
          <cell r="A336" t="str">
            <v>2 S 02 500 01</v>
          </cell>
          <cell r="B336" t="str">
            <v>-</v>
          </cell>
          <cell r="C336" t="str">
            <v>Tratamento superficial simples c/ emulsão</v>
          </cell>
          <cell r="D336" t="str">
            <v>m²</v>
          </cell>
          <cell r="E336">
            <v>0.43</v>
          </cell>
          <cell r="F336">
            <v>0.1</v>
          </cell>
          <cell r="G336">
            <v>0.53</v>
          </cell>
          <cell r="H336" t="str">
            <v>DNER-ES-308/97</v>
          </cell>
        </row>
        <row r="337">
          <cell r="A337" t="str">
            <v>2 S 02 500 02</v>
          </cell>
          <cell r="B337" t="str">
            <v>-</v>
          </cell>
          <cell r="C337" t="str">
            <v>Tratamento superficial simples c/ banho diluído</v>
          </cell>
          <cell r="D337" t="str">
            <v>m²</v>
          </cell>
          <cell r="E337">
            <v>0.5</v>
          </cell>
          <cell r="F337">
            <v>0.11</v>
          </cell>
          <cell r="G337">
            <v>0.62</v>
          </cell>
          <cell r="H337" t="str">
            <v>DNER-ES-308/97</v>
          </cell>
        </row>
        <row r="338">
          <cell r="A338" t="str">
            <v>2 S 02 500 50</v>
          </cell>
          <cell r="B338" t="str">
            <v>-</v>
          </cell>
          <cell r="C338" t="str">
            <v>Tratamento superficial simples c/cap BC</v>
          </cell>
          <cell r="D338" t="str">
            <v>m²</v>
          </cell>
          <cell r="E338">
            <v>0.46</v>
          </cell>
          <cell r="F338">
            <v>0.11</v>
          </cell>
          <cell r="G338">
            <v>0.56999999999999995</v>
          </cell>
          <cell r="H338" t="str">
            <v>DNER-ES-308/97</v>
          </cell>
        </row>
        <row r="339">
          <cell r="A339" t="str">
            <v>2 S 02 500 51</v>
          </cell>
          <cell r="B339" t="str">
            <v>-</v>
          </cell>
          <cell r="C339" t="str">
            <v>Tratamento superficial simples c/emulsão BC</v>
          </cell>
          <cell r="D339" t="str">
            <v>m²</v>
          </cell>
          <cell r="E339">
            <v>0.43</v>
          </cell>
          <cell r="F339">
            <v>0.1</v>
          </cell>
          <cell r="G339">
            <v>0.53</v>
          </cell>
          <cell r="H339" t="str">
            <v>DNER-ES-308/97</v>
          </cell>
        </row>
        <row r="340">
          <cell r="A340" t="str">
            <v>2 S 02 500 52</v>
          </cell>
          <cell r="B340" t="str">
            <v>-</v>
          </cell>
          <cell r="C340" t="str">
            <v>Tratamento superf.simples c/banho diluído BC</v>
          </cell>
          <cell r="D340" t="str">
            <v>m²</v>
          </cell>
          <cell r="E340">
            <v>0.49</v>
          </cell>
          <cell r="F340">
            <v>0.11</v>
          </cell>
          <cell r="G340">
            <v>0.61</v>
          </cell>
          <cell r="H340" t="str">
            <v>DNER-ES-308/97</v>
          </cell>
        </row>
        <row r="341">
          <cell r="A341" t="str">
            <v>2 S 02 501 00</v>
          </cell>
          <cell r="B341" t="str">
            <v>-</v>
          </cell>
          <cell r="C341" t="str">
            <v>Tratamento superficial duplo c/ cap</v>
          </cell>
          <cell r="D341" t="str">
            <v>m²</v>
          </cell>
          <cell r="E341">
            <v>1.35</v>
          </cell>
          <cell r="F341">
            <v>0.32</v>
          </cell>
          <cell r="G341">
            <v>1.68</v>
          </cell>
          <cell r="H341" t="str">
            <v>DNER-ES-309/97</v>
          </cell>
        </row>
        <row r="342">
          <cell r="A342" t="str">
            <v>2 S 02 501 01</v>
          </cell>
          <cell r="B342" t="str">
            <v>-</v>
          </cell>
          <cell r="C342" t="str">
            <v>Tratamento superficial duplo c/ emulsão</v>
          </cell>
          <cell r="D342" t="str">
            <v>m²</v>
          </cell>
          <cell r="E342">
            <v>1.34</v>
          </cell>
          <cell r="F342">
            <v>0.32</v>
          </cell>
          <cell r="G342">
            <v>1.66</v>
          </cell>
          <cell r="H342" t="str">
            <v>DNER-ES-309/97</v>
          </cell>
        </row>
        <row r="343">
          <cell r="A343" t="str">
            <v>2 S 02 501 02</v>
          </cell>
          <cell r="B343" t="str">
            <v>-</v>
          </cell>
          <cell r="C343" t="str">
            <v>Tratamento superficial duplo c/ banho diluído</v>
          </cell>
          <cell r="D343" t="str">
            <v>m²</v>
          </cell>
          <cell r="E343">
            <v>1.49</v>
          </cell>
          <cell r="F343">
            <v>0.35</v>
          </cell>
          <cell r="G343">
            <v>1.84</v>
          </cell>
          <cell r="H343" t="str">
            <v>DNER-ES-309/97</v>
          </cell>
        </row>
        <row r="344">
          <cell r="A344" t="str">
            <v>2 S 02 501 50</v>
          </cell>
          <cell r="B344" t="str">
            <v>-</v>
          </cell>
          <cell r="C344" t="str">
            <v>Tratamento superficial duplo c/cap BC</v>
          </cell>
          <cell r="D344" t="str">
            <v>m²</v>
          </cell>
          <cell r="E344">
            <v>1.34</v>
          </cell>
          <cell r="F344">
            <v>0.32</v>
          </cell>
          <cell r="G344">
            <v>1.66</v>
          </cell>
          <cell r="H344" t="str">
            <v>DNER-ES-309/97</v>
          </cell>
        </row>
        <row r="345">
          <cell r="A345" t="str">
            <v>2 S 02 501 51</v>
          </cell>
          <cell r="B345" t="str">
            <v>-</v>
          </cell>
          <cell r="C345" t="str">
            <v>Tratamento superficial duplo c/ emulsão BC</v>
          </cell>
          <cell r="D345" t="str">
            <v>m²</v>
          </cell>
          <cell r="E345">
            <v>1.33</v>
          </cell>
          <cell r="F345">
            <v>0.31</v>
          </cell>
          <cell r="G345">
            <v>1.65</v>
          </cell>
          <cell r="H345" t="str">
            <v>DNER-ES-309/97</v>
          </cell>
        </row>
        <row r="346">
          <cell r="A346" t="str">
            <v>2 S 02 501 52</v>
          </cell>
          <cell r="B346" t="str">
            <v>-</v>
          </cell>
          <cell r="C346" t="str">
            <v>Tratamento superficial duplo c/banho diluído BC</v>
          </cell>
          <cell r="D346" t="str">
            <v>m²</v>
          </cell>
          <cell r="E346">
            <v>1.47</v>
          </cell>
          <cell r="F346">
            <v>0.35</v>
          </cell>
          <cell r="G346">
            <v>1.83</v>
          </cell>
          <cell r="H346" t="str">
            <v>DNER-ES-309/97</v>
          </cell>
        </row>
        <row r="347">
          <cell r="A347" t="str">
            <v>2 S 02 502 00</v>
          </cell>
          <cell r="B347" t="str">
            <v>-</v>
          </cell>
          <cell r="C347" t="str">
            <v>Tratamento superficial triplo c/ cap</v>
          </cell>
          <cell r="D347" t="str">
            <v>m²</v>
          </cell>
          <cell r="E347">
            <v>1.91</v>
          </cell>
          <cell r="F347">
            <v>0.45</v>
          </cell>
          <cell r="G347">
            <v>2.37</v>
          </cell>
          <cell r="H347" t="str">
            <v>DNER-ES-310/97</v>
          </cell>
        </row>
        <row r="348">
          <cell r="A348" t="str">
            <v>2 S 02 502 01</v>
          </cell>
          <cell r="B348" t="str">
            <v>-</v>
          </cell>
          <cell r="C348" t="str">
            <v>Tratamento superficial triplo c/ emulsão</v>
          </cell>
          <cell r="D348" t="str">
            <v>m²</v>
          </cell>
          <cell r="E348">
            <v>1.94</v>
          </cell>
          <cell r="F348">
            <v>0.46</v>
          </cell>
          <cell r="G348">
            <v>2.4</v>
          </cell>
          <cell r="H348" t="str">
            <v>DNER-ES-310/97</v>
          </cell>
        </row>
        <row r="349">
          <cell r="A349" t="str">
            <v>2 S 02 502 02</v>
          </cell>
          <cell r="B349" t="str">
            <v>-</v>
          </cell>
          <cell r="C349" t="str">
            <v>Tratamento superficial triplo c/ banho diluído</v>
          </cell>
          <cell r="D349" t="str">
            <v>m²</v>
          </cell>
          <cell r="E349">
            <v>2.11</v>
          </cell>
          <cell r="F349">
            <v>0.5</v>
          </cell>
          <cell r="G349">
            <v>2.61</v>
          </cell>
          <cell r="H349" t="str">
            <v>DNER-ES-310/97</v>
          </cell>
        </row>
        <row r="350">
          <cell r="A350" t="str">
            <v>2 S 02 502 50</v>
          </cell>
          <cell r="B350" t="str">
            <v>-</v>
          </cell>
          <cell r="C350" t="str">
            <v>Tratamento superficial triplo c/ cap BC</v>
          </cell>
          <cell r="D350" t="str">
            <v>m²</v>
          </cell>
          <cell r="E350">
            <v>1.9</v>
          </cell>
          <cell r="F350">
            <v>0.45</v>
          </cell>
          <cell r="G350">
            <v>2.35</v>
          </cell>
          <cell r="H350" t="str">
            <v>DNER-ES-310/97</v>
          </cell>
        </row>
        <row r="351">
          <cell r="A351" t="str">
            <v>2 S 02 502 51</v>
          </cell>
          <cell r="B351" t="str">
            <v>-</v>
          </cell>
          <cell r="C351" t="str">
            <v>Tratamento superficial triplo c/ emulsão BC</v>
          </cell>
          <cell r="D351" t="str">
            <v>m²</v>
          </cell>
          <cell r="E351">
            <v>1.92</v>
          </cell>
          <cell r="F351">
            <v>0.46</v>
          </cell>
          <cell r="G351">
            <v>2.38</v>
          </cell>
          <cell r="H351" t="str">
            <v>DNER-ES-310/97</v>
          </cell>
        </row>
        <row r="352">
          <cell r="A352" t="str">
            <v>2 S 02 502 52</v>
          </cell>
          <cell r="B352" t="str">
            <v>-</v>
          </cell>
          <cell r="C352" t="str">
            <v>Tratamento superficial triplo c/banho diluído BC</v>
          </cell>
          <cell r="D352" t="str">
            <v>m²</v>
          </cell>
          <cell r="E352">
            <v>2.09</v>
          </cell>
          <cell r="F352">
            <v>0.5</v>
          </cell>
          <cell r="G352">
            <v>2.59</v>
          </cell>
          <cell r="H352" t="str">
            <v>DNER-ES-310/97</v>
          </cell>
        </row>
        <row r="353">
          <cell r="A353" t="str">
            <v>2 S 02 530 00</v>
          </cell>
          <cell r="B353" t="str">
            <v>-</v>
          </cell>
          <cell r="C353" t="str">
            <v>Pré-misturado a frio</v>
          </cell>
          <cell r="D353" t="str">
            <v>m³</v>
          </cell>
          <cell r="E353">
            <v>54.99</v>
          </cell>
          <cell r="F353">
            <v>13.14</v>
          </cell>
          <cell r="G353">
            <v>68.14</v>
          </cell>
          <cell r="H353" t="str">
            <v>DNER-ES-317/97</v>
          </cell>
        </row>
        <row r="354">
          <cell r="A354" t="str">
            <v>2 S 02 530 50</v>
          </cell>
          <cell r="B354" t="str">
            <v>-</v>
          </cell>
          <cell r="C354" t="str">
            <v>Pré-misturado a frio AC/BC</v>
          </cell>
          <cell r="D354" t="str">
            <v>m³</v>
          </cell>
          <cell r="E354">
            <v>57.04</v>
          </cell>
          <cell r="F354">
            <v>13.63</v>
          </cell>
          <cell r="G354">
            <v>70.67</v>
          </cell>
          <cell r="H354" t="str">
            <v>DNER-ES-317/97</v>
          </cell>
        </row>
        <row r="355">
          <cell r="A355" t="str">
            <v>2 S 02 531 00</v>
          </cell>
          <cell r="B355" t="str">
            <v>-</v>
          </cell>
          <cell r="C355" t="str">
            <v>Macadame betuminoso por penetração</v>
          </cell>
          <cell r="D355" t="str">
            <v>m³</v>
          </cell>
          <cell r="E355">
            <v>48.57</v>
          </cell>
          <cell r="F355">
            <v>11.61</v>
          </cell>
          <cell r="G355">
            <v>60.18</v>
          </cell>
          <cell r="H355" t="str">
            <v>DNER-ES-311/97</v>
          </cell>
        </row>
        <row r="356">
          <cell r="A356" t="str">
            <v>2 S 02 531 50</v>
          </cell>
          <cell r="B356" t="str">
            <v>-</v>
          </cell>
          <cell r="C356" t="str">
            <v>Macadame betuminoso por penetração BC</v>
          </cell>
          <cell r="D356" t="str">
            <v>m³</v>
          </cell>
          <cell r="E356">
            <v>47.83</v>
          </cell>
          <cell r="F356">
            <v>11.43</v>
          </cell>
          <cell r="G356">
            <v>59.26</v>
          </cell>
          <cell r="H356" t="str">
            <v>DNER-ES-311/97</v>
          </cell>
        </row>
        <row r="357">
          <cell r="A357" t="str">
            <v>2 S 02 532 00</v>
          </cell>
          <cell r="B357" t="str">
            <v>-</v>
          </cell>
          <cell r="C357" t="str">
            <v>Areia-asfalto a quente</v>
          </cell>
          <cell r="D357" t="str">
            <v>t</v>
          </cell>
          <cell r="E357">
            <v>34.79</v>
          </cell>
          <cell r="F357">
            <v>8.31</v>
          </cell>
          <cell r="G357">
            <v>43.11</v>
          </cell>
          <cell r="H357" t="str">
            <v>DNIT 032/2005-ES</v>
          </cell>
        </row>
        <row r="358">
          <cell r="A358" t="str">
            <v>2 S 02 532 50</v>
          </cell>
          <cell r="B358" t="str">
            <v>-</v>
          </cell>
          <cell r="C358" t="str">
            <v>Areia-asfalto a quente AC</v>
          </cell>
          <cell r="D358" t="str">
            <v>t</v>
          </cell>
          <cell r="E358">
            <v>45.66</v>
          </cell>
          <cell r="F358">
            <v>10.91</v>
          </cell>
          <cell r="G358">
            <v>56.57</v>
          </cell>
          <cell r="H358" t="str">
            <v>DNIT 032/2005-ES</v>
          </cell>
        </row>
        <row r="359">
          <cell r="A359" t="str">
            <v>2 S 02 540 01</v>
          </cell>
          <cell r="B359" t="str">
            <v>-</v>
          </cell>
          <cell r="C359" t="str">
            <v>Conc. betuminoso usinado a quente - capa rolamento</v>
          </cell>
          <cell r="D359" t="str">
            <v>t</v>
          </cell>
          <cell r="E359">
            <v>31.75</v>
          </cell>
          <cell r="F359">
            <v>7.58</v>
          </cell>
          <cell r="G359">
            <v>39.340000000000003</v>
          </cell>
          <cell r="H359" t="str">
            <v>DNIT 031/2004-ES</v>
          </cell>
        </row>
        <row r="360">
          <cell r="A360" t="str">
            <v>2 S 02 540 02</v>
          </cell>
          <cell r="B360" t="str">
            <v>-</v>
          </cell>
          <cell r="C360" t="str">
            <v>Concreto betuminoso usinado a quente - "blinder"</v>
          </cell>
          <cell r="D360" t="str">
            <v>t</v>
          </cell>
          <cell r="E360">
            <v>31.2</v>
          </cell>
          <cell r="F360">
            <v>7.45</v>
          </cell>
          <cell r="G360">
            <v>38.659999999999997</v>
          </cell>
          <cell r="H360" t="str">
            <v>DNIT 031/2004-ES</v>
          </cell>
        </row>
        <row r="361">
          <cell r="A361" t="str">
            <v>2 S 02 540 51</v>
          </cell>
          <cell r="B361" t="str">
            <v>-</v>
          </cell>
          <cell r="C361" t="str">
            <v>CBUQ - capa rolamento AC/BC</v>
          </cell>
          <cell r="D361" t="str">
            <v>t</v>
          </cell>
          <cell r="E361">
            <v>33.94</v>
          </cell>
          <cell r="F361">
            <v>8.11</v>
          </cell>
          <cell r="G361">
            <v>42.05</v>
          </cell>
          <cell r="H361" t="str">
            <v>DNIT 031/2004-ES</v>
          </cell>
        </row>
        <row r="362">
          <cell r="A362" t="str">
            <v>2 S 02 540 52</v>
          </cell>
          <cell r="B362" t="str">
            <v>-</v>
          </cell>
          <cell r="C362" t="str">
            <v>CBUQ - "binder" AC/BC</v>
          </cell>
          <cell r="D362" t="str">
            <v>t</v>
          </cell>
          <cell r="E362">
            <v>33.380000000000003</v>
          </cell>
          <cell r="F362">
            <v>7.97</v>
          </cell>
          <cell r="G362">
            <v>41.35</v>
          </cell>
          <cell r="H362" t="str">
            <v>DNIT 031/2004-ES</v>
          </cell>
        </row>
        <row r="363">
          <cell r="A363" t="str">
            <v>2 S 02 603 00</v>
          </cell>
          <cell r="B363" t="str">
            <v>-</v>
          </cell>
          <cell r="C363" t="str">
            <v>Sub-base de concreto rolado</v>
          </cell>
          <cell r="D363" t="str">
            <v>m³</v>
          </cell>
          <cell r="E363">
            <v>68.31</v>
          </cell>
          <cell r="F363">
            <v>16.32</v>
          </cell>
          <cell r="G363">
            <v>84.63</v>
          </cell>
        </row>
        <row r="364">
          <cell r="A364" t="str">
            <v>2 S 02 603 50</v>
          </cell>
          <cell r="B364" t="str">
            <v>-</v>
          </cell>
          <cell r="C364" t="str">
            <v>Sub-base de concreto rolado AC/BC</v>
          </cell>
          <cell r="D364" t="str">
            <v>m³</v>
          </cell>
          <cell r="E364">
            <v>67.45</v>
          </cell>
          <cell r="F364">
            <v>16.12</v>
          </cell>
          <cell r="G364">
            <v>83.57</v>
          </cell>
        </row>
        <row r="365">
          <cell r="A365" t="str">
            <v>2 S 02 604 00</v>
          </cell>
          <cell r="B365" t="str">
            <v>-</v>
          </cell>
          <cell r="C365" t="str">
            <v>Sub-base de concreto de cimento portland</v>
          </cell>
          <cell r="D365" t="str">
            <v>m³</v>
          </cell>
          <cell r="E365">
            <v>112.16</v>
          </cell>
          <cell r="F365">
            <v>26.8</v>
          </cell>
          <cell r="G365">
            <v>138.97</v>
          </cell>
        </row>
        <row r="366">
          <cell r="A366" t="str">
            <v>2 S 02 604 50</v>
          </cell>
          <cell r="B366" t="str">
            <v>-</v>
          </cell>
          <cell r="C366" t="str">
            <v>Sub-base de concreto de cimento portland AC/BC</v>
          </cell>
          <cell r="D366" t="str">
            <v>m³</v>
          </cell>
          <cell r="E366">
            <v>111.31</v>
          </cell>
          <cell r="F366">
            <v>26.6</v>
          </cell>
          <cell r="G366">
            <v>137.91</v>
          </cell>
        </row>
        <row r="367">
          <cell r="A367" t="str">
            <v>2 S 02 606 00</v>
          </cell>
          <cell r="B367" t="str">
            <v>-</v>
          </cell>
          <cell r="C367" t="str">
            <v>Concreto de cimento portland com fôrma deslizante</v>
          </cell>
          <cell r="D367" t="str">
            <v>m³</v>
          </cell>
          <cell r="E367">
            <v>146.22</v>
          </cell>
          <cell r="F367">
            <v>34.94</v>
          </cell>
          <cell r="G367">
            <v>181.17</v>
          </cell>
        </row>
        <row r="368">
          <cell r="A368" t="str">
            <v>2 S 02 606 50</v>
          </cell>
          <cell r="B368" t="str">
            <v>-</v>
          </cell>
          <cell r="C368" t="str">
            <v>Concr.de cimento portl.com fôrma deslizante AC/BC</v>
          </cell>
          <cell r="D368" t="str">
            <v>m³</v>
          </cell>
          <cell r="E368">
            <v>156.04</v>
          </cell>
          <cell r="F368">
            <v>37.29</v>
          </cell>
          <cell r="G368">
            <v>193.34</v>
          </cell>
        </row>
        <row r="369">
          <cell r="A369" t="str">
            <v>2 S 02 607 00</v>
          </cell>
          <cell r="B369" t="str">
            <v>-</v>
          </cell>
          <cell r="C369" t="str">
            <v>Concreto cimento portland c/ equip. pequeno porte</v>
          </cell>
          <cell r="D369" t="str">
            <v>m³</v>
          </cell>
          <cell r="E369">
            <v>221.2</v>
          </cell>
          <cell r="F369">
            <v>52.86</v>
          </cell>
          <cell r="G369">
            <v>274.07</v>
          </cell>
        </row>
        <row r="370">
          <cell r="A370" t="str">
            <v>2 S 02 607 50</v>
          </cell>
          <cell r="B370" t="str">
            <v>-</v>
          </cell>
          <cell r="C370" t="str">
            <v>Concr.cimento portl.c/equip.pequeno porte AC/BC</v>
          </cell>
          <cell r="D370" t="str">
            <v>m³</v>
          </cell>
          <cell r="E370">
            <v>229.32</v>
          </cell>
          <cell r="F370">
            <v>54.8</v>
          </cell>
          <cell r="G370">
            <v>284.13</v>
          </cell>
        </row>
        <row r="371">
          <cell r="A371" t="str">
            <v>2 S 02 700 01</v>
          </cell>
          <cell r="B371" t="str">
            <v>-</v>
          </cell>
          <cell r="C371" t="str">
            <v>Execução pavim. c/ peças pré-moldadas concr.</v>
          </cell>
          <cell r="D371" t="str">
            <v>m²</v>
          </cell>
          <cell r="E371">
            <v>34.06</v>
          </cell>
          <cell r="F371">
            <v>8.14</v>
          </cell>
          <cell r="G371">
            <v>42.2</v>
          </cell>
        </row>
        <row r="372">
          <cell r="A372" t="str">
            <v>2 S 02 700 51</v>
          </cell>
          <cell r="B372" t="str">
            <v>-</v>
          </cell>
          <cell r="C372" t="str">
            <v>Execução pavim.c/peças pré-moldadas concr. AC/BC</v>
          </cell>
          <cell r="D372" t="str">
            <v>m²</v>
          </cell>
          <cell r="E372">
            <v>35.43</v>
          </cell>
          <cell r="F372">
            <v>8.4600000000000009</v>
          </cell>
          <cell r="G372">
            <v>43.9</v>
          </cell>
        </row>
        <row r="373">
          <cell r="A373" t="str">
            <v>2 S 02 702 00</v>
          </cell>
          <cell r="B373" t="str">
            <v>-</v>
          </cell>
          <cell r="C373" t="str">
            <v>Limpeza e enchimento de junta de pavimento de conc</v>
          </cell>
          <cell r="D373" t="str">
            <v>m</v>
          </cell>
          <cell r="E373">
            <v>4.8</v>
          </cell>
          <cell r="F373">
            <v>1.1399999999999999</v>
          </cell>
          <cell r="G373">
            <v>5.94</v>
          </cell>
        </row>
        <row r="374">
          <cell r="A374" t="str">
            <v>2 S 03 000 02</v>
          </cell>
          <cell r="B374" t="str">
            <v>-</v>
          </cell>
          <cell r="C374" t="str">
            <v>Escavação manual de cavas em material 1a cat</v>
          </cell>
          <cell r="D374" t="str">
            <v>m³</v>
          </cell>
          <cell r="E374">
            <v>23.32</v>
          </cell>
          <cell r="F374">
            <v>5.57</v>
          </cell>
          <cell r="G374">
            <v>29.9</v>
          </cell>
        </row>
        <row r="375">
          <cell r="A375" t="str">
            <v>2 S 03 000 03</v>
          </cell>
          <cell r="B375" t="str">
            <v>-</v>
          </cell>
          <cell r="C375" t="str">
            <v>Escavação manual de cavas em material 2a cat</v>
          </cell>
          <cell r="D375" t="str">
            <v>m³</v>
          </cell>
          <cell r="E375">
            <v>31.1</v>
          </cell>
          <cell r="F375">
            <v>7.43</v>
          </cell>
          <cell r="G375">
            <v>38.54</v>
          </cell>
        </row>
        <row r="376">
          <cell r="A376" t="str">
            <v>2 S 03 010 01</v>
          </cell>
          <cell r="B376" t="str">
            <v>-</v>
          </cell>
          <cell r="C376" t="str">
            <v>Escavação em cavas de fundação com esgotamento</v>
          </cell>
          <cell r="D376" t="str">
            <v>m³</v>
          </cell>
          <cell r="E376">
            <v>26.55</v>
          </cell>
          <cell r="F376">
            <v>6.34</v>
          </cell>
          <cell r="G376">
            <v>32.89</v>
          </cell>
        </row>
        <row r="377">
          <cell r="A377" t="str">
            <v>2 S 03 119 01</v>
          </cell>
          <cell r="B377" t="str">
            <v>-</v>
          </cell>
          <cell r="C377" t="str">
            <v>Escoramento com madeira de OAE</v>
          </cell>
          <cell r="D377" t="str">
            <v>m³</v>
          </cell>
          <cell r="E377">
            <v>23.68</v>
          </cell>
          <cell r="F377">
            <v>5.66</v>
          </cell>
          <cell r="G377">
            <v>29.35</v>
          </cell>
        </row>
        <row r="378">
          <cell r="A378" t="str">
            <v>2 S 03 300 01</v>
          </cell>
          <cell r="B378" t="str">
            <v>-</v>
          </cell>
          <cell r="C378" t="str">
            <v>Confecção e lançamento concr. magro em betoneira</v>
          </cell>
          <cell r="D378" t="str">
            <v>m³</v>
          </cell>
          <cell r="E378">
            <v>136.08000000000001</v>
          </cell>
          <cell r="F378">
            <v>32.520000000000003</v>
          </cell>
          <cell r="G378">
            <v>168.61</v>
          </cell>
        </row>
        <row r="379">
          <cell r="A379" t="str">
            <v>2 S 03 300 51</v>
          </cell>
          <cell r="B379" t="str">
            <v>-</v>
          </cell>
          <cell r="C379" t="str">
            <v>Confecção e lanç.de concr.magro em betoneira AC/BC</v>
          </cell>
          <cell r="D379" t="str">
            <v>m³</v>
          </cell>
          <cell r="E379">
            <v>146.4</v>
          </cell>
          <cell r="F379">
            <v>34.99</v>
          </cell>
          <cell r="G379">
            <v>181.39</v>
          </cell>
        </row>
        <row r="380">
          <cell r="A380" t="str">
            <v>2 S 03 321 00</v>
          </cell>
          <cell r="B380" t="str">
            <v>-</v>
          </cell>
          <cell r="C380" t="str">
            <v>Conc.estr.fck=8 MPa-contr.raz.uso ger.conf. e lanç</v>
          </cell>
          <cell r="D380" t="str">
            <v>m³</v>
          </cell>
          <cell r="E380">
            <v>158.27000000000001</v>
          </cell>
          <cell r="F380">
            <v>37.82</v>
          </cell>
          <cell r="G380">
            <v>196.1</v>
          </cell>
          <cell r="H380" t="str">
            <v>DNER-ES-335/97</v>
          </cell>
        </row>
        <row r="381">
          <cell r="A381" t="str">
            <v>2 S 03 321 50</v>
          </cell>
          <cell r="B381" t="str">
            <v>-</v>
          </cell>
          <cell r="C381" t="str">
            <v>Concr.estr.fck=8 MPa-c.raz.uso ger.conf.lanç.AC/BC</v>
          </cell>
          <cell r="D381" t="str">
            <v>m³</v>
          </cell>
          <cell r="E381">
            <v>167.9</v>
          </cell>
          <cell r="F381">
            <v>40.119999999999997</v>
          </cell>
          <cell r="G381">
            <v>208.02</v>
          </cell>
          <cell r="H381" t="str">
            <v>DNER-ES-335/97</v>
          </cell>
        </row>
        <row r="382">
          <cell r="A382" t="str">
            <v>2 S 03 322 00</v>
          </cell>
          <cell r="B382" t="str">
            <v>-</v>
          </cell>
          <cell r="C382" t="str">
            <v>Conc.estr.fck=10 MPa-contr.raz.uso ger.conf.e lanç</v>
          </cell>
          <cell r="D382" t="str">
            <v>m³</v>
          </cell>
          <cell r="E382">
            <v>165.78</v>
          </cell>
          <cell r="F382">
            <v>39.619999999999997</v>
          </cell>
          <cell r="G382">
            <v>205.4</v>
          </cell>
          <cell r="H382" t="str">
            <v>DNER-ES-335/97</v>
          </cell>
        </row>
        <row r="383">
          <cell r="A383" t="str">
            <v>2 S 03 322 50</v>
          </cell>
          <cell r="B383" t="str">
            <v>-</v>
          </cell>
          <cell r="C383" t="str">
            <v>Concr.estr.fck=10MPa-c.raz.uso ger.conf.lanç.AC/BC</v>
          </cell>
          <cell r="D383" t="str">
            <v>m³</v>
          </cell>
          <cell r="E383">
            <v>175.16</v>
          </cell>
          <cell r="F383">
            <v>41.86</v>
          </cell>
          <cell r="G383">
            <v>217.03</v>
          </cell>
          <cell r="H383" t="str">
            <v>DNER-ES-335/97</v>
          </cell>
        </row>
        <row r="384">
          <cell r="A384" t="str">
            <v>2 S 03 323 00</v>
          </cell>
          <cell r="B384" t="str">
            <v>-</v>
          </cell>
          <cell r="C384" t="str">
            <v>Conc.estr.fck=12 MPa-contr.raz.uso ger.conf.e lanç</v>
          </cell>
          <cell r="D384" t="str">
            <v>m³</v>
          </cell>
          <cell r="E384">
            <v>173.94</v>
          </cell>
          <cell r="F384">
            <v>41.57</v>
          </cell>
          <cell r="G384">
            <v>215.51</v>
          </cell>
          <cell r="H384" t="str">
            <v>DNER-ES-335/97</v>
          </cell>
        </row>
        <row r="385">
          <cell r="A385" t="str">
            <v>2 S 03 323 50</v>
          </cell>
          <cell r="B385" t="str">
            <v>-</v>
          </cell>
          <cell r="C385" t="str">
            <v>Concr.estr.fck=12MPa-c.raz.uso ger.conf.lanç.AC/BC</v>
          </cell>
          <cell r="D385" t="str">
            <v>m³</v>
          </cell>
          <cell r="E385">
            <v>183.08</v>
          </cell>
          <cell r="F385">
            <v>43.75</v>
          </cell>
          <cell r="G385">
            <v>226.83</v>
          </cell>
          <cell r="H385" t="str">
            <v>DNER-ES-335/97</v>
          </cell>
        </row>
        <row r="386">
          <cell r="A386" t="str">
            <v>2 S 03 324 00</v>
          </cell>
          <cell r="B386" t="str">
            <v>-</v>
          </cell>
          <cell r="C386" t="str">
            <v>Conc.estr.fck=15 MPa-contr.raz.uso ger.conf.e lanç</v>
          </cell>
          <cell r="D386" t="str">
            <v>m³</v>
          </cell>
          <cell r="E386">
            <v>182.43</v>
          </cell>
          <cell r="F386">
            <v>43.6</v>
          </cell>
          <cell r="G386">
            <v>226.03</v>
          </cell>
          <cell r="H386" t="str">
            <v>DNER-ES-335/97</v>
          </cell>
        </row>
        <row r="387">
          <cell r="A387" t="str">
            <v>2 S 03 324 01</v>
          </cell>
          <cell r="B387" t="str">
            <v>-</v>
          </cell>
          <cell r="C387" t="str">
            <v>Conc.estr.fck=15 MPa-contr.raz.c/adit.conf. e lanç</v>
          </cell>
          <cell r="D387" t="str">
            <v>m³</v>
          </cell>
          <cell r="E387">
            <v>167.69</v>
          </cell>
          <cell r="F387">
            <v>40.08</v>
          </cell>
          <cell r="G387">
            <v>207.77</v>
          </cell>
          <cell r="H387" t="str">
            <v>DNER-ES-335/97</v>
          </cell>
        </row>
        <row r="388">
          <cell r="A388" t="str">
            <v>2 S 03 324 50</v>
          </cell>
          <cell r="B388" t="str">
            <v>-</v>
          </cell>
          <cell r="C388" t="str">
            <v>Concr.estr.fck=15MPa-c.raz.c/adit conf.lanç.AC/BC</v>
          </cell>
          <cell r="D388" t="str">
            <v>m³</v>
          </cell>
          <cell r="E388">
            <v>191.29</v>
          </cell>
          <cell r="F388">
            <v>45.72</v>
          </cell>
          <cell r="G388">
            <v>237.01</v>
          </cell>
          <cell r="H388" t="str">
            <v>DNER-ES-335/97</v>
          </cell>
        </row>
        <row r="389">
          <cell r="A389" t="str">
            <v>2 S 03 324 51</v>
          </cell>
          <cell r="B389" t="str">
            <v>-</v>
          </cell>
          <cell r="C389" t="str">
            <v>Concr.estr.fck=15MPa-c.raz.uso ger conf.lançAC/BC</v>
          </cell>
          <cell r="D389" t="str">
            <v>m³</v>
          </cell>
          <cell r="E389">
            <v>176.96</v>
          </cell>
          <cell r="F389">
            <v>42.29</v>
          </cell>
          <cell r="G389">
            <v>219.26</v>
          </cell>
          <cell r="H389" t="str">
            <v>DNER-ES-335/97</v>
          </cell>
        </row>
        <row r="390">
          <cell r="A390" t="str">
            <v>2 S 03 325 00</v>
          </cell>
          <cell r="B390" t="str">
            <v>-</v>
          </cell>
          <cell r="C390" t="str">
            <v>Conc.estr.fck=18 MPa-contr.raz.uso ger.conf.e lanç</v>
          </cell>
          <cell r="D390" t="str">
            <v>m³</v>
          </cell>
          <cell r="E390">
            <v>190.9</v>
          </cell>
          <cell r="F390">
            <v>45.62</v>
          </cell>
          <cell r="G390">
            <v>236.53</v>
          </cell>
          <cell r="H390" t="str">
            <v>DNER-ES-335/97</v>
          </cell>
        </row>
        <row r="391">
          <cell r="A391" t="str">
            <v>2 S 03 325 01</v>
          </cell>
          <cell r="B391" t="str">
            <v>-</v>
          </cell>
          <cell r="C391" t="str">
            <v>Conc.estr.fck=18 MPa-contr.raz.c/adit.conf. e lanç</v>
          </cell>
          <cell r="D391" t="str">
            <v>m³</v>
          </cell>
          <cell r="E391">
            <v>175.53</v>
          </cell>
          <cell r="F391">
            <v>41.95</v>
          </cell>
          <cell r="G391">
            <v>217.48</v>
          </cell>
          <cell r="H391" t="str">
            <v>DNER-ES-335/97</v>
          </cell>
        </row>
        <row r="392">
          <cell r="A392" t="str">
            <v>2 S 03 325 50</v>
          </cell>
          <cell r="B392" t="str">
            <v>-</v>
          </cell>
          <cell r="C392" t="str">
            <v>Concr.estr.fck=18MPa-c.raz.uso ger.conf.lanç.AC/BC</v>
          </cell>
          <cell r="D392" t="str">
            <v>m³</v>
          </cell>
          <cell r="E392">
            <v>199.5</v>
          </cell>
          <cell r="F392">
            <v>47.68</v>
          </cell>
          <cell r="G392">
            <v>247.18</v>
          </cell>
          <cell r="H392" t="str">
            <v>DNER-ES-335/97</v>
          </cell>
        </row>
        <row r="393">
          <cell r="A393" t="str">
            <v>2 S 03 325 51</v>
          </cell>
          <cell r="B393" t="str">
            <v>-</v>
          </cell>
          <cell r="C393" t="str">
            <v>Concr.estr.fck=18MPa-c.raz.c/adit conf. lanç.AC/BC</v>
          </cell>
          <cell r="D393" t="str">
            <v>m³</v>
          </cell>
          <cell r="E393">
            <v>184.54</v>
          </cell>
          <cell r="F393">
            <v>44.1</v>
          </cell>
          <cell r="G393">
            <v>228.65</v>
          </cell>
          <cell r="H393" t="str">
            <v>DNER-ES-335/97</v>
          </cell>
        </row>
        <row r="394">
          <cell r="A394" t="str">
            <v>2 S 03 326 00</v>
          </cell>
          <cell r="B394" t="str">
            <v>-</v>
          </cell>
          <cell r="C394" t="str">
            <v>Conc.estr.fck=20 MPa-contr.raz.uso ger.conf.e lanç</v>
          </cell>
          <cell r="D394" t="str">
            <v>m³</v>
          </cell>
          <cell r="E394">
            <v>197.76</v>
          </cell>
          <cell r="F394">
            <v>47.26</v>
          </cell>
          <cell r="G394">
            <v>245.03</v>
          </cell>
          <cell r="H394" t="str">
            <v>DNER-ES-335/97</v>
          </cell>
        </row>
        <row r="395">
          <cell r="A395" t="str">
            <v>2 S 03 326 01</v>
          </cell>
          <cell r="B395" t="str">
            <v>-</v>
          </cell>
          <cell r="C395" t="str">
            <v>Conc.estr.fck=20 MPa-contr.raz.c/adit.conf. e lanç</v>
          </cell>
          <cell r="D395" t="str">
            <v>m³</v>
          </cell>
          <cell r="E395">
            <v>182.52</v>
          </cell>
          <cell r="F395">
            <v>43.62</v>
          </cell>
          <cell r="G395">
            <v>226.14</v>
          </cell>
          <cell r="H395" t="str">
            <v>DNER-ES-335/97</v>
          </cell>
        </row>
        <row r="396">
          <cell r="A396" t="str">
            <v>2 S 03 326 50</v>
          </cell>
          <cell r="B396" t="str">
            <v>-</v>
          </cell>
          <cell r="C396" t="str">
            <v>Concr.estr.fck=20MPa-c.raz.uso ger.conf.lanç AC/BC</v>
          </cell>
          <cell r="D396" t="str">
            <v>m³</v>
          </cell>
          <cell r="E396">
            <v>206.14</v>
          </cell>
          <cell r="F396">
            <v>49.26</v>
          </cell>
          <cell r="G396">
            <v>255.41</v>
          </cell>
          <cell r="H396" t="str">
            <v>DNER-ES-335/97</v>
          </cell>
        </row>
        <row r="397">
          <cell r="A397" t="str">
            <v>2 S 03 326 51</v>
          </cell>
          <cell r="B397" t="str">
            <v>-</v>
          </cell>
          <cell r="C397" t="str">
            <v>Concr.estr.fck=20MPa-c.raz.c/adit conf.lanç.AC/BC</v>
          </cell>
          <cell r="D397" t="str">
            <v>m³</v>
          </cell>
          <cell r="E397">
            <v>191.32</v>
          </cell>
          <cell r="F397">
            <v>45.72</v>
          </cell>
          <cell r="G397">
            <v>237.05</v>
          </cell>
          <cell r="H397" t="str">
            <v>DNER-ES-335/97</v>
          </cell>
        </row>
        <row r="398">
          <cell r="A398" t="str">
            <v>2 S 03 327 00</v>
          </cell>
          <cell r="B398" t="str">
            <v>-</v>
          </cell>
          <cell r="C398" t="str">
            <v>Conc.estr.fck=22 MPa-contr.raz.uso ger.conf.e lanç</v>
          </cell>
          <cell r="D398" t="str">
            <v>m³</v>
          </cell>
          <cell r="E398">
            <v>205.91</v>
          </cell>
          <cell r="F398">
            <v>49.21</v>
          </cell>
          <cell r="G398">
            <v>255.13</v>
          </cell>
          <cell r="H398" t="str">
            <v>DNER-ES-335/97</v>
          </cell>
        </row>
        <row r="399">
          <cell r="A399" t="str">
            <v>2 S 03 327 50</v>
          </cell>
          <cell r="B399" t="str">
            <v>-</v>
          </cell>
          <cell r="C399" t="str">
            <v>Concr estr.fck=24MPa-c.raz.uso ger conf.lanç.AC/BC</v>
          </cell>
          <cell r="D399" t="str">
            <v>m³</v>
          </cell>
          <cell r="E399">
            <v>214.04</v>
          </cell>
          <cell r="F399">
            <v>51.15</v>
          </cell>
          <cell r="G399">
            <v>265.2</v>
          </cell>
          <cell r="H399" t="str">
            <v>DNER-ES-335/97</v>
          </cell>
        </row>
        <row r="400">
          <cell r="A400" t="str">
            <v>2 S 03 328 00</v>
          </cell>
          <cell r="B400" t="str">
            <v>-</v>
          </cell>
          <cell r="C400" t="str">
            <v>Conc.estr.fck=24 MPa-contr.raz.uso ger.conf.e lanç</v>
          </cell>
          <cell r="D400" t="str">
            <v>m³</v>
          </cell>
          <cell r="E400">
            <v>214.16</v>
          </cell>
          <cell r="F400">
            <v>51.18</v>
          </cell>
          <cell r="G400">
            <v>265.35000000000002</v>
          </cell>
          <cell r="H400" t="str">
            <v>DNER-ES-335/97</v>
          </cell>
        </row>
        <row r="401">
          <cell r="A401" t="str">
            <v>2 S 03 328 50</v>
          </cell>
          <cell r="B401" t="str">
            <v>-</v>
          </cell>
          <cell r="C401" t="str">
            <v>Concr.estr.fck=25MPa-c.raz.c/adit conf.lanç.AC/BC</v>
          </cell>
          <cell r="D401" t="str">
            <v>m³</v>
          </cell>
          <cell r="E401">
            <v>222.29</v>
          </cell>
          <cell r="F401">
            <v>53.12</v>
          </cell>
          <cell r="G401">
            <v>275.42</v>
          </cell>
          <cell r="H401" t="str">
            <v>DNER-ES-335/97</v>
          </cell>
        </row>
        <row r="402">
          <cell r="A402" t="str">
            <v>2 S 03 329 00</v>
          </cell>
          <cell r="B402" t="str">
            <v>-</v>
          </cell>
          <cell r="C402" t="str">
            <v>Conc.estr.fck=25 MPa-contr.raz.c/adit.conf. e lanç</v>
          </cell>
          <cell r="D402" t="str">
            <v>m³</v>
          </cell>
          <cell r="E402">
            <v>198.24</v>
          </cell>
          <cell r="F402">
            <v>47.37</v>
          </cell>
          <cell r="G402">
            <v>245.61</v>
          </cell>
          <cell r="H402" t="str">
            <v>DNER-ES-335/97</v>
          </cell>
        </row>
        <row r="403">
          <cell r="A403" t="str">
            <v>2 S 03 329 01</v>
          </cell>
          <cell r="B403" t="str">
            <v>-</v>
          </cell>
          <cell r="C403" t="str">
            <v>Conc.estr.fck=26 MPa-contr.raz.uso ger.conf.e lanç</v>
          </cell>
          <cell r="D403" t="str">
            <v>m³</v>
          </cell>
          <cell r="E403">
            <v>221.66</v>
          </cell>
          <cell r="F403">
            <v>52.97</v>
          </cell>
          <cell r="G403">
            <v>274.64</v>
          </cell>
          <cell r="H403" t="str">
            <v>DNER-ES-335/97</v>
          </cell>
        </row>
        <row r="404">
          <cell r="A404" t="str">
            <v>2 S 03 329 02</v>
          </cell>
          <cell r="B404" t="str">
            <v>-</v>
          </cell>
          <cell r="C404" t="str">
            <v>Conc.estr.fck=30 MPa-contr.raz.uso ger.conf.e lanç</v>
          </cell>
          <cell r="D404" t="str">
            <v>m³</v>
          </cell>
          <cell r="E404">
            <v>229.08</v>
          </cell>
          <cell r="F404">
            <v>54.75</v>
          </cell>
          <cell r="G404">
            <v>283.83</v>
          </cell>
          <cell r="H404" t="str">
            <v>DNER-ES-335/97</v>
          </cell>
        </row>
        <row r="405">
          <cell r="A405" t="str">
            <v>2 S 03 329 03</v>
          </cell>
          <cell r="B405" t="str">
            <v>-</v>
          </cell>
          <cell r="C405" t="str">
            <v>Conc.estr.fck=30 MPa-contr.raz. c/adit.conf.e lanç</v>
          </cell>
          <cell r="D405" t="str">
            <v>m³</v>
          </cell>
          <cell r="E405">
            <v>212.58</v>
          </cell>
          <cell r="F405">
            <v>50.8</v>
          </cell>
          <cell r="G405">
            <v>263.39</v>
          </cell>
          <cell r="H405" t="str">
            <v>DNER-ES-335/97</v>
          </cell>
        </row>
        <row r="406">
          <cell r="A406" t="str">
            <v>2 S 03 329 04</v>
          </cell>
          <cell r="B406" t="str">
            <v>-</v>
          </cell>
          <cell r="C406" t="str">
            <v>Conc.estr.fck=35 MPa-contr.raz.c/adit.conf. e lanç</v>
          </cell>
          <cell r="D406" t="str">
            <v>m³</v>
          </cell>
          <cell r="E406">
            <v>226.67</v>
          </cell>
          <cell r="F406">
            <v>54.17</v>
          </cell>
          <cell r="G406">
            <v>280.83999999999997</v>
          </cell>
          <cell r="H406" t="str">
            <v>DNER-ES-335/97</v>
          </cell>
        </row>
        <row r="407">
          <cell r="A407" t="str">
            <v>2 S 03 329 50</v>
          </cell>
          <cell r="B407" t="str">
            <v>-</v>
          </cell>
          <cell r="C407" t="str">
            <v>Concr.estr.fck=26MPa-c.raz.uso ger conf.lanc.AC/BC</v>
          </cell>
          <cell r="D407" t="str">
            <v>m³</v>
          </cell>
          <cell r="E407">
            <v>206.55</v>
          </cell>
          <cell r="F407">
            <v>49.36</v>
          </cell>
          <cell r="G407">
            <v>255.92</v>
          </cell>
          <cell r="H407" t="str">
            <v>DNER-ES-335/97</v>
          </cell>
        </row>
        <row r="408">
          <cell r="A408" t="str">
            <v>2 S 03 329 51</v>
          </cell>
          <cell r="B408" t="str">
            <v>-</v>
          </cell>
          <cell r="C408" t="str">
            <v>Concr.estr.fck=30MPa-c.raz.uso ger.conf.lanc.AC/BC</v>
          </cell>
          <cell r="D408" t="str">
            <v>m³</v>
          </cell>
          <cell r="E408">
            <v>229.52</v>
          </cell>
          <cell r="F408">
            <v>54.85</v>
          </cell>
          <cell r="G408">
            <v>284.37</v>
          </cell>
          <cell r="H408" t="str">
            <v>DNER-ES-335/97</v>
          </cell>
        </row>
        <row r="409">
          <cell r="A409" t="str">
            <v>2 S 03 329 52</v>
          </cell>
          <cell r="B409" t="str">
            <v>-</v>
          </cell>
          <cell r="C409" t="str">
            <v>Concr.estr.fck=30MPa-c.raz.c/adit.conf.lanc.AC/BC</v>
          </cell>
          <cell r="D409" t="str">
            <v>m³</v>
          </cell>
          <cell r="E409">
            <v>236.47</v>
          </cell>
          <cell r="F409">
            <v>56.51</v>
          </cell>
          <cell r="G409">
            <v>292.98</v>
          </cell>
          <cell r="H409" t="str">
            <v>DNER-ES-335/97</v>
          </cell>
        </row>
        <row r="410">
          <cell r="A410" t="str">
            <v>2 S 03 329 53</v>
          </cell>
          <cell r="B410" t="str">
            <v>-</v>
          </cell>
          <cell r="C410" t="str">
            <v>Concr.estr.fck=35MPa-c.raz.uso ger.conf.lanc.AC/BC</v>
          </cell>
          <cell r="D410" t="str">
            <v>m³</v>
          </cell>
          <cell r="E410">
            <v>220.48</v>
          </cell>
          <cell r="F410">
            <v>52.69</v>
          </cell>
          <cell r="G410">
            <v>273.17</v>
          </cell>
          <cell r="H410" t="str">
            <v>DNER-ES-335/97</v>
          </cell>
        </row>
        <row r="411">
          <cell r="A411" t="str">
            <v>2 S 03 329 54</v>
          </cell>
          <cell r="B411" t="str">
            <v>-</v>
          </cell>
          <cell r="C411" t="str">
            <v>Concr.estr.fck=35Mpa-c.raz c/adit.conf.lanc.AC/BC</v>
          </cell>
          <cell r="D411" t="str">
            <v>m³</v>
          </cell>
          <cell r="E411">
            <v>234.05</v>
          </cell>
          <cell r="F411">
            <v>55.93</v>
          </cell>
          <cell r="G411">
            <v>289.99</v>
          </cell>
          <cell r="H411" t="str">
            <v>DNER-ES-335/97</v>
          </cell>
        </row>
        <row r="412">
          <cell r="A412" t="str">
            <v>2 S 03 370 00</v>
          </cell>
          <cell r="B412" t="str">
            <v>-</v>
          </cell>
          <cell r="C412" t="str">
            <v>Forma comum de madeira</v>
          </cell>
          <cell r="D412" t="str">
            <v>m²</v>
          </cell>
          <cell r="E412">
            <v>30.39</v>
          </cell>
          <cell r="F412">
            <v>7.26</v>
          </cell>
          <cell r="G412">
            <v>37.659999999999997</v>
          </cell>
          <cell r="H412" t="str">
            <v>DNER-ES-333/97</v>
          </cell>
        </row>
        <row r="413">
          <cell r="A413" t="str">
            <v>2 S 03 371 01</v>
          </cell>
          <cell r="B413" t="str">
            <v>-</v>
          </cell>
          <cell r="C413" t="str">
            <v>Forma de placa compensada resinada</v>
          </cell>
          <cell r="D413" t="str">
            <v>m²</v>
          </cell>
          <cell r="E413">
            <v>21.9</v>
          </cell>
          <cell r="F413">
            <v>5.23</v>
          </cell>
          <cell r="G413">
            <v>27.13</v>
          </cell>
          <cell r="H413" t="str">
            <v>DNER-ES-333/97</v>
          </cell>
        </row>
        <row r="414">
          <cell r="A414" t="str">
            <v>2 S 03 371 02</v>
          </cell>
          <cell r="B414" t="str">
            <v>-</v>
          </cell>
          <cell r="C414" t="str">
            <v>Forma de placa compensada plastificada</v>
          </cell>
          <cell r="D414" t="str">
            <v>m²</v>
          </cell>
          <cell r="E414">
            <v>24.01</v>
          </cell>
          <cell r="F414">
            <v>5.74</v>
          </cell>
          <cell r="G414">
            <v>29.75</v>
          </cell>
          <cell r="H414" t="str">
            <v>DNER-ES-333/97</v>
          </cell>
        </row>
        <row r="415">
          <cell r="A415" t="str">
            <v>2 S 03 372 01</v>
          </cell>
          <cell r="B415" t="str">
            <v>-</v>
          </cell>
          <cell r="C415" t="str">
            <v>Formas para tubulão</v>
          </cell>
          <cell r="D415" t="str">
            <v>m²</v>
          </cell>
          <cell r="E415">
            <v>14.83</v>
          </cell>
          <cell r="F415">
            <v>3.54</v>
          </cell>
          <cell r="G415">
            <v>18.37</v>
          </cell>
          <cell r="H415" t="str">
            <v>DNER-ES-333/97</v>
          </cell>
        </row>
        <row r="416">
          <cell r="A416" t="str">
            <v>2 S 03 401 01</v>
          </cell>
          <cell r="B416" t="str">
            <v>-</v>
          </cell>
          <cell r="C416" t="str">
            <v>Estaca tipo Franki D=350 mm</v>
          </cell>
          <cell r="D416" t="str">
            <v>m</v>
          </cell>
          <cell r="E416">
            <v>110.41</v>
          </cell>
          <cell r="F416">
            <v>26.38</v>
          </cell>
          <cell r="G416">
            <v>136.80000000000001</v>
          </cell>
          <cell r="H416" t="str">
            <v>EC-OAE-22</v>
          </cell>
        </row>
        <row r="417">
          <cell r="A417" t="str">
            <v>2 S 03 401 02</v>
          </cell>
          <cell r="B417" t="str">
            <v>-</v>
          </cell>
          <cell r="C417" t="str">
            <v>Estaca tipo Franki D=400 mm</v>
          </cell>
          <cell r="D417" t="str">
            <v>m</v>
          </cell>
          <cell r="E417">
            <v>120.22</v>
          </cell>
          <cell r="F417">
            <v>28.73</v>
          </cell>
          <cell r="G417">
            <v>148.94999999999999</v>
          </cell>
          <cell r="H417" t="str">
            <v>EC-OAE-22</v>
          </cell>
        </row>
        <row r="418">
          <cell r="A418" t="str">
            <v>2 S 03 401 03</v>
          </cell>
          <cell r="B418" t="str">
            <v>-</v>
          </cell>
          <cell r="C418" t="str">
            <v>Estaca tipo Franki D=520 mm</v>
          </cell>
          <cell r="D418" t="str">
            <v>m</v>
          </cell>
          <cell r="E418">
            <v>166.79</v>
          </cell>
          <cell r="F418">
            <v>39.86</v>
          </cell>
          <cell r="G418">
            <v>206.66</v>
          </cell>
          <cell r="H418" t="str">
            <v>EC-OAE-22</v>
          </cell>
        </row>
        <row r="419">
          <cell r="A419" t="str">
            <v>2 S 03 401 04</v>
          </cell>
          <cell r="B419" t="str">
            <v>-</v>
          </cell>
          <cell r="C419" t="str">
            <v>Estaca tipo Franki D=600 mm</v>
          </cell>
          <cell r="D419" t="str">
            <v>m</v>
          </cell>
          <cell r="E419">
            <v>209.15</v>
          </cell>
          <cell r="F419">
            <v>49.98</v>
          </cell>
          <cell r="G419">
            <v>259.14</v>
          </cell>
          <cell r="H419" t="str">
            <v>EC-OAE-22</v>
          </cell>
        </row>
        <row r="420">
          <cell r="A420" t="str">
            <v>2 S 03 401 51</v>
          </cell>
          <cell r="B420" t="str">
            <v>-</v>
          </cell>
          <cell r="C420" t="str">
            <v>Estaca tipo Franki D=350 mm AC/BC</v>
          </cell>
          <cell r="D420" t="str">
            <v>m</v>
          </cell>
          <cell r="E420">
            <v>111.3</v>
          </cell>
          <cell r="F420">
            <v>26.6</v>
          </cell>
          <cell r="G420">
            <v>137.9</v>
          </cell>
          <cell r="H420" t="str">
            <v>EC-OAE-22</v>
          </cell>
        </row>
        <row r="421">
          <cell r="A421" t="str">
            <v>2 S 03 401 52</v>
          </cell>
          <cell r="B421" t="str">
            <v>-</v>
          </cell>
          <cell r="C421" t="str">
            <v>Estaca tipo Franki D=400 mm AC/BC</v>
          </cell>
          <cell r="D421" t="str">
            <v>m</v>
          </cell>
          <cell r="E421">
            <v>121.28</v>
          </cell>
          <cell r="F421">
            <v>28.98</v>
          </cell>
          <cell r="G421">
            <v>150.27000000000001</v>
          </cell>
          <cell r="H421" t="str">
            <v>EC-OAE-22</v>
          </cell>
        </row>
        <row r="422">
          <cell r="A422" t="str">
            <v>2 S 03 401 53</v>
          </cell>
          <cell r="B422" t="str">
            <v>-</v>
          </cell>
          <cell r="C422" t="str">
            <v>Estaca tipo Franki D=520 mm AC/BC</v>
          </cell>
          <cell r="D422" t="str">
            <v>m</v>
          </cell>
          <cell r="E422">
            <v>168.66</v>
          </cell>
          <cell r="F422">
            <v>40.299999999999997</v>
          </cell>
          <cell r="G422">
            <v>208.97</v>
          </cell>
          <cell r="H422" t="str">
            <v>EC-OAE-22</v>
          </cell>
        </row>
        <row r="423">
          <cell r="A423" t="str">
            <v>2 S 03 401 54</v>
          </cell>
          <cell r="B423" t="str">
            <v>-</v>
          </cell>
          <cell r="C423" t="str">
            <v>Estaca tipo Franki D=600 mm AC/BC</v>
          </cell>
          <cell r="D423" t="str">
            <v>m</v>
          </cell>
          <cell r="E423">
            <v>211.64</v>
          </cell>
          <cell r="F423">
            <v>50.58</v>
          </cell>
          <cell r="G423">
            <v>262.22000000000003</v>
          </cell>
          <cell r="H423" t="str">
            <v>EC-OAE-22</v>
          </cell>
        </row>
        <row r="424">
          <cell r="A424" t="str">
            <v>2 S 03 402 01</v>
          </cell>
          <cell r="B424" t="str">
            <v>-</v>
          </cell>
          <cell r="C424" t="str">
            <v>Cravação estacas pré-mold. de concreto 30 x 30 cm</v>
          </cell>
          <cell r="D424" t="str">
            <v>m</v>
          </cell>
          <cell r="E424">
            <v>114.46</v>
          </cell>
          <cell r="F424">
            <v>27.35</v>
          </cell>
          <cell r="G424">
            <v>141.81</v>
          </cell>
        </row>
        <row r="425">
          <cell r="A425" t="str">
            <v>2 S 03 402 51</v>
          </cell>
          <cell r="B425" t="str">
            <v>-</v>
          </cell>
          <cell r="C425" t="str">
            <v>Cravação estacas pré-mold. concreto 30x30 cm AC/BC</v>
          </cell>
          <cell r="D425" t="str">
            <v>m</v>
          </cell>
          <cell r="E425">
            <v>115.26</v>
          </cell>
          <cell r="F425">
            <v>27.54</v>
          </cell>
          <cell r="G425">
            <v>142.80000000000001</v>
          </cell>
        </row>
        <row r="426">
          <cell r="A426" t="str">
            <v>2 S 03 404 01</v>
          </cell>
          <cell r="B426" t="str">
            <v>-</v>
          </cell>
          <cell r="C426" t="str">
            <v>Forn. e crav. estacas perfil met. I de 10" simples</v>
          </cell>
          <cell r="D426" t="str">
            <v>m</v>
          </cell>
          <cell r="E426">
            <v>257.24</v>
          </cell>
          <cell r="F426">
            <v>61.48</v>
          </cell>
          <cell r="G426">
            <v>318.72000000000003</v>
          </cell>
        </row>
        <row r="427">
          <cell r="A427" t="str">
            <v>2 S 03 404 04</v>
          </cell>
          <cell r="B427" t="str">
            <v>-</v>
          </cell>
          <cell r="C427" t="str">
            <v>Forn. e crav. estacas perfil met. I de 10" duplo</v>
          </cell>
          <cell r="D427" t="str">
            <v>m</v>
          </cell>
          <cell r="E427">
            <v>416.51</v>
          </cell>
          <cell r="F427">
            <v>99.54</v>
          </cell>
          <cell r="G427">
            <v>516.05999999999995</v>
          </cell>
        </row>
        <row r="428">
          <cell r="A428" t="str">
            <v>2 S 03 404 11</v>
          </cell>
          <cell r="B428" t="str">
            <v>-</v>
          </cell>
          <cell r="C428" t="str">
            <v>Cravação estacas met. trilhos soldados - estrela</v>
          </cell>
          <cell r="D428" t="str">
            <v>m</v>
          </cell>
          <cell r="E428">
            <v>463.98</v>
          </cell>
          <cell r="F428">
            <v>110.89</v>
          </cell>
          <cell r="G428">
            <v>574.87</v>
          </cell>
        </row>
        <row r="429">
          <cell r="A429" t="str">
            <v>2 S 03 410 01</v>
          </cell>
          <cell r="B429" t="str">
            <v>-</v>
          </cell>
          <cell r="C429" t="str">
            <v>Tubulão a céu aberto diâmetro externo = 1,00 m</v>
          </cell>
          <cell r="D429" t="str">
            <v>m</v>
          </cell>
          <cell r="E429">
            <v>741.31</v>
          </cell>
          <cell r="F429">
            <v>177.17</v>
          </cell>
          <cell r="G429">
            <v>918.49</v>
          </cell>
          <cell r="H429" t="str">
            <v>DNER-ES-334/97</v>
          </cell>
        </row>
        <row r="430">
          <cell r="A430" t="str">
            <v>2 S 03 410 11</v>
          </cell>
          <cell r="B430" t="str">
            <v>-</v>
          </cell>
          <cell r="C430" t="str">
            <v>Tubulão a céu aberto diâmetro externo = 1,20 m</v>
          </cell>
          <cell r="D430" t="str">
            <v>m</v>
          </cell>
          <cell r="E430">
            <v>947.19</v>
          </cell>
          <cell r="F430">
            <v>226.37</v>
          </cell>
          <cell r="G430">
            <v>1173.57</v>
          </cell>
          <cell r="H430" t="str">
            <v>DNER-ES-334/97</v>
          </cell>
        </row>
        <row r="431">
          <cell r="A431" t="str">
            <v>2 S 03 410 21</v>
          </cell>
          <cell r="B431" t="str">
            <v>-</v>
          </cell>
          <cell r="C431" t="str">
            <v>Tubulão a céu aberto diâmetro externo = 1,40 m</v>
          </cell>
          <cell r="D431" t="str">
            <v>m</v>
          </cell>
          <cell r="E431">
            <v>1171</v>
          </cell>
          <cell r="F431">
            <v>279.86</v>
          </cell>
          <cell r="G431">
            <v>1450.87</v>
          </cell>
          <cell r="H431" t="str">
            <v>DNER-ES-334/97</v>
          </cell>
        </row>
        <row r="432">
          <cell r="A432" t="str">
            <v>2 S 03 410 31</v>
          </cell>
          <cell r="B432" t="str">
            <v>-</v>
          </cell>
          <cell r="C432" t="str">
            <v>Tubulão a céu aberto diâmetro externo = 1,60 m</v>
          </cell>
          <cell r="D432" t="str">
            <v>m</v>
          </cell>
          <cell r="E432">
            <v>1399.71</v>
          </cell>
          <cell r="F432">
            <v>334.53</v>
          </cell>
          <cell r="G432">
            <v>1734.24</v>
          </cell>
          <cell r="H432" t="str">
            <v>DNER-ES-334/97</v>
          </cell>
        </row>
        <row r="433">
          <cell r="A433" t="str">
            <v>2 S 03 410 41</v>
          </cell>
          <cell r="B433" t="str">
            <v>-</v>
          </cell>
          <cell r="C433" t="str">
            <v>Tubulão a céu aberto diâmetro externo = 1,80 m</v>
          </cell>
          <cell r="D433" t="str">
            <v>m</v>
          </cell>
          <cell r="E433">
            <v>1672.3</v>
          </cell>
          <cell r="F433">
            <v>399.68</v>
          </cell>
          <cell r="G433">
            <v>2071.98</v>
          </cell>
          <cell r="H433" t="str">
            <v>DNER-ES-334/97</v>
          </cell>
        </row>
        <row r="434">
          <cell r="A434" t="str">
            <v>2 S 03 410 51</v>
          </cell>
          <cell r="B434" t="str">
            <v>-</v>
          </cell>
          <cell r="C434" t="str">
            <v>Tubulão a céu aberto diâmetro externo = 2,00 m</v>
          </cell>
          <cell r="D434" t="str">
            <v>m</v>
          </cell>
          <cell r="E434">
            <v>1976.96</v>
          </cell>
          <cell r="F434">
            <v>472.49</v>
          </cell>
          <cell r="G434">
            <v>2449.46</v>
          </cell>
          <cell r="H434" t="str">
            <v>DNER-ES-334/97</v>
          </cell>
        </row>
        <row r="435">
          <cell r="A435" t="str">
            <v>2 S 03 410 61</v>
          </cell>
          <cell r="B435" t="str">
            <v>-</v>
          </cell>
          <cell r="C435" t="str">
            <v>Tubulão a céu aberto diâmetro externo = 2,20 m</v>
          </cell>
          <cell r="D435" t="str">
            <v>m</v>
          </cell>
          <cell r="E435">
            <v>2349.23</v>
          </cell>
          <cell r="F435">
            <v>561.46</v>
          </cell>
          <cell r="G435">
            <v>2910.69</v>
          </cell>
          <cell r="H435" t="str">
            <v>DNER-ES-334/97</v>
          </cell>
        </row>
        <row r="436">
          <cell r="A436" t="str">
            <v>2 S 03 411 11</v>
          </cell>
          <cell r="B436" t="str">
            <v>-</v>
          </cell>
          <cell r="C436" t="str">
            <v>Tub.ar comp.D=1,2 m prof.até 12 m lâmina d'água LF</v>
          </cell>
          <cell r="D436" t="str">
            <v>m</v>
          </cell>
          <cell r="E436">
            <v>1993.4</v>
          </cell>
          <cell r="F436">
            <v>476.42</v>
          </cell>
          <cell r="G436">
            <v>2469.8200000000002</v>
          </cell>
          <cell r="H436" t="str">
            <v>DNER-ES-334/97</v>
          </cell>
        </row>
        <row r="437">
          <cell r="A437" t="str">
            <v>2 S 03 411 12</v>
          </cell>
          <cell r="B437" t="str">
            <v>-</v>
          </cell>
          <cell r="C437" t="str">
            <v>Tub.ar comp.D=1,2 m prof. 12/18 m lâmina d'água LF</v>
          </cell>
          <cell r="D437" t="str">
            <v>m</v>
          </cell>
          <cell r="E437">
            <v>2202.86</v>
          </cell>
          <cell r="F437">
            <v>526.48</v>
          </cell>
          <cell r="G437">
            <v>2739.35</v>
          </cell>
          <cell r="H437" t="str">
            <v>DNER-ES-334/97</v>
          </cell>
        </row>
        <row r="438">
          <cell r="A438" t="str">
            <v>2 S 03 411 13</v>
          </cell>
          <cell r="B438" t="str">
            <v>-</v>
          </cell>
          <cell r="C438" t="str">
            <v>Tub.ar comp.D=1,2 m prof. 18/24 m lâmina d'água LF</v>
          </cell>
          <cell r="D438" t="str">
            <v>m</v>
          </cell>
          <cell r="E438">
            <v>2431.29</v>
          </cell>
          <cell r="F438">
            <v>581.08000000000004</v>
          </cell>
          <cell r="G438">
            <v>3012.37</v>
          </cell>
          <cell r="H438" t="str">
            <v>DNER-ES-334/97</v>
          </cell>
        </row>
        <row r="439">
          <cell r="A439" t="str">
            <v>2 S 03 411 14</v>
          </cell>
          <cell r="B439" t="str">
            <v>-</v>
          </cell>
          <cell r="C439" t="str">
            <v>Tub.ar comp.D=1,2 m prof. 24/27 m lâmina d'água LF</v>
          </cell>
          <cell r="D439" t="str">
            <v>m</v>
          </cell>
          <cell r="E439">
            <v>2767.64</v>
          </cell>
          <cell r="F439">
            <v>661.46</v>
          </cell>
          <cell r="G439">
            <v>3429.11</v>
          </cell>
          <cell r="H439" t="str">
            <v>DNER-ES-334/97</v>
          </cell>
        </row>
        <row r="440">
          <cell r="A440" t="str">
            <v>2 S 03 411 15</v>
          </cell>
          <cell r="B440" t="str">
            <v>-</v>
          </cell>
          <cell r="C440" t="str">
            <v>Tub.ar.comp.D=1,2 m prof. 27/31 m lâmina d'água LF</v>
          </cell>
          <cell r="D440" t="str">
            <v>m</v>
          </cell>
          <cell r="E440">
            <v>3253.02</v>
          </cell>
          <cell r="F440">
            <v>777.47</v>
          </cell>
          <cell r="G440">
            <v>4030.5</v>
          </cell>
          <cell r="H440" t="str">
            <v>DNER-ES-334/97</v>
          </cell>
        </row>
        <row r="441">
          <cell r="A441" t="str">
            <v>2 S 03 411 21</v>
          </cell>
          <cell r="B441" t="str">
            <v>-</v>
          </cell>
          <cell r="C441" t="str">
            <v>Tub.ar.comp.D=1,4 m prof.até 12 m lâmina d'água LF</v>
          </cell>
          <cell r="D441" t="str">
            <v>m</v>
          </cell>
          <cell r="E441">
            <v>2555.09</v>
          </cell>
          <cell r="F441">
            <v>610.66</v>
          </cell>
          <cell r="G441">
            <v>3165.76</v>
          </cell>
          <cell r="H441" t="str">
            <v>DNER-ES-334/97</v>
          </cell>
        </row>
        <row r="442">
          <cell r="A442" t="str">
            <v>2 S 03 411 22</v>
          </cell>
          <cell r="B442" t="str">
            <v>-</v>
          </cell>
          <cell r="C442" t="str">
            <v>Tub.ar comp.D=1,4 m prof. 12/18 m lâmina d'água LF</v>
          </cell>
          <cell r="D442" t="str">
            <v>m</v>
          </cell>
          <cell r="E442">
            <v>2836.51</v>
          </cell>
          <cell r="F442">
            <v>677.92</v>
          </cell>
          <cell r="G442">
            <v>3514.44</v>
          </cell>
          <cell r="H442" t="str">
            <v>DNER-ES-334/97</v>
          </cell>
        </row>
        <row r="443">
          <cell r="A443" t="str">
            <v>2 S 03 411 23</v>
          </cell>
          <cell r="B443" t="str">
            <v>-</v>
          </cell>
          <cell r="C443" t="str">
            <v>Tub.ar comp.D=1,4 m prof. 18/24 m lâmina d'água LF</v>
          </cell>
          <cell r="D443" t="str">
            <v>m</v>
          </cell>
          <cell r="E443">
            <v>3142.81</v>
          </cell>
          <cell r="F443">
            <v>751.13</v>
          </cell>
          <cell r="G443">
            <v>3893.94</v>
          </cell>
          <cell r="H443" t="str">
            <v>DNER-ES-334/97</v>
          </cell>
        </row>
        <row r="444">
          <cell r="A444" t="str">
            <v>2 S 03 411 24</v>
          </cell>
          <cell r="B444" t="str">
            <v>-</v>
          </cell>
          <cell r="C444" t="str">
            <v>Tub.ar comp.D=1,4 m prof. 24/27 m lâmina d'água LF</v>
          </cell>
          <cell r="D444" t="str">
            <v>m</v>
          </cell>
          <cell r="E444">
            <v>3594.12</v>
          </cell>
          <cell r="F444">
            <v>858.99</v>
          </cell>
          <cell r="G444">
            <v>4453.1099999999997</v>
          </cell>
          <cell r="H444" t="str">
            <v>DNER-ES-334/97</v>
          </cell>
        </row>
        <row r="445">
          <cell r="A445" t="str">
            <v>2 S 03 411 25</v>
          </cell>
          <cell r="B445" t="str">
            <v>-</v>
          </cell>
          <cell r="C445" t="str">
            <v>Tub.ar comp.D=1,4 m prof. 27/31 m lâmina d'água LF</v>
          </cell>
          <cell r="D445" t="str">
            <v>m</v>
          </cell>
          <cell r="E445">
            <v>4360.33</v>
          </cell>
          <cell r="F445">
            <v>1042.1199999999999</v>
          </cell>
          <cell r="G445">
            <v>5402.45</v>
          </cell>
          <cell r="H445" t="str">
            <v>DNER-ES-334/97</v>
          </cell>
        </row>
        <row r="446">
          <cell r="A446" t="str">
            <v>2 S 03 411 31</v>
          </cell>
          <cell r="B446" t="str">
            <v>-</v>
          </cell>
          <cell r="C446" t="str">
            <v>Tub.ar comp.D=1,6 m prof.até 12 m lâmina d'água LF</v>
          </cell>
          <cell r="D446" t="str">
            <v>m</v>
          </cell>
          <cell r="E446">
            <v>3218.92</v>
          </cell>
          <cell r="F446">
            <v>769.32</v>
          </cell>
          <cell r="G446">
            <v>3988.25</v>
          </cell>
          <cell r="H446" t="str">
            <v>DNER-ES-334/97</v>
          </cell>
        </row>
        <row r="447">
          <cell r="A447" t="str">
            <v>2 S 03 411 32</v>
          </cell>
          <cell r="B447" t="str">
            <v>-</v>
          </cell>
          <cell r="C447" t="str">
            <v>Tub.ar comp.D=1,6 m prof. 12/18 m lâmina d'água LF</v>
          </cell>
          <cell r="D447" t="str">
            <v>m</v>
          </cell>
          <cell r="E447">
            <v>3590.53</v>
          </cell>
          <cell r="F447">
            <v>858.13</v>
          </cell>
          <cell r="G447">
            <v>4448.67</v>
          </cell>
          <cell r="H447" t="str">
            <v>DNER-ES-334/97</v>
          </cell>
        </row>
        <row r="448">
          <cell r="A448" t="str">
            <v>2 S 03 411 33</v>
          </cell>
          <cell r="B448" t="str">
            <v>-</v>
          </cell>
          <cell r="C448" t="str">
            <v>Tub.ar comp.D=1,6 m prof. 18/24 m lâmina d'água LF</v>
          </cell>
          <cell r="D448" t="str">
            <v>m</v>
          </cell>
          <cell r="E448">
            <v>3995.32</v>
          </cell>
          <cell r="F448">
            <v>954.88</v>
          </cell>
          <cell r="G448">
            <v>4950.2</v>
          </cell>
          <cell r="H448" t="str">
            <v>DNER-ES-334/97</v>
          </cell>
        </row>
        <row r="449">
          <cell r="A449" t="str">
            <v>2 S 03 411 34</v>
          </cell>
          <cell r="B449" t="str">
            <v>-</v>
          </cell>
          <cell r="C449" t="str">
            <v>Tub.ar comp.D=1,6 m prof. 24/27 m lâmina d'água LF</v>
          </cell>
          <cell r="D449" t="str">
            <v>m</v>
          </cell>
          <cell r="E449">
            <v>4591.9799999999996</v>
          </cell>
          <cell r="F449">
            <v>1097.48</v>
          </cell>
          <cell r="G449">
            <v>5689.47</v>
          </cell>
          <cell r="H449" t="str">
            <v>DNER-ES-334/97</v>
          </cell>
        </row>
        <row r="450">
          <cell r="A450" t="str">
            <v>2 S 03 411 35</v>
          </cell>
          <cell r="B450" t="str">
            <v>-</v>
          </cell>
          <cell r="C450" t="str">
            <v>Tub.ar comp.D=1,6 m prof. 27/31 m lâmina d'água LF</v>
          </cell>
          <cell r="D450" t="str">
            <v>m</v>
          </cell>
          <cell r="E450">
            <v>5604.28</v>
          </cell>
          <cell r="F450">
            <v>1339.42</v>
          </cell>
          <cell r="G450">
            <v>6943.7</v>
          </cell>
          <cell r="H450" t="str">
            <v>DNER-ES-334/97</v>
          </cell>
        </row>
        <row r="451">
          <cell r="A451" t="str">
            <v>2 S 03 411 41</v>
          </cell>
          <cell r="B451" t="str">
            <v>-</v>
          </cell>
          <cell r="C451" t="str">
            <v>Tub.ar comp.D=1,8 m prof.até 12 m lâmina d'água LF</v>
          </cell>
          <cell r="D451" t="str">
            <v>m</v>
          </cell>
          <cell r="E451">
            <v>4011.6</v>
          </cell>
          <cell r="F451">
            <v>958.77</v>
          </cell>
          <cell r="G451">
            <v>4970.38</v>
          </cell>
          <cell r="H451" t="str">
            <v>DNER-ES-334/97</v>
          </cell>
        </row>
        <row r="452">
          <cell r="A452" t="str">
            <v>2 S 03 411 42</v>
          </cell>
          <cell r="B452" t="str">
            <v>-</v>
          </cell>
          <cell r="C452" t="str">
            <v>Tub.ar comp.D=1,8 m prof. 12/18 m lâmina d'água LF</v>
          </cell>
          <cell r="D452" t="str">
            <v>m</v>
          </cell>
          <cell r="E452">
            <v>4488.34</v>
          </cell>
          <cell r="F452">
            <v>1072.71</v>
          </cell>
          <cell r="G452">
            <v>5561.06</v>
          </cell>
          <cell r="H452" t="str">
            <v>DNER-ES-334/97</v>
          </cell>
        </row>
        <row r="453">
          <cell r="A453" t="str">
            <v>2 S 03 411 43</v>
          </cell>
          <cell r="B453" t="str">
            <v>-</v>
          </cell>
          <cell r="C453" t="str">
            <v>Tub.ar comp.D=1,8 m prof. 18/24 m lâmina d'água LF</v>
          </cell>
          <cell r="D453" t="str">
            <v>m</v>
          </cell>
          <cell r="E453">
            <v>5011.3999999999996</v>
          </cell>
          <cell r="F453">
            <v>1197.72</v>
          </cell>
          <cell r="G453">
            <v>6219.13</v>
          </cell>
          <cell r="H453" t="str">
            <v>DNER-ES-334/97</v>
          </cell>
        </row>
        <row r="454">
          <cell r="A454" t="str">
            <v>2 S 03 411 44</v>
          </cell>
          <cell r="B454" t="str">
            <v>-</v>
          </cell>
          <cell r="C454" t="str">
            <v>Tub.ar comp.D=1,8 m prof. 24/27 m lâmina d'água LF</v>
          </cell>
          <cell r="D454" t="str">
            <v>m</v>
          </cell>
          <cell r="E454">
            <v>5785.53</v>
          </cell>
          <cell r="F454">
            <v>1382.74</v>
          </cell>
          <cell r="G454">
            <v>7168.28</v>
          </cell>
          <cell r="H454" t="str">
            <v>DNER-ES-334/97</v>
          </cell>
        </row>
        <row r="455">
          <cell r="A455" t="str">
            <v>2 S 03 411 45</v>
          </cell>
          <cell r="B455" t="str">
            <v>-</v>
          </cell>
          <cell r="C455" t="str">
            <v>Tub.ar comp.D=1,8 m prof. 27/31 m lâmina d'água LF</v>
          </cell>
          <cell r="D455" t="str">
            <v>m</v>
          </cell>
          <cell r="E455">
            <v>7093.4</v>
          </cell>
          <cell r="F455">
            <v>1695.32</v>
          </cell>
          <cell r="G455">
            <v>8788.7199999999993</v>
          </cell>
          <cell r="H455" t="str">
            <v>DNER-ES-334/97</v>
          </cell>
        </row>
        <row r="456">
          <cell r="A456" t="str">
            <v>2 S 03 411 51</v>
          </cell>
          <cell r="B456" t="str">
            <v>-</v>
          </cell>
          <cell r="C456" t="str">
            <v>Tub.ar comp.D=2,0 m até 12 m lâmina d'água LF</v>
          </cell>
          <cell r="D456" t="str">
            <v>m</v>
          </cell>
          <cell r="E456">
            <v>4766.1899999999996</v>
          </cell>
          <cell r="F456">
            <v>1139.1199999999999</v>
          </cell>
          <cell r="G456">
            <v>5905.32</v>
          </cell>
          <cell r="H456" t="str">
            <v>DNER-ES-334/97</v>
          </cell>
        </row>
        <row r="457">
          <cell r="A457" t="str">
            <v>2 S 03 411 52</v>
          </cell>
          <cell r="B457" t="str">
            <v>-</v>
          </cell>
          <cell r="C457" t="str">
            <v>Tub.ar comp.D=2,0 m prof. 12/18 m lâmina d'água LF</v>
          </cell>
          <cell r="D457" t="str">
            <v>m</v>
          </cell>
          <cell r="E457">
            <v>5342</v>
          </cell>
          <cell r="F457">
            <v>1276.73</v>
          </cell>
          <cell r="G457">
            <v>6618.74</v>
          </cell>
          <cell r="H457" t="str">
            <v>DNER-ES-334/97</v>
          </cell>
        </row>
        <row r="458">
          <cell r="A458" t="str">
            <v>2 S 03 411 53</v>
          </cell>
          <cell r="B458" t="str">
            <v>-</v>
          </cell>
          <cell r="C458" t="str">
            <v>Tub.ar comp.D=2,0 m prof.18/24 m lâmina d'água LF</v>
          </cell>
          <cell r="D458" t="str">
            <v>m</v>
          </cell>
          <cell r="E458">
            <v>5991.78</v>
          </cell>
          <cell r="F458">
            <v>1432.03</v>
          </cell>
          <cell r="G458">
            <v>7423.81</v>
          </cell>
          <cell r="H458" t="str">
            <v>DNER-ES-334/97</v>
          </cell>
        </row>
        <row r="459">
          <cell r="A459" t="str">
            <v>2 S 03 411 54</v>
          </cell>
          <cell r="B459" t="str">
            <v>-</v>
          </cell>
          <cell r="C459" t="str">
            <v>Tub.ar comp.D=2,0 m prof.24/27 m lâmina d'água LF</v>
          </cell>
          <cell r="D459" t="str">
            <v>m</v>
          </cell>
          <cell r="E459">
            <v>6894.5</v>
          </cell>
          <cell r="F459">
            <v>1647.78</v>
          </cell>
          <cell r="G459">
            <v>8542.2800000000007</v>
          </cell>
          <cell r="H459" t="str">
            <v>DNER-ES-334/97</v>
          </cell>
        </row>
        <row r="460">
          <cell r="A460" t="str">
            <v>2 S 03 411 55</v>
          </cell>
          <cell r="B460" t="str">
            <v>-</v>
          </cell>
          <cell r="C460" t="str">
            <v>Tub.ar comp.D=2,0 m prof.27/31 m lâmina d'água LF</v>
          </cell>
          <cell r="D460" t="str">
            <v>m</v>
          </cell>
          <cell r="E460">
            <v>8463.9500000000007</v>
          </cell>
          <cell r="F460">
            <v>2022.88</v>
          </cell>
          <cell r="G460">
            <v>10486.84</v>
          </cell>
          <cell r="H460" t="str">
            <v>DNER-ES-334/97</v>
          </cell>
        </row>
        <row r="461">
          <cell r="A461" t="str">
            <v>2 S 03 411 61</v>
          </cell>
          <cell r="B461" t="str">
            <v>-</v>
          </cell>
          <cell r="C461" t="str">
            <v>Tub.ar comp.D=2,2 m prof.até 12 m lâmina d'água LF</v>
          </cell>
          <cell r="D461" t="str">
            <v>m</v>
          </cell>
          <cell r="E461">
            <v>5836.08</v>
          </cell>
          <cell r="F461">
            <v>1394.82</v>
          </cell>
          <cell r="G461">
            <v>7230.9</v>
          </cell>
          <cell r="H461" t="str">
            <v>DNER-ES-334/97</v>
          </cell>
        </row>
        <row r="462">
          <cell r="A462" t="str">
            <v>2 S 03 411 62</v>
          </cell>
          <cell r="B462" t="str">
            <v>-</v>
          </cell>
          <cell r="C462" t="str">
            <v>Tub.ar comp.D=2,2 m prof.12/18 m lâmina d'água LF</v>
          </cell>
          <cell r="D462" t="str">
            <v>m</v>
          </cell>
          <cell r="E462">
            <v>6555.67</v>
          </cell>
          <cell r="F462">
            <v>1566.8</v>
          </cell>
          <cell r="G462">
            <v>8122.48</v>
          </cell>
          <cell r="H462" t="str">
            <v>DNER-ES-334/97</v>
          </cell>
        </row>
        <row r="463">
          <cell r="A463" t="str">
            <v>2 S 03 411 63</v>
          </cell>
          <cell r="B463" t="str">
            <v>-</v>
          </cell>
          <cell r="C463" t="str">
            <v>Tub.ar comp.D=2,2 m prof.18/24 m lâmina d'água LF</v>
          </cell>
          <cell r="D463" t="str">
            <v>m</v>
          </cell>
          <cell r="E463">
            <v>7341.13</v>
          </cell>
          <cell r="F463">
            <v>1754.53</v>
          </cell>
          <cell r="G463">
            <v>9095.66</v>
          </cell>
          <cell r="H463" t="str">
            <v>DNER-ES-334/97</v>
          </cell>
        </row>
        <row r="464">
          <cell r="A464" t="str">
            <v>2 S 03 411 64</v>
          </cell>
          <cell r="B464" t="str">
            <v>-</v>
          </cell>
          <cell r="C464" t="str">
            <v>Tub.ar comp.D=2,2 m prof.24/27 m lâmina d'água LF</v>
          </cell>
          <cell r="D464" t="str">
            <v>m</v>
          </cell>
          <cell r="E464">
            <v>8496.82</v>
          </cell>
          <cell r="F464">
            <v>2030.74</v>
          </cell>
          <cell r="G464">
            <v>10527.56</v>
          </cell>
          <cell r="H464" t="str">
            <v>DNER-ES-334/97</v>
          </cell>
        </row>
        <row r="465">
          <cell r="A465" t="str">
            <v>2 S 03 411 65</v>
          </cell>
          <cell r="B465" t="str">
            <v>-</v>
          </cell>
          <cell r="C465" t="str">
            <v>Tub.ar comp.D=2,2 m prof.27/31m lâmina d'água LF</v>
          </cell>
          <cell r="D465" t="str">
            <v>m</v>
          </cell>
          <cell r="E465">
            <v>10119.93</v>
          </cell>
          <cell r="F465">
            <v>2418.66</v>
          </cell>
          <cell r="G465">
            <v>12538.6</v>
          </cell>
          <cell r="H465" t="str">
            <v>DNER-ES-334/97</v>
          </cell>
        </row>
        <row r="466">
          <cell r="A466" t="str">
            <v>2 S 03 412 01</v>
          </cell>
          <cell r="B466" t="str">
            <v>-</v>
          </cell>
          <cell r="C466" t="str">
            <v>Esc.p/alarg. base tub.ar comp.prof. até 12 m LF</v>
          </cell>
          <cell r="D466" t="str">
            <v>m³</v>
          </cell>
          <cell r="E466">
            <v>1048.28</v>
          </cell>
          <cell r="F466">
            <v>250.54</v>
          </cell>
          <cell r="G466">
            <v>1298.82</v>
          </cell>
        </row>
        <row r="467">
          <cell r="A467" t="str">
            <v>2 S 03 412 02</v>
          </cell>
          <cell r="B467" t="str">
            <v>-</v>
          </cell>
          <cell r="C467" t="str">
            <v>Esc.p/alarg. base tub.ar comp.prof.12/18 m LF</v>
          </cell>
          <cell r="D467" t="str">
            <v>m³</v>
          </cell>
          <cell r="E467">
            <v>1230.58</v>
          </cell>
          <cell r="F467">
            <v>294.11</v>
          </cell>
          <cell r="G467">
            <v>1524.7</v>
          </cell>
        </row>
        <row r="468">
          <cell r="A468" t="str">
            <v>2 S 03 412 03</v>
          </cell>
          <cell r="B468" t="str">
            <v>-</v>
          </cell>
          <cell r="C468" t="str">
            <v>Esc.p/alarg. base tub.ar comp.prof.18/24 m LF</v>
          </cell>
          <cell r="D468" t="str">
            <v>m³</v>
          </cell>
          <cell r="E468">
            <v>1429.1</v>
          </cell>
          <cell r="F468">
            <v>341.55</v>
          </cell>
          <cell r="G468">
            <v>1770.66</v>
          </cell>
        </row>
        <row r="469">
          <cell r="A469" t="str">
            <v>2 S 03 411 04</v>
          </cell>
          <cell r="B469" t="str">
            <v>-</v>
          </cell>
          <cell r="C469" t="str">
            <v>Esc.p/alarg. base tub.ar comp.prof.24/27 m LF</v>
          </cell>
          <cell r="D469" t="str">
            <v>m³</v>
          </cell>
          <cell r="E469">
            <v>1721.3</v>
          </cell>
          <cell r="F469">
            <v>411.39</v>
          </cell>
          <cell r="G469">
            <v>2132.69</v>
          </cell>
        </row>
        <row r="470">
          <cell r="A470" t="str">
            <v>2 S 03 411 05</v>
          </cell>
          <cell r="B470" t="str">
            <v>-</v>
          </cell>
          <cell r="C470" t="str">
            <v>Esc.p/alarg. base tub.ar comp.prof.27/31m LF</v>
          </cell>
          <cell r="D470" t="str">
            <v>m³</v>
          </cell>
          <cell r="E470">
            <v>2118.37</v>
          </cell>
          <cell r="F470">
            <v>530.19000000000005</v>
          </cell>
          <cell r="G470">
            <v>2648.56</v>
          </cell>
        </row>
        <row r="471">
          <cell r="A471" t="str">
            <v>2 S 03 411 11</v>
          </cell>
          <cell r="B471" t="str">
            <v>-</v>
          </cell>
          <cell r="C471" t="str">
            <v>Forn.lanç.conc. base tub.ar comp.até 12m LF</v>
          </cell>
          <cell r="D471" t="str">
            <v>m³</v>
          </cell>
          <cell r="E471">
            <v>219.67</v>
          </cell>
          <cell r="F471">
            <v>52.5</v>
          </cell>
          <cell r="G471">
            <v>272.17</v>
          </cell>
          <cell r="H471" t="str">
            <v>DNER-ES-335/97</v>
          </cell>
        </row>
        <row r="472">
          <cell r="A472" t="str">
            <v>2 S 03 411 12</v>
          </cell>
          <cell r="B472" t="str">
            <v>-</v>
          </cell>
          <cell r="C472" t="str">
            <v>Forn.lanc.conc.base tub.ar comp.prof.12/18m LF</v>
          </cell>
          <cell r="D472" t="str">
            <v>m³</v>
          </cell>
          <cell r="E472">
            <v>235.26</v>
          </cell>
          <cell r="F472">
            <v>56.22</v>
          </cell>
          <cell r="G472">
            <v>291.49</v>
          </cell>
          <cell r="H472" t="str">
            <v>DNER-ES-335/97</v>
          </cell>
        </row>
        <row r="473">
          <cell r="A473" t="str">
            <v>2 S 03 411 13</v>
          </cell>
          <cell r="B473" t="str">
            <v>-</v>
          </cell>
          <cell r="C473" t="str">
            <v>Forn.lanç.conc.base tub.ar comp.prof.18/24m LF</v>
          </cell>
          <cell r="D473" t="str">
            <v>m³</v>
          </cell>
          <cell r="E473">
            <v>252.27</v>
          </cell>
          <cell r="F473">
            <v>60.29</v>
          </cell>
          <cell r="G473">
            <v>312.57</v>
          </cell>
          <cell r="H473" t="str">
            <v>DNER-ES-335/97</v>
          </cell>
        </row>
        <row r="474">
          <cell r="A474" t="str">
            <v>2 S 03 411 14</v>
          </cell>
          <cell r="B474" t="str">
            <v>-</v>
          </cell>
          <cell r="C474" t="str">
            <v>Forn.lanç.conc.base tub.ar comp.prof.24/27m LF</v>
          </cell>
          <cell r="D474" t="str">
            <v>m³</v>
          </cell>
          <cell r="E474">
            <v>276.95999999999998</v>
          </cell>
          <cell r="F474">
            <v>66.19</v>
          </cell>
          <cell r="G474">
            <v>343.15</v>
          </cell>
          <cell r="H474" t="str">
            <v>DNER-ES-335/97</v>
          </cell>
        </row>
        <row r="475">
          <cell r="A475" t="str">
            <v>2 S 03 411 15</v>
          </cell>
          <cell r="B475" t="str">
            <v>-</v>
          </cell>
          <cell r="C475" t="str">
            <v>Forn.lanç.conc.base tub.ar comp.prof. 27/31m LF</v>
          </cell>
          <cell r="D475" t="str">
            <v>m³</v>
          </cell>
          <cell r="E475">
            <v>318.41000000000003</v>
          </cell>
          <cell r="F475">
            <v>76.099999999999994</v>
          </cell>
          <cell r="G475">
            <v>394.51</v>
          </cell>
          <cell r="H475" t="str">
            <v>DNER-ES-335/97</v>
          </cell>
        </row>
        <row r="476">
          <cell r="A476" t="str">
            <v>2 S 03 411 61</v>
          </cell>
          <cell r="B476" t="str">
            <v>-</v>
          </cell>
          <cell r="C476" t="str">
            <v>Forn.lanç.c. base tub.ar comp.até 12m LF/AC/BC/PC</v>
          </cell>
          <cell r="D476" t="str">
            <v>m³</v>
          </cell>
          <cell r="E476">
            <v>227.12</v>
          </cell>
          <cell r="F476">
            <v>54.28</v>
          </cell>
          <cell r="G476">
            <v>281.39999999999998</v>
          </cell>
          <cell r="H476" t="str">
            <v>DNER-ES-335/97</v>
          </cell>
        </row>
        <row r="477">
          <cell r="A477" t="str">
            <v>2 S 03 411 62</v>
          </cell>
          <cell r="B477" t="str">
            <v>-</v>
          </cell>
          <cell r="C477" t="str">
            <v>Forn.lanc.c.base tub.ar comp.pr.12/18m LF/AC/BC/PC</v>
          </cell>
          <cell r="D477" t="str">
            <v>m³</v>
          </cell>
          <cell r="E477">
            <v>263.70999999999998</v>
          </cell>
          <cell r="F477">
            <v>63.02</v>
          </cell>
          <cell r="G477">
            <v>326.74</v>
          </cell>
          <cell r="H477" t="str">
            <v>DNER-ES-335/97</v>
          </cell>
        </row>
        <row r="478">
          <cell r="A478" t="str">
            <v>2 S 03 411 63</v>
          </cell>
          <cell r="B478" t="str">
            <v>-</v>
          </cell>
          <cell r="C478" t="str">
            <v>Forn.lanç.c.base tub.ar comp.pr.18/24m LF/AC/BC/PC</v>
          </cell>
          <cell r="D478" t="str">
            <v>m³</v>
          </cell>
          <cell r="E478">
            <v>259.72000000000003</v>
          </cell>
          <cell r="F478">
            <v>62.07</v>
          </cell>
          <cell r="G478">
            <v>321.8</v>
          </cell>
          <cell r="H478" t="str">
            <v>DNER-ES-335/97</v>
          </cell>
        </row>
        <row r="479">
          <cell r="A479" t="str">
            <v>2 S 03 411 64</v>
          </cell>
          <cell r="B479" t="str">
            <v>-</v>
          </cell>
          <cell r="C479" t="str">
            <v>Forn.lanç.c.base tub.ar comp.pr.24/27m LF/AC/BC/PC</v>
          </cell>
          <cell r="D479" t="str">
            <v>m³</v>
          </cell>
          <cell r="E479">
            <v>284.41000000000003</v>
          </cell>
          <cell r="F479">
            <v>67.97</v>
          </cell>
          <cell r="G479">
            <v>352.38</v>
          </cell>
          <cell r="H479" t="str">
            <v>DNER-ES-335/97</v>
          </cell>
        </row>
        <row r="480">
          <cell r="A480" t="str">
            <v>2 S 03 411 65</v>
          </cell>
          <cell r="B480" t="str">
            <v>-</v>
          </cell>
          <cell r="C480" t="str">
            <v>Forn.lanç.c.base tub.ar comp.pr.27/31m LF/AC/BC/PC</v>
          </cell>
          <cell r="D480" t="str">
            <v>m³</v>
          </cell>
          <cell r="E480">
            <v>325.86</v>
          </cell>
          <cell r="F480">
            <v>77.88</v>
          </cell>
          <cell r="G480">
            <v>403.74</v>
          </cell>
          <cell r="H480" t="str">
            <v>DNER-ES-335/97</v>
          </cell>
        </row>
        <row r="481">
          <cell r="A481" t="str">
            <v>2 S 03 415 01</v>
          </cell>
          <cell r="B481" t="str">
            <v>-</v>
          </cell>
          <cell r="C481" t="str">
            <v>Tub.céu aberto diâmetro externo=1,00 m c/AC/BC/PC</v>
          </cell>
          <cell r="D481" t="str">
            <v>m</v>
          </cell>
          <cell r="E481">
            <v>747.73</v>
          </cell>
          <cell r="F481">
            <v>178.7</v>
          </cell>
          <cell r="G481">
            <v>926.44</v>
          </cell>
        </row>
        <row r="482">
          <cell r="A482" t="str">
            <v>2 S 03 415 11</v>
          </cell>
          <cell r="B482" t="str">
            <v>-</v>
          </cell>
          <cell r="C482" t="str">
            <v>Tub.céu aberto diâmetro externo =1,20 m c/AC/BC/PC</v>
          </cell>
          <cell r="D482" t="str">
            <v>m</v>
          </cell>
          <cell r="E482">
            <v>956.5</v>
          </cell>
          <cell r="F482">
            <v>228.6</v>
          </cell>
          <cell r="G482">
            <v>1185.0999999999999</v>
          </cell>
        </row>
        <row r="483">
          <cell r="A483" t="str">
            <v>2 S03 415 21</v>
          </cell>
          <cell r="B483" t="str">
            <v>-</v>
          </cell>
          <cell r="C483" t="str">
            <v>Tub.céu aberto diâmetro externo=1,40 m c/AC/BC/PC</v>
          </cell>
          <cell r="D483" t="str">
            <v>m</v>
          </cell>
          <cell r="E483">
            <v>1183.53</v>
          </cell>
          <cell r="F483">
            <v>282.86</v>
          </cell>
          <cell r="G483">
            <v>1466.4</v>
          </cell>
        </row>
        <row r="484">
          <cell r="A484" t="str">
            <v>2 S 03 415 31</v>
          </cell>
          <cell r="B484" t="str">
            <v>-</v>
          </cell>
          <cell r="C484" t="str">
            <v>Tub.céu aberto diâmetro externo=1,60 m c/AC/BC/PC</v>
          </cell>
          <cell r="D484" t="str">
            <v>m</v>
          </cell>
          <cell r="E484">
            <v>1415.92</v>
          </cell>
          <cell r="F484">
            <v>338.4</v>
          </cell>
          <cell r="G484">
            <v>1754.33</v>
          </cell>
        </row>
        <row r="485">
          <cell r="A485" t="str">
            <v>2 S 03 415 41</v>
          </cell>
          <cell r="B485" t="str">
            <v>-</v>
          </cell>
          <cell r="C485" t="str">
            <v>Tub.céu aberto diâmetro externo=1,80 m c/AC/BC/PC</v>
          </cell>
          <cell r="D485" t="str">
            <v>m</v>
          </cell>
          <cell r="E485">
            <v>1692.98</v>
          </cell>
          <cell r="F485">
            <v>404.62</v>
          </cell>
          <cell r="G485">
            <v>2097.6</v>
          </cell>
        </row>
        <row r="486">
          <cell r="A486" t="str">
            <v>2 S 03 415 51</v>
          </cell>
          <cell r="B486" t="str">
            <v>-</v>
          </cell>
          <cell r="C486" t="str">
            <v>Tub.céu aberto diâmetro externo=2,00 m c/AC/BC/PC</v>
          </cell>
          <cell r="D486" t="str">
            <v>m</v>
          </cell>
          <cell r="E486">
            <v>2002.62</v>
          </cell>
          <cell r="F486">
            <v>478.62</v>
          </cell>
          <cell r="G486">
            <v>2481.25</v>
          </cell>
        </row>
        <row r="487">
          <cell r="A487" t="str">
            <v>2 S 03 415 61</v>
          </cell>
          <cell r="B487" t="str">
            <v>-</v>
          </cell>
          <cell r="C487" t="str">
            <v>Tub.céu aberto diâmetro externo=2,20 m c/AC/BC/PC</v>
          </cell>
          <cell r="D487" t="str">
            <v>m</v>
          </cell>
          <cell r="E487">
            <v>2380.08</v>
          </cell>
          <cell r="F487">
            <v>568.83000000000004</v>
          </cell>
          <cell r="G487">
            <v>2948.92</v>
          </cell>
        </row>
        <row r="488">
          <cell r="A488" t="str">
            <v>2 S 03 416 11</v>
          </cell>
          <cell r="B488" t="str">
            <v>-</v>
          </cell>
          <cell r="C488" t="str">
            <v>Tub.ar comp.D=1,2m prof.12m lâm.d'água LF/AC/BC/PC</v>
          </cell>
          <cell r="D488" t="str">
            <v>m</v>
          </cell>
          <cell r="E488">
            <v>2002.71</v>
          </cell>
          <cell r="F488">
            <v>478.64</v>
          </cell>
          <cell r="G488">
            <v>2481.36</v>
          </cell>
        </row>
        <row r="489">
          <cell r="A489" t="str">
            <v>2 S 03 416 12</v>
          </cell>
          <cell r="B489" t="str">
            <v>-</v>
          </cell>
          <cell r="C489" t="str">
            <v>Tub.ar c.D=1,2m prof.12/18m lâm.d'água LF/AC/BC/PC</v>
          </cell>
          <cell r="D489" t="str">
            <v>m</v>
          </cell>
          <cell r="E489">
            <v>2212.17</v>
          </cell>
          <cell r="F489">
            <v>528.71</v>
          </cell>
          <cell r="G489">
            <v>2740.88</v>
          </cell>
        </row>
        <row r="490">
          <cell r="A490" t="str">
            <v>2 S 03 416 13</v>
          </cell>
          <cell r="B490" t="str">
            <v>-</v>
          </cell>
          <cell r="C490" t="str">
            <v>Tub.ar c.D=1,2m prof.18/24m lâm.d'água LF/AC/BC/PC</v>
          </cell>
          <cell r="D490" t="str">
            <v>m</v>
          </cell>
          <cell r="E490">
            <v>2440.6</v>
          </cell>
          <cell r="F490">
            <v>583.29999999999995</v>
          </cell>
          <cell r="G490">
            <v>3023.91</v>
          </cell>
        </row>
        <row r="491">
          <cell r="A491" t="str">
            <v>2 S 03 416 14</v>
          </cell>
          <cell r="B491" t="str">
            <v>-</v>
          </cell>
          <cell r="C491" t="str">
            <v>Tub.ar c.D=1,2m prof.24/27m lâm.d'água LF/AC/BC/PC</v>
          </cell>
          <cell r="D491" t="str">
            <v>m</v>
          </cell>
          <cell r="E491">
            <v>2776.95</v>
          </cell>
          <cell r="F491">
            <v>663.69</v>
          </cell>
          <cell r="G491">
            <v>3440.65</v>
          </cell>
        </row>
        <row r="492">
          <cell r="A492" t="str">
            <v>2 S 03 416 15</v>
          </cell>
          <cell r="B492" t="str">
            <v>-</v>
          </cell>
          <cell r="C492" t="str">
            <v>Tub.ar.c.D=1,2m prof.27/31m lâm.d'água LF/AC/BC/PC</v>
          </cell>
          <cell r="D492" t="str">
            <v>m</v>
          </cell>
          <cell r="E492">
            <v>3262.33</v>
          </cell>
          <cell r="F492">
            <v>779.69</v>
          </cell>
          <cell r="G492">
            <v>4042.03</v>
          </cell>
        </row>
        <row r="493">
          <cell r="A493" t="str">
            <v>2 S 03 416 21</v>
          </cell>
          <cell r="B493" t="str">
            <v>-</v>
          </cell>
          <cell r="C493" t="str">
            <v>Tub.ar c.D=1,4m prof.até12m lâm.d'água LF/AC/BC/PC</v>
          </cell>
          <cell r="D493" t="str">
            <v>m</v>
          </cell>
          <cell r="E493">
            <v>2567.62</v>
          </cell>
          <cell r="F493">
            <v>613.66</v>
          </cell>
          <cell r="G493">
            <v>3181.29</v>
          </cell>
        </row>
        <row r="494">
          <cell r="A494" t="str">
            <v>2 S 03 416 22</v>
          </cell>
          <cell r="B494" t="str">
            <v>-</v>
          </cell>
          <cell r="C494" t="str">
            <v>Tub.ar c.D=1,4m prof.12/18m lâm.d'água LF/AC/BC/PC</v>
          </cell>
          <cell r="D494" t="str">
            <v>m</v>
          </cell>
          <cell r="E494">
            <v>2849.05</v>
          </cell>
          <cell r="F494">
            <v>680.92</v>
          </cell>
          <cell r="G494">
            <v>3529.97</v>
          </cell>
        </row>
        <row r="495">
          <cell r="A495" t="str">
            <v>2 S 03 416 23</v>
          </cell>
          <cell r="B495" t="str">
            <v>-</v>
          </cell>
          <cell r="C495" t="str">
            <v>Tub.ar c.D=1,4m prof.18/24m lâm.d'água LF/AC/BC/PC</v>
          </cell>
          <cell r="D495" t="str">
            <v>m</v>
          </cell>
          <cell r="E495">
            <v>3155.34</v>
          </cell>
          <cell r="F495">
            <v>754.12</v>
          </cell>
          <cell r="G495">
            <v>3909.47</v>
          </cell>
        </row>
        <row r="496">
          <cell r="A496" t="str">
            <v>2 S 03 416 24</v>
          </cell>
          <cell r="B496" t="str">
            <v>-</v>
          </cell>
          <cell r="C496" t="str">
            <v>Tub.ar c.D=1,4m prof.24/27m lâm.d'água LF/AC/BC/PC</v>
          </cell>
          <cell r="D496" t="str">
            <v>m</v>
          </cell>
          <cell r="E496">
            <v>3606.65</v>
          </cell>
          <cell r="F496">
            <v>861.99</v>
          </cell>
          <cell r="G496">
            <v>4468.6400000000003</v>
          </cell>
        </row>
        <row r="497">
          <cell r="A497" t="str">
            <v>2 S 03 416 25</v>
          </cell>
          <cell r="B497" t="str">
            <v>-</v>
          </cell>
          <cell r="C497" t="str">
            <v>Tub.ar c.D=1,4m prof.27/31m lâm.d'água LF/AC/BC/PC</v>
          </cell>
          <cell r="D497" t="str">
            <v>m</v>
          </cell>
          <cell r="E497">
            <v>4372.87</v>
          </cell>
          <cell r="F497">
            <v>1045.1099999999999</v>
          </cell>
          <cell r="G497">
            <v>5417.98</v>
          </cell>
        </row>
        <row r="498">
          <cell r="A498" t="str">
            <v>2 S 03 416 31</v>
          </cell>
          <cell r="B498" t="str">
            <v>-</v>
          </cell>
          <cell r="C498" t="str">
            <v>Tub.ar c.D=1,6m prof.até12m lâm.d'água LF/AC/BC/PC</v>
          </cell>
          <cell r="D498" t="str">
            <v>m</v>
          </cell>
          <cell r="E498">
            <v>3235.14</v>
          </cell>
          <cell r="F498">
            <v>773.19</v>
          </cell>
          <cell r="G498">
            <v>4008.34</v>
          </cell>
        </row>
        <row r="499">
          <cell r="A499" t="str">
            <v>2 S 03 416 32</v>
          </cell>
          <cell r="B499" t="str">
            <v>-</v>
          </cell>
          <cell r="C499" t="str">
            <v>Tub.ar c.D=1,6m prof.12/18m lâm.d'água LF/AC/BC/PC</v>
          </cell>
          <cell r="D499" t="str">
            <v>m</v>
          </cell>
          <cell r="E499">
            <v>3606.75</v>
          </cell>
          <cell r="F499">
            <v>862.01</v>
          </cell>
          <cell r="G499">
            <v>4468.76</v>
          </cell>
        </row>
        <row r="500">
          <cell r="A500" t="str">
            <v>2 S 03 416 33</v>
          </cell>
          <cell r="B500" t="str">
            <v>-</v>
          </cell>
          <cell r="C500" t="str">
            <v>Tub.ar c.D=1,6m prof.18/24m lâm.d'água LF/AC/BC/PC</v>
          </cell>
          <cell r="D500" t="str">
            <v>m</v>
          </cell>
          <cell r="E500">
            <v>4011.53</v>
          </cell>
          <cell r="F500">
            <v>958.75</v>
          </cell>
          <cell r="G500">
            <v>4970.29</v>
          </cell>
        </row>
        <row r="501">
          <cell r="A501" t="str">
            <v>2 S 03 416 34</v>
          </cell>
          <cell r="B501" t="str">
            <v>-</v>
          </cell>
          <cell r="C501" t="str">
            <v>Tub.ar c.D=1,6m prof.24/27m lâm.d'água LF/AC/BC/PC</v>
          </cell>
          <cell r="D501" t="str">
            <v>m</v>
          </cell>
          <cell r="E501">
            <v>4608.2</v>
          </cell>
          <cell r="F501">
            <v>1101.3599999999999</v>
          </cell>
          <cell r="G501">
            <v>5709.56</v>
          </cell>
        </row>
        <row r="502">
          <cell r="A502" t="str">
            <v>2 S 03 416 35</v>
          </cell>
          <cell r="B502" t="str">
            <v>-</v>
          </cell>
          <cell r="C502" t="str">
            <v>Tub.ar c.D=1,6m prof.27/31m lâm.d'água LF/AC/BC/PC</v>
          </cell>
          <cell r="D502" t="str">
            <v>m</v>
          </cell>
          <cell r="E502">
            <v>5620.49</v>
          </cell>
          <cell r="F502">
            <v>1343.29</v>
          </cell>
          <cell r="G502">
            <v>6963.79</v>
          </cell>
        </row>
        <row r="503">
          <cell r="A503" t="str">
            <v>2 S 03 416 41</v>
          </cell>
          <cell r="B503" t="str">
            <v>-</v>
          </cell>
          <cell r="C503" t="str">
            <v>Tub.ar c.D=1,8m prof.até12m lâm.d'água LF/AC/BC/PC</v>
          </cell>
          <cell r="D503" t="str">
            <v>m</v>
          </cell>
        </row>
        <row r="504">
          <cell r="A504" t="str">
            <v>2 S 03 416 42</v>
          </cell>
          <cell r="B504" t="str">
            <v>-</v>
          </cell>
          <cell r="C504" t="str">
            <v>Tub.ar c.D=1,8m prof.12/18m lâm.d'água LF AC/BC/PC</v>
          </cell>
          <cell r="D504" t="str">
            <v>m</v>
          </cell>
        </row>
        <row r="505">
          <cell r="A505" t="str">
            <v>2 S 03 416 43</v>
          </cell>
          <cell r="B505" t="str">
            <v>-</v>
          </cell>
          <cell r="C505" t="str">
            <v>Tub.ar c.D=1,8m prof.18/24m lâm.d'água LF/AC/BC/PC</v>
          </cell>
          <cell r="D505" t="str">
            <v>m</v>
          </cell>
        </row>
        <row r="506">
          <cell r="A506" t="str">
            <v>2 S 03 416 44</v>
          </cell>
          <cell r="B506" t="str">
            <v>-</v>
          </cell>
          <cell r="C506" t="str">
            <v>Tub.ar c.D=1,8m prof.24/27m lâm.d'água LF/AC/BC/PC</v>
          </cell>
          <cell r="D506" t="str">
            <v>m</v>
          </cell>
        </row>
        <row r="507">
          <cell r="A507" t="str">
            <v>2 S 03 416 45</v>
          </cell>
          <cell r="B507" t="str">
            <v>-</v>
          </cell>
          <cell r="C507" t="str">
            <v>Tub.ar c.D=1,8m prof.27/31m lâm.d'água LF/AC/BC/PC</v>
          </cell>
          <cell r="D507" t="str">
            <v>m</v>
          </cell>
        </row>
        <row r="508">
          <cell r="A508" t="str">
            <v>2 S 03 416 51</v>
          </cell>
          <cell r="B508" t="str">
            <v>-</v>
          </cell>
          <cell r="C508" t="str">
            <v>Tub.ar c.D=2,0m prof.até12m lâm.d'água LF/AC/BC/PC</v>
          </cell>
          <cell r="D508" t="str">
            <v>m</v>
          </cell>
        </row>
        <row r="509">
          <cell r="A509" t="str">
            <v>2 S 03 416 52</v>
          </cell>
          <cell r="B509" t="str">
            <v>-</v>
          </cell>
          <cell r="C509" t="str">
            <v>Tub.ar c.D=2,0m prof.12/18m lâm.d'água LF/AC/BC/PC</v>
          </cell>
          <cell r="D509" t="str">
            <v>m</v>
          </cell>
        </row>
        <row r="510">
          <cell r="A510" t="str">
            <v>2 S 03 416 53</v>
          </cell>
          <cell r="B510" t="str">
            <v>-</v>
          </cell>
          <cell r="C510" t="str">
            <v>Tub.ar c.D=2,0m prof.18/24m lâm.d'água LF/AC/BC/PC</v>
          </cell>
          <cell r="D510" t="str">
            <v>m</v>
          </cell>
        </row>
        <row r="511">
          <cell r="A511" t="str">
            <v>2 S 03 416 54</v>
          </cell>
          <cell r="B511" t="str">
            <v>-</v>
          </cell>
          <cell r="C511" t="str">
            <v>Tub.ar c.D=2,0m prof.24/27m lâm.d'água LF/AC/BC/PC</v>
          </cell>
          <cell r="D511" t="str">
            <v>m</v>
          </cell>
        </row>
        <row r="512">
          <cell r="A512" t="str">
            <v>2 S 03 416 55</v>
          </cell>
          <cell r="B512" t="str">
            <v>-</v>
          </cell>
          <cell r="C512" t="str">
            <v>Tub.ar c.D=2,0m prof.27/31m lâm.d'água LF/AC/BC/PC</v>
          </cell>
          <cell r="D512" t="str">
            <v>m</v>
          </cell>
        </row>
        <row r="513">
          <cell r="A513" t="str">
            <v>2 S 03 416 61</v>
          </cell>
          <cell r="B513" t="str">
            <v>-</v>
          </cell>
          <cell r="C513" t="str">
            <v>Tub.ar c.D=2,2m prof.até12m lâm.d'água LF/AC/BC/PC</v>
          </cell>
          <cell r="D513" t="str">
            <v>m</v>
          </cell>
        </row>
        <row r="514">
          <cell r="A514" t="str">
            <v>2 S 03 416 62</v>
          </cell>
          <cell r="B514" t="str">
            <v>-</v>
          </cell>
          <cell r="C514" t="str">
            <v>Tub.ar c.D=2,2m prof.12/18m lâm.d'água LF/AC/BC/PC</v>
          </cell>
          <cell r="D514" t="str">
            <v>m</v>
          </cell>
        </row>
        <row r="515">
          <cell r="A515" t="str">
            <v>2 S 03 416 63</v>
          </cell>
          <cell r="B515" t="str">
            <v>-</v>
          </cell>
          <cell r="C515" t="str">
            <v>Tub.ar c.D=2,2m prof.18/24m lâm.d'água LF/AC/BC/PC</v>
          </cell>
          <cell r="D515" t="str">
            <v>m</v>
          </cell>
        </row>
        <row r="516">
          <cell r="A516" t="str">
            <v>2 S 03 416 64</v>
          </cell>
          <cell r="B516" t="str">
            <v>-</v>
          </cell>
          <cell r="C516" t="str">
            <v>Tub.ar c.D=2,2m prof.24/27m lâm.d'água LF/AC/BC/PC</v>
          </cell>
          <cell r="D516" t="str">
            <v>m</v>
          </cell>
        </row>
        <row r="517">
          <cell r="A517" t="str">
            <v>2 S 03 416 65</v>
          </cell>
          <cell r="B517" t="str">
            <v>-</v>
          </cell>
          <cell r="C517" t="str">
            <v>Tub.ar c.D=2,2m prof.27/31m lâm.d'água LF/AC/BC/PC</v>
          </cell>
          <cell r="D517" t="str">
            <v>m</v>
          </cell>
        </row>
        <row r="518">
          <cell r="A518" t="str">
            <v>2 S 03 510 00</v>
          </cell>
          <cell r="B518" t="str">
            <v>-</v>
          </cell>
          <cell r="C518" t="str">
            <v>Aparelho Apoio em Neoperene Fretado - forn. e aplic.</v>
          </cell>
          <cell r="D518" t="str">
            <v>kg</v>
          </cell>
          <cell r="H518" t="str">
            <v>EC-OAE-03</v>
          </cell>
        </row>
        <row r="519">
          <cell r="A519" t="str">
            <v>2 S 03 510 50</v>
          </cell>
          <cell r="B519" t="str">
            <v>-</v>
          </cell>
          <cell r="C519" t="str">
            <v>Fabric.guarda-corpo tipo GM,moldado no local AC/BC</v>
          </cell>
          <cell r="D519" t="str">
            <v>kg</v>
          </cell>
        </row>
        <row r="520">
          <cell r="A520" t="str">
            <v>2 S 03 580 01</v>
          </cell>
          <cell r="B520" t="str">
            <v>-</v>
          </cell>
          <cell r="C520" t="str">
            <v>Fornecimento, preparo e colocação formas aço CA 60</v>
          </cell>
          <cell r="D520" t="str">
            <v>kg</v>
          </cell>
          <cell r="H520" t="str">
            <v>DNER-ES-331/97</v>
          </cell>
        </row>
        <row r="521">
          <cell r="A521" t="str">
            <v>2 S 03 580 02</v>
          </cell>
          <cell r="B521" t="str">
            <v>-</v>
          </cell>
          <cell r="C521" t="str">
            <v>Fornecimento, preparo e colocação formas aço CA 50</v>
          </cell>
          <cell r="D521" t="str">
            <v>kg</v>
          </cell>
          <cell r="H521" t="str">
            <v>DNER-ES-331/97</v>
          </cell>
        </row>
        <row r="522">
          <cell r="A522" t="str">
            <v>2 S 03 580 03</v>
          </cell>
          <cell r="B522" t="str">
            <v>-</v>
          </cell>
          <cell r="C522" t="str">
            <v>Fornecimento, preparo e colocação formas aço CA 25</v>
          </cell>
          <cell r="D522" t="str">
            <v>kg</v>
          </cell>
          <cell r="H522" t="str">
            <v>DNER-ES-331/97</v>
          </cell>
        </row>
        <row r="523">
          <cell r="A523" t="str">
            <v>2 S 03 700 01</v>
          </cell>
          <cell r="B523" t="str">
            <v>-</v>
          </cell>
          <cell r="C523" t="str">
            <v>Fabricação guarda-corpo tipo GM, moldado no local</v>
          </cell>
          <cell r="D523" t="str">
            <v>m</v>
          </cell>
        </row>
        <row r="524">
          <cell r="A524" t="str">
            <v>2 S 03 700 51</v>
          </cell>
          <cell r="B524" t="str">
            <v>-</v>
          </cell>
          <cell r="C524" t="str">
            <v>Abertura concretag.bases tubulões céu aberto AC/BC</v>
          </cell>
          <cell r="D524" t="str">
            <v>m</v>
          </cell>
        </row>
        <row r="525">
          <cell r="A525" t="str">
            <v>2 S 03 920 01</v>
          </cell>
          <cell r="B525" t="str">
            <v>-</v>
          </cell>
          <cell r="C525" t="str">
            <v>Abertura concretagem bases tubulões céu aberto</v>
          </cell>
          <cell r="D525" t="str">
            <v>m³</v>
          </cell>
        </row>
        <row r="526">
          <cell r="A526" t="str">
            <v>2 S 03 930 00</v>
          </cell>
          <cell r="B526" t="str">
            <v>-</v>
          </cell>
          <cell r="C526" t="str">
            <v>Junta de cantoneira</v>
          </cell>
          <cell r="D526" t="str">
            <v>m</v>
          </cell>
        </row>
        <row r="527">
          <cell r="A527" t="str">
            <v>2 S 03 940 00</v>
          </cell>
          <cell r="B527" t="str">
            <v>-</v>
          </cell>
          <cell r="C527" t="str">
            <v>Compactação manual</v>
          </cell>
          <cell r="D527" t="str">
            <v>m³</v>
          </cell>
        </row>
        <row r="528">
          <cell r="A528" t="str">
            <v>2 S 03 940 01</v>
          </cell>
          <cell r="B528" t="str">
            <v>-</v>
          </cell>
          <cell r="C528" t="str">
            <v>Reaterro e compactação</v>
          </cell>
          <cell r="D528" t="str">
            <v>m³</v>
          </cell>
          <cell r="H528" t="str">
            <v>EC-D-01</v>
          </cell>
        </row>
        <row r="529">
          <cell r="A529" t="str">
            <v>2 S 03 951 01</v>
          </cell>
          <cell r="B529" t="str">
            <v>-</v>
          </cell>
          <cell r="C529" t="str">
            <v>Pintura com nata de cimento</v>
          </cell>
          <cell r="D529" t="str">
            <v>m²</v>
          </cell>
          <cell r="H529" t="str">
            <v>DNER-ES-330/97</v>
          </cell>
        </row>
        <row r="530">
          <cell r="A530" t="str">
            <v>2 S 03 990 01</v>
          </cell>
          <cell r="B530" t="str">
            <v>-</v>
          </cell>
          <cell r="C530" t="str">
            <v>Confecção e colocação cabo 4 cord de 12,7 mm - MAC</v>
          </cell>
          <cell r="D530" t="str">
            <v>kg</v>
          </cell>
        </row>
        <row r="531">
          <cell r="A531" t="str">
            <v>2 S 03 990 02</v>
          </cell>
          <cell r="B531" t="str">
            <v>-</v>
          </cell>
          <cell r="C531" t="str">
            <v>Confecção e colocação cabo 6 cord de 12,7 mm - MAC</v>
          </cell>
          <cell r="D531" t="str">
            <v>kg</v>
          </cell>
        </row>
        <row r="532">
          <cell r="A532" t="str">
            <v>2 S 03 990 03</v>
          </cell>
          <cell r="B532" t="str">
            <v>-</v>
          </cell>
          <cell r="C532" t="str">
            <v>Confecção e colocação cabo 7 cord de 12,7 mm - MAC</v>
          </cell>
          <cell r="D532" t="str">
            <v>kg</v>
          </cell>
        </row>
        <row r="533">
          <cell r="A533" t="str">
            <v>2 S 03 990 04</v>
          </cell>
          <cell r="B533" t="str">
            <v>-</v>
          </cell>
          <cell r="C533" t="str">
            <v>Confecção e colocação cabo 12 cord de 12,7 mm -MAC</v>
          </cell>
          <cell r="D533" t="str">
            <v>kg</v>
          </cell>
        </row>
        <row r="534">
          <cell r="A534" t="str">
            <v>2 S 03 990 05</v>
          </cell>
          <cell r="B534" t="str">
            <v>-</v>
          </cell>
          <cell r="C534" t="str">
            <v>Confecção e colocação cabo 4 cord. D=12,7mm FREYSS</v>
          </cell>
          <cell r="D534" t="str">
            <v>kg</v>
          </cell>
        </row>
        <row r="535">
          <cell r="A535" t="str">
            <v>2 S 03 990 06</v>
          </cell>
          <cell r="B535" t="str">
            <v>-</v>
          </cell>
          <cell r="C535" t="str">
            <v>Confecção e colocação cabo 6 cord. D=12,7mm FREYSS</v>
          </cell>
          <cell r="D535" t="str">
            <v>kg</v>
          </cell>
        </row>
        <row r="536">
          <cell r="A536" t="str">
            <v>2 S 03 990 07</v>
          </cell>
          <cell r="B536" t="str">
            <v>-</v>
          </cell>
          <cell r="C536" t="str">
            <v>Confecção e colocação cabo 7 cord. D=12,7mm FREYSS</v>
          </cell>
          <cell r="D536" t="str">
            <v>kg</v>
          </cell>
        </row>
        <row r="537">
          <cell r="A537" t="str">
            <v>2 S 03 990 08</v>
          </cell>
          <cell r="B537" t="str">
            <v>-</v>
          </cell>
          <cell r="C537" t="str">
            <v>Confecção e colocação cabo 12cord. D=12,7mm FREYSS</v>
          </cell>
          <cell r="D537" t="str">
            <v>kg</v>
          </cell>
        </row>
        <row r="538">
          <cell r="A538" t="str">
            <v>2 S 03 991 01</v>
          </cell>
          <cell r="B538" t="str">
            <v>-</v>
          </cell>
          <cell r="C538" t="str">
            <v>Dreno de PVC D=75 mm</v>
          </cell>
          <cell r="D538" t="str">
            <v>und</v>
          </cell>
          <cell r="H538" t="str">
            <v>DNIT 015-204-ES</v>
          </cell>
        </row>
        <row r="539">
          <cell r="A539" t="str">
            <v>2 S 03 991 02</v>
          </cell>
          <cell r="B539" t="str">
            <v>-</v>
          </cell>
          <cell r="C539" t="str">
            <v>Dreno de PVC D=100 mm</v>
          </cell>
          <cell r="D539" t="str">
            <v>und</v>
          </cell>
          <cell r="H539" t="str">
            <v>DNIT 015-204-ES</v>
          </cell>
        </row>
        <row r="540">
          <cell r="A540" t="str">
            <v>2 S 03 999 01</v>
          </cell>
          <cell r="B540" t="str">
            <v>-</v>
          </cell>
          <cell r="C540" t="str">
            <v>Protensão e injeção cabo 4 cord. D=12,7 mm - MAC</v>
          </cell>
          <cell r="D540" t="str">
            <v>und</v>
          </cell>
        </row>
        <row r="541">
          <cell r="A541" t="str">
            <v>2 S 03 999 02</v>
          </cell>
          <cell r="B541" t="str">
            <v>-</v>
          </cell>
          <cell r="C541" t="str">
            <v>Protensão e injeção cabo 6 cord. D=12,7 mm - MAC</v>
          </cell>
          <cell r="D541" t="str">
            <v>und</v>
          </cell>
        </row>
        <row r="542">
          <cell r="A542" t="str">
            <v>2 S 03 999 03</v>
          </cell>
          <cell r="B542" t="str">
            <v>-</v>
          </cell>
          <cell r="C542" t="str">
            <v>Protensão e injeção cabo 7 cord. D=12,7 mm - MAC</v>
          </cell>
          <cell r="D542" t="str">
            <v>und</v>
          </cell>
        </row>
        <row r="543">
          <cell r="A543" t="str">
            <v>2 S 03 999 04</v>
          </cell>
          <cell r="B543" t="str">
            <v>-</v>
          </cell>
          <cell r="C543" t="str">
            <v>Protensão e injeção cabo 12 cord. D=12,7 mm - MAC</v>
          </cell>
          <cell r="D543" t="str">
            <v>und</v>
          </cell>
        </row>
        <row r="544">
          <cell r="A544" t="str">
            <v>2 S 03 999 05</v>
          </cell>
          <cell r="B544" t="str">
            <v>-</v>
          </cell>
          <cell r="C544" t="str">
            <v>Protensão e injeção cabo 4 cord. D=12,7mm - FREYSS</v>
          </cell>
          <cell r="D544" t="str">
            <v>und</v>
          </cell>
        </row>
        <row r="545">
          <cell r="A545" t="str">
            <v>2 S 03 999 06</v>
          </cell>
          <cell r="B545" t="str">
            <v>-</v>
          </cell>
          <cell r="C545" t="str">
            <v>Protensão e injeção cabo 6 cord. D=12,7mm - FREYSS</v>
          </cell>
          <cell r="D545" t="str">
            <v>und</v>
          </cell>
        </row>
        <row r="546">
          <cell r="A546" t="str">
            <v>2 S 03 999 07</v>
          </cell>
          <cell r="B546" t="str">
            <v>-</v>
          </cell>
          <cell r="C546" t="str">
            <v>Protensão e injeção cabo 7 cord. D=12,7mm - FREYSS</v>
          </cell>
          <cell r="D546" t="str">
            <v>und</v>
          </cell>
        </row>
        <row r="547">
          <cell r="A547" t="str">
            <v>2 S 03 999 08</v>
          </cell>
          <cell r="B547" t="str">
            <v>-</v>
          </cell>
          <cell r="C547" t="str">
            <v>Protensão e injeção cabo 12 cord. D=12,7mm FREYSS</v>
          </cell>
          <cell r="D547" t="str">
            <v>und</v>
          </cell>
        </row>
        <row r="548">
          <cell r="A548" t="str">
            <v>2 S 04 000 00</v>
          </cell>
          <cell r="B548" t="str">
            <v>-</v>
          </cell>
          <cell r="C548" t="str">
            <v>Escavação manual em material de 1a cat</v>
          </cell>
          <cell r="D548" t="str">
            <v>m³</v>
          </cell>
          <cell r="H548" t="str">
            <v>EC-D-02</v>
          </cell>
        </row>
        <row r="549">
          <cell r="A549" t="str">
            <v>2 S 04 000 01</v>
          </cell>
          <cell r="B549" t="str">
            <v>-</v>
          </cell>
          <cell r="C549" t="str">
            <v>Escavação manual reat.compact.mat.1a cat.</v>
          </cell>
          <cell r="D549" t="str">
            <v>m³</v>
          </cell>
          <cell r="H549" t="str">
            <v>EC-D-02</v>
          </cell>
        </row>
        <row r="550">
          <cell r="A550" t="str">
            <v>2 S 04 001 00</v>
          </cell>
          <cell r="B550" t="str">
            <v>-</v>
          </cell>
          <cell r="C550" t="str">
            <v>Escavação mecânica de vala em mat.1a cat.</v>
          </cell>
          <cell r="D550" t="str">
            <v>m³</v>
          </cell>
          <cell r="H550" t="str">
            <v>EC-D-01</v>
          </cell>
        </row>
        <row r="551">
          <cell r="A551" t="str">
            <v>2 S 04 001 01</v>
          </cell>
          <cell r="B551" t="str">
            <v>-</v>
          </cell>
          <cell r="C551" t="str">
            <v>Escavação mecânica reat. e comp. vala mat.1a cat.</v>
          </cell>
          <cell r="D551" t="str">
            <v>m³</v>
          </cell>
          <cell r="H551" t="str">
            <v>EC-D-03</v>
          </cell>
        </row>
        <row r="552">
          <cell r="A552" t="str">
            <v>2 S 04 002 01</v>
          </cell>
          <cell r="B552" t="str">
            <v>-</v>
          </cell>
          <cell r="C552" t="str">
            <v>Perfuração para dreno sub-horizontal mat. 1a cat.</v>
          </cell>
          <cell r="D552" t="str">
            <v>m</v>
          </cell>
        </row>
        <row r="553">
          <cell r="A553" t="str">
            <v>2 S 04 010 00</v>
          </cell>
          <cell r="B553" t="str">
            <v>-</v>
          </cell>
          <cell r="C553" t="str">
            <v>Escavação manual material 2a categoria</v>
          </cell>
          <cell r="D553" t="str">
            <v>m³</v>
          </cell>
          <cell r="H553" t="str">
            <v>EC-D-02</v>
          </cell>
        </row>
        <row r="554">
          <cell r="A554" t="str">
            <v>2 S 04 010 01</v>
          </cell>
          <cell r="B554" t="str">
            <v>-</v>
          </cell>
          <cell r="C554" t="str">
            <v>Escavação manual reat.compactação em mat.2a cat.</v>
          </cell>
          <cell r="D554" t="str">
            <v>m³</v>
          </cell>
          <cell r="H554" t="str">
            <v>EC-D-02</v>
          </cell>
        </row>
        <row r="555">
          <cell r="A555" t="str">
            <v>2 S 04 011 00</v>
          </cell>
          <cell r="B555" t="str">
            <v>-</v>
          </cell>
          <cell r="C555" t="str">
            <v>Escavação mecânica de vala em mat. 2a categoria</v>
          </cell>
          <cell r="D555" t="str">
            <v>m³</v>
          </cell>
          <cell r="H555" t="str">
            <v>EC-D-01</v>
          </cell>
        </row>
        <row r="556">
          <cell r="A556" t="str">
            <v>2 S 04 011 01</v>
          </cell>
          <cell r="B556" t="str">
            <v>-</v>
          </cell>
          <cell r="C556" t="str">
            <v>Escavação mecânica reat.compact. vala mat.2a cat.</v>
          </cell>
          <cell r="D556" t="str">
            <v>m³</v>
          </cell>
          <cell r="H556" t="str">
            <v>EC-D-03</v>
          </cell>
        </row>
        <row r="557">
          <cell r="A557" t="str">
            <v>2 S 04 012 01</v>
          </cell>
          <cell r="B557" t="str">
            <v>-</v>
          </cell>
          <cell r="C557" t="str">
            <v>Perfuração para dreno sub-horizontal mat 2a cat.</v>
          </cell>
          <cell r="D557" t="str">
            <v>m</v>
          </cell>
        </row>
        <row r="558">
          <cell r="A558" t="str">
            <v>2 S 04 020 00</v>
          </cell>
          <cell r="B558" t="str">
            <v>-</v>
          </cell>
          <cell r="C558" t="str">
            <v>Escavação em vala material de 3a categoria</v>
          </cell>
          <cell r="D558" t="str">
            <v>m³</v>
          </cell>
          <cell r="H558" t="str">
            <v>EC-D-02</v>
          </cell>
        </row>
        <row r="559">
          <cell r="A559" t="str">
            <v>2 S 04 100 01</v>
          </cell>
          <cell r="B559" t="str">
            <v>-</v>
          </cell>
          <cell r="C559" t="str">
            <v>Corpo BSTC D=0,60m</v>
          </cell>
          <cell r="D559" t="str">
            <v>m</v>
          </cell>
          <cell r="H559" t="str">
            <v>DNIT 023/2004-ES</v>
          </cell>
        </row>
        <row r="560">
          <cell r="A560" t="str">
            <v>2 S 04 100 02</v>
          </cell>
          <cell r="B560" t="str">
            <v>-</v>
          </cell>
          <cell r="C560" t="str">
            <v>Corpo BSTC D=0,80m</v>
          </cell>
          <cell r="D560" t="str">
            <v>m</v>
          </cell>
          <cell r="H560" t="str">
            <v>DNIT 023/2004-ES</v>
          </cell>
        </row>
        <row r="561">
          <cell r="A561" t="str">
            <v>2 S 04 100 03</v>
          </cell>
          <cell r="B561" t="str">
            <v>-</v>
          </cell>
          <cell r="C561" t="str">
            <v>Corpo BSTC D=1,00m</v>
          </cell>
          <cell r="D561" t="str">
            <v>m</v>
          </cell>
          <cell r="H561" t="str">
            <v>DNIT 023/2004-ES</v>
          </cell>
        </row>
        <row r="562">
          <cell r="A562" t="str">
            <v>2 S 04 100 04</v>
          </cell>
          <cell r="B562" t="str">
            <v>-</v>
          </cell>
          <cell r="C562" t="str">
            <v>Corpo BSTC D=1,20m</v>
          </cell>
          <cell r="D562" t="str">
            <v>m</v>
          </cell>
          <cell r="H562" t="str">
            <v>DNIT 023/2004-ES</v>
          </cell>
        </row>
        <row r="563">
          <cell r="A563" t="str">
            <v>2 S 04 100 05</v>
          </cell>
          <cell r="B563" t="str">
            <v>-</v>
          </cell>
          <cell r="C563" t="str">
            <v>Corpo BSTC D=1,50m</v>
          </cell>
          <cell r="D563" t="str">
            <v>m</v>
          </cell>
          <cell r="H563" t="str">
            <v>DNIT 023/2004-ES</v>
          </cell>
        </row>
        <row r="564">
          <cell r="A564" t="str">
            <v>2 S 04 100 51</v>
          </cell>
          <cell r="B564" t="str">
            <v>-</v>
          </cell>
          <cell r="C564" t="str">
            <v>Corpo BSTC D=0,60 m AC/BC/PC</v>
          </cell>
          <cell r="D564" t="str">
            <v>m</v>
          </cell>
          <cell r="H564" t="str">
            <v>DNIT 023/2004-ES</v>
          </cell>
        </row>
        <row r="565">
          <cell r="A565" t="str">
            <v>2 S 04 100 52</v>
          </cell>
          <cell r="B565" t="str">
            <v>-</v>
          </cell>
          <cell r="C565" t="str">
            <v>Corpo BSTC D=0,80 m AC/BC/PC</v>
          </cell>
          <cell r="D565" t="str">
            <v>m</v>
          </cell>
          <cell r="H565" t="str">
            <v>DNIT 023/2004-ES</v>
          </cell>
        </row>
        <row r="566">
          <cell r="A566" t="str">
            <v>2 S 04 100 53</v>
          </cell>
          <cell r="B566" t="str">
            <v>-</v>
          </cell>
          <cell r="C566" t="str">
            <v>Corpo BSTC D=1,00 m AC/BC/PC</v>
          </cell>
          <cell r="D566" t="str">
            <v>m</v>
          </cell>
          <cell r="H566" t="str">
            <v>DNIT 023/2004-ES</v>
          </cell>
        </row>
        <row r="567">
          <cell r="A567" t="str">
            <v>2 S 04 100 54</v>
          </cell>
          <cell r="B567" t="str">
            <v>-</v>
          </cell>
          <cell r="C567" t="str">
            <v>Corpo BSTC D=1,20 m AC/BC/PC</v>
          </cell>
          <cell r="D567" t="str">
            <v>m</v>
          </cell>
          <cell r="H567" t="str">
            <v>DNIT 023/2004-ES</v>
          </cell>
        </row>
        <row r="568">
          <cell r="A568" t="str">
            <v>2 S 04 100 55</v>
          </cell>
          <cell r="B568" t="str">
            <v>-</v>
          </cell>
          <cell r="C568" t="str">
            <v>Corpo BSTC D=1,50 m AC/BC/PC</v>
          </cell>
          <cell r="D568" t="str">
            <v>m</v>
          </cell>
          <cell r="H568" t="str">
            <v>DNIT 023/2004-ES</v>
          </cell>
        </row>
        <row r="569">
          <cell r="A569" t="str">
            <v>2 S 04 101 01</v>
          </cell>
          <cell r="B569" t="str">
            <v>-</v>
          </cell>
          <cell r="C569" t="str">
            <v>Boca BSTC D=0,60 m normal</v>
          </cell>
          <cell r="D569" t="str">
            <v>und</v>
          </cell>
          <cell r="H569" t="str">
            <v>DNIT 023/2004-ES</v>
          </cell>
        </row>
        <row r="570">
          <cell r="A570" t="str">
            <v>2 S 04 101 02</v>
          </cell>
          <cell r="B570" t="str">
            <v>-</v>
          </cell>
          <cell r="C570" t="str">
            <v>Boca BSTC D=0,80m normal</v>
          </cell>
          <cell r="D570" t="str">
            <v>und</v>
          </cell>
          <cell r="H570" t="str">
            <v>DNIT 023/2004-ES</v>
          </cell>
        </row>
        <row r="571">
          <cell r="A571" t="str">
            <v>2 S 04 101 03</v>
          </cell>
          <cell r="B571" t="str">
            <v>-</v>
          </cell>
          <cell r="C571" t="str">
            <v>Boca BSTC D=1,00m normal</v>
          </cell>
          <cell r="D571" t="str">
            <v>und</v>
          </cell>
          <cell r="H571" t="str">
            <v>DNIT 023/2004-ES</v>
          </cell>
        </row>
        <row r="572">
          <cell r="A572" t="str">
            <v>2 S 04 101 04</v>
          </cell>
          <cell r="B572" t="str">
            <v>-</v>
          </cell>
          <cell r="C572" t="str">
            <v>Boca BSTC D=1,20m normal</v>
          </cell>
          <cell r="D572" t="str">
            <v>und</v>
          </cell>
          <cell r="H572" t="str">
            <v>DNIT 023/2004-ES</v>
          </cell>
        </row>
        <row r="573">
          <cell r="A573" t="str">
            <v>2 S 04 101 05</v>
          </cell>
          <cell r="B573" t="str">
            <v>-</v>
          </cell>
          <cell r="C573" t="str">
            <v>Boca BSTC D=1,50m normal</v>
          </cell>
          <cell r="D573" t="str">
            <v>und</v>
          </cell>
          <cell r="H573" t="str">
            <v>DNIT 023/2004-ES</v>
          </cell>
        </row>
        <row r="574">
          <cell r="A574" t="str">
            <v>2 S 04 101 06</v>
          </cell>
          <cell r="B574" t="str">
            <v>-</v>
          </cell>
          <cell r="C574" t="str">
            <v>Boca BSTC D=0,60m - esc.=15</v>
          </cell>
          <cell r="D574" t="str">
            <v>und</v>
          </cell>
          <cell r="H574" t="str">
            <v>DNIT 023/2004-ES</v>
          </cell>
        </row>
        <row r="575">
          <cell r="A575" t="str">
            <v>2 S 04 101 07</v>
          </cell>
          <cell r="B575" t="str">
            <v>-</v>
          </cell>
          <cell r="C575" t="str">
            <v>Boca BSTC D=0,80 m - esc.=15</v>
          </cell>
          <cell r="D575" t="str">
            <v>und</v>
          </cell>
          <cell r="H575" t="str">
            <v>DNIT 023/2004-ES</v>
          </cell>
        </row>
        <row r="576">
          <cell r="A576" t="str">
            <v>2 S 04 101 08</v>
          </cell>
          <cell r="B576" t="str">
            <v>-</v>
          </cell>
          <cell r="C576" t="str">
            <v>Boca BSTC D=1,00 m - esc.=15</v>
          </cell>
          <cell r="D576" t="str">
            <v>und</v>
          </cell>
          <cell r="H576" t="str">
            <v>DNIT 023/2004-ES</v>
          </cell>
        </row>
        <row r="577">
          <cell r="A577" t="str">
            <v>2 S 04 101 09</v>
          </cell>
          <cell r="B577" t="str">
            <v>-</v>
          </cell>
          <cell r="C577" t="str">
            <v>Boca BSTC D=1,20 m - esc.=15</v>
          </cell>
          <cell r="D577" t="str">
            <v>und</v>
          </cell>
          <cell r="H577" t="str">
            <v>DNIT 023/2004-ES</v>
          </cell>
        </row>
        <row r="578">
          <cell r="A578" t="str">
            <v>2 S 04 101 10</v>
          </cell>
          <cell r="B578" t="str">
            <v>-</v>
          </cell>
          <cell r="C578" t="str">
            <v>Boca BSTC D=1,50 m - esc.=15</v>
          </cell>
          <cell r="D578" t="str">
            <v>und</v>
          </cell>
          <cell r="H578" t="str">
            <v>DNIT 023/2004-ES</v>
          </cell>
        </row>
        <row r="579">
          <cell r="A579" t="str">
            <v>2 S 04 101 11</v>
          </cell>
          <cell r="B579" t="str">
            <v>-</v>
          </cell>
          <cell r="C579" t="str">
            <v>Boca BSTC D=0,60 m - esc.=30</v>
          </cell>
          <cell r="D579" t="str">
            <v>und</v>
          </cell>
          <cell r="H579" t="str">
            <v>DNIT 023/2004-ES</v>
          </cell>
        </row>
        <row r="580">
          <cell r="A580" t="str">
            <v>2 S 04 101 12</v>
          </cell>
          <cell r="B580" t="str">
            <v>-</v>
          </cell>
          <cell r="C580" t="str">
            <v>Boca BSTC D=0,80 m - esc.=30</v>
          </cell>
          <cell r="D580" t="str">
            <v>und</v>
          </cell>
          <cell r="H580" t="str">
            <v>DNIT 023/2004-ES</v>
          </cell>
        </row>
        <row r="581">
          <cell r="A581" t="str">
            <v>2 S 04 101 13</v>
          </cell>
          <cell r="B581" t="str">
            <v>-</v>
          </cell>
          <cell r="C581" t="str">
            <v>Boca BSTC D=1,00 m - esc.=30</v>
          </cell>
          <cell r="D581" t="str">
            <v>und</v>
          </cell>
          <cell r="H581" t="str">
            <v>DNIT 023/2004-ES</v>
          </cell>
        </row>
        <row r="582">
          <cell r="A582" t="str">
            <v>2 S 04 101 14</v>
          </cell>
          <cell r="B582" t="str">
            <v>-</v>
          </cell>
          <cell r="C582" t="str">
            <v>Boca BSTC D=1,20 m - esc.=30</v>
          </cell>
          <cell r="D582" t="str">
            <v>und</v>
          </cell>
          <cell r="H582" t="str">
            <v>DNIT 023/2004-ES</v>
          </cell>
        </row>
        <row r="583">
          <cell r="A583" t="str">
            <v>2 S 04 101 15</v>
          </cell>
          <cell r="B583" t="str">
            <v>-</v>
          </cell>
          <cell r="C583" t="str">
            <v>Boca BSTC D=1,50 m - esc.=30</v>
          </cell>
          <cell r="D583" t="str">
            <v>und</v>
          </cell>
          <cell r="H583" t="str">
            <v>DNIT 023/2004-ES</v>
          </cell>
        </row>
        <row r="584">
          <cell r="A584" t="str">
            <v>2 S 04 101 16</v>
          </cell>
          <cell r="B584" t="str">
            <v>-</v>
          </cell>
          <cell r="C584" t="str">
            <v>Boca BSTC D=0,60 m - esc.=45</v>
          </cell>
          <cell r="D584" t="str">
            <v>und</v>
          </cell>
          <cell r="H584" t="str">
            <v>DNIT 023/2004-ES</v>
          </cell>
        </row>
        <row r="585">
          <cell r="A585" t="str">
            <v>2 S 04 101 17</v>
          </cell>
          <cell r="B585" t="str">
            <v>-</v>
          </cell>
          <cell r="C585" t="str">
            <v>Boca BSTC D=0,80 m - esc.=45</v>
          </cell>
          <cell r="D585" t="str">
            <v>und</v>
          </cell>
          <cell r="H585" t="str">
            <v>DNIT 023/2004-ES</v>
          </cell>
        </row>
        <row r="586">
          <cell r="A586" t="str">
            <v>2 S 04 101 18</v>
          </cell>
          <cell r="B586" t="str">
            <v>-</v>
          </cell>
          <cell r="C586" t="str">
            <v>Boca BSTC D=1,00 m - esc.=45</v>
          </cell>
          <cell r="D586" t="str">
            <v>und</v>
          </cell>
          <cell r="H586" t="str">
            <v>DNIT 023/2004-ES</v>
          </cell>
        </row>
        <row r="587">
          <cell r="A587" t="str">
            <v>2 S 04 101 19</v>
          </cell>
          <cell r="B587" t="str">
            <v>-</v>
          </cell>
          <cell r="C587" t="str">
            <v>Boca BSTC D=1,20 m - esc.=45</v>
          </cell>
          <cell r="D587" t="str">
            <v>und</v>
          </cell>
          <cell r="H587" t="str">
            <v>DNIT 023/2004-ES</v>
          </cell>
        </row>
        <row r="588">
          <cell r="A588" t="str">
            <v>2 S 04 101 20</v>
          </cell>
          <cell r="B588" t="str">
            <v>-</v>
          </cell>
          <cell r="C588" t="str">
            <v>Boca BSTC D=1,50 m - esc.=45</v>
          </cell>
          <cell r="D588" t="str">
            <v>und</v>
          </cell>
          <cell r="H588" t="str">
            <v>DNIT 023/2004-ES</v>
          </cell>
        </row>
        <row r="589">
          <cell r="A589" t="str">
            <v>2 S 04 101 51</v>
          </cell>
          <cell r="B589" t="str">
            <v>-</v>
          </cell>
          <cell r="C589" t="str">
            <v>Boca BSTC D=0,60 m normal AC/BC/PC</v>
          </cell>
          <cell r="D589" t="str">
            <v>und</v>
          </cell>
          <cell r="H589" t="str">
            <v>DNIT 023/2004-ES</v>
          </cell>
        </row>
        <row r="590">
          <cell r="A590" t="str">
            <v>2 S 04 101 52</v>
          </cell>
          <cell r="B590" t="str">
            <v>-</v>
          </cell>
          <cell r="C590" t="str">
            <v>Boca BSTC D=0,80 m normal AC/BC/PC</v>
          </cell>
          <cell r="D590" t="str">
            <v>und</v>
          </cell>
          <cell r="H590" t="str">
            <v>DNIT 023/2004-ES</v>
          </cell>
        </row>
        <row r="591">
          <cell r="A591" t="str">
            <v>2 S 04 101 53</v>
          </cell>
          <cell r="B591" t="str">
            <v>-</v>
          </cell>
          <cell r="C591" t="str">
            <v>Boca BSTC D=1,00 m normal AC/BC/PC</v>
          </cell>
          <cell r="D591" t="str">
            <v>und</v>
          </cell>
          <cell r="H591" t="str">
            <v>DNIT 023/2004-ES</v>
          </cell>
        </row>
        <row r="592">
          <cell r="A592" t="str">
            <v>2 S 04 101 54</v>
          </cell>
          <cell r="B592" t="str">
            <v>-</v>
          </cell>
          <cell r="C592" t="str">
            <v>Boca BSTC D=1,20 m normal AC/BC/PC</v>
          </cell>
          <cell r="D592" t="str">
            <v>und</v>
          </cell>
          <cell r="H592" t="str">
            <v>DNIT 023/2004-ES</v>
          </cell>
        </row>
        <row r="593">
          <cell r="A593" t="str">
            <v>2 S 04 101 55</v>
          </cell>
          <cell r="B593" t="str">
            <v>-</v>
          </cell>
          <cell r="C593" t="str">
            <v>Boca BSTC D=1,50 m normal AC/BC/PC</v>
          </cell>
          <cell r="D593" t="str">
            <v>und</v>
          </cell>
          <cell r="H593" t="str">
            <v>DNIT 023/2004-ES</v>
          </cell>
        </row>
        <row r="594">
          <cell r="A594" t="str">
            <v>2 S 04 101 56</v>
          </cell>
          <cell r="B594" t="str">
            <v>-</v>
          </cell>
          <cell r="C594" t="str">
            <v>Boca BSTC D=0,60 m - esc=15 AC/BC/PC</v>
          </cell>
          <cell r="D594" t="str">
            <v>und</v>
          </cell>
          <cell r="H594" t="str">
            <v>DNIT 023/2004-ES</v>
          </cell>
        </row>
        <row r="595">
          <cell r="A595" t="str">
            <v>2 S 04 101 57</v>
          </cell>
          <cell r="B595" t="str">
            <v>-</v>
          </cell>
          <cell r="C595" t="str">
            <v>Boca BSTC D=0,80 m - esc=15 AC/BC/PC</v>
          </cell>
          <cell r="D595" t="str">
            <v>und</v>
          </cell>
          <cell r="H595" t="str">
            <v>DNIT 023/2004-ES</v>
          </cell>
        </row>
        <row r="596">
          <cell r="A596" t="str">
            <v>2 S 04 101 58</v>
          </cell>
          <cell r="B596" t="str">
            <v>-</v>
          </cell>
          <cell r="C596" t="str">
            <v>Boca BSTC D=1,00 m - esc=15 AC/BC/PC</v>
          </cell>
          <cell r="D596" t="str">
            <v>und</v>
          </cell>
          <cell r="H596" t="str">
            <v>DNIT 023/2004-ES</v>
          </cell>
        </row>
        <row r="597">
          <cell r="A597" t="str">
            <v>2 S 04 101 59</v>
          </cell>
          <cell r="B597" t="str">
            <v>-</v>
          </cell>
          <cell r="C597" t="str">
            <v>Boca BSTC D=1,20 m - esc=15 AC/BC/PC</v>
          </cell>
          <cell r="D597" t="str">
            <v>und</v>
          </cell>
          <cell r="H597" t="str">
            <v>DNIT 023/2004-ES</v>
          </cell>
        </row>
        <row r="598">
          <cell r="A598" t="str">
            <v>2 S 04 101 60</v>
          </cell>
          <cell r="B598" t="str">
            <v>-</v>
          </cell>
          <cell r="C598" t="str">
            <v>Boca BSTC D=1,50 m - esc=15 AC/BC/PC</v>
          </cell>
          <cell r="D598" t="str">
            <v>und</v>
          </cell>
          <cell r="H598" t="str">
            <v>DNIT 023/2004-ES</v>
          </cell>
        </row>
        <row r="599">
          <cell r="A599" t="str">
            <v>2 S 04 101 61</v>
          </cell>
          <cell r="B599" t="str">
            <v>-</v>
          </cell>
          <cell r="C599" t="str">
            <v>Boca BSTC D=0,60 m - esc=30 AC/BC/PC</v>
          </cell>
          <cell r="D599" t="str">
            <v>und</v>
          </cell>
          <cell r="H599" t="str">
            <v>DNIT 023/2004-ES</v>
          </cell>
        </row>
        <row r="600">
          <cell r="A600" t="str">
            <v>2 S 04 101 62</v>
          </cell>
          <cell r="B600" t="str">
            <v>-</v>
          </cell>
          <cell r="C600" t="str">
            <v>Boca BSTC D=0,80 m - esc=30 AC/BC/PC</v>
          </cell>
          <cell r="D600" t="str">
            <v>und</v>
          </cell>
          <cell r="H600" t="str">
            <v>DNIT 023/2004-ES</v>
          </cell>
        </row>
        <row r="601">
          <cell r="A601" t="str">
            <v>2 S 04 101 63</v>
          </cell>
          <cell r="B601" t="str">
            <v>-</v>
          </cell>
          <cell r="C601" t="str">
            <v>Boca BSTC D=1,00 m - esc=30 AC/BC/PC</v>
          </cell>
          <cell r="D601" t="str">
            <v>und</v>
          </cell>
          <cell r="H601" t="str">
            <v>DNIT 023/2004-ES</v>
          </cell>
        </row>
        <row r="602">
          <cell r="A602" t="str">
            <v>2 S 04 101 64</v>
          </cell>
          <cell r="B602" t="str">
            <v>-</v>
          </cell>
          <cell r="C602" t="str">
            <v>Boca BSTC D=1,20 m - esc=30 AC/BC/PC</v>
          </cell>
          <cell r="D602" t="str">
            <v>und</v>
          </cell>
          <cell r="H602" t="str">
            <v>DNIT 023/2004-ES</v>
          </cell>
        </row>
        <row r="603">
          <cell r="A603" t="str">
            <v>2 S 04 101 65</v>
          </cell>
          <cell r="B603" t="str">
            <v>-</v>
          </cell>
          <cell r="C603" t="str">
            <v>Boca BSTC D=1,50 m - esc=30 AC/BC/PC</v>
          </cell>
          <cell r="D603" t="str">
            <v>und</v>
          </cell>
          <cell r="H603" t="str">
            <v>DNIT 023/2004-ES</v>
          </cell>
        </row>
        <row r="604">
          <cell r="A604" t="str">
            <v>2 S 04 101 66</v>
          </cell>
          <cell r="B604" t="str">
            <v>-</v>
          </cell>
          <cell r="C604" t="str">
            <v>Boca BSTC D=0,60 m - esc=45 AC/BC/PC</v>
          </cell>
          <cell r="D604" t="str">
            <v>und</v>
          </cell>
          <cell r="H604" t="str">
            <v>DNIT 023/2004-ES</v>
          </cell>
        </row>
        <row r="605">
          <cell r="A605" t="str">
            <v>2 S 04 101 67</v>
          </cell>
          <cell r="B605" t="str">
            <v>-</v>
          </cell>
          <cell r="C605" t="str">
            <v>Boca BSTC D=0,80 m - esc=45 AC/BC/PC</v>
          </cell>
          <cell r="D605" t="str">
            <v>und</v>
          </cell>
          <cell r="H605" t="str">
            <v>DNIT 023/2004-ES</v>
          </cell>
        </row>
        <row r="606">
          <cell r="A606" t="str">
            <v>2 S 04 101 68</v>
          </cell>
          <cell r="B606" t="str">
            <v>-</v>
          </cell>
          <cell r="C606" t="str">
            <v>Boca BSTC D=1,00 m - esc=45 AC/BC/PC</v>
          </cell>
          <cell r="D606" t="str">
            <v>und</v>
          </cell>
          <cell r="H606" t="str">
            <v>DNIT 023/2004-ES</v>
          </cell>
        </row>
        <row r="607">
          <cell r="A607" t="str">
            <v>2 S 04 101 69</v>
          </cell>
          <cell r="B607" t="str">
            <v>-</v>
          </cell>
          <cell r="C607" t="str">
            <v>Boca BSTC D=1,20 m - esc=45 AC/BC/PC</v>
          </cell>
          <cell r="D607" t="str">
            <v>und</v>
          </cell>
          <cell r="H607" t="str">
            <v>DNIT 023/2004-ES</v>
          </cell>
        </row>
        <row r="608">
          <cell r="A608" t="str">
            <v>2 S 04 101 70</v>
          </cell>
          <cell r="B608" t="str">
            <v>-</v>
          </cell>
          <cell r="C608" t="str">
            <v>Boca BSTC D=1,50 m - esc=45 AC/BC/PC</v>
          </cell>
          <cell r="D608" t="str">
            <v>und</v>
          </cell>
          <cell r="H608" t="str">
            <v>DNIT 023/2004-ES</v>
          </cell>
        </row>
        <row r="609">
          <cell r="A609" t="str">
            <v>2 S 04 110 01</v>
          </cell>
          <cell r="B609" t="str">
            <v>-</v>
          </cell>
          <cell r="C609" t="str">
            <v>Corpo BDTC D=1,00m</v>
          </cell>
          <cell r="D609" t="str">
            <v>m</v>
          </cell>
          <cell r="H609" t="str">
            <v>DNIT 023/2004-ES</v>
          </cell>
        </row>
        <row r="610">
          <cell r="A610" t="str">
            <v>2 S 04 110 02</v>
          </cell>
          <cell r="B610" t="str">
            <v>-</v>
          </cell>
          <cell r="C610" t="str">
            <v>Corpo BDTC D=1,20m</v>
          </cell>
          <cell r="D610" t="str">
            <v>m</v>
          </cell>
          <cell r="H610" t="str">
            <v>DNIT 023/2004-ES</v>
          </cell>
        </row>
        <row r="611">
          <cell r="A611" t="str">
            <v>2 S 04 110 03</v>
          </cell>
          <cell r="B611" t="str">
            <v>-</v>
          </cell>
          <cell r="C611" t="str">
            <v>Corpo BDTC D=1,50m</v>
          </cell>
          <cell r="D611" t="str">
            <v>m</v>
          </cell>
          <cell r="H611" t="str">
            <v>DNIT 023/2004-ES</v>
          </cell>
        </row>
        <row r="612">
          <cell r="A612" t="str">
            <v>2 S 04 110 51</v>
          </cell>
          <cell r="B612" t="str">
            <v>-</v>
          </cell>
          <cell r="C612" t="str">
            <v>Corpo BDTC D=1,00 m AC/BC/PC</v>
          </cell>
          <cell r="D612" t="str">
            <v>m</v>
          </cell>
          <cell r="H612" t="str">
            <v>DNIT 023/2004-ES</v>
          </cell>
        </row>
        <row r="613">
          <cell r="A613" t="str">
            <v>2 S 04 110 52</v>
          </cell>
          <cell r="B613" t="str">
            <v>-</v>
          </cell>
          <cell r="C613" t="str">
            <v>Corpo BDTC D=1,20 m AC/BC/PC</v>
          </cell>
          <cell r="D613" t="str">
            <v>m</v>
          </cell>
          <cell r="H613" t="str">
            <v>DNIT 023/2004-ES</v>
          </cell>
        </row>
        <row r="614">
          <cell r="A614" t="str">
            <v>2 S 04 110 53</v>
          </cell>
          <cell r="B614" t="str">
            <v>-</v>
          </cell>
          <cell r="C614" t="str">
            <v>Corpo BDTC D=1,50 m AC/BC/PC</v>
          </cell>
          <cell r="D614" t="str">
            <v>m</v>
          </cell>
          <cell r="H614" t="str">
            <v>DNIT 023/2004-ES</v>
          </cell>
        </row>
        <row r="615">
          <cell r="A615" t="str">
            <v>2 S 04 111 01</v>
          </cell>
          <cell r="B615" t="str">
            <v>-</v>
          </cell>
          <cell r="C615" t="str">
            <v>Boca BDTC D=1,00m normal</v>
          </cell>
          <cell r="D615" t="str">
            <v>und</v>
          </cell>
          <cell r="H615" t="str">
            <v>DNIT 023/2004-ES</v>
          </cell>
        </row>
        <row r="616">
          <cell r="A616" t="str">
            <v>2 S 04 111 02</v>
          </cell>
          <cell r="B616" t="str">
            <v>-</v>
          </cell>
          <cell r="C616" t="str">
            <v>Boca BDTC D=1,20m normal</v>
          </cell>
          <cell r="D616" t="str">
            <v>und</v>
          </cell>
          <cell r="H616" t="str">
            <v>DNIT 023/2004-ES</v>
          </cell>
        </row>
        <row r="617">
          <cell r="A617" t="str">
            <v>2 S 04 111 03</v>
          </cell>
          <cell r="B617" t="str">
            <v>-</v>
          </cell>
          <cell r="C617" t="str">
            <v>Boca BDTC D=1,50m normal</v>
          </cell>
          <cell r="D617" t="str">
            <v>und</v>
          </cell>
          <cell r="H617" t="str">
            <v>DNIT 023/2004-ES</v>
          </cell>
        </row>
        <row r="618">
          <cell r="A618" t="str">
            <v>2 S 04 111 05</v>
          </cell>
          <cell r="B618" t="str">
            <v>-</v>
          </cell>
          <cell r="C618" t="str">
            <v>Boca BDTC D=1,00 m - esc.=15</v>
          </cell>
          <cell r="D618" t="str">
            <v>und</v>
          </cell>
          <cell r="H618" t="str">
            <v>DNIT 023/2004-ES</v>
          </cell>
        </row>
        <row r="619">
          <cell r="A619" t="str">
            <v>2 S 04 111 06</v>
          </cell>
          <cell r="B619" t="str">
            <v>-</v>
          </cell>
          <cell r="C619" t="str">
            <v>Boca BDTC D=1,20 m - esc.=15</v>
          </cell>
          <cell r="D619" t="str">
            <v>und</v>
          </cell>
          <cell r="H619" t="str">
            <v>DNIT 023/2004-ES</v>
          </cell>
        </row>
        <row r="620">
          <cell r="A620" t="str">
            <v>2 S 04 111 07</v>
          </cell>
          <cell r="B620" t="str">
            <v>-</v>
          </cell>
          <cell r="C620" t="str">
            <v>Boca BDTC D=1,50 m - esc.=15</v>
          </cell>
          <cell r="D620" t="str">
            <v>und</v>
          </cell>
          <cell r="H620" t="str">
            <v>DNIT 023/2004-ES</v>
          </cell>
        </row>
        <row r="621">
          <cell r="A621" t="str">
            <v>2 S 04 111 08</v>
          </cell>
          <cell r="B621" t="str">
            <v>-</v>
          </cell>
          <cell r="C621" t="str">
            <v>Boca BDTC D=1,00 - esc.=30</v>
          </cell>
          <cell r="D621" t="str">
            <v>und</v>
          </cell>
          <cell r="H621" t="str">
            <v>DNIT 023/2004-ES</v>
          </cell>
        </row>
        <row r="622">
          <cell r="A622" t="str">
            <v>2 S 04 111 09</v>
          </cell>
          <cell r="B622" t="str">
            <v>-</v>
          </cell>
          <cell r="C622" t="str">
            <v>Boca BDTC D=1,20 m - esc.=30</v>
          </cell>
          <cell r="D622" t="str">
            <v>und</v>
          </cell>
          <cell r="H622" t="str">
            <v>DNIT 023/2004-ES</v>
          </cell>
        </row>
        <row r="623">
          <cell r="A623" t="str">
            <v>2 S 04 111 10</v>
          </cell>
          <cell r="B623" t="str">
            <v>-</v>
          </cell>
          <cell r="C623" t="str">
            <v>Boca BDTC D=1,50 m - esc.=30</v>
          </cell>
          <cell r="D623" t="str">
            <v>und</v>
          </cell>
          <cell r="H623" t="str">
            <v>DNIT 023/2004-ES</v>
          </cell>
        </row>
        <row r="624">
          <cell r="A624" t="str">
            <v>2 S 04 111 11</v>
          </cell>
          <cell r="B624" t="str">
            <v>-</v>
          </cell>
          <cell r="C624" t="str">
            <v>Boca BDTC D=1,00 m - esc.=45</v>
          </cell>
          <cell r="D624" t="str">
            <v>und</v>
          </cell>
          <cell r="H624" t="str">
            <v>DNIT 023/2004-ES</v>
          </cell>
        </row>
        <row r="625">
          <cell r="A625" t="str">
            <v>2 S 04 111 12</v>
          </cell>
          <cell r="B625" t="str">
            <v>-</v>
          </cell>
          <cell r="C625" t="str">
            <v>Boca BDTC D=1,20 m - esc.=45</v>
          </cell>
          <cell r="D625" t="str">
            <v>und</v>
          </cell>
          <cell r="H625" t="str">
            <v>DNIT 023/2004-ES</v>
          </cell>
        </row>
        <row r="626">
          <cell r="A626" t="str">
            <v>2 S 04 111 13</v>
          </cell>
          <cell r="B626" t="str">
            <v>-</v>
          </cell>
          <cell r="C626" t="str">
            <v>Boca BDTC D=1,50 m - esc.=45</v>
          </cell>
          <cell r="D626" t="str">
            <v>und</v>
          </cell>
          <cell r="H626" t="str">
            <v>DNIT 023/2004-ES</v>
          </cell>
        </row>
        <row r="627">
          <cell r="A627" t="str">
            <v>2 S 04 111 51</v>
          </cell>
          <cell r="B627" t="str">
            <v>-</v>
          </cell>
          <cell r="C627" t="str">
            <v>Boca BDTC D=1,00 m normal AC/BC/PC</v>
          </cell>
          <cell r="D627" t="str">
            <v>und</v>
          </cell>
          <cell r="H627" t="str">
            <v>DNIT 023/2004-ES</v>
          </cell>
        </row>
        <row r="628">
          <cell r="A628" t="str">
            <v>2 S 04 111 52</v>
          </cell>
          <cell r="B628" t="str">
            <v>-</v>
          </cell>
          <cell r="C628" t="str">
            <v>Boca BDTC D=1,20 m normal AC/BC/PC</v>
          </cell>
          <cell r="D628" t="str">
            <v>und</v>
          </cell>
          <cell r="H628" t="str">
            <v>DNIT 023/2004-ES</v>
          </cell>
        </row>
        <row r="629">
          <cell r="A629" t="str">
            <v>2 S 04 111 53</v>
          </cell>
          <cell r="B629" t="str">
            <v>-</v>
          </cell>
          <cell r="C629" t="str">
            <v>Boca BDTC D=1,50 m normal AC/BC/PC</v>
          </cell>
          <cell r="D629" t="str">
            <v>und</v>
          </cell>
          <cell r="H629" t="str">
            <v>DNIT 023/2004-ES</v>
          </cell>
        </row>
        <row r="630">
          <cell r="A630" t="str">
            <v>2 S 04 111 55</v>
          </cell>
          <cell r="B630" t="str">
            <v>-</v>
          </cell>
          <cell r="C630" t="str">
            <v>Boca BDTC D=1,00 m - esc=15 AC/BC/PC</v>
          </cell>
          <cell r="D630" t="str">
            <v>und</v>
          </cell>
          <cell r="H630" t="str">
            <v>DNIT 023/2004-ES</v>
          </cell>
        </row>
        <row r="631">
          <cell r="A631" t="str">
            <v>2 S 04 111 56</v>
          </cell>
          <cell r="B631" t="str">
            <v>-</v>
          </cell>
          <cell r="C631" t="str">
            <v>Boca BDTC D=1,20 m - esc=15 AC/BC/PC</v>
          </cell>
          <cell r="D631" t="str">
            <v>und</v>
          </cell>
          <cell r="H631" t="str">
            <v>DNIT 023/2004-ES</v>
          </cell>
        </row>
        <row r="632">
          <cell r="A632" t="str">
            <v>2 S 04 111 57</v>
          </cell>
          <cell r="B632" t="str">
            <v>-</v>
          </cell>
          <cell r="C632" t="str">
            <v>Boca BDTC D=1,50 m - esc=15 AC/BC/PC</v>
          </cell>
          <cell r="D632" t="str">
            <v>und</v>
          </cell>
          <cell r="H632" t="str">
            <v>DNIT 023/2004-ES</v>
          </cell>
        </row>
        <row r="633">
          <cell r="A633" t="str">
            <v>2 S 04 111 58</v>
          </cell>
          <cell r="B633" t="str">
            <v>-</v>
          </cell>
          <cell r="C633" t="str">
            <v>Boca BDTC D=1,00 m - esc=30 AC/BC/PC</v>
          </cell>
          <cell r="D633" t="str">
            <v>und</v>
          </cell>
          <cell r="H633" t="str">
            <v>DNIT 023/2004-ES</v>
          </cell>
        </row>
        <row r="634">
          <cell r="A634" t="str">
            <v>2 S 04 111 59</v>
          </cell>
          <cell r="B634" t="str">
            <v>-</v>
          </cell>
          <cell r="C634" t="str">
            <v>Boca BDTC D=1,20 m - esc=30 AC/BC/PC</v>
          </cell>
          <cell r="D634" t="str">
            <v>und</v>
          </cell>
          <cell r="H634" t="str">
            <v>DNIT 023/2004-ES</v>
          </cell>
        </row>
        <row r="635">
          <cell r="A635" t="str">
            <v>2 S 04 111 60</v>
          </cell>
          <cell r="B635" t="str">
            <v>-</v>
          </cell>
          <cell r="C635" t="str">
            <v>Boca BDTC D=1,50 m - esc=30 AC/BC/PC</v>
          </cell>
          <cell r="D635" t="str">
            <v>und</v>
          </cell>
          <cell r="H635" t="str">
            <v>DNIT 023/2004-ES</v>
          </cell>
        </row>
        <row r="636">
          <cell r="A636" t="str">
            <v>2 S 04 111 61</v>
          </cell>
          <cell r="B636" t="str">
            <v>-</v>
          </cell>
          <cell r="C636" t="str">
            <v>Boca BDTC D=1,00 m - esc=45 AC/BC/PC</v>
          </cell>
          <cell r="D636" t="str">
            <v>und</v>
          </cell>
          <cell r="H636" t="str">
            <v>DNIT 023/2004-ES</v>
          </cell>
        </row>
        <row r="637">
          <cell r="A637" t="str">
            <v>2 S 04 111 62</v>
          </cell>
          <cell r="B637" t="str">
            <v>-</v>
          </cell>
          <cell r="C637" t="str">
            <v>Boca BDTC D=1,20 m - esc=45 AC/BC/PC</v>
          </cell>
          <cell r="D637" t="str">
            <v>und</v>
          </cell>
          <cell r="H637" t="str">
            <v>DNIT 023/2004-ES</v>
          </cell>
        </row>
        <row r="638">
          <cell r="A638" t="str">
            <v>2 S 04 111 63</v>
          </cell>
          <cell r="B638" t="str">
            <v>-</v>
          </cell>
          <cell r="C638" t="str">
            <v>Boca BDTC D=1,50 m - esc=45 AC/BC/PC</v>
          </cell>
          <cell r="D638" t="str">
            <v>und</v>
          </cell>
          <cell r="H638" t="str">
            <v>DNIT 023/2004-ES</v>
          </cell>
        </row>
        <row r="639">
          <cell r="A639" t="str">
            <v>2 S 04 120 01</v>
          </cell>
          <cell r="B639" t="str">
            <v>-</v>
          </cell>
          <cell r="C639" t="str">
            <v>Corpo BTTC D=1,00m</v>
          </cell>
          <cell r="D639" t="str">
            <v>m</v>
          </cell>
          <cell r="H639" t="str">
            <v>DNIT 023/2004-ES</v>
          </cell>
        </row>
        <row r="640">
          <cell r="A640" t="str">
            <v>2 S 04 120 02</v>
          </cell>
          <cell r="B640" t="str">
            <v>-</v>
          </cell>
          <cell r="C640" t="str">
            <v>Corpo BTTC D=1,20m</v>
          </cell>
          <cell r="D640" t="str">
            <v>m</v>
          </cell>
          <cell r="H640" t="str">
            <v>DNIT 023/2004-ES</v>
          </cell>
        </row>
        <row r="641">
          <cell r="A641" t="str">
            <v>2 S 04 120 03</v>
          </cell>
          <cell r="B641" t="str">
            <v>-</v>
          </cell>
          <cell r="C641" t="str">
            <v>Corpo BTTC D=1,50m</v>
          </cell>
          <cell r="D641" t="str">
            <v>m</v>
          </cell>
          <cell r="H641" t="str">
            <v>DNIT 023/2004-ES</v>
          </cell>
        </row>
        <row r="642">
          <cell r="A642" t="str">
            <v>2 S 04 120 51</v>
          </cell>
          <cell r="B642" t="str">
            <v>-</v>
          </cell>
          <cell r="C642" t="str">
            <v>Corpo BTTC D=1,00 m AC/BC/PC</v>
          </cell>
          <cell r="D642" t="str">
            <v>m</v>
          </cell>
          <cell r="H642" t="str">
            <v>DNIT 023/2004-ES</v>
          </cell>
        </row>
        <row r="643">
          <cell r="A643" t="str">
            <v>2 S 04 120 52</v>
          </cell>
          <cell r="B643" t="str">
            <v>-</v>
          </cell>
          <cell r="C643" t="str">
            <v>Corpo BTTC D=1,20 m AC/BC/PC</v>
          </cell>
          <cell r="D643" t="str">
            <v>m</v>
          </cell>
          <cell r="H643" t="str">
            <v>DNIT 023/2004-ES</v>
          </cell>
        </row>
        <row r="644">
          <cell r="A644" t="str">
            <v>2 S 04 120 53</v>
          </cell>
          <cell r="B644" t="str">
            <v>-</v>
          </cell>
          <cell r="C644" t="str">
            <v>Corpo BTTC D=1,50 m AC/BC/PC</v>
          </cell>
          <cell r="D644" t="str">
            <v>m</v>
          </cell>
          <cell r="H644" t="str">
            <v>DNIT 023/2004-ES</v>
          </cell>
        </row>
        <row r="645">
          <cell r="A645" t="str">
            <v>2 S 04 121 01</v>
          </cell>
          <cell r="B645" t="str">
            <v>-</v>
          </cell>
          <cell r="C645" t="str">
            <v>Boca BTTC D=1,00m normal</v>
          </cell>
          <cell r="D645" t="str">
            <v>und</v>
          </cell>
          <cell r="H645" t="str">
            <v>DNIT 023/2004-ES</v>
          </cell>
        </row>
        <row r="646">
          <cell r="A646" t="str">
            <v>2 S 04 121 02</v>
          </cell>
          <cell r="B646" t="str">
            <v>-</v>
          </cell>
          <cell r="C646" t="str">
            <v>Boca BTTC D=1,20m normal</v>
          </cell>
          <cell r="D646" t="str">
            <v>und</v>
          </cell>
          <cell r="H646" t="str">
            <v>DNIT 023/2004-ES</v>
          </cell>
        </row>
        <row r="647">
          <cell r="A647" t="str">
            <v>2 S 04 121 03</v>
          </cell>
          <cell r="B647" t="str">
            <v>-</v>
          </cell>
          <cell r="C647" t="str">
            <v>Boca BTTC D=1,50m normal</v>
          </cell>
          <cell r="D647" t="str">
            <v>und</v>
          </cell>
          <cell r="H647" t="str">
            <v>DNIT 023/2004-ES</v>
          </cell>
        </row>
        <row r="648">
          <cell r="A648" t="str">
            <v>2 S 04 121 04</v>
          </cell>
          <cell r="B648" t="str">
            <v>-</v>
          </cell>
          <cell r="C648" t="str">
            <v>Boca BTTC D=1,00 m - esc.=15</v>
          </cell>
          <cell r="D648" t="str">
            <v>und</v>
          </cell>
          <cell r="H648" t="str">
            <v>DNIT 023/2004-ES</v>
          </cell>
        </row>
        <row r="649">
          <cell r="A649" t="str">
            <v>2 S 04 121 05</v>
          </cell>
          <cell r="B649" t="str">
            <v>-</v>
          </cell>
          <cell r="C649" t="str">
            <v>Boca BTTC D=1,20 m - esc.=15</v>
          </cell>
          <cell r="D649" t="str">
            <v>und</v>
          </cell>
          <cell r="H649" t="str">
            <v>DNIT 023/2004-ES</v>
          </cell>
        </row>
        <row r="650">
          <cell r="A650" t="str">
            <v>2 S 04 121 06</v>
          </cell>
          <cell r="B650" t="str">
            <v>-</v>
          </cell>
          <cell r="C650" t="str">
            <v>Boca BTTC D=1,50 m - esc.=15</v>
          </cell>
          <cell r="D650" t="str">
            <v>und</v>
          </cell>
          <cell r="H650" t="str">
            <v>DNIT 023/2004-ES</v>
          </cell>
        </row>
        <row r="651">
          <cell r="A651" t="str">
            <v>2 S 04 121 07</v>
          </cell>
          <cell r="B651" t="str">
            <v>-</v>
          </cell>
          <cell r="C651" t="str">
            <v>Boca BTTC D=1,00 m - esc.=30</v>
          </cell>
          <cell r="D651" t="str">
            <v>und</v>
          </cell>
          <cell r="H651" t="str">
            <v>DNIT 023/2004-ES</v>
          </cell>
        </row>
        <row r="652">
          <cell r="A652" t="str">
            <v>2 S 04 121 08</v>
          </cell>
          <cell r="B652" t="str">
            <v>-</v>
          </cell>
          <cell r="C652" t="str">
            <v>Boca BTTC D=1,20 m - esc.=30</v>
          </cell>
          <cell r="D652" t="str">
            <v>und</v>
          </cell>
          <cell r="H652" t="str">
            <v>DNIT 023/2004-ES</v>
          </cell>
        </row>
        <row r="653">
          <cell r="A653" t="str">
            <v>2 S 04 121 09</v>
          </cell>
          <cell r="B653" t="str">
            <v>-</v>
          </cell>
          <cell r="C653" t="str">
            <v>Boca BTTC D=1,50 m - esc.=30</v>
          </cell>
          <cell r="D653" t="str">
            <v>und</v>
          </cell>
          <cell r="H653" t="str">
            <v>DNIT 023/2004-ES</v>
          </cell>
        </row>
        <row r="654">
          <cell r="A654" t="str">
            <v>2 S 04 121 10</v>
          </cell>
          <cell r="B654" t="str">
            <v>-</v>
          </cell>
          <cell r="C654" t="str">
            <v>Boca BTTC D=1,00 m - esc.=45</v>
          </cell>
          <cell r="D654" t="str">
            <v>und</v>
          </cell>
          <cell r="H654" t="str">
            <v>DNIT 023/2004-ES</v>
          </cell>
        </row>
        <row r="655">
          <cell r="A655" t="str">
            <v>2 S 04 121 11</v>
          </cell>
          <cell r="B655" t="str">
            <v>-</v>
          </cell>
          <cell r="C655" t="str">
            <v>Boca BTTC D=1,20 m - esc.=45</v>
          </cell>
          <cell r="D655" t="str">
            <v>und</v>
          </cell>
          <cell r="H655" t="str">
            <v>DNIT 023/2004-ES</v>
          </cell>
        </row>
        <row r="656">
          <cell r="A656" t="str">
            <v>2 S 04 121 12</v>
          </cell>
          <cell r="B656" t="str">
            <v>-</v>
          </cell>
          <cell r="C656" t="str">
            <v>Boca BTTC D=1,50 m - esc.=45</v>
          </cell>
          <cell r="D656" t="str">
            <v>und</v>
          </cell>
          <cell r="H656" t="str">
            <v>DNIT 023/2004-ES</v>
          </cell>
        </row>
        <row r="657">
          <cell r="A657" t="str">
            <v>2 S 04 121 51</v>
          </cell>
          <cell r="B657" t="str">
            <v>-</v>
          </cell>
          <cell r="C657" t="str">
            <v>Boca BTTC D=1,00 m normal AC/BC/PC</v>
          </cell>
          <cell r="D657" t="str">
            <v>und</v>
          </cell>
          <cell r="H657" t="str">
            <v>DNIT 023/2004-ES</v>
          </cell>
        </row>
        <row r="658">
          <cell r="A658" t="str">
            <v>2 S 04 121 52</v>
          </cell>
          <cell r="B658" t="str">
            <v>-</v>
          </cell>
          <cell r="C658" t="str">
            <v>Boca BTTC D=1,20 m normal AC/BC/PC</v>
          </cell>
          <cell r="D658" t="str">
            <v>und</v>
          </cell>
          <cell r="H658" t="str">
            <v>DNIT 023/2004-ES</v>
          </cell>
        </row>
        <row r="659">
          <cell r="A659" t="str">
            <v>2 S 04 121 53</v>
          </cell>
          <cell r="B659" t="str">
            <v>-</v>
          </cell>
          <cell r="C659" t="str">
            <v>Boca BTTC D=1,50 m normal AC/BC/PC</v>
          </cell>
          <cell r="D659" t="str">
            <v>und</v>
          </cell>
          <cell r="H659" t="str">
            <v>DNIT 023/2004-ES</v>
          </cell>
        </row>
        <row r="660">
          <cell r="A660" t="str">
            <v>2 S 04 121 54</v>
          </cell>
          <cell r="B660" t="str">
            <v>-</v>
          </cell>
          <cell r="C660" t="str">
            <v>Boca BTTC D=1,00 m - esc=15 AC/BC/PC</v>
          </cell>
          <cell r="D660" t="str">
            <v>und</v>
          </cell>
          <cell r="H660" t="str">
            <v>DNIT 023/2004-ES</v>
          </cell>
        </row>
        <row r="661">
          <cell r="A661" t="str">
            <v>2 S 04 121 55</v>
          </cell>
          <cell r="B661" t="str">
            <v>-</v>
          </cell>
          <cell r="C661" t="str">
            <v>Boca BTTC D=1,20 m - esc=15 AC/BC/PC</v>
          </cell>
          <cell r="D661" t="str">
            <v>und</v>
          </cell>
          <cell r="H661" t="str">
            <v>DNIT 023/2004-ES</v>
          </cell>
        </row>
        <row r="662">
          <cell r="A662" t="str">
            <v>2 S 04 121 56</v>
          </cell>
          <cell r="B662" t="str">
            <v>-</v>
          </cell>
          <cell r="C662" t="str">
            <v>Boca BTTC D=1,50 m - esc=15 AC/BC/PC</v>
          </cell>
          <cell r="D662" t="str">
            <v>und</v>
          </cell>
          <cell r="H662" t="str">
            <v>DNIT 023/2004-ES</v>
          </cell>
        </row>
        <row r="663">
          <cell r="A663" t="str">
            <v>2 S 04 121 57</v>
          </cell>
          <cell r="B663" t="str">
            <v>-</v>
          </cell>
          <cell r="C663" t="str">
            <v>Boca BTTC D=1,00 m - esc=30 AC/BC/PC</v>
          </cell>
          <cell r="D663" t="str">
            <v>und</v>
          </cell>
          <cell r="H663" t="str">
            <v>DNIT 023/2004-ES</v>
          </cell>
        </row>
        <row r="664">
          <cell r="A664" t="str">
            <v>2 S 04 121 58</v>
          </cell>
          <cell r="B664" t="str">
            <v>-</v>
          </cell>
          <cell r="C664" t="str">
            <v>Boca BTTC D=1,20 m - esc=30 AC/BC/PC</v>
          </cell>
          <cell r="D664" t="str">
            <v>und</v>
          </cell>
          <cell r="H664" t="str">
            <v>DNIT 023/2004-ES</v>
          </cell>
        </row>
        <row r="665">
          <cell r="A665" t="str">
            <v>2 S 04 121 59</v>
          </cell>
          <cell r="B665" t="str">
            <v>-</v>
          </cell>
          <cell r="C665" t="str">
            <v>Boca BTTC D=1,50 m - esc=30 AC/BC/PC</v>
          </cell>
          <cell r="D665" t="str">
            <v>und</v>
          </cell>
          <cell r="H665" t="str">
            <v>DNIT 023/2004-ES</v>
          </cell>
        </row>
        <row r="666">
          <cell r="A666" t="str">
            <v>2 S 04 121 60</v>
          </cell>
          <cell r="B666" t="str">
            <v>-</v>
          </cell>
          <cell r="C666" t="str">
            <v>Boca BTTC D=1,00 m - esc=45 AC/BC/PC</v>
          </cell>
          <cell r="D666" t="str">
            <v>und</v>
          </cell>
          <cell r="H666" t="str">
            <v>DNIT 023/2004-ES</v>
          </cell>
        </row>
        <row r="667">
          <cell r="A667" t="str">
            <v>2 S 04 121 61</v>
          </cell>
          <cell r="B667" t="str">
            <v>-</v>
          </cell>
          <cell r="C667" t="str">
            <v>Boca BTTC D=1,20 m - esc=45 AC/BC/PC</v>
          </cell>
          <cell r="D667" t="str">
            <v>und</v>
          </cell>
          <cell r="H667" t="str">
            <v>DNIT 023/2004-ES</v>
          </cell>
        </row>
        <row r="668">
          <cell r="A668" t="str">
            <v>2 S 04 121 62</v>
          </cell>
          <cell r="B668" t="str">
            <v>-</v>
          </cell>
          <cell r="C668" t="str">
            <v>Boca BTTC D=1,50 m - esc=45 AC/BC/PC</v>
          </cell>
          <cell r="D668" t="str">
            <v>und</v>
          </cell>
          <cell r="H668" t="str">
            <v>DNIT 023/2004-ES</v>
          </cell>
        </row>
        <row r="669">
          <cell r="A669" t="str">
            <v>2 S 04 200 01</v>
          </cell>
          <cell r="B669" t="str">
            <v>-</v>
          </cell>
          <cell r="C669" t="str">
            <v>Corpo BSCC 1,50 x 1,50 m alt. 0 a 1,00 m</v>
          </cell>
          <cell r="D669" t="str">
            <v>und</v>
          </cell>
          <cell r="H669" t="str">
            <v>DNIT 025/2004-ES</v>
          </cell>
        </row>
        <row r="670">
          <cell r="A670" t="str">
            <v>2 S 04 200 02</v>
          </cell>
          <cell r="B670" t="str">
            <v>-</v>
          </cell>
          <cell r="C670" t="str">
            <v>Corpo BSCC 2,00 x 2,00 m alt. 0 a 1,00 m</v>
          </cell>
          <cell r="D670" t="str">
            <v>und</v>
          </cell>
          <cell r="H670" t="str">
            <v>DNIT 025/2004-ES</v>
          </cell>
        </row>
        <row r="671">
          <cell r="A671" t="str">
            <v>2 S 04 200 03</v>
          </cell>
          <cell r="B671" t="str">
            <v>-</v>
          </cell>
          <cell r="C671" t="str">
            <v>Corpo BSCC 2,50 x 2,50 m alt. 0 a 1,00 m</v>
          </cell>
          <cell r="D671" t="str">
            <v>m</v>
          </cell>
          <cell r="H671" t="str">
            <v>DNIT 025/2004-ES</v>
          </cell>
        </row>
        <row r="672">
          <cell r="A672" t="str">
            <v>2 S 04 200 04</v>
          </cell>
          <cell r="B672" t="str">
            <v>-</v>
          </cell>
          <cell r="C672" t="str">
            <v>Corpo BSCC 3,00 x 3,00 m alt. 0 a 1,00 m</v>
          </cell>
          <cell r="D672" t="str">
            <v>m</v>
          </cell>
          <cell r="H672" t="str">
            <v>DNIT 025/2004-ES</v>
          </cell>
        </row>
        <row r="673">
          <cell r="A673" t="str">
            <v>2 S 04 200 05</v>
          </cell>
          <cell r="B673" t="str">
            <v>-</v>
          </cell>
          <cell r="C673" t="str">
            <v>Corpo BSCC 1,50 x 1,50 m alt. 1,00 a 2,50 m</v>
          </cell>
          <cell r="D673" t="str">
            <v>m</v>
          </cell>
          <cell r="H673" t="str">
            <v>DNIT 025/2004-ES</v>
          </cell>
        </row>
        <row r="674">
          <cell r="A674" t="str">
            <v>2 S 04 200 06</v>
          </cell>
          <cell r="B674" t="str">
            <v>-</v>
          </cell>
          <cell r="C674" t="str">
            <v>Corpo BSCC 2,00 x 2,00 m alt. 1,00 a 2,50 m</v>
          </cell>
          <cell r="D674" t="str">
            <v>m</v>
          </cell>
          <cell r="H674" t="str">
            <v>DNIT 025/2004-ES</v>
          </cell>
        </row>
        <row r="675">
          <cell r="A675" t="str">
            <v>2 S 04 200 07</v>
          </cell>
          <cell r="B675" t="str">
            <v>-</v>
          </cell>
          <cell r="C675" t="str">
            <v>Corpo BSCC 2,50 x 2,50 m alt. 1,00 a 2,50 m</v>
          </cell>
          <cell r="D675" t="str">
            <v>m</v>
          </cell>
          <cell r="H675" t="str">
            <v>DNIT 025/2004-ES</v>
          </cell>
        </row>
        <row r="676">
          <cell r="A676" t="str">
            <v>2 S 04 200 08</v>
          </cell>
          <cell r="B676" t="str">
            <v>-</v>
          </cell>
          <cell r="C676" t="str">
            <v>Corpo BSCC 3,00 x 3,00 m alt. 1,00 a 2,50 m</v>
          </cell>
          <cell r="D676" t="str">
            <v>m</v>
          </cell>
          <cell r="H676" t="str">
            <v>DNIT 025/2004-ES</v>
          </cell>
        </row>
        <row r="677">
          <cell r="A677" t="str">
            <v>2 S 04 200 09</v>
          </cell>
          <cell r="B677" t="str">
            <v>-</v>
          </cell>
          <cell r="C677" t="str">
            <v>Corpo BSCC 1,50 x 1,50 m alt. 2,50 a 5,00 m</v>
          </cell>
          <cell r="D677" t="str">
            <v>m</v>
          </cell>
          <cell r="H677" t="str">
            <v>DNIT 025/2004-ES</v>
          </cell>
        </row>
        <row r="678">
          <cell r="A678" t="str">
            <v>2 S 04 200 10</v>
          </cell>
          <cell r="B678" t="str">
            <v>-</v>
          </cell>
          <cell r="C678" t="str">
            <v>Corpo BSCC 2,00 x 2,00 m alt. 2,50 a 5,00 m</v>
          </cell>
          <cell r="D678" t="str">
            <v>m</v>
          </cell>
          <cell r="H678" t="str">
            <v>DNIT 025/2004-ES</v>
          </cell>
        </row>
        <row r="679">
          <cell r="A679" t="str">
            <v>2 S 04 200 11</v>
          </cell>
          <cell r="B679" t="str">
            <v>-</v>
          </cell>
          <cell r="C679" t="str">
            <v>Corpo BSCC 2,50 x 2,50 m alt. 2,50 a 5,00 m</v>
          </cell>
          <cell r="D679" t="str">
            <v>m</v>
          </cell>
          <cell r="H679" t="str">
            <v>DNIT 025/2004-ES</v>
          </cell>
        </row>
        <row r="680">
          <cell r="A680" t="str">
            <v>2 S 04 200 12</v>
          </cell>
          <cell r="B680" t="str">
            <v>-</v>
          </cell>
          <cell r="C680" t="str">
            <v>Corpo BSCC 3,00 x 3,00 m alt. 2,50 a 5,00 m</v>
          </cell>
          <cell r="D680" t="str">
            <v>m</v>
          </cell>
          <cell r="H680" t="str">
            <v>DNIT 025/2004-ES</v>
          </cell>
        </row>
        <row r="681">
          <cell r="A681" t="str">
            <v>2 S 04 200 13</v>
          </cell>
          <cell r="B681" t="str">
            <v>-</v>
          </cell>
          <cell r="C681" t="str">
            <v>Corpo BSCC 1,50 x 1,50 m alt. 5,00 a 7,50 m</v>
          </cell>
          <cell r="D681" t="str">
            <v>m</v>
          </cell>
          <cell r="H681" t="str">
            <v>DNIT 025/2004-ES</v>
          </cell>
        </row>
        <row r="682">
          <cell r="A682" t="str">
            <v>2 S 04 200 14</v>
          </cell>
          <cell r="B682" t="str">
            <v>-</v>
          </cell>
          <cell r="C682" t="str">
            <v>Corpo BSCC 2,00 x 2,00 m alt. 5,00 a 7,50 m</v>
          </cell>
          <cell r="D682" t="str">
            <v>m</v>
          </cell>
          <cell r="H682" t="str">
            <v>DNIT 025/2004-ES</v>
          </cell>
        </row>
        <row r="683">
          <cell r="A683" t="str">
            <v>2 S 04 200 15</v>
          </cell>
          <cell r="B683" t="str">
            <v>-</v>
          </cell>
          <cell r="C683" t="str">
            <v>Corpo BSCC 2,50 x 2,50 m alt. 5,00 a 7,50 m</v>
          </cell>
          <cell r="D683" t="str">
            <v>m</v>
          </cell>
          <cell r="H683" t="str">
            <v>DNIT 025/2004-ES</v>
          </cell>
        </row>
        <row r="684">
          <cell r="A684" t="str">
            <v>2 S 04 200 16</v>
          </cell>
          <cell r="B684" t="str">
            <v>-</v>
          </cell>
          <cell r="C684" t="str">
            <v>Corpo BSCC 3,00 x 3,00 m alt. 5,00 a 7,50 m</v>
          </cell>
          <cell r="D684" t="str">
            <v>m</v>
          </cell>
          <cell r="H684" t="str">
            <v>DNIT 025/2004-ES</v>
          </cell>
        </row>
        <row r="685">
          <cell r="A685" t="str">
            <v>2 S 04 200 17</v>
          </cell>
          <cell r="B685" t="str">
            <v>-</v>
          </cell>
          <cell r="C685" t="str">
            <v>Corpo BSCC 1,50 x 1,50 m alt. 7,50 a 10,00 m</v>
          </cell>
          <cell r="D685" t="str">
            <v>m</v>
          </cell>
          <cell r="H685" t="str">
            <v>DNIT 025/2004-ES</v>
          </cell>
        </row>
        <row r="686">
          <cell r="A686" t="str">
            <v>2 S 04 200 18</v>
          </cell>
          <cell r="B686" t="str">
            <v>-</v>
          </cell>
          <cell r="C686" t="str">
            <v>Corpo BSCC 2,00 x 2,00 m alt. 7,50 a 10,00 m</v>
          </cell>
          <cell r="D686" t="str">
            <v>m</v>
          </cell>
          <cell r="H686" t="str">
            <v>DNIT 025/2004-ES</v>
          </cell>
        </row>
        <row r="687">
          <cell r="A687" t="str">
            <v>2 S 04 200 19</v>
          </cell>
          <cell r="B687" t="str">
            <v>-</v>
          </cell>
          <cell r="C687" t="str">
            <v>Corpo BSCC 2,50 x 2,50 m alt. 7,50 a 10,00 m</v>
          </cell>
          <cell r="D687" t="str">
            <v>m</v>
          </cell>
          <cell r="H687" t="str">
            <v>DNIT 025/2004-ES</v>
          </cell>
        </row>
        <row r="688">
          <cell r="A688" t="str">
            <v>2 S 04 200 20</v>
          </cell>
          <cell r="B688" t="str">
            <v>-</v>
          </cell>
          <cell r="C688" t="str">
            <v>Corpo BSCC 3,00 x 3,00 m alt. 7,50 a 10,00 m</v>
          </cell>
          <cell r="D688" t="str">
            <v>m</v>
          </cell>
          <cell r="H688" t="str">
            <v>DNIT 025/2004-ES</v>
          </cell>
        </row>
        <row r="689">
          <cell r="A689" t="str">
            <v>2 S 04 200 21</v>
          </cell>
          <cell r="B689" t="str">
            <v>-</v>
          </cell>
          <cell r="C689" t="str">
            <v>Corpo BSCC 1,50 x 1,50 m alt. 10,00 a 12,50 m</v>
          </cell>
          <cell r="D689" t="str">
            <v>m</v>
          </cell>
          <cell r="H689" t="str">
            <v>DNIT 025/2004-ES</v>
          </cell>
        </row>
        <row r="690">
          <cell r="A690" t="str">
            <v>2 S 04 200 22</v>
          </cell>
          <cell r="B690" t="str">
            <v>-</v>
          </cell>
          <cell r="C690" t="str">
            <v>Corpo BSCC 2,00 x 2,00 m alt. 10,00 a 12,50 m</v>
          </cell>
          <cell r="D690" t="str">
            <v>m</v>
          </cell>
          <cell r="H690" t="str">
            <v>DNIT 025/2004-ES</v>
          </cell>
        </row>
        <row r="691">
          <cell r="A691" t="str">
            <v>2 S 04 200 23</v>
          </cell>
          <cell r="B691" t="str">
            <v>-</v>
          </cell>
          <cell r="C691" t="str">
            <v>Corpo BSCC 2,50 x 2,50 m alt. 10,00 a 12,50 m</v>
          </cell>
          <cell r="D691" t="str">
            <v>m</v>
          </cell>
          <cell r="H691" t="str">
            <v>DNIT 025/2004-ES</v>
          </cell>
        </row>
        <row r="692">
          <cell r="A692" t="str">
            <v>2 S 04 200 24</v>
          </cell>
          <cell r="B692" t="str">
            <v>-</v>
          </cell>
          <cell r="C692" t="str">
            <v>Corpo BSCC 3,00 a 3,00 m alt. 10,00 a 12,50 m</v>
          </cell>
          <cell r="D692" t="str">
            <v>m</v>
          </cell>
          <cell r="H692" t="str">
            <v>DNIT 025/2004-ES</v>
          </cell>
        </row>
        <row r="693">
          <cell r="A693" t="str">
            <v>2 S 04 200 25</v>
          </cell>
          <cell r="B693" t="str">
            <v>-</v>
          </cell>
          <cell r="C693" t="str">
            <v>Corpo BSCC 1,50 x 1,50 m alt. 12,50 a 15,00 m</v>
          </cell>
          <cell r="D693" t="str">
            <v>m</v>
          </cell>
          <cell r="H693" t="str">
            <v>DNIT 025/2004-ES</v>
          </cell>
        </row>
        <row r="694">
          <cell r="A694" t="str">
            <v>2 S 04 200 26</v>
          </cell>
          <cell r="B694" t="str">
            <v>-</v>
          </cell>
          <cell r="C694" t="str">
            <v>Corpo BSCC 2,00 a 2,00 m alt. 12,50 a 15,00 m</v>
          </cell>
          <cell r="D694" t="str">
            <v>m</v>
          </cell>
          <cell r="H694" t="str">
            <v>DNIT 025/2004-ES</v>
          </cell>
        </row>
        <row r="695">
          <cell r="A695" t="str">
            <v>2 S 04 200 27</v>
          </cell>
          <cell r="B695" t="str">
            <v>-</v>
          </cell>
          <cell r="C695" t="str">
            <v>Corpo BSCC 2,50 x 2,50 m alt. 12,50 a 15,00 m</v>
          </cell>
          <cell r="D695" t="str">
            <v>m</v>
          </cell>
          <cell r="H695" t="str">
            <v>DNIT 025/2004-ES</v>
          </cell>
        </row>
        <row r="696">
          <cell r="A696" t="str">
            <v>2 S 04 200 28</v>
          </cell>
          <cell r="B696" t="str">
            <v>-</v>
          </cell>
          <cell r="C696" t="str">
            <v>Corpo BSCC 3,00 x 3,00 m alt. 12,50 a 15,00 m</v>
          </cell>
          <cell r="D696" t="str">
            <v>m</v>
          </cell>
          <cell r="H696" t="str">
            <v>DNIT 025/2004-ES</v>
          </cell>
        </row>
        <row r="697">
          <cell r="A697" t="str">
            <v>2 S 04 200 51</v>
          </cell>
          <cell r="B697" t="str">
            <v>-</v>
          </cell>
          <cell r="C697" t="str">
            <v>Corpo BSCC 1,50 x 1,50 m alt. 0 a 1,00 m AC/BC</v>
          </cell>
          <cell r="D697" t="str">
            <v>und</v>
          </cell>
          <cell r="H697" t="str">
            <v>DNIT 025/2004-ES</v>
          </cell>
        </row>
        <row r="698">
          <cell r="A698" t="str">
            <v>2 S 04 200 52</v>
          </cell>
          <cell r="B698" t="str">
            <v>-</v>
          </cell>
          <cell r="C698" t="str">
            <v>Corpo BSCC 2,00 x 2,00 m alt. 0 a 1,00 m AC/BC</v>
          </cell>
          <cell r="D698" t="str">
            <v>und</v>
          </cell>
          <cell r="H698" t="str">
            <v>DNIT 025/2004-ES</v>
          </cell>
        </row>
        <row r="699">
          <cell r="A699" t="str">
            <v>2 S 04 200 53</v>
          </cell>
          <cell r="B699" t="str">
            <v>-</v>
          </cell>
          <cell r="C699" t="str">
            <v>Corpo BSCC 2,50 x 2,50 m alt. 0 a 1,00 m AC/BC</v>
          </cell>
          <cell r="D699" t="str">
            <v>m</v>
          </cell>
          <cell r="H699" t="str">
            <v>DNIT 025/2004-ES</v>
          </cell>
        </row>
        <row r="700">
          <cell r="A700" t="str">
            <v>2 S 04 200 54</v>
          </cell>
          <cell r="B700" t="str">
            <v>-</v>
          </cell>
          <cell r="C700" t="str">
            <v>Corpo BSCC 3,00 x 3,00 m alt. 0 a 1,00 m AC/BC</v>
          </cell>
          <cell r="D700" t="str">
            <v>m</v>
          </cell>
          <cell r="H700" t="str">
            <v>DNIT 025/2004-ES</v>
          </cell>
        </row>
        <row r="701">
          <cell r="A701" t="str">
            <v>2 S 04 200 55</v>
          </cell>
          <cell r="B701" t="str">
            <v>-</v>
          </cell>
          <cell r="C701" t="str">
            <v>Corpo BSCC 1,50 x 1,50 m alt. 1,00 a 2,50 m AC/BC</v>
          </cell>
          <cell r="D701" t="str">
            <v>m</v>
          </cell>
          <cell r="H701" t="str">
            <v>DNIT 025/2004-ES</v>
          </cell>
        </row>
        <row r="702">
          <cell r="A702" t="str">
            <v>2 S 04 200 56</v>
          </cell>
          <cell r="B702" t="str">
            <v>-</v>
          </cell>
          <cell r="C702" t="str">
            <v>Corpo BSCC 2,00 x 2,00 m alt. 1,00 a 2,50 m AC/BC</v>
          </cell>
          <cell r="D702" t="str">
            <v>m</v>
          </cell>
          <cell r="H702" t="str">
            <v>DNIT 025/2004-ES</v>
          </cell>
        </row>
        <row r="703">
          <cell r="A703" t="str">
            <v>2 S 04 200 57</v>
          </cell>
          <cell r="B703" t="str">
            <v>-</v>
          </cell>
          <cell r="C703" t="str">
            <v>Corpo BSCC 2,50 x 2,50 m alt. 1,00 a 2,50 m AC/BC</v>
          </cell>
          <cell r="D703" t="str">
            <v>m</v>
          </cell>
          <cell r="H703" t="str">
            <v>DNIT 025/2004-ES</v>
          </cell>
        </row>
        <row r="704">
          <cell r="A704" t="str">
            <v>2 S 04 200 58</v>
          </cell>
          <cell r="B704" t="str">
            <v>-</v>
          </cell>
          <cell r="C704" t="str">
            <v>Corpo BSCC 3,00 x 3,00 m alt. 1,00 a 2,50 m AC/BC</v>
          </cell>
          <cell r="D704" t="str">
            <v>m</v>
          </cell>
          <cell r="H704" t="str">
            <v>DNIT 025/2004-ES</v>
          </cell>
        </row>
        <row r="705">
          <cell r="A705" t="str">
            <v>2 S 04 200 59</v>
          </cell>
          <cell r="B705" t="str">
            <v>-</v>
          </cell>
          <cell r="C705" t="str">
            <v>Corpo BSCC 1,50 x 1,50 m alt. 2,50 a 5,00 m AC/BC</v>
          </cell>
          <cell r="D705" t="str">
            <v>m</v>
          </cell>
          <cell r="H705" t="str">
            <v>DNIT 025/2004-ES</v>
          </cell>
        </row>
        <row r="706">
          <cell r="A706" t="str">
            <v>2 S 04 200 60</v>
          </cell>
          <cell r="B706" t="str">
            <v>-</v>
          </cell>
          <cell r="C706" t="str">
            <v>Corpo BSCC 2,00 x 2,00 m alt. 2,50 a 5,00 m AC/BC</v>
          </cell>
          <cell r="D706" t="str">
            <v>m</v>
          </cell>
          <cell r="H706" t="str">
            <v>DNIT 025/2004-ES</v>
          </cell>
        </row>
        <row r="707">
          <cell r="A707" t="str">
            <v>2 S 04 200 61</v>
          </cell>
          <cell r="B707" t="str">
            <v>-</v>
          </cell>
          <cell r="C707" t="str">
            <v>Corpo BSCC 2,50 x 2,50 m alt. 2,50 a 5,00 m AC/BC</v>
          </cell>
          <cell r="D707" t="str">
            <v>m</v>
          </cell>
          <cell r="H707" t="str">
            <v>DNIT 025/2004-ES</v>
          </cell>
        </row>
        <row r="708">
          <cell r="A708" t="str">
            <v>2 S 04 200 62</v>
          </cell>
          <cell r="B708" t="str">
            <v>-</v>
          </cell>
          <cell r="C708" t="str">
            <v>Corpo BSCC 3,00 x 3,00 m alt. 2,50 a 5,00 m AC/BC</v>
          </cell>
          <cell r="D708" t="str">
            <v>m</v>
          </cell>
          <cell r="H708" t="str">
            <v>DNIT 025/2004-ES</v>
          </cell>
        </row>
        <row r="709">
          <cell r="A709" t="str">
            <v>2 S 04 200 63</v>
          </cell>
          <cell r="B709" t="str">
            <v>-</v>
          </cell>
          <cell r="C709" t="str">
            <v>Corpo BSCC 1,50 a 1,50 m alt. 5,00 a 7,50 m AC/BC</v>
          </cell>
          <cell r="D709" t="str">
            <v>m</v>
          </cell>
          <cell r="H709" t="str">
            <v>DNIT 025/2004-ES</v>
          </cell>
        </row>
        <row r="710">
          <cell r="A710" t="str">
            <v>2 S 04 200 64</v>
          </cell>
          <cell r="B710" t="str">
            <v>-</v>
          </cell>
          <cell r="C710" t="str">
            <v>Corpo BSCC 2,00 x 2,00 m alt. 5,00 a 7,50 m AC/BC</v>
          </cell>
          <cell r="D710" t="str">
            <v>m</v>
          </cell>
          <cell r="H710" t="str">
            <v>DNIT 025/2004-ES</v>
          </cell>
        </row>
        <row r="711">
          <cell r="A711" t="str">
            <v>2 S 04 200 65</v>
          </cell>
          <cell r="B711" t="str">
            <v>-</v>
          </cell>
          <cell r="C711" t="str">
            <v>Corpo BSCC 2,50 x 2,50 m alt. 5,00 a 7,50 m AC/BC</v>
          </cell>
          <cell r="D711" t="str">
            <v>m</v>
          </cell>
          <cell r="H711" t="str">
            <v>DNIT 025/2004-ES</v>
          </cell>
        </row>
        <row r="712">
          <cell r="A712" t="str">
            <v>2 S 04 200 66</v>
          </cell>
          <cell r="B712" t="str">
            <v>-</v>
          </cell>
          <cell r="C712" t="str">
            <v>Corpo BSCC 3,00 x 3,00 m alt. 5,00 a 7,50 m AC/BC</v>
          </cell>
          <cell r="D712" t="str">
            <v>m</v>
          </cell>
          <cell r="H712" t="str">
            <v>DNIT 025/2004-ES</v>
          </cell>
        </row>
        <row r="713">
          <cell r="A713" t="str">
            <v>2 S 04 200 67</v>
          </cell>
          <cell r="B713" t="str">
            <v>-</v>
          </cell>
          <cell r="C713" t="str">
            <v>Corpo BSCC 1,50 x 1,50 m alt. 7,50 a 10,00 m AC/BC</v>
          </cell>
          <cell r="D713" t="str">
            <v>m</v>
          </cell>
          <cell r="H713" t="str">
            <v>DNIT 025/2004-ES</v>
          </cell>
        </row>
        <row r="714">
          <cell r="A714" t="str">
            <v>2 S 04 200 68</v>
          </cell>
          <cell r="B714" t="str">
            <v>-</v>
          </cell>
          <cell r="C714" t="str">
            <v>Corpo BSCC 2,00 x 2,00 m alt. 7,50 a 10,00 m AC/BC</v>
          </cell>
          <cell r="D714" t="str">
            <v>m</v>
          </cell>
          <cell r="H714" t="str">
            <v>DNIT 025/2004-ES</v>
          </cell>
        </row>
        <row r="715">
          <cell r="A715" t="str">
            <v>2 S 04 200 69</v>
          </cell>
          <cell r="B715" t="str">
            <v>-</v>
          </cell>
          <cell r="C715" t="str">
            <v>Corpo BSCC 2,50 x 2,50 m alt. 7,50 a 10,00 m AC/BC</v>
          </cell>
          <cell r="D715" t="str">
            <v>m</v>
          </cell>
          <cell r="H715" t="str">
            <v>DNIT 025/2004-ES</v>
          </cell>
        </row>
        <row r="716">
          <cell r="A716" t="str">
            <v>2 S 04 200 70</v>
          </cell>
          <cell r="B716" t="str">
            <v>-</v>
          </cell>
          <cell r="C716" t="str">
            <v>Corpo BSCC 3,00 x 3,00 m alt. 7,50 a 10,00 m AC/BC</v>
          </cell>
          <cell r="D716" t="str">
            <v>m</v>
          </cell>
          <cell r="H716" t="str">
            <v>DNIT 025/2004-ES</v>
          </cell>
        </row>
        <row r="717">
          <cell r="A717" t="str">
            <v>2 S 04 200 71</v>
          </cell>
          <cell r="B717" t="str">
            <v>-</v>
          </cell>
          <cell r="C717" t="str">
            <v>Corpo BSCC 1,50 x 1,50 m alt.10,00 a 12,50 m AC/BC</v>
          </cell>
          <cell r="D717" t="str">
            <v>m</v>
          </cell>
          <cell r="H717" t="str">
            <v>DNIT 025/2004-ES</v>
          </cell>
        </row>
        <row r="718">
          <cell r="A718" t="str">
            <v>2 S 04 200 72</v>
          </cell>
          <cell r="B718" t="str">
            <v>-</v>
          </cell>
          <cell r="C718" t="str">
            <v>Corpo BSCC 2,00 a 2,00 m alt.10,00 a 12,50 m AC/BC</v>
          </cell>
          <cell r="D718" t="str">
            <v>m</v>
          </cell>
          <cell r="H718" t="str">
            <v>DNIT 025/2004-ES</v>
          </cell>
        </row>
        <row r="719">
          <cell r="A719" t="str">
            <v>2 S 04 200 73</v>
          </cell>
          <cell r="B719" t="str">
            <v>-</v>
          </cell>
          <cell r="C719" t="str">
            <v>Corpo BSCC 2,50 x 2,50 m alt.10,00 a 12,50 m AC/BC</v>
          </cell>
          <cell r="D719" t="str">
            <v>m</v>
          </cell>
          <cell r="H719" t="str">
            <v>DNIT 025/2004-ES</v>
          </cell>
        </row>
        <row r="720">
          <cell r="A720" t="str">
            <v>2 S 04 200 74</v>
          </cell>
          <cell r="B720" t="str">
            <v>-</v>
          </cell>
          <cell r="C720" t="str">
            <v>Corpo BSCC 3,00 x 3,00 m alt.10,00 a 12,50 m AC/BC</v>
          </cell>
          <cell r="D720" t="str">
            <v>m</v>
          </cell>
          <cell r="H720" t="str">
            <v>DNIT 025/2004-ES</v>
          </cell>
        </row>
        <row r="721">
          <cell r="A721" t="str">
            <v>2 S 04 200 75</v>
          </cell>
          <cell r="B721" t="str">
            <v>-</v>
          </cell>
          <cell r="C721" t="str">
            <v>Corpo BSCC 1,50 x 1,50 m alt.12,50 a 15,00 m AC/BC</v>
          </cell>
          <cell r="D721" t="str">
            <v>m</v>
          </cell>
          <cell r="H721" t="str">
            <v>DNIT 025/2004-ES</v>
          </cell>
        </row>
        <row r="722">
          <cell r="A722" t="str">
            <v>2 S 04 200 76</v>
          </cell>
          <cell r="B722" t="str">
            <v>-</v>
          </cell>
          <cell r="C722" t="str">
            <v>Corpo BSCC 2,00 x 2,00 m alt.12,50 a 15,00 m AC/BC</v>
          </cell>
          <cell r="D722" t="str">
            <v>m</v>
          </cell>
          <cell r="H722" t="str">
            <v>DNIT 025/2004-ES</v>
          </cell>
        </row>
        <row r="723">
          <cell r="A723" t="str">
            <v>2 S 04 200 77</v>
          </cell>
          <cell r="B723" t="str">
            <v>-</v>
          </cell>
          <cell r="C723" t="str">
            <v>Corpo BSCC 2,50 a 2,50 m alt.12,50 a 15,00 m AC/BC</v>
          </cell>
          <cell r="D723" t="str">
            <v>m</v>
          </cell>
          <cell r="H723" t="str">
            <v>DNIT 025/2004-ES</v>
          </cell>
        </row>
        <row r="724">
          <cell r="A724" t="str">
            <v>2 S 04 200 78</v>
          </cell>
          <cell r="B724" t="str">
            <v>-</v>
          </cell>
          <cell r="C724" t="str">
            <v>Corpo BSCC 3,00 x 3,00 m alt.12,50 a 15,00 m AC/BC</v>
          </cell>
          <cell r="D724" t="str">
            <v>m</v>
          </cell>
          <cell r="H724" t="str">
            <v>DNIT 025/2004-ES</v>
          </cell>
        </row>
        <row r="725">
          <cell r="A725" t="str">
            <v>2 S 04 201 01</v>
          </cell>
          <cell r="B725" t="str">
            <v>-</v>
          </cell>
          <cell r="C725" t="str">
            <v>Boca BSCC 1,50 x 1,50 m normal</v>
          </cell>
          <cell r="D725" t="str">
            <v>und</v>
          </cell>
          <cell r="H725" t="str">
            <v>DNIT 025/2004-ES</v>
          </cell>
        </row>
        <row r="726">
          <cell r="A726" t="str">
            <v>2 S 04 201 02</v>
          </cell>
          <cell r="B726" t="str">
            <v>-</v>
          </cell>
          <cell r="C726" t="str">
            <v>Boca BSCC 2,00 x 2,00 m normal</v>
          </cell>
          <cell r="D726" t="str">
            <v>und</v>
          </cell>
          <cell r="H726" t="str">
            <v>DNIT 025/2004-ES</v>
          </cell>
        </row>
        <row r="727">
          <cell r="A727" t="str">
            <v>2 S 04 201 03</v>
          </cell>
          <cell r="B727" t="str">
            <v>-</v>
          </cell>
          <cell r="C727" t="str">
            <v>Boca BSCC 2,50 x 2,50 m normal</v>
          </cell>
          <cell r="D727" t="str">
            <v>und</v>
          </cell>
          <cell r="H727" t="str">
            <v>DNIT 025/2004-ES</v>
          </cell>
        </row>
        <row r="728">
          <cell r="A728" t="str">
            <v>2 S 04 201 04</v>
          </cell>
          <cell r="B728" t="str">
            <v>-</v>
          </cell>
          <cell r="C728" t="str">
            <v>Boca BSCC 3,00 x 3,00 m normal</v>
          </cell>
          <cell r="D728" t="str">
            <v>und</v>
          </cell>
          <cell r="H728" t="str">
            <v>DNIT 025/2004-ES</v>
          </cell>
        </row>
        <row r="729">
          <cell r="A729" t="str">
            <v>2 S 04 201 05</v>
          </cell>
          <cell r="B729" t="str">
            <v>-</v>
          </cell>
          <cell r="C729" t="str">
            <v>Boca BSCC 1,50 x 1,50 m - esc.=15</v>
          </cell>
          <cell r="D729" t="str">
            <v>und</v>
          </cell>
          <cell r="H729" t="str">
            <v>DNIT 025/2004-ES</v>
          </cell>
        </row>
        <row r="730">
          <cell r="A730" t="str">
            <v>2 S 04 201 06</v>
          </cell>
          <cell r="B730" t="str">
            <v>-</v>
          </cell>
          <cell r="C730" t="str">
            <v>Boca BSCC 2,00 x 2,00 m - esc.=15</v>
          </cell>
          <cell r="D730" t="str">
            <v>und</v>
          </cell>
          <cell r="H730" t="str">
            <v>DNIT 025/2004-ES</v>
          </cell>
        </row>
        <row r="731">
          <cell r="A731" t="str">
            <v>2 S 04 201 07</v>
          </cell>
          <cell r="B731" t="str">
            <v>-</v>
          </cell>
          <cell r="C731" t="str">
            <v>Boca BSCC 2,50 x 2,50 m - esc.=15</v>
          </cell>
          <cell r="D731" t="str">
            <v>und</v>
          </cell>
          <cell r="H731" t="str">
            <v>DNIT 025/2004-ES</v>
          </cell>
        </row>
        <row r="732">
          <cell r="A732" t="str">
            <v>2 S 04 201 08</v>
          </cell>
          <cell r="B732" t="str">
            <v>-</v>
          </cell>
          <cell r="C732" t="str">
            <v>Boca BSCC 3,00 x 3,00 m - esc.=15</v>
          </cell>
          <cell r="D732" t="str">
            <v>und</v>
          </cell>
          <cell r="H732" t="str">
            <v>DNIT 025/2004-ES</v>
          </cell>
        </row>
        <row r="733">
          <cell r="A733" t="str">
            <v>2 S 04 201 09</v>
          </cell>
          <cell r="B733" t="str">
            <v>-</v>
          </cell>
          <cell r="C733" t="str">
            <v>Boca BSCC 1,50 x 1,50 m - esc.=30</v>
          </cell>
          <cell r="D733" t="str">
            <v>und</v>
          </cell>
          <cell r="H733" t="str">
            <v>DNIT 025/2004-ES</v>
          </cell>
        </row>
        <row r="734">
          <cell r="A734" t="str">
            <v>2 S 04 201 10</v>
          </cell>
          <cell r="B734" t="str">
            <v>-</v>
          </cell>
          <cell r="C734" t="str">
            <v>Boca BSCC 2,00 x 2,00 m - esc.=30</v>
          </cell>
          <cell r="D734" t="str">
            <v>und</v>
          </cell>
          <cell r="H734" t="str">
            <v>DNIT 025/2004-ES</v>
          </cell>
        </row>
        <row r="735">
          <cell r="A735" t="str">
            <v>2 S 04 201 11</v>
          </cell>
          <cell r="B735" t="str">
            <v>-</v>
          </cell>
          <cell r="C735" t="str">
            <v>Boca BSCC 2,50 x 2,50 m - esc.=30</v>
          </cell>
          <cell r="D735" t="str">
            <v>und</v>
          </cell>
          <cell r="H735" t="str">
            <v>DNIT 025/2004-ES</v>
          </cell>
        </row>
        <row r="736">
          <cell r="A736" t="str">
            <v>2 S 04 201 12</v>
          </cell>
          <cell r="B736" t="str">
            <v>-</v>
          </cell>
          <cell r="C736" t="str">
            <v>Boca BSCC 3,00 x 3,00 m =esc.=30</v>
          </cell>
          <cell r="D736" t="str">
            <v>und</v>
          </cell>
          <cell r="H736" t="str">
            <v>DNIT 025/2004-ES</v>
          </cell>
        </row>
        <row r="737">
          <cell r="A737" t="str">
            <v>2 S 04 201 13</v>
          </cell>
          <cell r="B737" t="str">
            <v>-</v>
          </cell>
          <cell r="C737" t="str">
            <v>Boca BSCC 1,50 x 1,50 m - esc.=45</v>
          </cell>
          <cell r="D737" t="str">
            <v>und</v>
          </cell>
          <cell r="H737" t="str">
            <v>DNIT 025/2004-ES</v>
          </cell>
        </row>
        <row r="738">
          <cell r="A738" t="str">
            <v>2 S 04 201 14</v>
          </cell>
          <cell r="B738" t="str">
            <v>-</v>
          </cell>
          <cell r="C738" t="str">
            <v>Boca BSCC 2,00 x 2,00 m - esc.=45</v>
          </cell>
          <cell r="D738" t="str">
            <v>und</v>
          </cell>
          <cell r="H738" t="str">
            <v>DNIT 025/2004-ES</v>
          </cell>
        </row>
        <row r="739">
          <cell r="A739" t="str">
            <v>2 S 04 201 15</v>
          </cell>
          <cell r="B739" t="str">
            <v>-</v>
          </cell>
          <cell r="C739" t="str">
            <v>Boca BSCC 2,50 x 2,50 m - esc.=45</v>
          </cell>
          <cell r="D739" t="str">
            <v>und</v>
          </cell>
          <cell r="H739" t="str">
            <v>DNIT 025/2004-ES</v>
          </cell>
        </row>
        <row r="740">
          <cell r="A740" t="str">
            <v>2 S 04 201 16</v>
          </cell>
          <cell r="B740" t="str">
            <v>-</v>
          </cell>
          <cell r="C740" t="str">
            <v>Boca BSCC 3,00 x 3,00 m - esc.=45</v>
          </cell>
          <cell r="D740" t="str">
            <v>und</v>
          </cell>
          <cell r="H740" t="str">
            <v>DNIT 025/2004-ES</v>
          </cell>
        </row>
        <row r="741">
          <cell r="A741" t="str">
            <v>2 S 04 201 51</v>
          </cell>
          <cell r="B741" t="str">
            <v>-</v>
          </cell>
          <cell r="C741" t="str">
            <v>Boca BSCC 1,50 x 1,50 m normal AC/BC</v>
          </cell>
          <cell r="D741" t="str">
            <v>und</v>
          </cell>
          <cell r="H741" t="str">
            <v>DNIT 025/2004-ES</v>
          </cell>
        </row>
        <row r="742">
          <cell r="A742" t="str">
            <v>2 S 04 201 52</v>
          </cell>
          <cell r="B742" t="str">
            <v>-</v>
          </cell>
          <cell r="C742" t="str">
            <v>Boca BSCC 2,00 x 2,00 m normal AC/BC</v>
          </cell>
          <cell r="D742" t="str">
            <v>und</v>
          </cell>
          <cell r="H742" t="str">
            <v>DNIT 025/2004-ES</v>
          </cell>
        </row>
        <row r="743">
          <cell r="A743" t="str">
            <v>2 S 04 201 53</v>
          </cell>
          <cell r="B743" t="str">
            <v>-</v>
          </cell>
          <cell r="C743" t="str">
            <v>Boca BSCC 2,50 x 2,50 m normal AC/BC</v>
          </cell>
          <cell r="D743" t="str">
            <v>und</v>
          </cell>
          <cell r="H743" t="str">
            <v>DNIT 025/2004-ES</v>
          </cell>
        </row>
        <row r="744">
          <cell r="A744" t="str">
            <v>2 S 04 201 54</v>
          </cell>
          <cell r="B744" t="str">
            <v>-</v>
          </cell>
          <cell r="C744" t="str">
            <v>Boca BSCC 3,00 x 3,00 m normal AC/BC</v>
          </cell>
          <cell r="D744" t="str">
            <v>und</v>
          </cell>
          <cell r="H744" t="str">
            <v>DNIT 025/2004-ES</v>
          </cell>
        </row>
        <row r="745">
          <cell r="A745" t="str">
            <v>2 S 04 201 55</v>
          </cell>
          <cell r="B745" t="str">
            <v>-</v>
          </cell>
          <cell r="C745" t="str">
            <v>Boca BSCC 1,50 x 1,50 m - esc=15 AC/BC</v>
          </cell>
          <cell r="D745" t="str">
            <v>und</v>
          </cell>
          <cell r="H745" t="str">
            <v>DNIT 025/2004-ES</v>
          </cell>
        </row>
        <row r="746">
          <cell r="A746" t="str">
            <v>2 S 04 201 56</v>
          </cell>
          <cell r="B746" t="str">
            <v>-</v>
          </cell>
          <cell r="C746" t="str">
            <v>Boca BSCC 2,00 x 2,00 m - esc=15 AC/BC</v>
          </cell>
          <cell r="D746" t="str">
            <v>und</v>
          </cell>
          <cell r="H746" t="str">
            <v>DNIT 025/2004-ES</v>
          </cell>
        </row>
        <row r="747">
          <cell r="A747" t="str">
            <v>2 S 04 201 57</v>
          </cell>
          <cell r="B747" t="str">
            <v>-</v>
          </cell>
          <cell r="C747" t="str">
            <v>Boca BSCC 2,50 x 2,50 m - esc=15 AC/BC</v>
          </cell>
          <cell r="D747" t="str">
            <v>und</v>
          </cell>
          <cell r="H747" t="str">
            <v>DNIT 025/2004-ES</v>
          </cell>
        </row>
        <row r="748">
          <cell r="A748" t="str">
            <v>2 S 04 201 58</v>
          </cell>
          <cell r="B748" t="str">
            <v>-</v>
          </cell>
          <cell r="C748" t="str">
            <v>Boca BSCC 3,00 x 3,00 m - esc=15 AC/BC</v>
          </cell>
          <cell r="D748" t="str">
            <v>und</v>
          </cell>
          <cell r="H748" t="str">
            <v>DNIT 025/2004-ES</v>
          </cell>
        </row>
        <row r="749">
          <cell r="A749" t="str">
            <v>2 S 04 201 59</v>
          </cell>
          <cell r="B749" t="str">
            <v>-</v>
          </cell>
          <cell r="C749" t="str">
            <v>Boca BSCC 1,50 x 1,50 m - esc=30 AC/BC</v>
          </cell>
          <cell r="D749" t="str">
            <v>und</v>
          </cell>
          <cell r="H749" t="str">
            <v>DNIT 025/2004-ES</v>
          </cell>
        </row>
        <row r="750">
          <cell r="A750" t="str">
            <v>2 S 04 201 60</v>
          </cell>
          <cell r="B750" t="str">
            <v>-</v>
          </cell>
          <cell r="C750" t="str">
            <v>Boca BSCC 2,00 x 2,00 m - esc=30 AC/BC</v>
          </cell>
          <cell r="D750" t="str">
            <v>und</v>
          </cell>
          <cell r="H750" t="str">
            <v>DNIT 025/2004-ES</v>
          </cell>
        </row>
        <row r="751">
          <cell r="A751" t="str">
            <v>2 S 04 201 61</v>
          </cell>
          <cell r="B751" t="str">
            <v>-</v>
          </cell>
          <cell r="C751" t="str">
            <v>Boca BSCC 2,50 x 2,50 m - esc=30 AC/BC</v>
          </cell>
          <cell r="D751" t="str">
            <v>und</v>
          </cell>
          <cell r="H751" t="str">
            <v>DNIT 025/2004-ES</v>
          </cell>
        </row>
        <row r="752">
          <cell r="A752" t="str">
            <v>2 S 04 201 62</v>
          </cell>
          <cell r="B752" t="str">
            <v>-</v>
          </cell>
          <cell r="C752" t="str">
            <v>Boca BSCC 3,00 x 3,00 m - esc=30 AC/BC</v>
          </cell>
          <cell r="D752" t="str">
            <v>und</v>
          </cell>
          <cell r="H752" t="str">
            <v>DNIT 025/2004-ES</v>
          </cell>
        </row>
        <row r="753">
          <cell r="A753" t="str">
            <v>2 S 04 201 63</v>
          </cell>
          <cell r="B753" t="str">
            <v>-</v>
          </cell>
          <cell r="C753" t="str">
            <v>Boca BSCC 1,50 x 1,50 m - esc=45 AC/BC</v>
          </cell>
          <cell r="D753" t="str">
            <v>und</v>
          </cell>
          <cell r="H753" t="str">
            <v>DNIT 025/2004-ES</v>
          </cell>
        </row>
        <row r="754">
          <cell r="A754" t="str">
            <v>2 S 04 201 64</v>
          </cell>
          <cell r="B754" t="str">
            <v>-</v>
          </cell>
          <cell r="C754" t="str">
            <v>Boca BSCC 2,00 x 2,00 m - esc=45 AC/BC</v>
          </cell>
          <cell r="D754" t="str">
            <v>und</v>
          </cell>
          <cell r="H754" t="str">
            <v>DNIT 025/2004-ES</v>
          </cell>
        </row>
        <row r="755">
          <cell r="A755" t="str">
            <v>2 S 04 201 65</v>
          </cell>
          <cell r="B755" t="str">
            <v>-</v>
          </cell>
          <cell r="C755" t="str">
            <v>Boca BSCC 2,50 x 2,50 m - esc=45 AC/BC</v>
          </cell>
          <cell r="D755" t="str">
            <v>und</v>
          </cell>
          <cell r="H755" t="str">
            <v>DNIT 025/2004-ES</v>
          </cell>
        </row>
        <row r="756">
          <cell r="A756" t="str">
            <v>2 S 04 201 66</v>
          </cell>
          <cell r="B756" t="str">
            <v>-</v>
          </cell>
          <cell r="C756" t="str">
            <v>Boca BSCC 3,00 x 3,00 m - esc=45 AC/BC</v>
          </cell>
          <cell r="D756" t="str">
            <v>und</v>
          </cell>
          <cell r="H756" t="str">
            <v>DNIT 025/2004-ES</v>
          </cell>
        </row>
        <row r="757">
          <cell r="A757" t="str">
            <v>2 S 04 210 01</v>
          </cell>
          <cell r="B757" t="str">
            <v>-</v>
          </cell>
          <cell r="C757" t="str">
            <v>Corpo BDCC 1,50 x 1,50 m alt. 0 a 1,00 m</v>
          </cell>
          <cell r="D757" t="str">
            <v>m</v>
          </cell>
          <cell r="H757" t="str">
            <v>DNIT 025/2004-ES</v>
          </cell>
        </row>
        <row r="758">
          <cell r="A758" t="str">
            <v>2 S 04 210 02</v>
          </cell>
          <cell r="B758" t="str">
            <v>-</v>
          </cell>
          <cell r="C758" t="str">
            <v>Corpo BDCC 2,00 x 2,00 m alt. 0 a 1,00 m</v>
          </cell>
          <cell r="D758" t="str">
            <v>m</v>
          </cell>
          <cell r="H758" t="str">
            <v>DNIT 025/2004-ES</v>
          </cell>
        </row>
        <row r="759">
          <cell r="A759" t="str">
            <v>2 S 04 210 03</v>
          </cell>
          <cell r="B759" t="str">
            <v>-</v>
          </cell>
          <cell r="C759" t="str">
            <v>Corpo BDCC 2,50 x 2,50 m alt. 0 a 1,00 m</v>
          </cell>
          <cell r="D759" t="str">
            <v>m</v>
          </cell>
          <cell r="H759" t="str">
            <v>DNIT 025/2004-ES</v>
          </cell>
        </row>
        <row r="760">
          <cell r="A760" t="str">
            <v>2 S 04 210 04</v>
          </cell>
          <cell r="B760" t="str">
            <v>-</v>
          </cell>
          <cell r="C760" t="str">
            <v>Corpo BDCC 3,00 x 3,00 m alt. 0 a 1,00</v>
          </cell>
          <cell r="D760" t="str">
            <v>m</v>
          </cell>
          <cell r="H760" t="str">
            <v>DNIT 025/2004-ES</v>
          </cell>
        </row>
        <row r="761">
          <cell r="A761" t="str">
            <v>2 S 04 210 05</v>
          </cell>
          <cell r="B761" t="str">
            <v>-</v>
          </cell>
          <cell r="C761" t="str">
            <v>Corpo BDCC 1,50 x 1,50 m alt. 1,00 a 2,50 m</v>
          </cell>
          <cell r="D761" t="str">
            <v>m</v>
          </cell>
          <cell r="H761" t="str">
            <v>DNIT 025/2004-ES</v>
          </cell>
        </row>
        <row r="762">
          <cell r="A762" t="str">
            <v>2 S 04 210 06</v>
          </cell>
          <cell r="B762" t="str">
            <v>-</v>
          </cell>
          <cell r="C762" t="str">
            <v>Corpo BDCC 2,00 x 2,00 m alt. 1,00 a 2,50 m</v>
          </cell>
          <cell r="D762" t="str">
            <v>m</v>
          </cell>
          <cell r="H762" t="str">
            <v>DNIT 025/2004-ES</v>
          </cell>
        </row>
        <row r="763">
          <cell r="A763" t="str">
            <v>2 S 04 210 07</v>
          </cell>
          <cell r="B763" t="str">
            <v>-</v>
          </cell>
          <cell r="C763" t="str">
            <v>Corpo BDCC 2,50 x 2,50 m alt. 1,00 a 2,50 m</v>
          </cell>
          <cell r="D763" t="str">
            <v>m</v>
          </cell>
          <cell r="H763" t="str">
            <v>DNIT 025/2004-ES</v>
          </cell>
        </row>
        <row r="764">
          <cell r="A764" t="str">
            <v>2 S 04 210 08</v>
          </cell>
          <cell r="B764" t="str">
            <v>-</v>
          </cell>
          <cell r="C764" t="str">
            <v>Corpo BDCC 3,00 x 3,00 m alt. 1,00 a 2,50 m</v>
          </cell>
          <cell r="D764" t="str">
            <v>m</v>
          </cell>
          <cell r="H764" t="str">
            <v>DNIT 025/2004-ES</v>
          </cell>
        </row>
        <row r="765">
          <cell r="A765" t="str">
            <v>2 S 04 210 09</v>
          </cell>
          <cell r="B765" t="str">
            <v>-</v>
          </cell>
          <cell r="C765" t="str">
            <v>Corpo BDCC 1,50 x 1,50 m alt. 2,50 a 5,00 m</v>
          </cell>
          <cell r="D765" t="str">
            <v>m</v>
          </cell>
          <cell r="H765" t="str">
            <v>DNIT 025/2004-ES</v>
          </cell>
        </row>
        <row r="766">
          <cell r="A766" t="str">
            <v>2 S 04 210 10</v>
          </cell>
          <cell r="B766" t="str">
            <v>-</v>
          </cell>
          <cell r="C766" t="str">
            <v>Corpo BDCC 2,00 x 2,00 m alt. 2,50 a 5,00 m</v>
          </cell>
          <cell r="D766" t="str">
            <v>m</v>
          </cell>
          <cell r="H766" t="str">
            <v>DNIT 025/2004-ES</v>
          </cell>
        </row>
        <row r="767">
          <cell r="A767" t="str">
            <v>2 S 04 210 11</v>
          </cell>
          <cell r="B767" t="str">
            <v>-</v>
          </cell>
          <cell r="C767" t="str">
            <v>Corpo BDCC 2,50 x 2,50 m alt. 2,50 a 5,00 m</v>
          </cell>
          <cell r="D767" t="str">
            <v>m</v>
          </cell>
          <cell r="H767" t="str">
            <v>DNIT 025/2004-ES</v>
          </cell>
        </row>
        <row r="768">
          <cell r="A768" t="str">
            <v>2 S 04 210 12</v>
          </cell>
          <cell r="B768" t="str">
            <v>-</v>
          </cell>
          <cell r="C768" t="str">
            <v>Corpo BDCC 3,00 x 3,00 m alt. 2,50 a 5,00 m</v>
          </cell>
          <cell r="D768" t="str">
            <v>m</v>
          </cell>
          <cell r="H768" t="str">
            <v>DNIT 025/2004-ES</v>
          </cell>
        </row>
        <row r="769">
          <cell r="A769" t="str">
            <v>2 S 04 210 13</v>
          </cell>
          <cell r="B769" t="str">
            <v>-</v>
          </cell>
          <cell r="C769" t="str">
            <v>Corpo BDCC 1,50 x 1,50 m alt. 5,00 a 7,50 m</v>
          </cell>
          <cell r="D769" t="str">
            <v>m</v>
          </cell>
          <cell r="H769" t="str">
            <v>DNIT 025/2004-ES</v>
          </cell>
        </row>
        <row r="770">
          <cell r="A770" t="str">
            <v>2 S 04 210 14</v>
          </cell>
          <cell r="B770" t="str">
            <v>-</v>
          </cell>
          <cell r="C770" t="str">
            <v>Corpo BDCC 2,00 a 2,00 m alt. 5,00 a 7,50 m</v>
          </cell>
          <cell r="D770" t="str">
            <v>m</v>
          </cell>
          <cell r="H770" t="str">
            <v>DNIT 025/2004-ES</v>
          </cell>
        </row>
        <row r="771">
          <cell r="A771" t="str">
            <v>2 S 04 210 15</v>
          </cell>
          <cell r="B771" t="str">
            <v>-</v>
          </cell>
          <cell r="C771" t="str">
            <v>Corpo BDCC 2,50 x 2,50 m alt. 5,00 a 7,50 m</v>
          </cell>
          <cell r="D771" t="str">
            <v>m</v>
          </cell>
          <cell r="H771" t="str">
            <v>DNIT 025/2004-ES</v>
          </cell>
        </row>
        <row r="772">
          <cell r="A772" t="str">
            <v>2 S 04 210 16</v>
          </cell>
          <cell r="B772" t="str">
            <v>-</v>
          </cell>
          <cell r="C772" t="str">
            <v>Corpo BDCC 3,00 x 3,00 m alt. 5,00 a 7,50 m</v>
          </cell>
          <cell r="D772" t="str">
            <v>m</v>
          </cell>
          <cell r="H772" t="str">
            <v>DNIT 025/2004-ES</v>
          </cell>
        </row>
        <row r="773">
          <cell r="A773" t="str">
            <v>2 S 04 210 17</v>
          </cell>
          <cell r="B773" t="str">
            <v>-</v>
          </cell>
          <cell r="C773" t="str">
            <v>Corpo BDCC 1,50 x 1,50 m alt. 7,50 a 10,00 m</v>
          </cell>
          <cell r="D773" t="str">
            <v>m</v>
          </cell>
          <cell r="H773" t="str">
            <v>DNIT 025/2004-ES</v>
          </cell>
        </row>
        <row r="774">
          <cell r="A774" t="str">
            <v>2 S 04 210 18</v>
          </cell>
          <cell r="B774" t="str">
            <v>-</v>
          </cell>
          <cell r="C774" t="str">
            <v>Corpo BDCC 2,00 x 2,00 m alt. 7,50 a 10,00 m</v>
          </cell>
          <cell r="D774" t="str">
            <v>m</v>
          </cell>
          <cell r="H774" t="str">
            <v>DNIT 025/2004-ES</v>
          </cell>
        </row>
        <row r="775">
          <cell r="A775" t="str">
            <v>2 S 04 210 19</v>
          </cell>
          <cell r="B775" t="str">
            <v>-</v>
          </cell>
          <cell r="C775" t="str">
            <v>Corpo BDCC 2,50 x 2,50 m alt. 7,50 a 10,00 m</v>
          </cell>
          <cell r="D775" t="str">
            <v>m</v>
          </cell>
          <cell r="H775" t="str">
            <v>DNIT 025/2004-ES</v>
          </cell>
        </row>
        <row r="776">
          <cell r="A776" t="str">
            <v>2 S 04 210 20</v>
          </cell>
          <cell r="B776" t="str">
            <v>-</v>
          </cell>
          <cell r="C776" t="str">
            <v>Corpo BDCC 3,00 x 3,00 m alt. 7,50 a 10,00 m</v>
          </cell>
          <cell r="D776" t="str">
            <v>m</v>
          </cell>
          <cell r="H776" t="str">
            <v>DNIT 025/2004-ES</v>
          </cell>
        </row>
        <row r="777">
          <cell r="A777" t="str">
            <v>2 S 04 210 21</v>
          </cell>
          <cell r="B777" t="str">
            <v>-</v>
          </cell>
          <cell r="C777" t="str">
            <v>Corpo BDCC 1,50 x 1,50 m alt. 10,00 a 12,50 m</v>
          </cell>
          <cell r="D777" t="str">
            <v>m</v>
          </cell>
          <cell r="H777" t="str">
            <v>DNIT 025/2004-ES</v>
          </cell>
        </row>
        <row r="778">
          <cell r="A778" t="str">
            <v>2 S 04 210 22</v>
          </cell>
          <cell r="B778" t="str">
            <v>-</v>
          </cell>
          <cell r="C778" t="str">
            <v>Corpo BDCC 2,00 x 2,00 m alt. 10,00 a 12,50 m</v>
          </cell>
          <cell r="D778" t="str">
            <v>m</v>
          </cell>
          <cell r="H778" t="str">
            <v>DNIT 025/2004-ES</v>
          </cell>
        </row>
        <row r="779">
          <cell r="A779" t="str">
            <v>2 S 04 210 23</v>
          </cell>
          <cell r="B779" t="str">
            <v>-</v>
          </cell>
          <cell r="C779" t="str">
            <v>Corpo BDCC 2,50 x 2,50 m alt. 10,00 a 12,50 m</v>
          </cell>
          <cell r="D779" t="str">
            <v>m</v>
          </cell>
          <cell r="H779" t="str">
            <v>DNIT 025/2004-ES</v>
          </cell>
        </row>
        <row r="780">
          <cell r="A780" t="str">
            <v>2 S 04 210 24</v>
          </cell>
          <cell r="B780" t="str">
            <v>-</v>
          </cell>
          <cell r="C780" t="str">
            <v>Corpo BDCC 3,00 x 3,00 m alt. 10,00 a 12,50 m</v>
          </cell>
          <cell r="D780" t="str">
            <v>m</v>
          </cell>
          <cell r="H780" t="str">
            <v>DNIT 025/2004-ES</v>
          </cell>
        </row>
        <row r="781">
          <cell r="A781" t="str">
            <v>2 S 04 210 25</v>
          </cell>
          <cell r="B781" t="str">
            <v>-</v>
          </cell>
          <cell r="C781" t="str">
            <v>Corpo BDCC 1,50 x 1,50 m alt. 12,50 a 15,00 m</v>
          </cell>
          <cell r="D781" t="str">
            <v>m</v>
          </cell>
          <cell r="H781" t="str">
            <v>DNIT 025/2004-ES</v>
          </cell>
        </row>
        <row r="782">
          <cell r="A782" t="str">
            <v>2 S 04 210 26</v>
          </cell>
          <cell r="B782" t="str">
            <v>-</v>
          </cell>
          <cell r="C782" t="str">
            <v>Corpo BDCC 2,00 x 2,00 m alt. 12,50 a 15,00 m</v>
          </cell>
          <cell r="D782" t="str">
            <v>m</v>
          </cell>
          <cell r="H782" t="str">
            <v>DNIT 025/2004-ES</v>
          </cell>
        </row>
        <row r="783">
          <cell r="A783" t="str">
            <v>2 S 04 210 27</v>
          </cell>
          <cell r="B783" t="str">
            <v>-</v>
          </cell>
          <cell r="C783" t="str">
            <v>Corpo BDCC 2,50 x 2,50 m alt. 12,50 a 15,00 m</v>
          </cell>
          <cell r="D783" t="str">
            <v>m</v>
          </cell>
          <cell r="H783" t="str">
            <v>DNIT 025/2004-ES</v>
          </cell>
        </row>
        <row r="784">
          <cell r="A784" t="str">
            <v>2 S 04 210 28</v>
          </cell>
          <cell r="B784" t="str">
            <v>-</v>
          </cell>
          <cell r="C784" t="str">
            <v>Corpo BDCC 3,00 x 3,00 m alt. 12,50 a 15,00 m</v>
          </cell>
          <cell r="D784" t="str">
            <v>m</v>
          </cell>
          <cell r="H784" t="str">
            <v>DNIT 025/2004-ES</v>
          </cell>
        </row>
        <row r="785">
          <cell r="A785" t="str">
            <v>2 S 04 210 51</v>
          </cell>
          <cell r="B785" t="str">
            <v>-</v>
          </cell>
          <cell r="C785" t="str">
            <v>Corpo BDCC 1,50 x 1,50 m alt. 0 a 1,00 m AC/BC</v>
          </cell>
          <cell r="D785" t="str">
            <v>m</v>
          </cell>
          <cell r="H785" t="str">
            <v>DNIT 025/2004-ES</v>
          </cell>
        </row>
        <row r="786">
          <cell r="A786" t="str">
            <v>2 S 04 210 52</v>
          </cell>
          <cell r="B786" t="str">
            <v>-</v>
          </cell>
          <cell r="C786" t="str">
            <v>Corpo BDCC 2,00 x 2,00 m alt. 0 a 1,00 m AC/BC</v>
          </cell>
          <cell r="D786" t="str">
            <v>m</v>
          </cell>
          <cell r="H786" t="str">
            <v>DNIT 025/2004-ES</v>
          </cell>
        </row>
        <row r="787">
          <cell r="A787" t="str">
            <v>2 S 04 210 53</v>
          </cell>
          <cell r="B787" t="str">
            <v>-</v>
          </cell>
          <cell r="C787" t="str">
            <v>Corpo BDCC 2,50 a 2,50 m alt. 0 a 1,00 m AC/BC</v>
          </cell>
          <cell r="D787" t="str">
            <v>m</v>
          </cell>
          <cell r="H787" t="str">
            <v>DNIT 025/2004-ES</v>
          </cell>
        </row>
        <row r="788">
          <cell r="A788" t="str">
            <v>2 S 04 210 54</v>
          </cell>
          <cell r="B788" t="str">
            <v>-</v>
          </cell>
          <cell r="C788" t="str">
            <v>Corpo BDCC 3,00 x 3,00 m alt. 0 a 1,00 m AC/BC</v>
          </cell>
          <cell r="D788" t="str">
            <v>m</v>
          </cell>
          <cell r="H788" t="str">
            <v>DNIT 025/2004-ES</v>
          </cell>
        </row>
        <row r="789">
          <cell r="A789" t="str">
            <v>2 S 04 210 55</v>
          </cell>
          <cell r="B789" t="str">
            <v>-</v>
          </cell>
          <cell r="C789" t="str">
            <v>Corpo BDCC 1,50 x 1,50 m alt. 1,00 a 2,50 m AC/BC</v>
          </cell>
          <cell r="D789" t="str">
            <v>m</v>
          </cell>
          <cell r="H789" t="str">
            <v>DNIT 025/2004-ES</v>
          </cell>
        </row>
        <row r="790">
          <cell r="A790" t="str">
            <v>2 S 04 210 56</v>
          </cell>
          <cell r="B790" t="str">
            <v>-</v>
          </cell>
          <cell r="C790" t="str">
            <v>Corpo BDCC 2,00 x 2,00 m alt. 1,00 a 2,50 m AC/BC</v>
          </cell>
          <cell r="D790" t="str">
            <v>m</v>
          </cell>
          <cell r="H790" t="str">
            <v>DNIT 025/2004-ES</v>
          </cell>
        </row>
        <row r="791">
          <cell r="A791" t="str">
            <v>2 S 04 210 57</v>
          </cell>
          <cell r="B791" t="str">
            <v>-</v>
          </cell>
          <cell r="C791" t="str">
            <v>Corpo BDCC 2,50 x 2,50 m alt. 1,00 a 2,50 m AC/BC</v>
          </cell>
          <cell r="D791" t="str">
            <v>m</v>
          </cell>
          <cell r="H791" t="str">
            <v>DNIT 025/2004-ES</v>
          </cell>
        </row>
        <row r="792">
          <cell r="A792" t="str">
            <v>2 S 04 210 58</v>
          </cell>
          <cell r="B792" t="str">
            <v>-</v>
          </cell>
          <cell r="C792" t="str">
            <v>Corpo BDCC 3,00 x 3,00 m alt. 1,00 a 2,50 m AC/BC</v>
          </cell>
          <cell r="D792" t="str">
            <v>m</v>
          </cell>
          <cell r="H792" t="str">
            <v>DNIT 025/2004-ES</v>
          </cell>
        </row>
        <row r="793">
          <cell r="A793" t="str">
            <v>2 S 04 210 59</v>
          </cell>
          <cell r="B793" t="str">
            <v>-</v>
          </cell>
          <cell r="C793" t="str">
            <v>Corpo BDCC 1,50 x 1,50 m alt. 2,50 a 5,00 m AC/BC</v>
          </cell>
          <cell r="D793" t="str">
            <v>m</v>
          </cell>
          <cell r="H793" t="str">
            <v>DNIT 025/2004-ES</v>
          </cell>
        </row>
        <row r="794">
          <cell r="A794" t="str">
            <v>2 S 04 210 60</v>
          </cell>
          <cell r="B794" t="str">
            <v>-</v>
          </cell>
          <cell r="C794" t="str">
            <v>Corpo BDCC 2,00 x 2,00 m alt. 2,50 a 5,00 m AC/BC</v>
          </cell>
          <cell r="D794" t="str">
            <v>m</v>
          </cell>
          <cell r="H794" t="str">
            <v>DNIT 025/2004-ES</v>
          </cell>
        </row>
        <row r="795">
          <cell r="A795" t="str">
            <v>2 S 04 210 61</v>
          </cell>
          <cell r="B795" t="str">
            <v>-</v>
          </cell>
          <cell r="C795" t="str">
            <v>Corpo BDCC 2,50 x 2,50 m alt. 2,50 a 5,00 m AC/BC</v>
          </cell>
          <cell r="D795" t="str">
            <v>m</v>
          </cell>
          <cell r="H795" t="str">
            <v>DNIT 025/2004-ES</v>
          </cell>
        </row>
        <row r="796">
          <cell r="A796" t="str">
            <v>2 S 04 210 62</v>
          </cell>
          <cell r="B796" t="str">
            <v>-</v>
          </cell>
          <cell r="C796" t="str">
            <v>Corpo BDCC 3,00 x 3,00 m alt. 2,50 a 5,00 m AC/BC</v>
          </cell>
          <cell r="D796" t="str">
            <v>m</v>
          </cell>
          <cell r="H796" t="str">
            <v>DNIT 025/2004-ES</v>
          </cell>
        </row>
        <row r="797">
          <cell r="A797" t="str">
            <v>2 S 04 210 63</v>
          </cell>
          <cell r="B797" t="str">
            <v>-</v>
          </cell>
          <cell r="C797" t="str">
            <v>Corpo BDCC 1,50 x 1,50 m alt. 5,00 a 7,50 m AC/BC</v>
          </cell>
          <cell r="D797" t="str">
            <v>m</v>
          </cell>
          <cell r="H797" t="str">
            <v>DNIT 025/2004-ES</v>
          </cell>
        </row>
        <row r="798">
          <cell r="A798" t="str">
            <v>2 S 04 210 64</v>
          </cell>
          <cell r="B798" t="str">
            <v>-</v>
          </cell>
          <cell r="C798" t="str">
            <v>Corpo BDCC 2,00 x 2,00 m alt. 5,00 a 7,50 m AC/BC</v>
          </cell>
          <cell r="D798" t="str">
            <v>m</v>
          </cell>
          <cell r="H798" t="str">
            <v>DNIT 025/2004-ES</v>
          </cell>
        </row>
        <row r="799">
          <cell r="A799" t="str">
            <v>2 S 04 210 65</v>
          </cell>
          <cell r="B799" t="str">
            <v>-</v>
          </cell>
          <cell r="C799" t="str">
            <v>Corpo BDCC 2,50 x 2,50 m alt. 5,00 a 7,50 m AC/BC</v>
          </cell>
          <cell r="D799" t="str">
            <v>m</v>
          </cell>
          <cell r="H799" t="str">
            <v>DNIT 025/2004-ES</v>
          </cell>
        </row>
        <row r="800">
          <cell r="A800" t="str">
            <v>2 S 04 210 66</v>
          </cell>
          <cell r="B800" t="str">
            <v>-</v>
          </cell>
          <cell r="C800" t="str">
            <v>Corpo BDCC 3,00 x 3,00 m alt. 5,00 a 7,50 m AC/BC</v>
          </cell>
          <cell r="D800" t="str">
            <v>m</v>
          </cell>
          <cell r="H800" t="str">
            <v>DNIT 025/2004-ES</v>
          </cell>
        </row>
        <row r="801">
          <cell r="A801" t="str">
            <v>2 S 04 210 67</v>
          </cell>
          <cell r="B801" t="str">
            <v>-</v>
          </cell>
          <cell r="C801" t="str">
            <v>Corpo BDCC 1,50 x 1,50 m alt. 7,50 a 10,00 m AC/BC</v>
          </cell>
          <cell r="D801" t="str">
            <v>m</v>
          </cell>
          <cell r="H801" t="str">
            <v>DNIT 025/2004-ES</v>
          </cell>
        </row>
        <row r="802">
          <cell r="A802" t="str">
            <v>2 S 04 210 68</v>
          </cell>
          <cell r="B802" t="str">
            <v>-</v>
          </cell>
          <cell r="C802" t="str">
            <v>Corpo BDCC 2,00 x 2,00 m alt. 7,50 a 10,00 m AC/BC</v>
          </cell>
          <cell r="D802" t="str">
            <v>m</v>
          </cell>
          <cell r="H802" t="str">
            <v>DNIT 025/2004-ES</v>
          </cell>
        </row>
        <row r="803">
          <cell r="A803" t="str">
            <v>2 S 04 210 69</v>
          </cell>
          <cell r="B803" t="str">
            <v>-</v>
          </cell>
          <cell r="C803" t="str">
            <v>Corpo BDCC 2,50 x 2,50 m alt. 7,50 a 10,00 m AC/BC</v>
          </cell>
          <cell r="D803" t="str">
            <v>m</v>
          </cell>
          <cell r="H803" t="str">
            <v>DNIT 025/2004-ES</v>
          </cell>
        </row>
        <row r="804">
          <cell r="A804" t="str">
            <v>2 S 04 210 70</v>
          </cell>
          <cell r="B804" t="str">
            <v>-</v>
          </cell>
          <cell r="C804" t="str">
            <v>Corpo BDCC 3,00 x 3,00 m alt. 7,50 a 10,00 m AC/BC</v>
          </cell>
          <cell r="D804" t="str">
            <v>m</v>
          </cell>
          <cell r="H804" t="str">
            <v>DNIT 025/2004-ES</v>
          </cell>
        </row>
        <row r="805">
          <cell r="A805" t="str">
            <v>2 S 04 210 71</v>
          </cell>
          <cell r="B805" t="str">
            <v>-</v>
          </cell>
          <cell r="C805" t="str">
            <v>Corpo BDCC 1,50 x 1,50 m alt.10,00 a 12,50 m AC/BC</v>
          </cell>
          <cell r="D805" t="str">
            <v>m</v>
          </cell>
          <cell r="H805" t="str">
            <v>DNIT 025/2004-ES</v>
          </cell>
        </row>
        <row r="806">
          <cell r="A806" t="str">
            <v>2 S 04 210 72</v>
          </cell>
          <cell r="B806" t="str">
            <v>-</v>
          </cell>
          <cell r="C806" t="str">
            <v>Corpo BDCC 2,00 x 2,00 m alt.10,00 a 12,50 m AC/BC</v>
          </cell>
          <cell r="D806" t="str">
            <v>m</v>
          </cell>
          <cell r="H806" t="str">
            <v>DNIT 025/2004-ES</v>
          </cell>
        </row>
        <row r="807">
          <cell r="A807" t="str">
            <v>2 S 04 210 73</v>
          </cell>
          <cell r="B807" t="str">
            <v>-</v>
          </cell>
          <cell r="C807" t="str">
            <v>Corpo BDCC 2,50 x 2,50 m alt.10,00 a 12,50 m AC/BC</v>
          </cell>
          <cell r="D807" t="str">
            <v>m</v>
          </cell>
          <cell r="H807" t="str">
            <v>DNIT 025/2004-ES</v>
          </cell>
        </row>
        <row r="808">
          <cell r="A808" t="str">
            <v>2 S 04 210 74</v>
          </cell>
          <cell r="B808" t="str">
            <v>-</v>
          </cell>
          <cell r="C808" t="str">
            <v>Corpo BDCC 3,00 x 3,00 m alt.10,00 a 12,50 m AC/BC</v>
          </cell>
          <cell r="D808" t="str">
            <v>m</v>
          </cell>
          <cell r="H808" t="str">
            <v>DNIT 025/2004-ES</v>
          </cell>
        </row>
        <row r="809">
          <cell r="A809" t="str">
            <v>2 S 04 210 75</v>
          </cell>
          <cell r="B809" t="str">
            <v>-</v>
          </cell>
          <cell r="C809" t="str">
            <v>Corpo BDCC 1,50 x 1,50 m alt.12,50 a 15,00 m AC/BC</v>
          </cell>
          <cell r="D809" t="str">
            <v>m</v>
          </cell>
          <cell r="H809" t="str">
            <v>DNIT 025/2004-ES</v>
          </cell>
        </row>
        <row r="810">
          <cell r="A810" t="str">
            <v>2 S 04 210 76</v>
          </cell>
          <cell r="B810" t="str">
            <v>-</v>
          </cell>
          <cell r="C810" t="str">
            <v>Corpo BDCC 2,00 x 2,00 m alt.12,50 a 15,00 m AC/BC</v>
          </cell>
          <cell r="D810" t="str">
            <v>m</v>
          </cell>
          <cell r="H810" t="str">
            <v>DNIT 025/2004-ES</v>
          </cell>
        </row>
        <row r="811">
          <cell r="A811" t="str">
            <v>2 S 04 210 77</v>
          </cell>
          <cell r="B811" t="str">
            <v>-</v>
          </cell>
          <cell r="C811" t="str">
            <v>Corpo BDCC 2,50 x 2,50 m alt.12,50 a 15,00 m AC/BC</v>
          </cell>
          <cell r="D811" t="str">
            <v>m</v>
          </cell>
          <cell r="H811" t="str">
            <v>DNIT 025/2004-ES</v>
          </cell>
        </row>
        <row r="812">
          <cell r="A812" t="str">
            <v>2 S 04 210 78</v>
          </cell>
          <cell r="B812" t="str">
            <v>-</v>
          </cell>
          <cell r="C812" t="str">
            <v>Corpo BDCC 3,00 x 3,00 m alt.12,50 a 15,00 m AC/BC</v>
          </cell>
          <cell r="D812" t="str">
            <v>m</v>
          </cell>
          <cell r="H812" t="str">
            <v>DNIT 025/2004-ES</v>
          </cell>
        </row>
        <row r="813">
          <cell r="A813" t="str">
            <v>2 S 04 211 01</v>
          </cell>
          <cell r="B813" t="str">
            <v>-</v>
          </cell>
          <cell r="C813" t="str">
            <v>Boca BDCC 1,50 x 1,50 m normal</v>
          </cell>
          <cell r="D813" t="str">
            <v>und</v>
          </cell>
          <cell r="H813" t="str">
            <v>DNIT 025/2004-ES</v>
          </cell>
        </row>
        <row r="814">
          <cell r="A814" t="str">
            <v>2 S 04 211 02</v>
          </cell>
          <cell r="B814" t="str">
            <v>-</v>
          </cell>
          <cell r="C814" t="str">
            <v>Boca BDCC 2,00 x 2,00 m normal</v>
          </cell>
          <cell r="D814" t="str">
            <v>und</v>
          </cell>
          <cell r="H814" t="str">
            <v>DNIT 025/2004-ES</v>
          </cell>
        </row>
        <row r="815">
          <cell r="A815" t="str">
            <v>2 S 04 211 03</v>
          </cell>
          <cell r="B815" t="str">
            <v>-</v>
          </cell>
          <cell r="C815" t="str">
            <v>Boca BDCC 2,50 x 2,50 m normal</v>
          </cell>
          <cell r="D815" t="str">
            <v>und</v>
          </cell>
          <cell r="H815" t="str">
            <v>DNIT 025/2004-ES</v>
          </cell>
        </row>
        <row r="816">
          <cell r="A816" t="str">
            <v>2 S 04 211 04</v>
          </cell>
          <cell r="B816" t="str">
            <v>-</v>
          </cell>
          <cell r="C816" t="str">
            <v>Boca BDCC 3,00 x 3,00 m normal</v>
          </cell>
          <cell r="D816" t="str">
            <v>und</v>
          </cell>
          <cell r="H816" t="str">
            <v>DNIT 025/2004-ES</v>
          </cell>
        </row>
        <row r="817">
          <cell r="A817" t="str">
            <v>2 S 04 211 05</v>
          </cell>
          <cell r="B817" t="str">
            <v>-</v>
          </cell>
          <cell r="C817" t="str">
            <v>Boca BDCC 1,50 x 1,50 m esc.=15</v>
          </cell>
          <cell r="D817" t="str">
            <v>und</v>
          </cell>
          <cell r="H817" t="str">
            <v>DNIT 025/2004-ES</v>
          </cell>
        </row>
        <row r="818">
          <cell r="A818" t="str">
            <v>2 S 04 211 06</v>
          </cell>
          <cell r="B818" t="str">
            <v>-</v>
          </cell>
          <cell r="C818" t="str">
            <v>Boca BDCC 2,00 x 2,00 m esc=15</v>
          </cell>
          <cell r="D818" t="str">
            <v>und</v>
          </cell>
          <cell r="H818" t="str">
            <v>DNIT 025/2004-ES</v>
          </cell>
        </row>
        <row r="819">
          <cell r="A819" t="str">
            <v>2 S 04 211 07</v>
          </cell>
          <cell r="B819" t="str">
            <v>-</v>
          </cell>
          <cell r="C819" t="str">
            <v>Boca BDCC 2,50 x 2,50 m esc=15</v>
          </cell>
          <cell r="D819" t="str">
            <v>und</v>
          </cell>
          <cell r="H819" t="str">
            <v>DNIT 025/2004-ES</v>
          </cell>
        </row>
        <row r="820">
          <cell r="A820" t="str">
            <v>2 S 04 211 08</v>
          </cell>
          <cell r="B820" t="str">
            <v>-</v>
          </cell>
          <cell r="C820" t="str">
            <v>Boca BDCC 3,00 x 3,00 m esc=15</v>
          </cell>
          <cell r="D820" t="str">
            <v>und</v>
          </cell>
          <cell r="H820" t="str">
            <v>DNIT 025/2004-ES</v>
          </cell>
        </row>
        <row r="821">
          <cell r="A821" t="str">
            <v>2 S 04 211 09</v>
          </cell>
          <cell r="B821" t="str">
            <v>-</v>
          </cell>
          <cell r="C821" t="str">
            <v>Boca BDCC 1,50 x 1,50 m - esc.=30</v>
          </cell>
          <cell r="D821" t="str">
            <v>und</v>
          </cell>
          <cell r="H821" t="str">
            <v>DNIT 025/2004-ES</v>
          </cell>
        </row>
        <row r="822">
          <cell r="A822" t="str">
            <v>2 S 04 211 10</v>
          </cell>
          <cell r="B822" t="str">
            <v>-</v>
          </cell>
          <cell r="C822" t="str">
            <v>Boca BDCC 2,00 x 2,00 m esc=30</v>
          </cell>
          <cell r="D822" t="str">
            <v>und</v>
          </cell>
          <cell r="H822" t="str">
            <v>DNIT 025/2004-ES</v>
          </cell>
        </row>
        <row r="823">
          <cell r="A823" t="str">
            <v>2 S 04 211 11</v>
          </cell>
          <cell r="B823" t="str">
            <v>-</v>
          </cell>
          <cell r="C823" t="str">
            <v>Boca BDCC 2,50 x 2,50 m esc.=30</v>
          </cell>
          <cell r="D823" t="str">
            <v>und</v>
          </cell>
          <cell r="H823" t="str">
            <v>DNIT 025/2004-ES</v>
          </cell>
        </row>
        <row r="824">
          <cell r="A824" t="str">
            <v>2 S 04 211 12</v>
          </cell>
          <cell r="B824" t="str">
            <v>-</v>
          </cell>
          <cell r="C824" t="str">
            <v>Boca BDCC 3,00 x 3,00 m esc=30</v>
          </cell>
          <cell r="D824" t="str">
            <v>und</v>
          </cell>
          <cell r="H824" t="str">
            <v>DNIT 025/2004-ES</v>
          </cell>
        </row>
        <row r="825">
          <cell r="A825" t="str">
            <v>2 S 04 211 13</v>
          </cell>
          <cell r="B825" t="str">
            <v>-</v>
          </cell>
          <cell r="C825" t="str">
            <v>Boca BDCC 1,50 x 1,50 m esc=45</v>
          </cell>
          <cell r="D825" t="str">
            <v>Und</v>
          </cell>
          <cell r="H825" t="str">
            <v>DNIT 025/2004-ES</v>
          </cell>
        </row>
        <row r="826">
          <cell r="A826" t="str">
            <v>2 S 04 211 14</v>
          </cell>
          <cell r="B826" t="str">
            <v>-</v>
          </cell>
          <cell r="C826" t="str">
            <v>Boca BDCC 2,00 x 2,00 m esc=45</v>
          </cell>
          <cell r="D826" t="str">
            <v>Und</v>
          </cell>
          <cell r="H826" t="str">
            <v>DNIT 025/2004-ES</v>
          </cell>
        </row>
        <row r="827">
          <cell r="A827" t="str">
            <v>2 S 04 211 15</v>
          </cell>
          <cell r="B827" t="str">
            <v>-</v>
          </cell>
          <cell r="C827" t="str">
            <v>Boca BDCC 2,50 x 2,50 m esc=45</v>
          </cell>
          <cell r="D827" t="str">
            <v>Und</v>
          </cell>
          <cell r="H827" t="str">
            <v>DNIT 025/2004-ES</v>
          </cell>
        </row>
        <row r="828">
          <cell r="A828" t="str">
            <v>2 S 04 211 16</v>
          </cell>
          <cell r="B828" t="str">
            <v>-</v>
          </cell>
          <cell r="C828" t="str">
            <v>Boca BDCC 3,00x3,00m - esc=45</v>
          </cell>
          <cell r="D828" t="str">
            <v>Und</v>
          </cell>
          <cell r="H828" t="str">
            <v>DNIT 025/2004-ES</v>
          </cell>
        </row>
        <row r="829">
          <cell r="A829" t="str">
            <v>2 S 04 211 51</v>
          </cell>
          <cell r="B829" t="str">
            <v>-</v>
          </cell>
          <cell r="C829" t="str">
            <v>Boca BDCC 1,50 x 1,50 m normal AC/BC</v>
          </cell>
          <cell r="D829" t="str">
            <v>Und</v>
          </cell>
          <cell r="H829" t="str">
            <v>DNIT 025/2004-ES</v>
          </cell>
        </row>
        <row r="830">
          <cell r="A830" t="str">
            <v>2 S 04 211 52</v>
          </cell>
          <cell r="B830" t="str">
            <v>-</v>
          </cell>
          <cell r="C830" t="str">
            <v>Boca BDCC 2,00 x 2,00 m normal AC/BC</v>
          </cell>
          <cell r="D830" t="str">
            <v>Und</v>
          </cell>
          <cell r="H830" t="str">
            <v>DNIT 025/2004-ES</v>
          </cell>
        </row>
        <row r="831">
          <cell r="A831" t="str">
            <v>2 S 04 211 53</v>
          </cell>
          <cell r="B831" t="str">
            <v>-</v>
          </cell>
          <cell r="C831" t="str">
            <v>Boca BDCC 2,50 x 2,50 m normal AC/BC</v>
          </cell>
          <cell r="D831" t="str">
            <v>Und</v>
          </cell>
          <cell r="H831" t="str">
            <v>DNIT 025/2004-ES</v>
          </cell>
        </row>
        <row r="832">
          <cell r="A832" t="str">
            <v>2 S 04 211 54</v>
          </cell>
          <cell r="B832" t="str">
            <v>-</v>
          </cell>
          <cell r="C832" t="str">
            <v>Boca BDCC 3,00 x 3,00 m normal AC/BC</v>
          </cell>
          <cell r="D832" t="str">
            <v>Und</v>
          </cell>
          <cell r="H832" t="str">
            <v>DNIT 025/2004-ES</v>
          </cell>
        </row>
        <row r="833">
          <cell r="A833" t="str">
            <v>2 S 04 211 55</v>
          </cell>
          <cell r="B833" t="str">
            <v>-</v>
          </cell>
          <cell r="C833" t="str">
            <v>Boca BDCC 1,50 x 1,50 m esc=15 AC/BC</v>
          </cell>
          <cell r="D833" t="str">
            <v>Und</v>
          </cell>
          <cell r="H833" t="str">
            <v>DNIT 025/2004-ES</v>
          </cell>
        </row>
        <row r="834">
          <cell r="A834" t="str">
            <v>2 S 04 211 56</v>
          </cell>
          <cell r="B834" t="str">
            <v>-</v>
          </cell>
          <cell r="C834" t="str">
            <v>Boca BDCC 2,00 x 2,00 m esc=15 AC/BC</v>
          </cell>
          <cell r="D834" t="str">
            <v>Und</v>
          </cell>
          <cell r="H834" t="str">
            <v>DNIT 025/2004-ES</v>
          </cell>
        </row>
        <row r="835">
          <cell r="A835" t="str">
            <v>2 S 04 211 57</v>
          </cell>
          <cell r="B835" t="str">
            <v>-</v>
          </cell>
          <cell r="C835" t="str">
            <v>Boca BDCC 2,50 x 2,50 m esc=15 AC/BC</v>
          </cell>
          <cell r="D835" t="str">
            <v>Und</v>
          </cell>
          <cell r="H835" t="str">
            <v>DNIT 025/2004-ES</v>
          </cell>
        </row>
        <row r="836">
          <cell r="A836" t="str">
            <v>2 S 04 211 58</v>
          </cell>
          <cell r="B836" t="str">
            <v>-</v>
          </cell>
          <cell r="C836" t="str">
            <v>Boca BDCC 3,00 x 3,00 m esc=15 AC/BC</v>
          </cell>
          <cell r="D836" t="str">
            <v>Und</v>
          </cell>
          <cell r="H836" t="str">
            <v>DNIT 025/2004-ES</v>
          </cell>
        </row>
        <row r="837">
          <cell r="A837" t="str">
            <v>2 S 04 211 59</v>
          </cell>
          <cell r="B837" t="str">
            <v>-</v>
          </cell>
          <cell r="C837" t="str">
            <v>Boca BDCC 1,50 x 1,50 m esc=30 AC/BC</v>
          </cell>
          <cell r="D837" t="str">
            <v>Und</v>
          </cell>
          <cell r="H837" t="str">
            <v>DNIT 025/2004-ES</v>
          </cell>
        </row>
        <row r="838">
          <cell r="A838" t="str">
            <v>2 S 04 211 60</v>
          </cell>
          <cell r="B838" t="str">
            <v>-</v>
          </cell>
          <cell r="C838" t="str">
            <v>Boca BDCC 2,00 x 2,00 m esc=30 AC/BC</v>
          </cell>
          <cell r="D838" t="str">
            <v>Und</v>
          </cell>
          <cell r="H838" t="str">
            <v>DNIT 025/2004-ES</v>
          </cell>
        </row>
        <row r="839">
          <cell r="A839" t="str">
            <v>2 S 04 211 61</v>
          </cell>
          <cell r="B839" t="str">
            <v>-</v>
          </cell>
          <cell r="C839" t="str">
            <v>Boca BDCC 2,50 x 2,50 m - esc=30 AC/BC</v>
          </cell>
          <cell r="D839" t="str">
            <v>Und</v>
          </cell>
          <cell r="H839" t="str">
            <v>DNIT 025/2004-ES</v>
          </cell>
        </row>
        <row r="840">
          <cell r="A840" t="str">
            <v>2 S 04 211 62</v>
          </cell>
          <cell r="B840" t="str">
            <v>-</v>
          </cell>
          <cell r="C840" t="str">
            <v>Boca BDCC 3,00 x 3,00 m - esc=30 AC/BC</v>
          </cell>
          <cell r="D840" t="str">
            <v>Und</v>
          </cell>
          <cell r="H840" t="str">
            <v>DNIT 025/2004-ES</v>
          </cell>
        </row>
        <row r="841">
          <cell r="A841" t="str">
            <v>2 S 04 211 63</v>
          </cell>
          <cell r="B841" t="str">
            <v>-</v>
          </cell>
          <cell r="C841" t="str">
            <v>Boca BDCC 1,50 x 1,50 m - esc=45 AC/BC</v>
          </cell>
          <cell r="D841" t="str">
            <v>Und</v>
          </cell>
          <cell r="H841" t="str">
            <v>DNIT 025/2004-ES</v>
          </cell>
        </row>
        <row r="842">
          <cell r="A842" t="str">
            <v>2 S 04 211 64</v>
          </cell>
          <cell r="B842" t="str">
            <v>-</v>
          </cell>
          <cell r="C842" t="str">
            <v>Boca BDCC 2,00 x 2,00 m - esc=45 AC/BC</v>
          </cell>
          <cell r="D842" t="str">
            <v>Und</v>
          </cell>
          <cell r="H842" t="str">
            <v>DNIT 025/2004-ES</v>
          </cell>
        </row>
        <row r="843">
          <cell r="A843" t="str">
            <v>2 S 04 211 65</v>
          </cell>
          <cell r="B843" t="str">
            <v>-</v>
          </cell>
          <cell r="C843" t="str">
            <v>Boca BDCC 2,50 x 2,50 m - esc=45 AC/BC</v>
          </cell>
          <cell r="D843" t="str">
            <v>Und</v>
          </cell>
          <cell r="H843" t="str">
            <v>DNIT 025/2004-ES</v>
          </cell>
        </row>
        <row r="844">
          <cell r="A844" t="str">
            <v>2 S 04 211 66</v>
          </cell>
          <cell r="B844" t="str">
            <v>-</v>
          </cell>
          <cell r="C844" t="str">
            <v>Boca BDCC 3,00 x 3,00 m - esc=45 AC/BC</v>
          </cell>
          <cell r="D844" t="str">
            <v>Und</v>
          </cell>
          <cell r="H844" t="str">
            <v>DNIT 025/2004-ES</v>
          </cell>
        </row>
        <row r="845">
          <cell r="A845" t="str">
            <v>2 S 04 220 01</v>
          </cell>
          <cell r="B845" t="str">
            <v>-</v>
          </cell>
          <cell r="C845" t="str">
            <v>Corpo BTCC 1,50 x 1,50 m alt. 0 a 1,00 m</v>
          </cell>
          <cell r="D845" t="str">
            <v>m</v>
          </cell>
          <cell r="H845" t="str">
            <v>DNIT 025/2004-ES</v>
          </cell>
        </row>
        <row r="846">
          <cell r="A846" t="str">
            <v>2 S 04 220 02</v>
          </cell>
          <cell r="B846" t="str">
            <v>-</v>
          </cell>
          <cell r="C846" t="str">
            <v>Corpo BTCC 2,00 x 2,00 m alt. 0 a 1,00 m</v>
          </cell>
          <cell r="D846" t="str">
            <v>m</v>
          </cell>
          <cell r="H846" t="str">
            <v>DNIT 025/2004-ES</v>
          </cell>
        </row>
        <row r="847">
          <cell r="A847" t="str">
            <v>2 S 04 220 03</v>
          </cell>
          <cell r="B847" t="str">
            <v>-</v>
          </cell>
          <cell r="C847" t="str">
            <v>Corpo BTCC 2,50 x 2,50 m alt. 0 a 1,00 m</v>
          </cell>
          <cell r="D847" t="str">
            <v>m</v>
          </cell>
          <cell r="H847" t="str">
            <v>DNIT 025/2004-ES</v>
          </cell>
        </row>
        <row r="848">
          <cell r="A848" t="str">
            <v>2 S 04 220 04</v>
          </cell>
          <cell r="B848" t="str">
            <v>-</v>
          </cell>
          <cell r="C848" t="str">
            <v>Corpo BTCC 3,00 x 3,00 m alt. 0 a 1,00 m</v>
          </cell>
          <cell r="D848" t="str">
            <v>m</v>
          </cell>
          <cell r="H848" t="str">
            <v>DNIT 025/2004-ES</v>
          </cell>
        </row>
        <row r="849">
          <cell r="A849" t="str">
            <v>2 S 04 220 05</v>
          </cell>
          <cell r="B849" t="str">
            <v>-</v>
          </cell>
          <cell r="C849" t="str">
            <v>Corpo BTCC 1,50 x 1,50 m alt. 1,00 a 2,50 m</v>
          </cell>
          <cell r="D849" t="str">
            <v>m</v>
          </cell>
          <cell r="H849" t="str">
            <v>DNIT 025/2004-ES</v>
          </cell>
        </row>
        <row r="850">
          <cell r="A850" t="str">
            <v>2 S 04 220 06</v>
          </cell>
          <cell r="B850" t="str">
            <v>-</v>
          </cell>
          <cell r="C850" t="str">
            <v>Corpo BTCC 2,00 x 2,00 m alt. 1,00 a 2,50 m</v>
          </cell>
          <cell r="D850" t="str">
            <v>m</v>
          </cell>
          <cell r="H850" t="str">
            <v>DNIT 025/2004-ES</v>
          </cell>
        </row>
        <row r="851">
          <cell r="A851" t="str">
            <v>2 S 04 220 07</v>
          </cell>
          <cell r="B851" t="str">
            <v>-</v>
          </cell>
          <cell r="C851" t="str">
            <v>Corpo BTCC 2,50 a 2,50 m alt. 1,00 a 2,50 m</v>
          </cell>
          <cell r="D851" t="str">
            <v>m</v>
          </cell>
          <cell r="H851" t="str">
            <v>DNIT 025/2004-ES</v>
          </cell>
        </row>
        <row r="852">
          <cell r="A852" t="str">
            <v>2 S 04 220 08</v>
          </cell>
          <cell r="B852" t="str">
            <v>-</v>
          </cell>
          <cell r="C852" t="str">
            <v>Corpo BTCC 3,00 x 3,00 m alt. 1,00 a 2,50 m</v>
          </cell>
          <cell r="D852" t="str">
            <v>m</v>
          </cell>
          <cell r="H852" t="str">
            <v>DNIT 025/2004-ES</v>
          </cell>
        </row>
        <row r="853">
          <cell r="A853" t="str">
            <v>2 S 04 220 09</v>
          </cell>
          <cell r="B853" t="str">
            <v>-</v>
          </cell>
          <cell r="C853" t="str">
            <v>Corpo BTCC 1,50 x 1,50 m alt. 2,50 a 5,00 m</v>
          </cell>
          <cell r="D853" t="str">
            <v>m</v>
          </cell>
          <cell r="H853" t="str">
            <v>DNIT 025/2004-ES</v>
          </cell>
        </row>
        <row r="854">
          <cell r="A854" t="str">
            <v>2 S 04 220 10</v>
          </cell>
          <cell r="B854" t="str">
            <v>-</v>
          </cell>
          <cell r="C854" t="str">
            <v>Corpo BTCC 2,00 x 2,00 m alt. 2,50 a 5,00 m</v>
          </cell>
          <cell r="D854" t="str">
            <v>m</v>
          </cell>
          <cell r="H854" t="str">
            <v>DNIT 025/2004-ES</v>
          </cell>
        </row>
        <row r="855">
          <cell r="A855" t="str">
            <v>2 S 04 220 11</v>
          </cell>
          <cell r="B855" t="str">
            <v>-</v>
          </cell>
          <cell r="C855" t="str">
            <v>Corpo BTCC 2,50 x 2,50 m alt. 2,50 a 5,00 m</v>
          </cell>
          <cell r="D855" t="str">
            <v>m</v>
          </cell>
          <cell r="H855" t="str">
            <v>DNIT 025/2004-ES</v>
          </cell>
        </row>
        <row r="856">
          <cell r="A856" t="str">
            <v>2 S 04 220 12</v>
          </cell>
          <cell r="B856" t="str">
            <v>-</v>
          </cell>
          <cell r="C856" t="str">
            <v>Corpo BTCC 3,00 x 3,00 m alt. 2,50 a 5,00 m</v>
          </cell>
          <cell r="D856" t="str">
            <v>m</v>
          </cell>
          <cell r="H856" t="str">
            <v>DNIT 025/2004-ES</v>
          </cell>
        </row>
        <row r="857">
          <cell r="A857" t="str">
            <v>2 S 04 220 13</v>
          </cell>
          <cell r="B857" t="str">
            <v>-</v>
          </cell>
          <cell r="C857" t="str">
            <v>Corpo BTCC 1,50 x 1,50 m alt. 5,00 a 7,50 m</v>
          </cell>
          <cell r="D857" t="str">
            <v>m</v>
          </cell>
          <cell r="H857" t="str">
            <v>DNIT 025/2004-ES</v>
          </cell>
        </row>
        <row r="858">
          <cell r="A858" t="str">
            <v>2 S 04 220 14</v>
          </cell>
          <cell r="B858" t="str">
            <v>-</v>
          </cell>
          <cell r="C858" t="str">
            <v>Corpo BTCC 2,00 x 2,00 m alt. 5,00 a 7,50 m</v>
          </cell>
          <cell r="D858" t="str">
            <v>m</v>
          </cell>
          <cell r="H858" t="str">
            <v>DNIT 025/2004-ES</v>
          </cell>
        </row>
        <row r="859">
          <cell r="A859" t="str">
            <v>2 S 04 220 15</v>
          </cell>
          <cell r="B859" t="str">
            <v>-</v>
          </cell>
          <cell r="C859" t="str">
            <v>Corpo BTCC 2,50 x 2,50 m alt. 5,00 a 7,50 m</v>
          </cell>
          <cell r="D859" t="str">
            <v>m</v>
          </cell>
          <cell r="H859" t="str">
            <v>DNIT 025/2004-ES</v>
          </cell>
        </row>
        <row r="860">
          <cell r="A860" t="str">
            <v>2 S 04 220 16</v>
          </cell>
          <cell r="B860" t="str">
            <v>-</v>
          </cell>
          <cell r="C860" t="str">
            <v>Corpo BTCC 3,00 x 3,00 m alt. 5,00 a 7,50 m</v>
          </cell>
          <cell r="D860" t="str">
            <v>m</v>
          </cell>
          <cell r="H860" t="str">
            <v>DNIT 025/2004-ES</v>
          </cell>
        </row>
        <row r="861">
          <cell r="A861" t="str">
            <v>2 S 04 220 17</v>
          </cell>
          <cell r="B861" t="str">
            <v>-</v>
          </cell>
          <cell r="C861" t="str">
            <v>Corpo BTCC 1,50 x 1,50 m alt. 7,50 a 10,00 m</v>
          </cell>
          <cell r="D861" t="str">
            <v>m</v>
          </cell>
          <cell r="H861" t="str">
            <v>DNIT 025/2004-ES</v>
          </cell>
        </row>
        <row r="862">
          <cell r="A862" t="str">
            <v>2 S 04 220 18</v>
          </cell>
          <cell r="B862" t="str">
            <v>-</v>
          </cell>
          <cell r="C862" t="str">
            <v>Corpo BTCC 2,00 x 2,00 m alt. 7,50 m a 10,00 m</v>
          </cell>
          <cell r="D862" t="str">
            <v>m</v>
          </cell>
          <cell r="H862" t="str">
            <v>DNIT 025/2004-ES</v>
          </cell>
        </row>
        <row r="863">
          <cell r="A863" t="str">
            <v>2 S 04 220 19</v>
          </cell>
          <cell r="B863" t="str">
            <v>-</v>
          </cell>
          <cell r="C863" t="str">
            <v>Corpo BTCC 2,50 x 2,50 m alt. 7,50 a 10,00 m</v>
          </cell>
          <cell r="D863" t="str">
            <v>m</v>
          </cell>
          <cell r="H863" t="str">
            <v>DNIT 025/2004-ES</v>
          </cell>
        </row>
        <row r="864">
          <cell r="A864" t="str">
            <v>2 S 04 220 20</v>
          </cell>
          <cell r="B864" t="str">
            <v>-</v>
          </cell>
          <cell r="C864" t="str">
            <v>Corpo BTCC 3,00 x 3,00 m alt 7,50 a 10,00 m</v>
          </cell>
          <cell r="D864" t="str">
            <v>m</v>
          </cell>
          <cell r="H864" t="str">
            <v>DNIT 025/2004-ES</v>
          </cell>
        </row>
        <row r="865">
          <cell r="A865" t="str">
            <v>2 S 04 220 21</v>
          </cell>
          <cell r="B865" t="str">
            <v>-</v>
          </cell>
          <cell r="C865" t="str">
            <v>Corpo BTCC 1,50 x 1,50 m alt. 10,00 a 12,50 m</v>
          </cell>
          <cell r="D865" t="str">
            <v>m</v>
          </cell>
          <cell r="H865" t="str">
            <v>DNIT 025/2004-ES</v>
          </cell>
        </row>
        <row r="866">
          <cell r="A866" t="str">
            <v>2 S 04 220 22</v>
          </cell>
          <cell r="B866" t="str">
            <v>-</v>
          </cell>
          <cell r="C866" t="str">
            <v>Corpo BTCC 2,00 x 2,00 m alt. 10,00 a 12,50 m</v>
          </cell>
          <cell r="D866" t="str">
            <v>m</v>
          </cell>
          <cell r="H866" t="str">
            <v>DNIT 025/2004-ES</v>
          </cell>
        </row>
        <row r="867">
          <cell r="A867" t="str">
            <v>2 S 04 220 23</v>
          </cell>
          <cell r="B867" t="str">
            <v>-</v>
          </cell>
          <cell r="C867" t="str">
            <v>Corpo BTCC 2,50 x 2,50 m alt. 10,00 a 12,50 m</v>
          </cell>
          <cell r="D867" t="str">
            <v>m</v>
          </cell>
          <cell r="H867" t="str">
            <v>DNIT 025/2004-ES</v>
          </cell>
        </row>
        <row r="868">
          <cell r="A868" t="str">
            <v>2 S 04 220 24</v>
          </cell>
          <cell r="B868" t="str">
            <v>-</v>
          </cell>
          <cell r="C868" t="str">
            <v>Corpo BTCC 3,00 x 3,00 m alt. 10,00 a 12,50 m</v>
          </cell>
          <cell r="D868" t="str">
            <v>m</v>
          </cell>
          <cell r="H868" t="str">
            <v>DNIT 025/2004-ES</v>
          </cell>
        </row>
        <row r="869">
          <cell r="A869" t="str">
            <v>2 S 04 220 25</v>
          </cell>
          <cell r="B869" t="str">
            <v>-</v>
          </cell>
          <cell r="C869" t="str">
            <v>Corpo BTCC 1,50 x 1,50 m alt. 12,50 a 15,00 m</v>
          </cell>
          <cell r="D869" t="str">
            <v>m</v>
          </cell>
          <cell r="H869" t="str">
            <v>DNIT 025/2004-ES</v>
          </cell>
        </row>
        <row r="870">
          <cell r="A870" t="str">
            <v>2 S 04 220 26</v>
          </cell>
          <cell r="B870" t="str">
            <v>-</v>
          </cell>
          <cell r="C870" t="str">
            <v>Corpo BTCC 2,00 x 2,00 m alt. 12,50 a 15,00 m</v>
          </cell>
          <cell r="D870" t="str">
            <v>m</v>
          </cell>
          <cell r="H870" t="str">
            <v>DNIT 025/2004-ES</v>
          </cell>
        </row>
        <row r="871">
          <cell r="A871" t="str">
            <v>2 S 04 220 27</v>
          </cell>
          <cell r="B871" t="str">
            <v>-</v>
          </cell>
          <cell r="C871" t="str">
            <v>Corpo BTCC 2,50 x 2,50 m alt. 12,50 a 15,00 m</v>
          </cell>
          <cell r="D871" t="str">
            <v>m</v>
          </cell>
          <cell r="H871" t="str">
            <v>DNIT 025/2004-ES</v>
          </cell>
        </row>
        <row r="872">
          <cell r="A872" t="str">
            <v>2 S 04 220 28</v>
          </cell>
          <cell r="B872" t="str">
            <v>-</v>
          </cell>
          <cell r="C872" t="str">
            <v>Corpo BTCC 3,00 x 3,00 m alt. 12,50 a 15,00 m</v>
          </cell>
          <cell r="D872" t="str">
            <v>m</v>
          </cell>
          <cell r="H872" t="str">
            <v>DNIT 025/2004-ES</v>
          </cell>
        </row>
        <row r="873">
          <cell r="A873" t="str">
            <v>2 S 04 220 51</v>
          </cell>
          <cell r="B873" t="str">
            <v>-</v>
          </cell>
          <cell r="C873" t="str">
            <v>Corpo BTCC 1,50 x 1,50 m alt. 0 a 1,00 m AC/BC</v>
          </cell>
          <cell r="D873" t="str">
            <v>m</v>
          </cell>
          <cell r="H873" t="str">
            <v>DNIT 025/2004-ES</v>
          </cell>
        </row>
        <row r="874">
          <cell r="A874" t="str">
            <v>2 S 04 220 52</v>
          </cell>
          <cell r="B874" t="str">
            <v>-</v>
          </cell>
          <cell r="C874" t="str">
            <v>Corpo BTCC 2,00 x 2,00 m alt. 0 a 1,00 m AC/BC</v>
          </cell>
          <cell r="D874" t="str">
            <v>m</v>
          </cell>
          <cell r="H874" t="str">
            <v>DNIT 025/2004-ES</v>
          </cell>
        </row>
        <row r="875">
          <cell r="A875" t="str">
            <v>2 S 04 220 53</v>
          </cell>
          <cell r="B875" t="str">
            <v>-</v>
          </cell>
          <cell r="C875" t="str">
            <v>Corpo BTCC 2,50 x 2,50 m alt. 0 a 1,00 m AC/BC</v>
          </cell>
          <cell r="D875" t="str">
            <v>m</v>
          </cell>
          <cell r="H875" t="str">
            <v>DNIT 025/2004-ES</v>
          </cell>
        </row>
        <row r="876">
          <cell r="A876" t="str">
            <v>2 S 04 220 54</v>
          </cell>
          <cell r="B876" t="str">
            <v>-</v>
          </cell>
          <cell r="C876" t="str">
            <v>Corpo BTCC 3,00 x 3,00 m alt. 0 a 1,00 m AC/BC</v>
          </cell>
          <cell r="D876" t="str">
            <v>m</v>
          </cell>
          <cell r="H876" t="str">
            <v>DNIT 025/2004-ES</v>
          </cell>
        </row>
        <row r="877">
          <cell r="A877" t="str">
            <v>2 S 04 220 55</v>
          </cell>
          <cell r="B877" t="str">
            <v>-</v>
          </cell>
          <cell r="C877" t="str">
            <v>Corpo BTCC 1,50 x 1,50 m alt. 1,00 a 2,50 m AC/BC</v>
          </cell>
          <cell r="D877" t="str">
            <v>m</v>
          </cell>
          <cell r="H877" t="str">
            <v>DNIT 025/2004-ES</v>
          </cell>
        </row>
        <row r="878">
          <cell r="A878" t="str">
            <v>2 S 04 220 56</v>
          </cell>
          <cell r="B878" t="str">
            <v>-</v>
          </cell>
          <cell r="C878" t="str">
            <v>Corpo BTCC 2,00 x 2,00 m alt. 1,00 a 2,50 m AC/BC</v>
          </cell>
          <cell r="D878" t="str">
            <v>m</v>
          </cell>
          <cell r="H878" t="str">
            <v>DNIT 025/2004-ES</v>
          </cell>
        </row>
        <row r="879">
          <cell r="A879" t="str">
            <v>2 S 04 220 57</v>
          </cell>
          <cell r="B879" t="str">
            <v>-</v>
          </cell>
          <cell r="C879" t="str">
            <v>Corpo BTCC 2,50 x 2,50 m alt. 1,00 a 2,50 m AC/BC</v>
          </cell>
          <cell r="D879" t="str">
            <v>m</v>
          </cell>
          <cell r="H879" t="str">
            <v>DNIT 025/2004-ES</v>
          </cell>
        </row>
        <row r="880">
          <cell r="A880" t="str">
            <v>2 S 04 220 58</v>
          </cell>
          <cell r="B880" t="str">
            <v>-</v>
          </cell>
          <cell r="C880" t="str">
            <v>Corpo BTCC 3,00 x 3,00 m alt. 1,00 a 2,50 m AC/BC</v>
          </cell>
          <cell r="D880" t="str">
            <v>m</v>
          </cell>
          <cell r="H880" t="str">
            <v>DNIT 025/2004-ES</v>
          </cell>
        </row>
        <row r="881">
          <cell r="A881" t="str">
            <v>2 S 04 220 59</v>
          </cell>
          <cell r="B881" t="str">
            <v>-</v>
          </cell>
          <cell r="C881" t="str">
            <v>Corpo BTCC 1,50 x 1,50 m alt. 2,50 a 5,00 m AC/BC</v>
          </cell>
          <cell r="D881" t="str">
            <v>m</v>
          </cell>
          <cell r="H881" t="str">
            <v>DNIT 025/2004-ES</v>
          </cell>
        </row>
        <row r="882">
          <cell r="A882" t="str">
            <v>2 S 04 220 60</v>
          </cell>
          <cell r="B882" t="str">
            <v>-</v>
          </cell>
          <cell r="C882" t="str">
            <v>Corpo BTCC 2,00 x 2,00 m alt. 2,50 a 5,00 m AC/BC</v>
          </cell>
          <cell r="D882" t="str">
            <v>m</v>
          </cell>
          <cell r="H882" t="str">
            <v>DNIT 025/2004-ES</v>
          </cell>
        </row>
        <row r="883">
          <cell r="A883" t="str">
            <v>2 S 04 220 61</v>
          </cell>
          <cell r="B883" t="str">
            <v>-</v>
          </cell>
          <cell r="C883" t="str">
            <v>Corpo BTCC 2,50 x 2,50 m alt. 2,50 a 5,00 m AC/BC</v>
          </cell>
          <cell r="D883" t="str">
            <v>m</v>
          </cell>
          <cell r="H883" t="str">
            <v>DNIT 025/2004-ES</v>
          </cell>
        </row>
        <row r="884">
          <cell r="A884" t="str">
            <v>2 S 04 220 62</v>
          </cell>
          <cell r="B884" t="str">
            <v>-</v>
          </cell>
          <cell r="C884" t="str">
            <v>Corpo BTCC 3,00 x 3,00 m alt. 2,50 a 5,00 m AC/BC</v>
          </cell>
          <cell r="D884" t="str">
            <v>m</v>
          </cell>
          <cell r="H884" t="str">
            <v>DNIT 025/2004-ES</v>
          </cell>
        </row>
        <row r="885">
          <cell r="A885" t="str">
            <v>2 S 04 220 63</v>
          </cell>
          <cell r="B885" t="str">
            <v>-</v>
          </cell>
          <cell r="C885" t="str">
            <v>Corpo BTCC 1,50 x 1,50 m alt. 5,00 a 7,50 m AC/BC</v>
          </cell>
          <cell r="D885" t="str">
            <v>m</v>
          </cell>
          <cell r="H885" t="str">
            <v>DNIT 025/2004-ES</v>
          </cell>
        </row>
        <row r="886">
          <cell r="A886" t="str">
            <v>2 S 04 220 64</v>
          </cell>
          <cell r="B886" t="str">
            <v>-</v>
          </cell>
          <cell r="C886" t="str">
            <v>Corpo BTCC 2,00 x 2,00 m alt. 5,00 a 7,50 m AC/BC</v>
          </cell>
          <cell r="D886" t="str">
            <v>m</v>
          </cell>
          <cell r="H886" t="str">
            <v>DNIT 025/2004-ES</v>
          </cell>
        </row>
        <row r="887">
          <cell r="A887" t="str">
            <v>2 S 04 220 65</v>
          </cell>
          <cell r="B887" t="str">
            <v>-</v>
          </cell>
          <cell r="C887" t="str">
            <v>Corpo BTCC 2,50 x 2,50 m alt. 5,00 a 7,50 m AC/BC</v>
          </cell>
          <cell r="D887" t="str">
            <v>m</v>
          </cell>
          <cell r="H887" t="str">
            <v>DNIT 025/2004-ES</v>
          </cell>
        </row>
        <row r="888">
          <cell r="A888" t="str">
            <v>2 S 04 220 66</v>
          </cell>
          <cell r="B888" t="str">
            <v>-</v>
          </cell>
          <cell r="C888" t="str">
            <v>Corpo BTCC 3,00 x 3,00 m alt. 5,00 a 7,50 m AC/BC</v>
          </cell>
          <cell r="D888" t="str">
            <v>m</v>
          </cell>
          <cell r="H888" t="str">
            <v>DNIT 025/2004-ES</v>
          </cell>
        </row>
        <row r="889">
          <cell r="A889" t="str">
            <v>2 S 04 220 67</v>
          </cell>
          <cell r="B889" t="str">
            <v>-</v>
          </cell>
          <cell r="C889" t="str">
            <v>Corpo BTCC 1,50 x 1,50 m alt. 7,50 a 10,00 m AC/BC</v>
          </cell>
          <cell r="D889" t="str">
            <v>m</v>
          </cell>
          <cell r="H889" t="str">
            <v>DNIT 025/2004-ES</v>
          </cell>
        </row>
        <row r="890">
          <cell r="A890" t="str">
            <v>2 S 04 220 68</v>
          </cell>
          <cell r="B890" t="str">
            <v>-</v>
          </cell>
          <cell r="C890" t="str">
            <v>Corpo BTCC 2,00 x 2,00 m alt. 7,50 a 10,00 m AC/BC</v>
          </cell>
          <cell r="D890" t="str">
            <v>m</v>
          </cell>
          <cell r="H890" t="str">
            <v>DNIT 025/2004-ES</v>
          </cell>
        </row>
        <row r="891">
          <cell r="A891" t="str">
            <v>2 S 04 220 69</v>
          </cell>
          <cell r="B891" t="str">
            <v>-</v>
          </cell>
          <cell r="C891" t="str">
            <v>Corpo BTCC 2,50 x 2,50 m alt. 7,50 a 10,00 m AC/BC</v>
          </cell>
          <cell r="D891" t="str">
            <v>m</v>
          </cell>
          <cell r="H891" t="str">
            <v>DNIT 025/2004-ES</v>
          </cell>
        </row>
        <row r="892">
          <cell r="A892" t="str">
            <v>2 S 04 220 70</v>
          </cell>
          <cell r="B892" t="str">
            <v>-</v>
          </cell>
          <cell r="C892" t="str">
            <v>Corpo BTCC 3,00 x 3,00 m alt. 7,50 a 10,00 m AC/BC</v>
          </cell>
          <cell r="D892" t="str">
            <v>m</v>
          </cell>
          <cell r="H892" t="str">
            <v>DNIT 025/2004-ES</v>
          </cell>
        </row>
        <row r="893">
          <cell r="A893" t="str">
            <v>2 S 04 220 71</v>
          </cell>
          <cell r="B893" t="str">
            <v>-</v>
          </cell>
          <cell r="C893" t="str">
            <v>Corpo BTCC 1,50 x 1,50 m alt.10,00 a 12,50 m AC/BC</v>
          </cell>
          <cell r="D893" t="str">
            <v>m</v>
          </cell>
          <cell r="H893" t="str">
            <v>DNIT 025/2004-ES</v>
          </cell>
        </row>
        <row r="894">
          <cell r="A894" t="str">
            <v>2 S 04 220 72</v>
          </cell>
          <cell r="B894" t="str">
            <v>-</v>
          </cell>
          <cell r="C894" t="str">
            <v>Corpo BTCC 2,00 x 2,00 m alt.10,00 a 12,50 m AC/BC</v>
          </cell>
          <cell r="D894" t="str">
            <v>m</v>
          </cell>
          <cell r="H894" t="str">
            <v>DNIT 025/2004-ES</v>
          </cell>
        </row>
        <row r="895">
          <cell r="A895" t="str">
            <v>2 S 04 220 73</v>
          </cell>
          <cell r="B895" t="str">
            <v>-</v>
          </cell>
          <cell r="C895" t="str">
            <v>Corpo BTCC 2,50 x 2,50 m alt.10,00 a 12,50 m AC/BC</v>
          </cell>
          <cell r="D895" t="str">
            <v>m</v>
          </cell>
          <cell r="H895" t="str">
            <v>DNIT 025/2004-ES</v>
          </cell>
        </row>
        <row r="896">
          <cell r="A896" t="str">
            <v>2 S 04 220 74</v>
          </cell>
          <cell r="B896" t="str">
            <v>-</v>
          </cell>
          <cell r="C896" t="str">
            <v>Corpo BTCC 3,00 x 3,00 m alt.10,00 a 12,50 m AC/BC</v>
          </cell>
          <cell r="D896" t="str">
            <v>m</v>
          </cell>
          <cell r="H896" t="str">
            <v>DNIT 025/2004-ES</v>
          </cell>
        </row>
        <row r="897">
          <cell r="A897" t="str">
            <v>2 S 04 220 75</v>
          </cell>
          <cell r="B897" t="str">
            <v>-</v>
          </cell>
          <cell r="C897" t="str">
            <v>Corpo BTCC 1,50 x 1,50 m alt.12,50 a 15,00 m AC/BC</v>
          </cell>
          <cell r="D897" t="str">
            <v>m</v>
          </cell>
          <cell r="H897" t="str">
            <v>DNIT 025/2004-ES</v>
          </cell>
        </row>
        <row r="898">
          <cell r="A898" t="str">
            <v>2 S 04 220 76</v>
          </cell>
          <cell r="B898" t="str">
            <v>-</v>
          </cell>
          <cell r="C898" t="str">
            <v>Corpo BTCC 2,00 x 2,00 m alt.12,50 a 15,00 m AC/BC</v>
          </cell>
          <cell r="D898" t="str">
            <v>m</v>
          </cell>
          <cell r="H898" t="str">
            <v>DNIT 025/2004-ES</v>
          </cell>
        </row>
        <row r="899">
          <cell r="A899" t="str">
            <v>2 S 04 220 77</v>
          </cell>
          <cell r="B899" t="str">
            <v>-</v>
          </cell>
          <cell r="C899" t="str">
            <v>Corpo BTCC 2,50 x 2,50 m alt.12,50 a 15,00 m AC/BC</v>
          </cell>
          <cell r="D899" t="str">
            <v>m</v>
          </cell>
          <cell r="H899" t="str">
            <v>DNIT 025/2004-ES</v>
          </cell>
        </row>
        <row r="900">
          <cell r="A900" t="str">
            <v>2 S 04 220 78</v>
          </cell>
          <cell r="B900" t="str">
            <v>-</v>
          </cell>
          <cell r="C900" t="str">
            <v>Corpo BTCC 3,00 x 3,00 m alt.12,50 a 15,00 m AC/BC</v>
          </cell>
          <cell r="D900" t="str">
            <v>m</v>
          </cell>
          <cell r="H900" t="str">
            <v>DNIT 025/2004-ES</v>
          </cell>
        </row>
        <row r="901">
          <cell r="A901" t="str">
            <v>2 S 04 221 01</v>
          </cell>
          <cell r="B901" t="str">
            <v>-</v>
          </cell>
          <cell r="C901" t="str">
            <v>Boca BTCC 1,50 x 1,50 m normal</v>
          </cell>
          <cell r="D901" t="str">
            <v>und</v>
          </cell>
          <cell r="H901" t="str">
            <v>DNIT 025/2004-ES</v>
          </cell>
        </row>
        <row r="902">
          <cell r="A902" t="str">
            <v>2 S 04 221 02</v>
          </cell>
          <cell r="B902" t="str">
            <v>-</v>
          </cell>
          <cell r="C902" t="str">
            <v>Boca BTCC 2,00 x 2,00 m normal</v>
          </cell>
          <cell r="D902" t="str">
            <v>und</v>
          </cell>
          <cell r="H902" t="str">
            <v>DNIT 025/2004-ES</v>
          </cell>
        </row>
        <row r="903">
          <cell r="A903" t="str">
            <v>2 S 04 221 03</v>
          </cell>
          <cell r="B903" t="str">
            <v>-</v>
          </cell>
          <cell r="C903" t="str">
            <v>Boca BTCC 2,50 x 2,50 m normal</v>
          </cell>
          <cell r="D903" t="str">
            <v>und</v>
          </cell>
          <cell r="H903" t="str">
            <v>DNIT 025/2004-ES</v>
          </cell>
        </row>
        <row r="904">
          <cell r="A904" t="str">
            <v>2 S 04 221 04</v>
          </cell>
          <cell r="B904" t="str">
            <v>-</v>
          </cell>
          <cell r="C904" t="str">
            <v>Boca BTCC 3,00 x 3,00 m normal</v>
          </cell>
          <cell r="D904" t="str">
            <v>und</v>
          </cell>
          <cell r="H904" t="str">
            <v>DNIT 025/2004-ES</v>
          </cell>
        </row>
        <row r="905">
          <cell r="A905" t="str">
            <v>2 S 04 221 05</v>
          </cell>
          <cell r="B905" t="str">
            <v>-</v>
          </cell>
          <cell r="C905" t="str">
            <v>Boca BTCC 1,50 x 1,50 m esc=15</v>
          </cell>
          <cell r="D905" t="str">
            <v>und</v>
          </cell>
          <cell r="H905" t="str">
            <v>DNIT 025/2004-ES</v>
          </cell>
        </row>
        <row r="906">
          <cell r="A906" t="str">
            <v>2 S 04 221 06</v>
          </cell>
          <cell r="B906" t="str">
            <v>-</v>
          </cell>
          <cell r="C906" t="str">
            <v>Boca BTCC 2,00 x 2,00 m esc=15</v>
          </cell>
          <cell r="D906" t="str">
            <v>und</v>
          </cell>
          <cell r="H906" t="str">
            <v>DNIT 025/2004-ES</v>
          </cell>
        </row>
        <row r="907">
          <cell r="A907" t="str">
            <v>2 S 04 221 07</v>
          </cell>
          <cell r="B907" t="str">
            <v>-</v>
          </cell>
          <cell r="C907" t="str">
            <v>Boca BTCC 2,50 x 2,50 m esc=15</v>
          </cell>
          <cell r="D907" t="str">
            <v>und</v>
          </cell>
          <cell r="H907" t="str">
            <v>DNIT 025/2004-ES</v>
          </cell>
        </row>
        <row r="908">
          <cell r="A908" t="str">
            <v>2 S 04 221 08</v>
          </cell>
          <cell r="B908" t="str">
            <v>-</v>
          </cell>
          <cell r="C908" t="str">
            <v>Boca BTCC 3,00 x 3,00 m esc=15</v>
          </cell>
          <cell r="D908" t="str">
            <v>und</v>
          </cell>
          <cell r="H908" t="str">
            <v>DNIT 025/2004-ES</v>
          </cell>
        </row>
        <row r="909">
          <cell r="A909" t="str">
            <v>2 S 04 221 09</v>
          </cell>
          <cell r="B909" t="str">
            <v>-</v>
          </cell>
          <cell r="C909" t="str">
            <v>Boca BTCC 1,50 x 1,50 m esc=30</v>
          </cell>
          <cell r="D909" t="str">
            <v>und</v>
          </cell>
          <cell r="H909" t="str">
            <v>DNIT 025/2004-ES</v>
          </cell>
        </row>
        <row r="910">
          <cell r="A910" t="str">
            <v>2 S 04 221 10</v>
          </cell>
          <cell r="B910" t="str">
            <v>-</v>
          </cell>
          <cell r="C910" t="str">
            <v>Boca BTCC 2,00 x 2,00 m exc.=30</v>
          </cell>
          <cell r="D910" t="str">
            <v>und</v>
          </cell>
          <cell r="H910" t="str">
            <v>DNIT 025/2004-ES</v>
          </cell>
        </row>
        <row r="911">
          <cell r="A911" t="str">
            <v>2 S 04 221 11</v>
          </cell>
          <cell r="B911" t="str">
            <v>-</v>
          </cell>
          <cell r="C911" t="str">
            <v>Boca BTCC 2,50 x 2,50 m esc=30</v>
          </cell>
          <cell r="D911" t="str">
            <v>und</v>
          </cell>
          <cell r="H911" t="str">
            <v>DNIT 025/2004-ES</v>
          </cell>
        </row>
        <row r="912">
          <cell r="A912" t="str">
            <v>2 S 04 221 12</v>
          </cell>
          <cell r="B912" t="str">
            <v>-</v>
          </cell>
          <cell r="C912" t="str">
            <v>Boca BTCC 3,00 x 3,00 m esc=30</v>
          </cell>
          <cell r="D912" t="str">
            <v>und</v>
          </cell>
          <cell r="H912" t="str">
            <v>DNIT 025/2004-ES</v>
          </cell>
        </row>
        <row r="913">
          <cell r="A913" t="str">
            <v>2 S 04 221 13</v>
          </cell>
          <cell r="B913" t="str">
            <v>-</v>
          </cell>
          <cell r="C913" t="str">
            <v>Boca BTCC 1,50 x 1,50 m esc.=45</v>
          </cell>
          <cell r="D913" t="str">
            <v>und</v>
          </cell>
          <cell r="H913" t="str">
            <v>DNIT 025/2004-ES</v>
          </cell>
        </row>
        <row r="914">
          <cell r="A914" t="str">
            <v>2 S 04 221 14</v>
          </cell>
          <cell r="B914" t="str">
            <v>-</v>
          </cell>
          <cell r="C914" t="str">
            <v>Boca BTCC 2,00 x 2,00 m esc=45</v>
          </cell>
          <cell r="D914" t="str">
            <v>und</v>
          </cell>
          <cell r="H914" t="str">
            <v>DNIT 025/2004-ES</v>
          </cell>
        </row>
        <row r="915">
          <cell r="A915" t="str">
            <v>2 S 04 221 15</v>
          </cell>
          <cell r="B915" t="str">
            <v>-</v>
          </cell>
          <cell r="C915" t="str">
            <v>Boca BTCC 2,50 x 2,50 m esc=45</v>
          </cell>
          <cell r="D915" t="str">
            <v>und</v>
          </cell>
          <cell r="H915" t="str">
            <v>DNIT 025/2004-ES</v>
          </cell>
        </row>
        <row r="916">
          <cell r="A916" t="str">
            <v>2 S 04 221 16</v>
          </cell>
          <cell r="B916" t="str">
            <v>-</v>
          </cell>
          <cell r="C916" t="str">
            <v>Boca BTCC 3,00 x 3,00 m esc=45</v>
          </cell>
          <cell r="D916" t="str">
            <v>und</v>
          </cell>
          <cell r="H916" t="str">
            <v>DNIT 025/2004-ES</v>
          </cell>
        </row>
        <row r="917">
          <cell r="A917" t="str">
            <v>2 S 04 221 51</v>
          </cell>
          <cell r="B917" t="str">
            <v>-</v>
          </cell>
          <cell r="C917" t="str">
            <v>Boca BTCC 1,50 x 1,50 m normal AC/BC</v>
          </cell>
          <cell r="D917" t="str">
            <v>und</v>
          </cell>
          <cell r="H917" t="str">
            <v>DNIT 025/2004-ES</v>
          </cell>
        </row>
        <row r="918">
          <cell r="A918" t="str">
            <v>2 S 04 221 52</v>
          </cell>
          <cell r="B918" t="str">
            <v>-</v>
          </cell>
          <cell r="C918" t="str">
            <v>Boca BTCC 2,00 x 2,00 m normal AC/BC</v>
          </cell>
          <cell r="D918" t="str">
            <v>und</v>
          </cell>
          <cell r="H918" t="str">
            <v>DNIT 025/2004-ES</v>
          </cell>
        </row>
        <row r="919">
          <cell r="A919" t="str">
            <v>2 S 04 221 53</v>
          </cell>
          <cell r="B919" t="str">
            <v>-</v>
          </cell>
          <cell r="C919" t="str">
            <v>Boca BTCC 2,50 x 2,50 m normal AC/BC</v>
          </cell>
          <cell r="D919" t="str">
            <v>und</v>
          </cell>
          <cell r="H919" t="str">
            <v>DNIT 025/2004-ES</v>
          </cell>
        </row>
        <row r="920">
          <cell r="A920" t="str">
            <v>2 S 04 221 54</v>
          </cell>
          <cell r="B920" t="str">
            <v>-</v>
          </cell>
          <cell r="C920" t="str">
            <v>Boca BTCC 3,00 x 3,00 m normal AC/BC</v>
          </cell>
          <cell r="D920" t="str">
            <v>und</v>
          </cell>
          <cell r="H920" t="str">
            <v>DNIT 025/2004-ES</v>
          </cell>
        </row>
        <row r="921">
          <cell r="A921" t="str">
            <v>2 S 04 221 55</v>
          </cell>
          <cell r="B921" t="str">
            <v>-</v>
          </cell>
          <cell r="C921" t="str">
            <v>Boca BTCC 1,50 x 1,50 m - esc=15 AC/BC</v>
          </cell>
          <cell r="D921" t="str">
            <v>und</v>
          </cell>
          <cell r="H921" t="str">
            <v>DNIT 025/2004-ES</v>
          </cell>
        </row>
        <row r="922">
          <cell r="A922" t="str">
            <v>2 S 04 221 56</v>
          </cell>
          <cell r="B922" t="str">
            <v>-</v>
          </cell>
          <cell r="C922" t="str">
            <v>Boca BTCC 2,00 x 2,00 m - esc=15 AC/BC</v>
          </cell>
          <cell r="D922" t="str">
            <v>und</v>
          </cell>
          <cell r="H922" t="str">
            <v>DNIT 025/2004-ES</v>
          </cell>
        </row>
        <row r="923">
          <cell r="A923" t="str">
            <v>2 S 04 221 57</v>
          </cell>
          <cell r="B923" t="str">
            <v>-</v>
          </cell>
          <cell r="C923" t="str">
            <v>Boca BTCC 2,50 x 2,50 m - esc=15 AC/BC</v>
          </cell>
          <cell r="D923" t="str">
            <v>und</v>
          </cell>
          <cell r="H923" t="str">
            <v>DNIT 025/2004-ES</v>
          </cell>
        </row>
        <row r="924">
          <cell r="A924" t="str">
            <v>2 S 04 221 58</v>
          </cell>
          <cell r="B924" t="str">
            <v>-</v>
          </cell>
          <cell r="C924" t="str">
            <v>Boca BTCC 3,00 x 3,00 m - esc=15 AC/BC</v>
          </cell>
          <cell r="D924" t="str">
            <v>und</v>
          </cell>
          <cell r="H924" t="str">
            <v>DNIT 025/2004-ES</v>
          </cell>
        </row>
        <row r="925">
          <cell r="A925" t="str">
            <v>2 S 04 221 59</v>
          </cell>
          <cell r="B925" t="str">
            <v>-</v>
          </cell>
          <cell r="C925" t="str">
            <v>Boca BTCC 1,50 x 1,50 m - esc=30 AC/BC</v>
          </cell>
          <cell r="D925" t="str">
            <v>und</v>
          </cell>
          <cell r="H925" t="str">
            <v>DNIT 025/2004-ES</v>
          </cell>
        </row>
        <row r="926">
          <cell r="A926" t="str">
            <v>2 S 04 221 60</v>
          </cell>
          <cell r="B926" t="str">
            <v>-</v>
          </cell>
          <cell r="C926" t="str">
            <v>Boca BTCC 2,00 x 2,00 m - esc=30 AC/BC</v>
          </cell>
          <cell r="D926" t="str">
            <v>und</v>
          </cell>
          <cell r="H926" t="str">
            <v>DNIT 025/2004-ES</v>
          </cell>
        </row>
        <row r="927">
          <cell r="A927" t="str">
            <v>2 S 04 221 61</v>
          </cell>
          <cell r="B927" t="str">
            <v>-</v>
          </cell>
          <cell r="C927" t="str">
            <v>Boca BTCC 2,50 x 2,50 m - esc=30 AC/BC</v>
          </cell>
          <cell r="D927" t="str">
            <v>und</v>
          </cell>
          <cell r="H927" t="str">
            <v>DNIT 025/2004-ES</v>
          </cell>
        </row>
        <row r="928">
          <cell r="A928" t="str">
            <v>2 S 04 221 62</v>
          </cell>
          <cell r="B928" t="str">
            <v>-</v>
          </cell>
          <cell r="C928" t="str">
            <v>Boca BTCC 3,00 x 3,00 m - esc=30 AC/BC</v>
          </cell>
          <cell r="D928" t="str">
            <v>und</v>
          </cell>
          <cell r="H928" t="str">
            <v>DNIT 025/2004-ES</v>
          </cell>
        </row>
        <row r="929">
          <cell r="A929" t="str">
            <v>2 S 04 221 63</v>
          </cell>
          <cell r="B929" t="str">
            <v>-</v>
          </cell>
          <cell r="C929" t="str">
            <v>Boca BTCC 1,50 x 1,50 m - esc=45 AC/BC</v>
          </cell>
          <cell r="D929" t="str">
            <v>und</v>
          </cell>
          <cell r="H929" t="str">
            <v>DNIT 025/2004-ES</v>
          </cell>
        </row>
        <row r="930">
          <cell r="A930" t="str">
            <v>2 S 04 221 64</v>
          </cell>
          <cell r="B930" t="str">
            <v>-</v>
          </cell>
          <cell r="C930" t="str">
            <v>Boca BTCC 2,00 x 2,00 m - esc=45 AC/BC</v>
          </cell>
          <cell r="D930" t="str">
            <v>und</v>
          </cell>
          <cell r="H930" t="str">
            <v>DNIT 025/2004-ES</v>
          </cell>
        </row>
        <row r="931">
          <cell r="A931" t="str">
            <v>2 S 04 221 65</v>
          </cell>
          <cell r="B931" t="str">
            <v>-</v>
          </cell>
          <cell r="C931" t="str">
            <v>Boca BTCC 2,50 x 2,50 m - esc=45 AC/BC</v>
          </cell>
          <cell r="D931" t="str">
            <v>und</v>
          </cell>
          <cell r="H931" t="str">
            <v>DNIT 025/2004-ES</v>
          </cell>
        </row>
        <row r="932">
          <cell r="A932" t="str">
            <v>2 S 04 221 66</v>
          </cell>
          <cell r="B932" t="str">
            <v>-</v>
          </cell>
          <cell r="C932" t="str">
            <v>Boca BTCC 3,00 x 3,00 m - esc = 45 AC/BC</v>
          </cell>
          <cell r="D932" t="str">
            <v>und</v>
          </cell>
          <cell r="H932" t="str">
            <v>DNIT 025/2004-ES</v>
          </cell>
        </row>
        <row r="933">
          <cell r="A933" t="str">
            <v>2 S 04 300 16</v>
          </cell>
          <cell r="B933" t="str">
            <v>-</v>
          </cell>
          <cell r="C933" t="str">
            <v>Bueiro met. chapas múltiplas D=1,60 m galv.</v>
          </cell>
          <cell r="D933" t="str">
            <v>m</v>
          </cell>
        </row>
        <row r="934">
          <cell r="A934" t="str">
            <v>2 S 04 300 20</v>
          </cell>
          <cell r="B934" t="str">
            <v>-</v>
          </cell>
          <cell r="C934" t="str">
            <v>Bueiro met.chapas múltiplas D=2,00 m galv.</v>
          </cell>
          <cell r="D934" t="str">
            <v>m</v>
          </cell>
        </row>
        <row r="935">
          <cell r="A935" t="str">
            <v>2 S 04 300 66</v>
          </cell>
          <cell r="B935" t="str">
            <v>-</v>
          </cell>
          <cell r="C935" t="str">
            <v>Bueiro met.chapas múltiplas D=1,60 m galvan.BC</v>
          </cell>
          <cell r="D935" t="str">
            <v>m</v>
          </cell>
        </row>
        <row r="936">
          <cell r="A936" t="str">
            <v>2 S 04 300 70</v>
          </cell>
          <cell r="B936" t="str">
            <v>-</v>
          </cell>
          <cell r="C936" t="str">
            <v>Bueiro met.chapas múltiplas D=2,00 m galvan.BC</v>
          </cell>
          <cell r="D936" t="str">
            <v>m</v>
          </cell>
        </row>
        <row r="937">
          <cell r="A937" t="str">
            <v>2 S 04 301 16</v>
          </cell>
          <cell r="B937" t="str">
            <v>-</v>
          </cell>
          <cell r="C937" t="str">
            <v>Bueiro met. chapas múltiplas D=1,60 m rev. epoxy</v>
          </cell>
          <cell r="D937" t="str">
            <v>m</v>
          </cell>
        </row>
        <row r="938">
          <cell r="A938" t="str">
            <v>2 S 04 301 20</v>
          </cell>
          <cell r="B938" t="str">
            <v>-</v>
          </cell>
          <cell r="C938" t="str">
            <v>Bueiro met. chapa múltipla D=2,00 m rev. epoxy</v>
          </cell>
          <cell r="D938" t="str">
            <v>m</v>
          </cell>
        </row>
        <row r="939">
          <cell r="A939" t="str">
            <v>2 S 04 301 66</v>
          </cell>
          <cell r="B939" t="str">
            <v>-</v>
          </cell>
          <cell r="C939" t="str">
            <v>Bueiro met.chapas múlt. D=1,60 m rev. c/epoxy BC</v>
          </cell>
          <cell r="D939" t="str">
            <v>m</v>
          </cell>
        </row>
        <row r="940">
          <cell r="A940" t="str">
            <v>2 S 04 301 70</v>
          </cell>
          <cell r="B940" t="str">
            <v>-</v>
          </cell>
          <cell r="C940" t="str">
            <v>Bueiro met.chapas múlt. D=2,00 m rev. c/epoxy BC</v>
          </cell>
          <cell r="D940" t="str">
            <v>m</v>
          </cell>
        </row>
        <row r="941">
          <cell r="A941" t="str">
            <v>2 S 04 310 12</v>
          </cell>
          <cell r="B941" t="str">
            <v>-</v>
          </cell>
          <cell r="C941" t="str">
            <v>Bueiro met.s/interrupção traf. D=1,20m galv.</v>
          </cell>
          <cell r="D941" t="str">
            <v>m</v>
          </cell>
          <cell r="H941" t="str">
            <v>DNIT 024/2004-ES</v>
          </cell>
        </row>
        <row r="942">
          <cell r="A942" t="str">
            <v>2 S 04 310 16</v>
          </cell>
          <cell r="B942" t="str">
            <v>-</v>
          </cell>
          <cell r="C942" t="str">
            <v>Bueiro met.s/ interrupção tráf. D=1,60m galv.</v>
          </cell>
          <cell r="D942" t="str">
            <v>m</v>
          </cell>
          <cell r="H942" t="str">
            <v>DNIT 024/2004-ES</v>
          </cell>
        </row>
        <row r="943">
          <cell r="A943" t="str">
            <v>2 S 04 310 20</v>
          </cell>
          <cell r="B943" t="str">
            <v>-</v>
          </cell>
          <cell r="C943" t="str">
            <v>Bueiro met.s/ interrupção tráf. D=2,00m galv.</v>
          </cell>
          <cell r="D943" t="str">
            <v>m</v>
          </cell>
          <cell r="H943" t="str">
            <v>DNIT 024/2004-ES</v>
          </cell>
        </row>
        <row r="944">
          <cell r="A944" t="str">
            <v>2 S 04 311 12</v>
          </cell>
          <cell r="B944" t="str">
            <v>-</v>
          </cell>
          <cell r="C944" t="str">
            <v>Bueiro met.s/interrupção traf. D=1,20m epoxy</v>
          </cell>
          <cell r="D944" t="str">
            <v>m</v>
          </cell>
          <cell r="H944" t="str">
            <v>DNIT 024/2004-ES</v>
          </cell>
        </row>
        <row r="945">
          <cell r="A945" t="str">
            <v>2 S 04 311 16</v>
          </cell>
          <cell r="B945" t="str">
            <v>-</v>
          </cell>
          <cell r="C945" t="str">
            <v>Bueiro met.s/interrupção tráf.D=1,60 m rev.epoxy</v>
          </cell>
          <cell r="D945" t="str">
            <v>m</v>
          </cell>
          <cell r="H945" t="str">
            <v>DNIT 024/2004-ES</v>
          </cell>
        </row>
        <row r="946">
          <cell r="A946" t="str">
            <v>2 S 04 311 20</v>
          </cell>
          <cell r="B946" t="str">
            <v>-</v>
          </cell>
          <cell r="C946" t="str">
            <v>Bueiro met.s/interrupção traf.D=2,00 m rev.epoxy</v>
          </cell>
          <cell r="D946" t="str">
            <v>m</v>
          </cell>
          <cell r="H946" t="str">
            <v>DNIT 024/2004-ES</v>
          </cell>
        </row>
        <row r="947">
          <cell r="A947" t="str">
            <v>2 S 04 400 01</v>
          </cell>
          <cell r="B947" t="str">
            <v>-</v>
          </cell>
          <cell r="C947" t="str">
            <v>Valeta prot.cortes c/revest. vegetal - VPC 01</v>
          </cell>
          <cell r="D947" t="str">
            <v>m</v>
          </cell>
          <cell r="H947" t="str">
            <v>DNIT 018/2004-ES</v>
          </cell>
        </row>
        <row r="948">
          <cell r="A948" t="str">
            <v>2 S 04 400 02</v>
          </cell>
          <cell r="B948" t="str">
            <v>-</v>
          </cell>
          <cell r="C948" t="str">
            <v>Valeta prot.cortes c/revest. vegetal - VPC 02</v>
          </cell>
          <cell r="D948" t="str">
            <v>m</v>
          </cell>
          <cell r="H948" t="str">
            <v>DNIT 018/2004-ES</v>
          </cell>
        </row>
        <row r="949">
          <cell r="A949" t="str">
            <v>2 S 04 400 03</v>
          </cell>
          <cell r="B949" t="str">
            <v>-</v>
          </cell>
          <cell r="C949" t="str">
            <v>Valeta prot.cortes c/revest.concreto - VPC 03</v>
          </cell>
          <cell r="D949" t="str">
            <v>m</v>
          </cell>
          <cell r="H949" t="str">
            <v>DNIT 018/2004-ES</v>
          </cell>
        </row>
        <row r="950">
          <cell r="A950" t="str">
            <v>2 S 04 400 04</v>
          </cell>
          <cell r="B950" t="str">
            <v>-</v>
          </cell>
          <cell r="C950" t="str">
            <v>Valeta prot.cortes c/revest.concreto - VPC 04</v>
          </cell>
          <cell r="D950" t="str">
            <v>m</v>
          </cell>
          <cell r="H950" t="str">
            <v>DNIT 018/2004-ES</v>
          </cell>
        </row>
        <row r="951">
          <cell r="A951" t="str">
            <v>2 S 04 400 53</v>
          </cell>
          <cell r="B951" t="str">
            <v>-</v>
          </cell>
          <cell r="C951" t="str">
            <v>Valeta prot.de cortes c/revest.concr.VPC 03 AC/BC</v>
          </cell>
          <cell r="D951" t="str">
            <v>m</v>
          </cell>
          <cell r="H951" t="str">
            <v>DNIT 018/2004-ES</v>
          </cell>
        </row>
        <row r="952">
          <cell r="A952" t="str">
            <v>2 S 04 400 54</v>
          </cell>
          <cell r="B952" t="str">
            <v>-</v>
          </cell>
          <cell r="C952" t="str">
            <v>Valeta prot.de cortes c/revest.concr.VPC 04 AC/BC</v>
          </cell>
          <cell r="D952" t="str">
            <v>m</v>
          </cell>
          <cell r="H952" t="str">
            <v>DNIT 018/2004-ES</v>
          </cell>
        </row>
        <row r="953">
          <cell r="A953" t="str">
            <v>2 S 04 401 01</v>
          </cell>
          <cell r="B953" t="str">
            <v>-</v>
          </cell>
          <cell r="C953" t="str">
            <v>Valeta prot.aterros c/revest. vegetal - VPA 01</v>
          </cell>
          <cell r="D953" t="str">
            <v>m</v>
          </cell>
          <cell r="H953" t="str">
            <v>DNIT 018/2004-ES</v>
          </cell>
        </row>
        <row r="954">
          <cell r="A954" t="str">
            <v>2 S 04 401 02</v>
          </cell>
          <cell r="B954" t="str">
            <v>-</v>
          </cell>
          <cell r="C954" t="str">
            <v>Valeta prot.aterros c/revest. vegetal - VPA 02</v>
          </cell>
          <cell r="D954" t="str">
            <v>m</v>
          </cell>
          <cell r="H954" t="str">
            <v>DNIT 018/2004-ES</v>
          </cell>
        </row>
        <row r="955">
          <cell r="A955" t="str">
            <v>2 S 04 401 03</v>
          </cell>
          <cell r="B955" t="str">
            <v>-</v>
          </cell>
          <cell r="C955" t="str">
            <v>Valeta prot.aterro c/revest. concreto - VPA 03</v>
          </cell>
          <cell r="D955" t="str">
            <v>m</v>
          </cell>
          <cell r="H955" t="str">
            <v>DNIT 018/2004-ES</v>
          </cell>
        </row>
        <row r="956">
          <cell r="A956" t="str">
            <v>2 S 04 401 04</v>
          </cell>
          <cell r="B956" t="str">
            <v>-</v>
          </cell>
          <cell r="C956" t="str">
            <v>Valeta prot.aterro c/revest. concreto - VPA 04</v>
          </cell>
          <cell r="D956" t="str">
            <v>m</v>
          </cell>
          <cell r="H956" t="str">
            <v>DNIT 018/2004-ES</v>
          </cell>
        </row>
        <row r="957">
          <cell r="A957" t="str">
            <v>2 S 04 401 05</v>
          </cell>
          <cell r="B957" t="str">
            <v>-</v>
          </cell>
          <cell r="C957" t="str">
            <v>Valeta prot.corte/aterro s/rev. - VPC 05/VPA 05</v>
          </cell>
          <cell r="D957" t="str">
            <v>m</v>
          </cell>
          <cell r="H957" t="str">
            <v>DNIT 018/2004-ES</v>
          </cell>
        </row>
        <row r="958">
          <cell r="A958" t="str">
            <v>2 S 04 401 06</v>
          </cell>
          <cell r="B958" t="str">
            <v>-</v>
          </cell>
          <cell r="C958" t="str">
            <v>Valeta prot.corte/aterro s/rev. - VPC 06/VPA 06</v>
          </cell>
          <cell r="D958" t="str">
            <v>m</v>
          </cell>
          <cell r="H958" t="str">
            <v>DNIT 018/2004-ES</v>
          </cell>
        </row>
        <row r="959">
          <cell r="A959" t="str">
            <v>2 S 04 401 53</v>
          </cell>
          <cell r="B959" t="str">
            <v>-</v>
          </cell>
          <cell r="C959" t="str">
            <v>Valeta prot.de aterro c/revest.concr.VPA 03 AC/BC</v>
          </cell>
          <cell r="D959" t="str">
            <v>m</v>
          </cell>
          <cell r="H959" t="str">
            <v>DNIT 018/2004-ES</v>
          </cell>
        </row>
        <row r="960">
          <cell r="A960" t="str">
            <v>2 S 04 401 54</v>
          </cell>
          <cell r="B960" t="str">
            <v>-</v>
          </cell>
          <cell r="C960" t="str">
            <v>Valeta prot.de aterro c/revest.concr.VPA 04 AC/BC</v>
          </cell>
          <cell r="D960" t="str">
            <v>m</v>
          </cell>
          <cell r="H960" t="str">
            <v>DNIT 018/2004-ES</v>
          </cell>
        </row>
        <row r="961">
          <cell r="A961" t="str">
            <v>2 S 04 500 01</v>
          </cell>
          <cell r="B961" t="str">
            <v>-</v>
          </cell>
          <cell r="C961" t="str">
            <v>Dreno longitudinal prof. p/corte em solo - DPS 01</v>
          </cell>
          <cell r="D961" t="str">
            <v>m</v>
          </cell>
          <cell r="H961" t="str">
            <v>DNIT 015/2004-ES</v>
          </cell>
        </row>
        <row r="962">
          <cell r="A962" t="str">
            <v>2 S 04 500 02</v>
          </cell>
          <cell r="B962" t="str">
            <v>-</v>
          </cell>
          <cell r="C962" t="str">
            <v>Dreno longitudinal prof. p/corte em solo - DPS 02</v>
          </cell>
          <cell r="D962" t="str">
            <v>m</v>
          </cell>
          <cell r="H962" t="str">
            <v>DNIT 015/2004-ES</v>
          </cell>
        </row>
        <row r="963">
          <cell r="A963" t="str">
            <v>2 S 04 500 03</v>
          </cell>
          <cell r="B963" t="str">
            <v>-</v>
          </cell>
          <cell r="C963" t="str">
            <v>Dreno longitudinal prof. p/corte em solo - DPS 03</v>
          </cell>
          <cell r="D963" t="str">
            <v>m</v>
          </cell>
          <cell r="H963" t="str">
            <v>DNIT 015/2004-ES</v>
          </cell>
        </row>
        <row r="964">
          <cell r="A964" t="str">
            <v>2 S 04 500 04</v>
          </cell>
          <cell r="B964" t="str">
            <v>-</v>
          </cell>
          <cell r="C964" t="str">
            <v>Dreno longitudinal prof. p/corte em solo - DPS 04</v>
          </cell>
          <cell r="D964" t="str">
            <v>m</v>
          </cell>
          <cell r="H964" t="str">
            <v>DNIT 015/2004-ES</v>
          </cell>
        </row>
        <row r="965">
          <cell r="A965" t="str">
            <v>2 S 04 500 05</v>
          </cell>
          <cell r="B965" t="str">
            <v>-</v>
          </cell>
          <cell r="C965" t="str">
            <v>Dreno longitudinal prof. p/corte em solo - DPS 05</v>
          </cell>
          <cell r="D965" t="str">
            <v>m</v>
          </cell>
          <cell r="H965" t="str">
            <v>DNIT 015/2004-ES</v>
          </cell>
        </row>
        <row r="966">
          <cell r="A966" t="str">
            <v>2 S 04 500 06</v>
          </cell>
          <cell r="B966" t="str">
            <v>-</v>
          </cell>
          <cell r="C966" t="str">
            <v>Dreno longitudinal prof. p/corte em solo - DPS 06</v>
          </cell>
          <cell r="D966" t="str">
            <v>m</v>
          </cell>
          <cell r="H966" t="str">
            <v>DNIT 015/2004-ES</v>
          </cell>
        </row>
        <row r="967">
          <cell r="A967" t="str">
            <v>2 S 04 500 07</v>
          </cell>
          <cell r="B967" t="str">
            <v>-</v>
          </cell>
          <cell r="C967" t="str">
            <v>Dreno longitudinal prof. p/corte em solo - DPS 07</v>
          </cell>
          <cell r="D967" t="str">
            <v>m</v>
          </cell>
          <cell r="H967" t="str">
            <v>DNIT 015/2004-ES</v>
          </cell>
        </row>
        <row r="968">
          <cell r="A968" t="str">
            <v>2 S 04 500 08</v>
          </cell>
          <cell r="B968" t="str">
            <v>-</v>
          </cell>
          <cell r="C968" t="str">
            <v>Dreno longitudinal prof. p/corte em solo - DPS 08</v>
          </cell>
          <cell r="D968" t="str">
            <v>m</v>
          </cell>
          <cell r="H968" t="str">
            <v>DNIT 015/2004-ES</v>
          </cell>
        </row>
        <row r="969">
          <cell r="A969" t="str">
            <v>2 S 04 500 51</v>
          </cell>
          <cell r="B969" t="str">
            <v>-</v>
          </cell>
          <cell r="C969" t="str">
            <v>Dreno longit. prof.p/corte em solo - DPS 01 AC/BC</v>
          </cell>
          <cell r="D969" t="str">
            <v>m</v>
          </cell>
          <cell r="H969" t="str">
            <v>DNIT 015/2004-ES</v>
          </cell>
        </row>
        <row r="970">
          <cell r="A970" t="str">
            <v>2 S 04 500 52</v>
          </cell>
          <cell r="B970" t="str">
            <v>-</v>
          </cell>
          <cell r="C970" t="str">
            <v>Dreno longit.prof. p/corte em solo - DPS 02 AC/BC</v>
          </cell>
          <cell r="D970" t="str">
            <v>m</v>
          </cell>
          <cell r="H970" t="str">
            <v>DNIT 015/2004-ES</v>
          </cell>
        </row>
        <row r="971">
          <cell r="A971" t="str">
            <v>2 S 04 500 53</v>
          </cell>
          <cell r="B971" t="str">
            <v>-</v>
          </cell>
          <cell r="C971" t="str">
            <v>Dreno longit.prof. p/corte em solo - DPS 03 AC/BC</v>
          </cell>
          <cell r="D971" t="str">
            <v>m</v>
          </cell>
          <cell r="H971" t="str">
            <v>DNIT 015/2004-ES</v>
          </cell>
        </row>
        <row r="972">
          <cell r="A972" t="str">
            <v xml:space="preserve">2 S 04 500 54 </v>
          </cell>
          <cell r="B972" t="str">
            <v>-</v>
          </cell>
          <cell r="C972" t="str">
            <v>Dreno longit.prof. p/corte em solo - DPS 04 AC/BC</v>
          </cell>
          <cell r="D972" t="str">
            <v>m</v>
          </cell>
          <cell r="H972" t="str">
            <v>DNIT 015/2004-ES</v>
          </cell>
        </row>
        <row r="973">
          <cell r="A973" t="str">
            <v>2 S 04 500 55</v>
          </cell>
          <cell r="B973" t="str">
            <v>-</v>
          </cell>
          <cell r="C973" t="str">
            <v>Dreno longit.prof. p/corte em solo - DPS 05 AC/BC</v>
          </cell>
          <cell r="D973" t="str">
            <v>m</v>
          </cell>
          <cell r="H973" t="str">
            <v>DNIT 015/2004-ES</v>
          </cell>
        </row>
        <row r="974">
          <cell r="A974" t="str">
            <v>2 S 04 500 56</v>
          </cell>
          <cell r="B974" t="str">
            <v>-</v>
          </cell>
          <cell r="C974" t="str">
            <v>Dreno longit.prof. p/corte em solo - DPS 06 AC/BC</v>
          </cell>
          <cell r="D974" t="str">
            <v>m</v>
          </cell>
          <cell r="H974" t="str">
            <v>DNIT 015/2004-ES</v>
          </cell>
        </row>
        <row r="975">
          <cell r="A975" t="str">
            <v>2 S 04 500 57</v>
          </cell>
          <cell r="B975" t="str">
            <v>-</v>
          </cell>
          <cell r="C975" t="str">
            <v>Dreno longit.prof. p/corte em solo - DPS 07 AC/BC</v>
          </cell>
          <cell r="D975" t="str">
            <v>m</v>
          </cell>
          <cell r="H975" t="str">
            <v>DNIT 015/2004-ES</v>
          </cell>
        </row>
        <row r="976">
          <cell r="A976" t="str">
            <v>2 S 04 500 58</v>
          </cell>
          <cell r="B976" t="str">
            <v>-</v>
          </cell>
          <cell r="C976" t="str">
            <v>Dreno longit.prof. p/corte em solo - DPS 08 AC/BC</v>
          </cell>
          <cell r="D976" t="str">
            <v>m</v>
          </cell>
          <cell r="H976" t="str">
            <v>DNIT 015/2004-ES</v>
          </cell>
        </row>
        <row r="977">
          <cell r="A977" t="str">
            <v>2 S 04 501 01</v>
          </cell>
          <cell r="B977" t="str">
            <v>-</v>
          </cell>
          <cell r="C977" t="str">
            <v>Dreno longitudinal prof. p/corte em rocha - DPR 01</v>
          </cell>
          <cell r="D977" t="str">
            <v>m</v>
          </cell>
          <cell r="H977" t="str">
            <v>DNIT 015/2004-ES</v>
          </cell>
        </row>
        <row r="978">
          <cell r="A978" t="str">
            <v>2 S 04 501 02</v>
          </cell>
          <cell r="B978" t="str">
            <v>-</v>
          </cell>
          <cell r="C978" t="str">
            <v>Dreno longitudinal prof. p/corte em rocha - DPR 02</v>
          </cell>
          <cell r="D978" t="str">
            <v>m</v>
          </cell>
          <cell r="H978" t="str">
            <v>DNIT 015/2004-ES</v>
          </cell>
        </row>
        <row r="979">
          <cell r="A979" t="str">
            <v>2 S 04 501 03</v>
          </cell>
          <cell r="B979" t="str">
            <v>-</v>
          </cell>
          <cell r="C979" t="str">
            <v>Dreno longitudinal prof. p/corte em rocha - DPR 03</v>
          </cell>
          <cell r="D979" t="str">
            <v>m</v>
          </cell>
          <cell r="H979" t="str">
            <v>DNIT 015/2004-ES</v>
          </cell>
        </row>
        <row r="980">
          <cell r="A980" t="str">
            <v>2 S 04 501 04</v>
          </cell>
          <cell r="B980" t="str">
            <v>-</v>
          </cell>
          <cell r="C980" t="str">
            <v>Dreno longitudinal prof. p/corte em rocha - DPR 04</v>
          </cell>
          <cell r="D980" t="str">
            <v>m</v>
          </cell>
          <cell r="H980" t="str">
            <v>DNIT 015/2004-ES</v>
          </cell>
        </row>
        <row r="981">
          <cell r="A981" t="str">
            <v>2 S 04 501 05</v>
          </cell>
          <cell r="B981" t="str">
            <v>-</v>
          </cell>
          <cell r="C981" t="str">
            <v>Dreno longitudinal prof. p/corte em rocha - DPR 05</v>
          </cell>
          <cell r="D981" t="str">
            <v>m</v>
          </cell>
          <cell r="H981" t="str">
            <v>DNIT 015/2004-ES</v>
          </cell>
        </row>
        <row r="982">
          <cell r="A982" t="str">
            <v>2 S 04 501 51</v>
          </cell>
          <cell r="B982" t="str">
            <v>-</v>
          </cell>
          <cell r="C982" t="str">
            <v>Dreno longit.prof. p/corte em rocha - DPR 01 AC/BC</v>
          </cell>
          <cell r="D982" t="str">
            <v>m</v>
          </cell>
          <cell r="H982" t="str">
            <v>DNIT 015/2004-ES</v>
          </cell>
        </row>
        <row r="983">
          <cell r="A983" t="str">
            <v>2 S 04 501 52</v>
          </cell>
          <cell r="B983" t="str">
            <v>-</v>
          </cell>
          <cell r="C983" t="str">
            <v>Dreno longit.prof. p/corte em rocha - DPR 02 AC/BC</v>
          </cell>
          <cell r="D983" t="str">
            <v>m</v>
          </cell>
          <cell r="H983" t="str">
            <v>DNIT 015/2004-ES</v>
          </cell>
        </row>
        <row r="984">
          <cell r="A984" t="str">
            <v>2 S 04 501 53</v>
          </cell>
          <cell r="B984" t="str">
            <v>-</v>
          </cell>
          <cell r="C984" t="str">
            <v>Dreno longit.prof. p/corte em rocha - DPR 03 BC</v>
          </cell>
          <cell r="D984" t="str">
            <v>m</v>
          </cell>
          <cell r="H984" t="str">
            <v>DNIT 015/2004-ES</v>
          </cell>
        </row>
        <row r="985">
          <cell r="A985" t="str">
            <v>2 S 04 501 54</v>
          </cell>
          <cell r="B985" t="str">
            <v>-</v>
          </cell>
          <cell r="C985" t="str">
            <v>Dreno longit.prof. p/corte em rocha - DPR 04 BC</v>
          </cell>
          <cell r="D985" t="str">
            <v>m</v>
          </cell>
          <cell r="H985" t="str">
            <v>DNIT 015/2004-ES</v>
          </cell>
        </row>
        <row r="986">
          <cell r="A986" t="str">
            <v>2 S 04 501 55</v>
          </cell>
          <cell r="B986" t="str">
            <v>-</v>
          </cell>
          <cell r="C986" t="str">
            <v>Dreno longit.prof. p/corte em rocha - DPR 05 AC/BC</v>
          </cell>
          <cell r="D986" t="str">
            <v>m</v>
          </cell>
          <cell r="H986" t="str">
            <v>DNIT 015/2004-ES</v>
          </cell>
        </row>
        <row r="987">
          <cell r="A987" t="str">
            <v>2 S 04 502 01</v>
          </cell>
          <cell r="B987" t="str">
            <v>-</v>
          </cell>
          <cell r="C987" t="str">
            <v>Boca saída p/dreno longitudinal prof. BSD 01</v>
          </cell>
          <cell r="D987" t="str">
            <v>m</v>
          </cell>
          <cell r="H987" t="str">
            <v>DNIT 015/2004-ES</v>
          </cell>
        </row>
        <row r="988">
          <cell r="A988" t="str">
            <v>2 S 04 502 02</v>
          </cell>
          <cell r="B988" t="str">
            <v>-</v>
          </cell>
          <cell r="C988" t="str">
            <v>Boca saída p/dreno longitudinal prof. BSD 02</v>
          </cell>
          <cell r="D988" t="str">
            <v>m</v>
          </cell>
          <cell r="H988" t="str">
            <v>DNIT 015/2004-ES</v>
          </cell>
        </row>
        <row r="989">
          <cell r="A989" t="str">
            <v>2 S 04 502 51</v>
          </cell>
          <cell r="B989" t="str">
            <v>-</v>
          </cell>
          <cell r="C989" t="str">
            <v>Boca de saída p/dreno longit. prof. - BSD 01 AC/BC</v>
          </cell>
          <cell r="D989" t="str">
            <v>m</v>
          </cell>
          <cell r="H989" t="str">
            <v>DNIT 015/2004-ES</v>
          </cell>
        </row>
        <row r="990">
          <cell r="A990" t="str">
            <v>2 S 04 502 52</v>
          </cell>
          <cell r="B990" t="str">
            <v>-</v>
          </cell>
          <cell r="C990" t="str">
            <v>Boca de saída p/dreno longit. prof. - BSD 02 AC/BC</v>
          </cell>
          <cell r="D990" t="str">
            <v>m</v>
          </cell>
          <cell r="H990" t="str">
            <v>DNIT 015/2004-ES</v>
          </cell>
        </row>
        <row r="991">
          <cell r="A991" t="str">
            <v>2 S 04 510 01</v>
          </cell>
          <cell r="B991" t="str">
            <v>-</v>
          </cell>
          <cell r="C991" t="str">
            <v>Dreno sub-superficial - DSS 01</v>
          </cell>
          <cell r="D991" t="str">
            <v>m</v>
          </cell>
          <cell r="H991" t="str">
            <v>DNIT 016/2004-ES</v>
          </cell>
        </row>
        <row r="992">
          <cell r="A992" t="str">
            <v>2 S 04 510 02</v>
          </cell>
          <cell r="B992" t="str">
            <v>-</v>
          </cell>
          <cell r="C992" t="str">
            <v>Dreno sub-superficial - DSS 02</v>
          </cell>
          <cell r="D992" t="str">
            <v>m</v>
          </cell>
          <cell r="H992" t="str">
            <v>DNIT 016/2004-ES</v>
          </cell>
        </row>
        <row r="993">
          <cell r="A993" t="str">
            <v>2 S 04 510 03</v>
          </cell>
          <cell r="B993" t="str">
            <v>-</v>
          </cell>
          <cell r="C993" t="str">
            <v>Dreno sub-superficial - DSS 03</v>
          </cell>
          <cell r="D993" t="str">
            <v>m</v>
          </cell>
          <cell r="H993" t="str">
            <v>DNIT 016/2004-ES</v>
          </cell>
        </row>
        <row r="994">
          <cell r="A994" t="str">
            <v>2 S 04 510 04</v>
          </cell>
          <cell r="B994" t="str">
            <v>-</v>
          </cell>
          <cell r="C994" t="str">
            <v>Dreno sub-superficial - DSS 04</v>
          </cell>
          <cell r="D994" t="str">
            <v>m</v>
          </cell>
          <cell r="H994" t="str">
            <v>DNIT 016/2004-ES</v>
          </cell>
        </row>
        <row r="995">
          <cell r="A995" t="str">
            <v>2 S 04 510 51</v>
          </cell>
          <cell r="B995" t="str">
            <v>-</v>
          </cell>
          <cell r="C995" t="str">
            <v>Dreno sub-superficial - DSS 01 AC</v>
          </cell>
          <cell r="D995" t="str">
            <v>m</v>
          </cell>
          <cell r="H995" t="str">
            <v>DNIT 016/2004-ES</v>
          </cell>
        </row>
        <row r="996">
          <cell r="A996" t="str">
            <v>2 S 04 510 52</v>
          </cell>
          <cell r="B996" t="str">
            <v>-</v>
          </cell>
          <cell r="C996" t="str">
            <v>Dreno sub-superficial - DSS 02 BC</v>
          </cell>
          <cell r="D996" t="str">
            <v>m</v>
          </cell>
          <cell r="H996" t="str">
            <v>DNIT 016/2004-ES</v>
          </cell>
        </row>
        <row r="997">
          <cell r="A997" t="str">
            <v>2 S 04 510 53</v>
          </cell>
          <cell r="B997" t="str">
            <v>-</v>
          </cell>
          <cell r="C997" t="str">
            <v>Dreno sub-superficial - DSS 03 BC</v>
          </cell>
          <cell r="D997" t="str">
            <v>m</v>
          </cell>
          <cell r="H997" t="str">
            <v>DNIT 016/2004-ES</v>
          </cell>
        </row>
        <row r="998">
          <cell r="A998" t="str">
            <v>2 S 04 510 54</v>
          </cell>
          <cell r="B998" t="str">
            <v>-</v>
          </cell>
          <cell r="C998" t="str">
            <v>Dreno sub-superficial - DSS 04 BC</v>
          </cell>
          <cell r="D998" t="str">
            <v>m</v>
          </cell>
          <cell r="H998" t="str">
            <v>DNIT 016/2004-ES</v>
          </cell>
        </row>
        <row r="999">
          <cell r="A999" t="str">
            <v>2 S 04 511 01</v>
          </cell>
          <cell r="B999" t="str">
            <v>-</v>
          </cell>
          <cell r="C999" t="str">
            <v>Boca saída p/dreno sub-superficial - BSD 03</v>
          </cell>
          <cell r="D999" t="str">
            <v>m</v>
          </cell>
          <cell r="H999" t="str">
            <v>DNIT 016/2004-ES</v>
          </cell>
        </row>
        <row r="1000">
          <cell r="A1000" t="str">
            <v>2 S 04 511 51</v>
          </cell>
          <cell r="B1000" t="str">
            <v>-</v>
          </cell>
          <cell r="C1000" t="str">
            <v>Boca de saída p/dreno sub-superficial-BSD 03 AC/BC</v>
          </cell>
          <cell r="D1000" t="str">
            <v>Und</v>
          </cell>
          <cell r="H1000" t="str">
            <v>DNIT 016/2004-ES</v>
          </cell>
        </row>
        <row r="1001">
          <cell r="A1001" t="str">
            <v>2 S 04 520 01</v>
          </cell>
          <cell r="B1001" t="str">
            <v>-</v>
          </cell>
          <cell r="C1001" t="str">
            <v>Dreno sub-horizontal - DSH 01</v>
          </cell>
          <cell r="D1001" t="str">
            <v>m</v>
          </cell>
          <cell r="H1001" t="str">
            <v>DNIT 017/2004-ES</v>
          </cell>
        </row>
        <row r="1002">
          <cell r="A1002" t="str">
            <v>2 S 04 520 51</v>
          </cell>
          <cell r="B1002" t="str">
            <v>-</v>
          </cell>
          <cell r="C1002" t="str">
            <v>Dreno sub-horizontal - DSH 01</v>
          </cell>
          <cell r="D1002" t="str">
            <v>m</v>
          </cell>
          <cell r="H1002" t="str">
            <v>DNIT 017/2004-ES</v>
          </cell>
        </row>
        <row r="1003">
          <cell r="A1003" t="str">
            <v>2 S 04 521 01</v>
          </cell>
          <cell r="B1003" t="str">
            <v>-</v>
          </cell>
          <cell r="C1003" t="str">
            <v>Boca saída p/dreno sub-horizontal - BSD 04</v>
          </cell>
          <cell r="D1003" t="str">
            <v>Und</v>
          </cell>
          <cell r="H1003" t="str">
            <v>DNIT 017/2004-ES</v>
          </cell>
        </row>
        <row r="1004">
          <cell r="A1004" t="str">
            <v>2 S 04 521 51</v>
          </cell>
          <cell r="B1004" t="str">
            <v>-</v>
          </cell>
          <cell r="C1004" t="str">
            <v>Boca de saída p/dreno sub-superficial-BSD 04 AC/BC</v>
          </cell>
          <cell r="D1004" t="str">
            <v>Und</v>
          </cell>
          <cell r="H1004" t="str">
            <v>DNIT 017/2004-ES</v>
          </cell>
        </row>
        <row r="1005">
          <cell r="A1005" t="str">
            <v>2 S 04 900 01</v>
          </cell>
          <cell r="B1005" t="str">
            <v>-</v>
          </cell>
          <cell r="C1005" t="str">
            <v>Sarjeta triangular de concreto - STC 01</v>
          </cell>
          <cell r="D1005" t="str">
            <v>m</v>
          </cell>
          <cell r="H1005" t="str">
            <v>DNIT 018/2004-ES</v>
          </cell>
        </row>
        <row r="1006">
          <cell r="A1006" t="str">
            <v>2 S 04 900 02</v>
          </cell>
          <cell r="B1006" t="str">
            <v>-</v>
          </cell>
          <cell r="C1006" t="str">
            <v>Sarjeta triangular de concreto - STC 02</v>
          </cell>
          <cell r="D1006" t="str">
            <v>m</v>
          </cell>
          <cell r="H1006" t="str">
            <v>DNIT 018/2004-ES</v>
          </cell>
        </row>
        <row r="1007">
          <cell r="A1007" t="str">
            <v>2 S 04 900 03</v>
          </cell>
          <cell r="B1007" t="str">
            <v>-</v>
          </cell>
          <cell r="C1007" t="str">
            <v>Sarjeta triangular de concreto - STC 03</v>
          </cell>
          <cell r="D1007" t="str">
            <v>m</v>
          </cell>
          <cell r="H1007" t="str">
            <v>DNIT 018/2004-ES</v>
          </cell>
        </row>
        <row r="1008">
          <cell r="A1008" t="str">
            <v>2 S 04 900 04</v>
          </cell>
          <cell r="B1008" t="str">
            <v>-</v>
          </cell>
          <cell r="C1008" t="str">
            <v>Sarjeta triangular de concreto - STC 04</v>
          </cell>
          <cell r="D1008" t="str">
            <v>m</v>
          </cell>
          <cell r="H1008" t="str">
            <v>DNIT 018/2004-ES</v>
          </cell>
        </row>
        <row r="1009">
          <cell r="A1009" t="str">
            <v>2 S 04 900 05</v>
          </cell>
          <cell r="B1009" t="str">
            <v>-</v>
          </cell>
          <cell r="C1009" t="str">
            <v>Sarjeta triangular de concreto - STC 05</v>
          </cell>
          <cell r="D1009" t="str">
            <v>m</v>
          </cell>
          <cell r="H1009" t="str">
            <v>DNIT 018/2004-ES</v>
          </cell>
        </row>
        <row r="1010">
          <cell r="A1010" t="str">
            <v>2 S 04 900 06</v>
          </cell>
          <cell r="B1010" t="str">
            <v>-</v>
          </cell>
          <cell r="C1010" t="str">
            <v>Sarjeta triangular de concreto - STC 06</v>
          </cell>
          <cell r="D1010" t="str">
            <v>m</v>
          </cell>
          <cell r="H1010" t="str">
            <v>DNIT 018/2004-ES</v>
          </cell>
        </row>
        <row r="1011">
          <cell r="A1011" t="str">
            <v>2 S 04 900 07</v>
          </cell>
          <cell r="B1011" t="str">
            <v>-</v>
          </cell>
          <cell r="C1011" t="str">
            <v>Sarjeta triangular de concreto - STC 07</v>
          </cell>
          <cell r="D1011" t="str">
            <v>m</v>
          </cell>
          <cell r="H1011" t="str">
            <v>DNIT 018/2004-ES</v>
          </cell>
        </row>
        <row r="1012">
          <cell r="A1012" t="str">
            <v>2 S 04 900 08</v>
          </cell>
          <cell r="B1012" t="str">
            <v>-</v>
          </cell>
          <cell r="C1012" t="str">
            <v>Sarjeta triangular de concreto - STC 08</v>
          </cell>
          <cell r="D1012" t="str">
            <v>m</v>
          </cell>
          <cell r="H1012" t="str">
            <v>DNIT 018/2004-ES</v>
          </cell>
        </row>
        <row r="1013">
          <cell r="A1013" t="str">
            <v>2 S 04 900 21</v>
          </cell>
          <cell r="B1013" t="str">
            <v>-</v>
          </cell>
          <cell r="C1013" t="str">
            <v>Sarjeta canteiro central concreto - SCC 01</v>
          </cell>
          <cell r="D1013" t="str">
            <v>m</v>
          </cell>
          <cell r="H1013" t="str">
            <v>DNIT 018/2004-ES</v>
          </cell>
        </row>
        <row r="1014">
          <cell r="A1014" t="str">
            <v>2 S 04 900 22</v>
          </cell>
          <cell r="B1014" t="str">
            <v>-</v>
          </cell>
          <cell r="C1014" t="str">
            <v>Sarjeta canteiro central concreto - SCC 02</v>
          </cell>
          <cell r="D1014" t="str">
            <v>m</v>
          </cell>
          <cell r="H1014" t="str">
            <v>DNIT 018/2004-ES</v>
          </cell>
        </row>
        <row r="1015">
          <cell r="A1015" t="str">
            <v>2 S 04 900 31</v>
          </cell>
          <cell r="B1015" t="str">
            <v>-</v>
          </cell>
          <cell r="C1015" t="str">
            <v>Sarjeta triangular de grama - STG 01</v>
          </cell>
          <cell r="D1015" t="str">
            <v>m</v>
          </cell>
          <cell r="H1015" t="str">
            <v>DNIT 018/2004-ES</v>
          </cell>
        </row>
        <row r="1016">
          <cell r="A1016" t="str">
            <v>2 S 04 900 32</v>
          </cell>
          <cell r="B1016" t="str">
            <v>-</v>
          </cell>
          <cell r="C1016" t="str">
            <v>Sarjeta triangular de grama - STG 02</v>
          </cell>
          <cell r="D1016" t="str">
            <v>m</v>
          </cell>
          <cell r="H1016" t="str">
            <v>DNIT 018/2004-ES</v>
          </cell>
        </row>
        <row r="1017">
          <cell r="A1017" t="str">
            <v>2 S 04 900 33</v>
          </cell>
          <cell r="B1017" t="str">
            <v>-</v>
          </cell>
          <cell r="C1017" t="str">
            <v>Sarjeta triangular de grama - STG 03</v>
          </cell>
          <cell r="D1017" t="str">
            <v>m</v>
          </cell>
          <cell r="H1017" t="str">
            <v>DNIT 018/2004-ES</v>
          </cell>
        </row>
        <row r="1018">
          <cell r="A1018" t="str">
            <v>2 S 04 900 34</v>
          </cell>
          <cell r="B1018" t="str">
            <v>-</v>
          </cell>
          <cell r="C1018" t="str">
            <v>Sarjeta triangular de grama - STG 04</v>
          </cell>
          <cell r="D1018" t="str">
            <v>m</v>
          </cell>
          <cell r="H1018" t="str">
            <v>DNIT 018/2004-ES</v>
          </cell>
        </row>
        <row r="1019">
          <cell r="A1019" t="str">
            <v>2 S 04 900 41</v>
          </cell>
          <cell r="B1019" t="str">
            <v>-</v>
          </cell>
          <cell r="C1019" t="str">
            <v>Sarjeta triangular não revestida - STT 01</v>
          </cell>
          <cell r="D1019" t="str">
            <v>m</v>
          </cell>
          <cell r="H1019" t="str">
            <v>DNIT 018/2004-ES</v>
          </cell>
        </row>
        <row r="1020">
          <cell r="A1020" t="str">
            <v>2 S 04 900 42</v>
          </cell>
          <cell r="B1020" t="str">
            <v>-</v>
          </cell>
          <cell r="C1020" t="str">
            <v>Sarjeta triangular não revestida - STT 02</v>
          </cell>
          <cell r="D1020" t="str">
            <v>m</v>
          </cell>
          <cell r="H1020" t="str">
            <v>DNIT 018/2004-ES</v>
          </cell>
        </row>
        <row r="1021">
          <cell r="A1021" t="str">
            <v>2 S 04 900 43</v>
          </cell>
          <cell r="B1021" t="str">
            <v>-</v>
          </cell>
          <cell r="C1021" t="str">
            <v>Sarjeta triangular não revestida - STT 03</v>
          </cell>
          <cell r="D1021" t="str">
            <v>m</v>
          </cell>
          <cell r="H1021" t="str">
            <v>DNIT 018/2004-ES</v>
          </cell>
        </row>
        <row r="1022">
          <cell r="A1022" t="str">
            <v>2 S 04 900 44</v>
          </cell>
          <cell r="B1022" t="str">
            <v>-</v>
          </cell>
          <cell r="C1022" t="str">
            <v>Sarjeta triangular não revestida - STT 04</v>
          </cell>
          <cell r="D1022" t="str">
            <v>m</v>
          </cell>
          <cell r="H1022" t="str">
            <v>DNIT 018/2004-ES</v>
          </cell>
        </row>
        <row r="1023">
          <cell r="A1023" t="str">
            <v>2 S 04 900 51</v>
          </cell>
          <cell r="B1023" t="str">
            <v>-</v>
          </cell>
          <cell r="C1023" t="str">
            <v>Sarjeta triangular de concreto - STC 01 AC/BC</v>
          </cell>
          <cell r="D1023" t="str">
            <v>m</v>
          </cell>
          <cell r="H1023" t="str">
            <v>DNIT 018/2004-ES</v>
          </cell>
        </row>
        <row r="1024">
          <cell r="A1024" t="str">
            <v>2 S 04 900 52</v>
          </cell>
          <cell r="B1024" t="str">
            <v>-</v>
          </cell>
          <cell r="C1024" t="str">
            <v>Sarjeta triangular de concreto - STC 02 AC/BC</v>
          </cell>
          <cell r="D1024" t="str">
            <v>m</v>
          </cell>
          <cell r="H1024" t="str">
            <v>DNIT 018/2004-ES</v>
          </cell>
        </row>
        <row r="1025">
          <cell r="A1025" t="str">
            <v>2 S 04 900 53</v>
          </cell>
          <cell r="B1025" t="str">
            <v>-</v>
          </cell>
          <cell r="C1025" t="str">
            <v>Sarjeta triangular de concreto - STC 03 AC/BC</v>
          </cell>
          <cell r="D1025" t="str">
            <v>m</v>
          </cell>
          <cell r="H1025" t="str">
            <v>DNIT 018/2004-ES</v>
          </cell>
        </row>
        <row r="1026">
          <cell r="A1026" t="str">
            <v>2 S 04 900 54</v>
          </cell>
          <cell r="B1026" t="str">
            <v>-</v>
          </cell>
          <cell r="C1026" t="str">
            <v>Sarjeta triangular de concreto - STC 04 AC/BC</v>
          </cell>
          <cell r="D1026" t="str">
            <v>m</v>
          </cell>
          <cell r="H1026" t="str">
            <v>DNIT 018/2004-ES</v>
          </cell>
        </row>
        <row r="1027">
          <cell r="A1027" t="str">
            <v>2 S 04 900 55</v>
          </cell>
          <cell r="B1027" t="str">
            <v>-</v>
          </cell>
          <cell r="C1027" t="str">
            <v>Sarjeta triangular de concreto - STC 05 AC/BC</v>
          </cell>
          <cell r="D1027" t="str">
            <v>m</v>
          </cell>
          <cell r="H1027" t="str">
            <v>DNIT 018/2004-ES</v>
          </cell>
        </row>
        <row r="1028">
          <cell r="A1028" t="str">
            <v>2 S 04 900 56</v>
          </cell>
          <cell r="B1028" t="str">
            <v>-</v>
          </cell>
          <cell r="C1028" t="str">
            <v>Sarjeta triangular de concreto - STC 06 AC/BC</v>
          </cell>
          <cell r="D1028" t="str">
            <v>m</v>
          </cell>
          <cell r="H1028" t="str">
            <v>DNIT 018/2004-ES</v>
          </cell>
        </row>
        <row r="1029">
          <cell r="A1029" t="str">
            <v>2 S 04 900 57</v>
          </cell>
          <cell r="B1029" t="str">
            <v>-</v>
          </cell>
          <cell r="C1029" t="str">
            <v>Sarjeta triangular de concreto - STC 07 AC/BC</v>
          </cell>
          <cell r="D1029" t="str">
            <v>m</v>
          </cell>
          <cell r="H1029" t="str">
            <v>DNIT 018/2004-ES</v>
          </cell>
        </row>
        <row r="1030">
          <cell r="A1030" t="str">
            <v>2 S 04 900 58</v>
          </cell>
          <cell r="B1030" t="str">
            <v>-</v>
          </cell>
          <cell r="C1030" t="str">
            <v>Sarjeta triangular de concreto - STC 08 AC/BC</v>
          </cell>
          <cell r="D1030" t="str">
            <v>m</v>
          </cell>
          <cell r="H1030" t="str">
            <v>DNIT 018/2004-ES</v>
          </cell>
        </row>
        <row r="1031">
          <cell r="A1031" t="str">
            <v>2 S 04 900 71</v>
          </cell>
          <cell r="B1031" t="str">
            <v>-</v>
          </cell>
          <cell r="C1031" t="str">
            <v>Sarjeta canteiro central concreto - SCC 01 AC/BC</v>
          </cell>
          <cell r="D1031" t="str">
            <v>m</v>
          </cell>
          <cell r="H1031" t="str">
            <v>DNIT 018/2004-ES</v>
          </cell>
        </row>
        <row r="1032">
          <cell r="A1032" t="str">
            <v>2 S 04 900 72</v>
          </cell>
          <cell r="B1032" t="str">
            <v>-</v>
          </cell>
          <cell r="C1032" t="str">
            <v>Sarjeta canteiro central concreto - SCC 02 AC/BC</v>
          </cell>
          <cell r="D1032" t="str">
            <v>m</v>
          </cell>
          <cell r="H1032" t="str">
            <v>DNIT 018/2004-ES</v>
          </cell>
        </row>
        <row r="1033">
          <cell r="A1033" t="str">
            <v>2 S 04 901 01</v>
          </cell>
          <cell r="B1033" t="str">
            <v>-</v>
          </cell>
          <cell r="C1033" t="str">
            <v>Sarjeta trapezoidal de concreto - SZC 01</v>
          </cell>
          <cell r="D1033" t="str">
            <v>m</v>
          </cell>
          <cell r="H1033" t="str">
            <v>DNIT 018/2004-ES</v>
          </cell>
        </row>
        <row r="1034">
          <cell r="A1034" t="str">
            <v>2 S 04 901 02</v>
          </cell>
          <cell r="B1034" t="str">
            <v>-</v>
          </cell>
          <cell r="C1034" t="str">
            <v>Sarjeta trapezoidal de concreto - SZC 02</v>
          </cell>
          <cell r="D1034" t="str">
            <v>m</v>
          </cell>
          <cell r="H1034" t="str">
            <v>DNIT 018/2004-ES</v>
          </cell>
        </row>
        <row r="1035">
          <cell r="A1035" t="str">
            <v>2 S 04 901 21</v>
          </cell>
          <cell r="B1035" t="str">
            <v>-</v>
          </cell>
          <cell r="C1035" t="str">
            <v>Sarjeta de canteiro central de concreto - SCC 03</v>
          </cell>
          <cell r="D1035" t="str">
            <v>m</v>
          </cell>
          <cell r="H1035" t="str">
            <v>DNIT 018/2004-ES</v>
          </cell>
        </row>
        <row r="1036">
          <cell r="A1036" t="str">
            <v>2 S 04 901 22</v>
          </cell>
          <cell r="B1036" t="str">
            <v>-</v>
          </cell>
          <cell r="C1036" t="str">
            <v>Sarjeta de canteiro central de cocnreto - SCC 04</v>
          </cell>
          <cell r="D1036" t="str">
            <v>m</v>
          </cell>
          <cell r="H1036" t="str">
            <v>DNIT 018/2004-ES</v>
          </cell>
        </row>
        <row r="1037">
          <cell r="A1037" t="str">
            <v>2 S 04 901 31</v>
          </cell>
          <cell r="B1037" t="str">
            <v>-</v>
          </cell>
          <cell r="C1037" t="str">
            <v>Sarjeta trapezoidal de grama - SZG 01</v>
          </cell>
          <cell r="D1037" t="str">
            <v>m</v>
          </cell>
          <cell r="H1037" t="str">
            <v>DNIT 018/2004-ES</v>
          </cell>
        </row>
        <row r="1038">
          <cell r="A1038" t="str">
            <v>2 S 04 901 32</v>
          </cell>
          <cell r="B1038" t="str">
            <v>-</v>
          </cell>
          <cell r="C1038" t="str">
            <v>Sarjeta trapezoidal de grama - SZG 02</v>
          </cell>
          <cell r="D1038" t="str">
            <v>m</v>
          </cell>
          <cell r="H1038" t="str">
            <v>DNIT 018/2004-ES</v>
          </cell>
        </row>
        <row r="1039">
          <cell r="A1039" t="str">
            <v>2 S 04 901 41</v>
          </cell>
          <cell r="B1039" t="str">
            <v>-</v>
          </cell>
          <cell r="C1039" t="str">
            <v>Sarjeta trapezoidal não revestida - SZT 01</v>
          </cell>
          <cell r="D1039" t="str">
            <v>m</v>
          </cell>
          <cell r="H1039" t="str">
            <v>DNIT 018/2004-ES</v>
          </cell>
        </row>
        <row r="1040">
          <cell r="A1040" t="str">
            <v>2 S 04 901 42</v>
          </cell>
          <cell r="B1040" t="str">
            <v>-</v>
          </cell>
          <cell r="C1040" t="str">
            <v>Sarjeta trapezoidal não revestida - SZT 02</v>
          </cell>
          <cell r="D1040" t="str">
            <v>m</v>
          </cell>
          <cell r="H1040" t="str">
            <v>DNIT 018/2004-ES</v>
          </cell>
        </row>
        <row r="1041">
          <cell r="A1041" t="str">
            <v>2 S 04 901 51</v>
          </cell>
          <cell r="B1041" t="str">
            <v>-</v>
          </cell>
          <cell r="C1041" t="str">
            <v>Sarjeta trapezoidal de concreto - SZC 01 AC/BC</v>
          </cell>
          <cell r="D1041" t="str">
            <v>m</v>
          </cell>
          <cell r="H1041" t="str">
            <v>DNIT 018/2004-ES</v>
          </cell>
        </row>
        <row r="1042">
          <cell r="A1042" t="str">
            <v>2 S 04 901 52</v>
          </cell>
          <cell r="B1042" t="str">
            <v>-</v>
          </cell>
          <cell r="C1042" t="str">
            <v>Sarjeta trapezoidal de concreto - SZC 02 AC/BC</v>
          </cell>
          <cell r="D1042" t="str">
            <v>m</v>
          </cell>
          <cell r="H1042" t="str">
            <v>DNIT 018/2004-ES</v>
          </cell>
        </row>
        <row r="1043">
          <cell r="A1043" t="str">
            <v>2 S 04 901 71</v>
          </cell>
          <cell r="B1043" t="str">
            <v>-</v>
          </cell>
          <cell r="C1043" t="str">
            <v>Sarjeta canteiro central concreto - SCC 03 AC/BC</v>
          </cell>
          <cell r="D1043" t="str">
            <v>m</v>
          </cell>
          <cell r="H1043" t="str">
            <v>DNIT 018/2004-ES</v>
          </cell>
        </row>
        <row r="1044">
          <cell r="A1044" t="str">
            <v>2 S 04 901 72</v>
          </cell>
          <cell r="B1044" t="str">
            <v>-</v>
          </cell>
          <cell r="C1044" t="str">
            <v>Sarjeta canteiro central concreto - SCC 04 AC/BC</v>
          </cell>
          <cell r="D1044" t="str">
            <v>m</v>
          </cell>
          <cell r="H1044" t="str">
            <v>DNIT 018/2004-ES</v>
          </cell>
        </row>
        <row r="1045">
          <cell r="A1045" t="str">
            <v>2 S 04 910 01</v>
          </cell>
          <cell r="B1045" t="str">
            <v>-</v>
          </cell>
          <cell r="C1045" t="str">
            <v>Meio fio de concreto - MFC 01</v>
          </cell>
          <cell r="D1045" t="str">
            <v>m</v>
          </cell>
          <cell r="H1045" t="str">
            <v>DNIT 020/2004-ES</v>
          </cell>
        </row>
        <row r="1046">
          <cell r="A1046" t="str">
            <v>2 S 04 910 02</v>
          </cell>
          <cell r="B1046" t="str">
            <v>-</v>
          </cell>
          <cell r="C1046" t="str">
            <v>Meio fio de concreto - MFC 02</v>
          </cell>
          <cell r="D1046" t="str">
            <v>m</v>
          </cell>
          <cell r="H1046" t="str">
            <v>DNIT 020/2004-ES</v>
          </cell>
        </row>
        <row r="1047">
          <cell r="A1047" t="str">
            <v>2 S 04 910 03</v>
          </cell>
          <cell r="B1047" t="str">
            <v>-</v>
          </cell>
          <cell r="C1047" t="str">
            <v>Meio fio de concreto - MFC 03</v>
          </cell>
          <cell r="D1047" t="str">
            <v>m</v>
          </cell>
          <cell r="H1047" t="str">
            <v>DNIT 020/2004-ES</v>
          </cell>
        </row>
        <row r="1048">
          <cell r="A1048" t="str">
            <v>2 S 04 910 04</v>
          </cell>
          <cell r="B1048" t="str">
            <v>-</v>
          </cell>
          <cell r="C1048" t="str">
            <v>Meio fio de concreto - MFC 04</v>
          </cell>
          <cell r="D1048" t="str">
            <v>m</v>
          </cell>
          <cell r="H1048" t="str">
            <v>DNIT 020/2004-ES</v>
          </cell>
        </row>
        <row r="1049">
          <cell r="A1049" t="str">
            <v>2 S 04 910 05</v>
          </cell>
          <cell r="B1049" t="str">
            <v>-</v>
          </cell>
          <cell r="C1049" t="str">
            <v>Meio fio de concreto - MFC 05</v>
          </cell>
          <cell r="D1049" t="str">
            <v>m</v>
          </cell>
          <cell r="H1049" t="str">
            <v>DNIT 020/2004-ES</v>
          </cell>
        </row>
        <row r="1050">
          <cell r="A1050" t="str">
            <v>2 S 04 910 06</v>
          </cell>
          <cell r="B1050" t="str">
            <v>-</v>
          </cell>
          <cell r="C1050" t="str">
            <v>Meio fio de concreto - MFC 06</v>
          </cell>
          <cell r="D1050" t="str">
            <v>m</v>
          </cell>
          <cell r="H1050" t="str">
            <v>DNIT 020/2004-ES</v>
          </cell>
        </row>
        <row r="1051">
          <cell r="A1051" t="str">
            <v>2 S 04 910 07</v>
          </cell>
          <cell r="B1051" t="str">
            <v>-</v>
          </cell>
          <cell r="C1051" t="str">
            <v>Meio fio de concreto - MFC 07</v>
          </cell>
          <cell r="D1051" t="str">
            <v>m</v>
          </cell>
          <cell r="H1051" t="str">
            <v>DNIT 020/2004-ES</v>
          </cell>
        </row>
        <row r="1052">
          <cell r="A1052" t="str">
            <v>2 S 04 910 08</v>
          </cell>
          <cell r="B1052" t="str">
            <v>-</v>
          </cell>
          <cell r="C1052" t="str">
            <v>Meio fio de concreto - MFC 08</v>
          </cell>
          <cell r="D1052" t="str">
            <v>m</v>
          </cell>
          <cell r="H1052" t="str">
            <v>DNIT 020/2004-ES</v>
          </cell>
        </row>
        <row r="1053">
          <cell r="A1053" t="str">
            <v>2 S 04 910 51</v>
          </cell>
          <cell r="B1053" t="str">
            <v>-</v>
          </cell>
          <cell r="C1053" t="str">
            <v>Meio-fio de concreto - MFC 01 AC/BC</v>
          </cell>
          <cell r="D1053" t="str">
            <v>m</v>
          </cell>
          <cell r="H1053" t="str">
            <v>DNIT 020/2004-ES</v>
          </cell>
        </row>
        <row r="1054">
          <cell r="A1054" t="str">
            <v>2 S 04 910 52</v>
          </cell>
          <cell r="B1054" t="str">
            <v>-</v>
          </cell>
          <cell r="C1054" t="str">
            <v>Meio-fio de concreto - MFC 02 AC/BC</v>
          </cell>
          <cell r="D1054" t="str">
            <v>m</v>
          </cell>
          <cell r="H1054" t="str">
            <v>DNIT 020/2004-ES</v>
          </cell>
        </row>
        <row r="1055">
          <cell r="A1055" t="str">
            <v>2 S 04 910 53</v>
          </cell>
          <cell r="B1055" t="str">
            <v>-</v>
          </cell>
          <cell r="C1055" t="str">
            <v>Meio-fio de concreto - MFC 03 AC/BC</v>
          </cell>
          <cell r="D1055" t="str">
            <v>m</v>
          </cell>
          <cell r="H1055" t="str">
            <v>DNIT 020/2004-ES</v>
          </cell>
        </row>
        <row r="1056">
          <cell r="A1056" t="str">
            <v>2 S 04 910 54</v>
          </cell>
          <cell r="B1056" t="str">
            <v>-</v>
          </cell>
          <cell r="C1056" t="str">
            <v>Meio-fio de concreto - MFC 04 AC/BC</v>
          </cell>
          <cell r="D1056" t="str">
            <v>m</v>
          </cell>
          <cell r="H1056" t="str">
            <v>DNIT 020/2004-ES</v>
          </cell>
        </row>
        <row r="1057">
          <cell r="A1057" t="str">
            <v>2 S 04 910 55</v>
          </cell>
          <cell r="B1057" t="str">
            <v>-</v>
          </cell>
          <cell r="C1057" t="str">
            <v>Meio-fio de concreto - MFC 05 AC/BC</v>
          </cell>
          <cell r="D1057" t="str">
            <v>m</v>
          </cell>
          <cell r="H1057" t="str">
            <v>DNIT 020/2004-ES</v>
          </cell>
        </row>
        <row r="1058">
          <cell r="A1058" t="str">
            <v>2 S 04 910 56</v>
          </cell>
          <cell r="B1058" t="str">
            <v>-</v>
          </cell>
          <cell r="C1058" t="str">
            <v>Meio-fio de concreto - MFC 06 AC/BC</v>
          </cell>
          <cell r="D1058" t="str">
            <v>m</v>
          </cell>
          <cell r="H1058" t="str">
            <v>DNIT 020/2004-ES</v>
          </cell>
        </row>
        <row r="1059">
          <cell r="A1059" t="str">
            <v>2 S 04 910 57</v>
          </cell>
          <cell r="B1059" t="str">
            <v>-</v>
          </cell>
          <cell r="C1059" t="str">
            <v>Meio-fio de concreto - MFC 07 AC/BC</v>
          </cell>
          <cell r="D1059" t="str">
            <v>m</v>
          </cell>
          <cell r="H1059" t="str">
            <v>DNIT 020/2004-ES</v>
          </cell>
        </row>
        <row r="1060">
          <cell r="A1060" t="str">
            <v>2 S 04 910 58</v>
          </cell>
          <cell r="B1060" t="str">
            <v>-</v>
          </cell>
          <cell r="C1060" t="str">
            <v>Meio-fio de concreto - MFC 08 AC/BC</v>
          </cell>
          <cell r="D1060" t="str">
            <v>m</v>
          </cell>
          <cell r="H1060" t="str">
            <v>DNIT 020/2004-ES</v>
          </cell>
        </row>
        <row r="1061">
          <cell r="A1061" t="str">
            <v>2 S 04 930 01</v>
          </cell>
          <cell r="B1061" t="str">
            <v>-</v>
          </cell>
          <cell r="C1061" t="str">
            <v>Caixa coletora de sarjeta - CCS 01</v>
          </cell>
          <cell r="D1061" t="str">
            <v>und</v>
          </cell>
          <cell r="H1061" t="str">
            <v>DNIT 026/2004-ES</v>
          </cell>
        </row>
        <row r="1062">
          <cell r="A1062" t="str">
            <v>2 S 04 930 02</v>
          </cell>
          <cell r="B1062" t="str">
            <v>-</v>
          </cell>
          <cell r="C1062" t="str">
            <v>Caixa coletora de sarjeta - CCS 02</v>
          </cell>
          <cell r="D1062" t="str">
            <v>und</v>
          </cell>
          <cell r="H1062" t="str">
            <v>DNIT 026/2004-ES</v>
          </cell>
        </row>
        <row r="1063">
          <cell r="A1063" t="str">
            <v>2 S 04 930 03</v>
          </cell>
          <cell r="B1063" t="str">
            <v>-</v>
          </cell>
          <cell r="C1063" t="str">
            <v>Caixa coletora de sarjeta - CCS 03</v>
          </cell>
          <cell r="D1063" t="str">
            <v>und</v>
          </cell>
          <cell r="H1063" t="str">
            <v>DNIT 026/2004-ES</v>
          </cell>
        </row>
        <row r="1064">
          <cell r="A1064" t="str">
            <v>2 S 04 930 04</v>
          </cell>
          <cell r="B1064" t="str">
            <v>-</v>
          </cell>
          <cell r="C1064" t="str">
            <v>Caixa coletora de sarjeta - CCS 04</v>
          </cell>
          <cell r="D1064" t="str">
            <v>und</v>
          </cell>
          <cell r="H1064" t="str">
            <v>DNIT 026/2004-ES</v>
          </cell>
        </row>
        <row r="1065">
          <cell r="A1065" t="str">
            <v>2 S 04 930 05</v>
          </cell>
          <cell r="B1065" t="str">
            <v>-</v>
          </cell>
          <cell r="C1065" t="str">
            <v>Caixa coletora de sarjeta - CCS 05</v>
          </cell>
          <cell r="D1065" t="str">
            <v>und</v>
          </cell>
          <cell r="H1065" t="str">
            <v>DNIT 026/2004-ES</v>
          </cell>
        </row>
        <row r="1066">
          <cell r="A1066" t="str">
            <v>2 S 04 930 06</v>
          </cell>
          <cell r="B1066" t="str">
            <v>-</v>
          </cell>
          <cell r="C1066" t="str">
            <v>Caixa coletora de sarjeta - CCS 06</v>
          </cell>
          <cell r="D1066" t="str">
            <v>und</v>
          </cell>
          <cell r="H1066" t="str">
            <v>DNIT 026/2004-ES</v>
          </cell>
        </row>
        <row r="1067">
          <cell r="A1067" t="str">
            <v>2 S 04 930 07</v>
          </cell>
          <cell r="B1067" t="str">
            <v>-</v>
          </cell>
          <cell r="C1067" t="str">
            <v>Caixa coletora de sarjeta - CCS 07</v>
          </cell>
          <cell r="D1067" t="str">
            <v>und</v>
          </cell>
          <cell r="H1067" t="str">
            <v>DNIT 026/2004-ES</v>
          </cell>
        </row>
        <row r="1068">
          <cell r="A1068" t="str">
            <v>2 S 04 930 08</v>
          </cell>
          <cell r="B1068" t="str">
            <v>-</v>
          </cell>
          <cell r="C1068" t="str">
            <v>Caixa coletora de sarjeta - CCS 08</v>
          </cell>
          <cell r="D1068" t="str">
            <v>und</v>
          </cell>
          <cell r="H1068" t="str">
            <v>DNIT 026/2004-ES</v>
          </cell>
        </row>
        <row r="1069">
          <cell r="A1069" t="str">
            <v>2 S 04 930 09</v>
          </cell>
          <cell r="B1069" t="str">
            <v>-</v>
          </cell>
          <cell r="C1069" t="str">
            <v>Caixa coletora de sarjeta - CCS 09</v>
          </cell>
          <cell r="D1069" t="str">
            <v>und</v>
          </cell>
          <cell r="H1069" t="str">
            <v>DNIT 026/2004-ES</v>
          </cell>
        </row>
        <row r="1070">
          <cell r="A1070" t="str">
            <v>2 S 04 930 10</v>
          </cell>
          <cell r="B1070" t="str">
            <v>-</v>
          </cell>
          <cell r="C1070" t="str">
            <v>Caixa coletora de sarjeta - CCS 10</v>
          </cell>
          <cell r="D1070" t="str">
            <v>und</v>
          </cell>
          <cell r="H1070" t="str">
            <v>DNIT 026/2004-ES</v>
          </cell>
        </row>
        <row r="1071">
          <cell r="A1071" t="str">
            <v>2 S 04 930 11</v>
          </cell>
          <cell r="B1071" t="str">
            <v>-</v>
          </cell>
          <cell r="C1071" t="str">
            <v>Caixa coletora de sarjeta - CCS 11</v>
          </cell>
          <cell r="D1071" t="str">
            <v>und</v>
          </cell>
          <cell r="H1071" t="str">
            <v>DNIT 026/2004-ES</v>
          </cell>
        </row>
        <row r="1072">
          <cell r="A1072" t="str">
            <v>2 S 04 930 12</v>
          </cell>
          <cell r="B1072" t="str">
            <v>-</v>
          </cell>
          <cell r="C1072" t="str">
            <v>Caixa coletora de sarjeta - CCS 12</v>
          </cell>
          <cell r="D1072" t="str">
            <v>und</v>
          </cell>
          <cell r="H1072" t="str">
            <v>DNIT 026/2004-ES</v>
          </cell>
        </row>
        <row r="1073">
          <cell r="A1073" t="str">
            <v>2 S 04 930 13</v>
          </cell>
          <cell r="B1073" t="str">
            <v>-</v>
          </cell>
          <cell r="C1073" t="str">
            <v>Caixa coletora de sarjeta - CCS 13</v>
          </cell>
          <cell r="D1073" t="str">
            <v>und</v>
          </cell>
          <cell r="H1073" t="str">
            <v>DNIT 026/2004-ES</v>
          </cell>
        </row>
        <row r="1074">
          <cell r="A1074" t="str">
            <v>2 S 04 930 14</v>
          </cell>
          <cell r="B1074" t="str">
            <v>-</v>
          </cell>
          <cell r="C1074" t="str">
            <v>Caixa coletora de sarjeta - CCS14</v>
          </cell>
          <cell r="D1074" t="str">
            <v>und</v>
          </cell>
          <cell r="H1074" t="str">
            <v>DNIT 026/2004-ES</v>
          </cell>
        </row>
        <row r="1075">
          <cell r="A1075" t="str">
            <v>2 S 04 930 15</v>
          </cell>
          <cell r="B1075" t="str">
            <v>-</v>
          </cell>
          <cell r="C1075" t="str">
            <v>Caixa coletora de sarjeta - CCS 15</v>
          </cell>
          <cell r="D1075" t="str">
            <v>und</v>
          </cell>
          <cell r="H1075" t="str">
            <v>DNIT 026/2004-ES</v>
          </cell>
        </row>
        <row r="1076">
          <cell r="A1076" t="str">
            <v>2 S 04 930 16</v>
          </cell>
          <cell r="B1076" t="str">
            <v>-</v>
          </cell>
          <cell r="C1076" t="str">
            <v>Caixa coletora de sarjeta - CCS 16</v>
          </cell>
          <cell r="D1076" t="str">
            <v>und</v>
          </cell>
          <cell r="H1076" t="str">
            <v>DNIT 026/2004-ES</v>
          </cell>
        </row>
        <row r="1077">
          <cell r="A1077" t="str">
            <v>2 S 04 930 17</v>
          </cell>
          <cell r="B1077" t="str">
            <v>-</v>
          </cell>
          <cell r="C1077" t="str">
            <v>Caixa coletora de sarjeta - CCS 17</v>
          </cell>
          <cell r="D1077" t="str">
            <v>und</v>
          </cell>
          <cell r="H1077" t="str">
            <v>DNIT 026/2004-ES</v>
          </cell>
        </row>
        <row r="1078">
          <cell r="A1078" t="str">
            <v>2 S 04 930 18</v>
          </cell>
          <cell r="B1078" t="str">
            <v>-</v>
          </cell>
          <cell r="C1078" t="str">
            <v>Caixa coletora de sarjeta - CCS 18</v>
          </cell>
          <cell r="D1078" t="str">
            <v>und</v>
          </cell>
          <cell r="H1078" t="str">
            <v>DNIT 026/2004-ES</v>
          </cell>
        </row>
        <row r="1079">
          <cell r="A1079" t="str">
            <v>2 S 04 930 19</v>
          </cell>
          <cell r="B1079" t="str">
            <v>-</v>
          </cell>
          <cell r="C1079" t="str">
            <v>Caixa coletora de sarjeta - CCS 19</v>
          </cell>
          <cell r="D1079" t="str">
            <v>und</v>
          </cell>
          <cell r="H1079" t="str">
            <v>DNIT 026/2004-ES</v>
          </cell>
        </row>
        <row r="1080">
          <cell r="A1080" t="str">
            <v>2 S 04 930 20</v>
          </cell>
          <cell r="B1080" t="str">
            <v>-</v>
          </cell>
          <cell r="C1080" t="str">
            <v>Caixa coletora de sarjeta - CCS 20</v>
          </cell>
          <cell r="D1080" t="str">
            <v>und</v>
          </cell>
          <cell r="H1080" t="str">
            <v>DNIT 026/2004-ES</v>
          </cell>
        </row>
        <row r="1081">
          <cell r="A1081" t="str">
            <v>2 S 04 930 51</v>
          </cell>
          <cell r="B1081" t="str">
            <v>-</v>
          </cell>
          <cell r="C1081" t="str">
            <v>Caixa coletora de sarjeta - CCS 01 AC/BC</v>
          </cell>
          <cell r="D1081" t="str">
            <v>und</v>
          </cell>
          <cell r="H1081" t="str">
            <v>DNIT 026/2004-ES</v>
          </cell>
        </row>
        <row r="1082">
          <cell r="A1082" t="str">
            <v>2 S 04 930 52</v>
          </cell>
          <cell r="B1082" t="str">
            <v>-</v>
          </cell>
          <cell r="C1082" t="str">
            <v>Caixa coletora de sarjeta - CCS 02 AC/BC</v>
          </cell>
          <cell r="D1082" t="str">
            <v>und</v>
          </cell>
          <cell r="H1082" t="str">
            <v>DNIT 026/2004-ES</v>
          </cell>
        </row>
        <row r="1083">
          <cell r="A1083" t="str">
            <v>2 S 04 930 53</v>
          </cell>
          <cell r="B1083" t="str">
            <v>-</v>
          </cell>
          <cell r="C1083" t="str">
            <v>Caixa coletora de sarjeta - CCS 03 AC/BC</v>
          </cell>
          <cell r="D1083" t="str">
            <v>und</v>
          </cell>
          <cell r="H1083" t="str">
            <v>DNIT 026/2004-ES</v>
          </cell>
        </row>
        <row r="1084">
          <cell r="A1084" t="str">
            <v>2 S 04 930 54</v>
          </cell>
          <cell r="B1084" t="str">
            <v>-</v>
          </cell>
          <cell r="C1084" t="str">
            <v>Caixa coletora de sarjeta - CCS 04 AC/BC</v>
          </cell>
          <cell r="D1084" t="str">
            <v>und</v>
          </cell>
          <cell r="H1084" t="str">
            <v>DNIT 026/2004-ES</v>
          </cell>
        </row>
        <row r="1085">
          <cell r="A1085" t="str">
            <v>2 S 04 930 55</v>
          </cell>
          <cell r="B1085" t="str">
            <v>-</v>
          </cell>
          <cell r="C1085" t="str">
            <v>Caixa coletora de sarjeta - CCS 05 AC/BC</v>
          </cell>
          <cell r="D1085" t="str">
            <v>und</v>
          </cell>
          <cell r="H1085" t="str">
            <v>DNIT 026/2004-ES</v>
          </cell>
        </row>
        <row r="1086">
          <cell r="A1086" t="str">
            <v>2 S 04 930 56</v>
          </cell>
          <cell r="B1086" t="str">
            <v>-</v>
          </cell>
          <cell r="C1086" t="str">
            <v>Caixa coletora de sarjeta - CCS 06 AC/BC</v>
          </cell>
          <cell r="D1086" t="str">
            <v>und</v>
          </cell>
          <cell r="H1086" t="str">
            <v>DNIT 026/2004-ES</v>
          </cell>
        </row>
        <row r="1087">
          <cell r="A1087" t="str">
            <v>2 S 04 930 57</v>
          </cell>
          <cell r="B1087" t="str">
            <v>-</v>
          </cell>
          <cell r="C1087" t="str">
            <v>Caixa coletora de sarjeta - CCS 07 AC/BC</v>
          </cell>
          <cell r="D1087" t="str">
            <v>und</v>
          </cell>
          <cell r="H1087" t="str">
            <v>DNIT 026/2004-ES</v>
          </cell>
        </row>
        <row r="1088">
          <cell r="A1088" t="str">
            <v>2 S 04 930 58</v>
          </cell>
          <cell r="B1088" t="str">
            <v>-</v>
          </cell>
          <cell r="C1088" t="str">
            <v>Caixa coletora de sarjeta - CCS 08 AC/BC</v>
          </cell>
          <cell r="D1088" t="str">
            <v>und</v>
          </cell>
          <cell r="H1088" t="str">
            <v>DNIT 026/2004-ES</v>
          </cell>
        </row>
        <row r="1089">
          <cell r="A1089" t="str">
            <v>2 S 04 930 59</v>
          </cell>
          <cell r="B1089" t="str">
            <v>-</v>
          </cell>
          <cell r="C1089" t="str">
            <v>Caixa coletora de sarjeta - CCS 09 AC/BC</v>
          </cell>
          <cell r="D1089" t="str">
            <v>und</v>
          </cell>
          <cell r="H1089" t="str">
            <v>DNIT 026/2004-ES</v>
          </cell>
        </row>
        <row r="1090">
          <cell r="A1090" t="str">
            <v>2 S 04 930 60</v>
          </cell>
          <cell r="B1090" t="str">
            <v>-</v>
          </cell>
          <cell r="C1090" t="str">
            <v>Caixa coletora de sarjeta - CCS 10 AC/BC</v>
          </cell>
          <cell r="D1090" t="str">
            <v>und</v>
          </cell>
          <cell r="H1090" t="str">
            <v>DNIT 026/2004-ES</v>
          </cell>
        </row>
        <row r="1091">
          <cell r="A1091" t="str">
            <v>2 S 04 930 61</v>
          </cell>
          <cell r="B1091" t="str">
            <v>-</v>
          </cell>
          <cell r="C1091" t="str">
            <v>Caixa coletora de sarjeta - CCS 11 AC/BC</v>
          </cell>
          <cell r="D1091" t="str">
            <v>und</v>
          </cell>
          <cell r="H1091" t="str">
            <v>DNIT 026/2004-ES</v>
          </cell>
        </row>
        <row r="1092">
          <cell r="A1092" t="str">
            <v>2 S 04 930 62</v>
          </cell>
          <cell r="B1092" t="str">
            <v>-</v>
          </cell>
          <cell r="C1092" t="str">
            <v>Caixa coletora de sarjeta - CCS 12 AC/BC</v>
          </cell>
          <cell r="D1092" t="str">
            <v>und</v>
          </cell>
          <cell r="H1092" t="str">
            <v>DNIT 026/2004-ES</v>
          </cell>
        </row>
        <row r="1093">
          <cell r="A1093" t="str">
            <v>2 S 04 930 63</v>
          </cell>
          <cell r="B1093" t="str">
            <v>-</v>
          </cell>
          <cell r="C1093" t="str">
            <v>Caixa coletora de sarjeta - CCS 13 AC/BC</v>
          </cell>
          <cell r="D1093" t="str">
            <v>und</v>
          </cell>
          <cell r="H1093" t="str">
            <v>DNIT 026/2004-ES</v>
          </cell>
        </row>
        <row r="1094">
          <cell r="A1094" t="str">
            <v>2 S 04 930 64</v>
          </cell>
          <cell r="B1094" t="str">
            <v>-</v>
          </cell>
          <cell r="C1094" t="str">
            <v>Caixa coletora de sarjeta - CCS 14 AC/BC</v>
          </cell>
          <cell r="D1094" t="str">
            <v>und</v>
          </cell>
          <cell r="H1094" t="str">
            <v>DNIT 026/2004-ES</v>
          </cell>
        </row>
        <row r="1095">
          <cell r="A1095" t="str">
            <v>2 S 04 930 65</v>
          </cell>
          <cell r="B1095" t="str">
            <v>-</v>
          </cell>
          <cell r="C1095" t="str">
            <v>Caixa coletora de sarjeta - CCS 15 AC/BC</v>
          </cell>
          <cell r="D1095" t="str">
            <v>und</v>
          </cell>
          <cell r="H1095" t="str">
            <v>DNIT 026/2004-ES</v>
          </cell>
        </row>
        <row r="1096">
          <cell r="A1096" t="str">
            <v>2 S 04 930 66</v>
          </cell>
          <cell r="B1096" t="str">
            <v>-</v>
          </cell>
          <cell r="C1096" t="str">
            <v>Caixa coletora de sarjeta - CCS 16 AC/BC</v>
          </cell>
          <cell r="D1096" t="str">
            <v>und</v>
          </cell>
          <cell r="H1096" t="str">
            <v>DNIT 026/2004-ES</v>
          </cell>
        </row>
        <row r="1097">
          <cell r="A1097" t="str">
            <v>2 S 04 930 67</v>
          </cell>
          <cell r="B1097" t="str">
            <v>-</v>
          </cell>
          <cell r="C1097" t="str">
            <v>Caixa coletora de sarjeta - CCS 17 AC/BC</v>
          </cell>
          <cell r="D1097" t="str">
            <v>und</v>
          </cell>
          <cell r="H1097" t="str">
            <v>DNIT 026/2004-ES</v>
          </cell>
        </row>
        <row r="1098">
          <cell r="A1098" t="str">
            <v>2 S 04 930 68</v>
          </cell>
          <cell r="B1098" t="str">
            <v>-</v>
          </cell>
          <cell r="C1098" t="str">
            <v>Caixa coletora de sarjeta - CCS 18 AC/BC</v>
          </cell>
          <cell r="D1098" t="str">
            <v>und</v>
          </cell>
          <cell r="H1098" t="str">
            <v>DNIT 026/2004-ES</v>
          </cell>
        </row>
        <row r="1099">
          <cell r="A1099" t="str">
            <v>2 S 04 930 69</v>
          </cell>
          <cell r="B1099" t="str">
            <v>-</v>
          </cell>
          <cell r="C1099" t="str">
            <v>Caixa coletora de sarjeta - CCS 19 AC/BC</v>
          </cell>
          <cell r="D1099" t="str">
            <v>und</v>
          </cell>
          <cell r="H1099" t="str">
            <v>DNIT 026/2004-ES</v>
          </cell>
        </row>
        <row r="1100">
          <cell r="A1100" t="str">
            <v>2 S 04 930 70</v>
          </cell>
          <cell r="B1100" t="str">
            <v>-</v>
          </cell>
          <cell r="C1100" t="str">
            <v>Caixa coletora de sarjeta - CCS 20 AC/BC</v>
          </cell>
          <cell r="D1100" t="str">
            <v>und</v>
          </cell>
          <cell r="H1100" t="str">
            <v>DNIT 026/2004-ES</v>
          </cell>
        </row>
        <row r="1101">
          <cell r="A1101" t="str">
            <v>2 S 04 931 01</v>
          </cell>
          <cell r="B1101" t="str">
            <v>-</v>
          </cell>
          <cell r="C1101" t="str">
            <v>Caixa coletora de talvegue - CCT 01</v>
          </cell>
          <cell r="D1101" t="str">
            <v>und</v>
          </cell>
          <cell r="H1101" t="str">
            <v>DNIT 026/2004-ES</v>
          </cell>
        </row>
        <row r="1102">
          <cell r="A1102" t="str">
            <v>2 S 04 931 02</v>
          </cell>
          <cell r="B1102" t="str">
            <v>-</v>
          </cell>
          <cell r="C1102" t="str">
            <v>Caixa coletora de talvegue - CCT 02</v>
          </cell>
          <cell r="D1102" t="str">
            <v>und</v>
          </cell>
          <cell r="H1102" t="str">
            <v>DNIT 026/2004-ES</v>
          </cell>
        </row>
        <row r="1103">
          <cell r="A1103" t="str">
            <v>2 S 04 931 03</v>
          </cell>
          <cell r="B1103" t="str">
            <v>-</v>
          </cell>
          <cell r="C1103" t="str">
            <v>Caixa coletora de talvegue - CCT 03</v>
          </cell>
          <cell r="D1103" t="str">
            <v>und</v>
          </cell>
          <cell r="H1103" t="str">
            <v>DNIT 026/2004-ES</v>
          </cell>
        </row>
        <row r="1104">
          <cell r="A1104" t="str">
            <v>2 S 04 931 04</v>
          </cell>
          <cell r="B1104" t="str">
            <v>-</v>
          </cell>
          <cell r="C1104" t="str">
            <v>Caixa coletora de talvegue - CCT 04</v>
          </cell>
          <cell r="D1104" t="str">
            <v>und</v>
          </cell>
          <cell r="H1104" t="str">
            <v>DNIT 026/2004-ES</v>
          </cell>
        </row>
        <row r="1105">
          <cell r="A1105" t="str">
            <v>2 S 04 931 05</v>
          </cell>
          <cell r="B1105" t="str">
            <v>-</v>
          </cell>
          <cell r="C1105" t="str">
            <v>Caixa coletora de talvegue - CCT 05</v>
          </cell>
          <cell r="D1105" t="str">
            <v>und</v>
          </cell>
          <cell r="H1105" t="str">
            <v>DNIT 026/2004-ES</v>
          </cell>
        </row>
        <row r="1106">
          <cell r="A1106" t="str">
            <v>2 S 04 931 06</v>
          </cell>
          <cell r="B1106" t="str">
            <v>-</v>
          </cell>
          <cell r="C1106" t="str">
            <v>Caixa coletora de talvegue - CCT 06</v>
          </cell>
          <cell r="D1106" t="str">
            <v>und</v>
          </cell>
          <cell r="H1106" t="str">
            <v>DNIT 026/2004-ES</v>
          </cell>
        </row>
        <row r="1107">
          <cell r="A1107" t="str">
            <v>2 S 04 931 07</v>
          </cell>
          <cell r="B1107" t="str">
            <v>-</v>
          </cell>
          <cell r="C1107" t="str">
            <v>Caixa coletora de talvegue - CCT 07</v>
          </cell>
          <cell r="D1107" t="str">
            <v>und</v>
          </cell>
          <cell r="H1107" t="str">
            <v>DNIT 026/2004-ES</v>
          </cell>
        </row>
        <row r="1108">
          <cell r="A1108" t="str">
            <v>2 S 04 931 08</v>
          </cell>
          <cell r="B1108" t="str">
            <v>-</v>
          </cell>
          <cell r="C1108" t="str">
            <v>Caixa coletora de talvegue - CCT 08</v>
          </cell>
          <cell r="D1108" t="str">
            <v>und</v>
          </cell>
          <cell r="H1108" t="str">
            <v>DNIT 026/2004-ES</v>
          </cell>
        </row>
        <row r="1109">
          <cell r="A1109" t="str">
            <v>2 S 04 931 09</v>
          </cell>
          <cell r="B1109" t="str">
            <v>-</v>
          </cell>
          <cell r="C1109" t="str">
            <v>Caixa coletora de talvegue - CCT 09</v>
          </cell>
          <cell r="D1109" t="str">
            <v>und</v>
          </cell>
          <cell r="H1109" t="str">
            <v>DNIT 026/2004-ES</v>
          </cell>
        </row>
        <row r="1110">
          <cell r="A1110" t="str">
            <v>2 S 04 931 10</v>
          </cell>
          <cell r="B1110" t="str">
            <v>-</v>
          </cell>
          <cell r="C1110" t="str">
            <v>Caixa coletora de talvegue - CCT 10</v>
          </cell>
          <cell r="D1110" t="str">
            <v>und</v>
          </cell>
          <cell r="H1110" t="str">
            <v>DNIT 026/2004-ES</v>
          </cell>
        </row>
        <row r="1111">
          <cell r="A1111" t="str">
            <v>2 S 04 931 11</v>
          </cell>
          <cell r="B1111" t="str">
            <v>-</v>
          </cell>
          <cell r="C1111" t="str">
            <v>Caixa coletora de talvegue - CCT 11</v>
          </cell>
          <cell r="D1111" t="str">
            <v>und</v>
          </cell>
          <cell r="H1111" t="str">
            <v>DNIT 026/2004-ES</v>
          </cell>
        </row>
        <row r="1112">
          <cell r="A1112" t="str">
            <v>2 S 04 931 12</v>
          </cell>
          <cell r="B1112" t="str">
            <v>-</v>
          </cell>
          <cell r="C1112" t="str">
            <v>Caixa coletora de talvegue - CCT 12</v>
          </cell>
          <cell r="D1112" t="str">
            <v>und</v>
          </cell>
          <cell r="H1112" t="str">
            <v>DNIT 026/2004-ES</v>
          </cell>
        </row>
        <row r="1113">
          <cell r="A1113" t="str">
            <v>2 S 04 931 13</v>
          </cell>
          <cell r="B1113" t="str">
            <v>-</v>
          </cell>
          <cell r="C1113" t="str">
            <v>Caixa coletora de talvegue - CCT 13</v>
          </cell>
          <cell r="D1113" t="str">
            <v>und</v>
          </cell>
          <cell r="H1113" t="str">
            <v>DNIT 026/2004-ES</v>
          </cell>
        </row>
        <row r="1114">
          <cell r="A1114" t="str">
            <v>2 S 04 931 14</v>
          </cell>
          <cell r="B1114" t="str">
            <v>-</v>
          </cell>
          <cell r="C1114" t="str">
            <v>Caixa coletora de talvegue - CCT 14</v>
          </cell>
          <cell r="D1114" t="str">
            <v>und</v>
          </cell>
          <cell r="H1114" t="str">
            <v>DNIT 026/2004-ES</v>
          </cell>
        </row>
        <row r="1115">
          <cell r="A1115" t="str">
            <v>2 S 04 931 15</v>
          </cell>
          <cell r="B1115" t="str">
            <v>-</v>
          </cell>
          <cell r="C1115" t="str">
            <v>Caixa coletora de talvegue - CCT 15</v>
          </cell>
          <cell r="D1115" t="str">
            <v>und</v>
          </cell>
          <cell r="H1115" t="str">
            <v>DNIT 026/2004-ES</v>
          </cell>
        </row>
        <row r="1116">
          <cell r="A1116" t="str">
            <v>2 S 04 931 16</v>
          </cell>
          <cell r="B1116" t="str">
            <v>-</v>
          </cell>
          <cell r="C1116" t="str">
            <v>Caixa coletora de talvegue - CCT 16</v>
          </cell>
          <cell r="D1116" t="str">
            <v>und</v>
          </cell>
          <cell r="H1116" t="str">
            <v>DNIT 026/2004-ES</v>
          </cell>
        </row>
        <row r="1117">
          <cell r="A1117" t="str">
            <v>2 S 04 931 17</v>
          </cell>
          <cell r="B1117" t="str">
            <v>-</v>
          </cell>
          <cell r="C1117" t="str">
            <v>Caixa coletora de talvegue - CCT 17</v>
          </cell>
          <cell r="D1117" t="str">
            <v>und</v>
          </cell>
          <cell r="H1117" t="str">
            <v>DNIT 026/2004-ES</v>
          </cell>
        </row>
        <row r="1118">
          <cell r="A1118" t="str">
            <v>2 S 04 931 18</v>
          </cell>
          <cell r="B1118" t="str">
            <v>-</v>
          </cell>
          <cell r="C1118" t="str">
            <v>Caixa coletora de talvegue - CCT 18</v>
          </cell>
          <cell r="D1118" t="str">
            <v>und</v>
          </cell>
          <cell r="H1118" t="str">
            <v>DNIT 026/2004-ES</v>
          </cell>
        </row>
        <row r="1119">
          <cell r="A1119" t="str">
            <v>2 S 04 931 19</v>
          </cell>
          <cell r="B1119" t="str">
            <v>-</v>
          </cell>
          <cell r="C1119" t="str">
            <v>Caixa coletora de talvegue - CCT 19</v>
          </cell>
          <cell r="D1119" t="str">
            <v>und</v>
          </cell>
          <cell r="H1119" t="str">
            <v>DNIT 026/2004-ES</v>
          </cell>
        </row>
        <row r="1120">
          <cell r="A1120" t="str">
            <v>2 S 04 931 20</v>
          </cell>
          <cell r="B1120" t="str">
            <v>-</v>
          </cell>
          <cell r="C1120" t="str">
            <v>Caixa coletora de talvegue - CCT 20</v>
          </cell>
          <cell r="D1120" t="str">
            <v>und</v>
          </cell>
          <cell r="H1120" t="str">
            <v>DNIT 026/2004-ES</v>
          </cell>
        </row>
        <row r="1121">
          <cell r="A1121" t="str">
            <v>2 S 04 931 51</v>
          </cell>
          <cell r="B1121" t="str">
            <v>-</v>
          </cell>
          <cell r="C1121" t="str">
            <v>Caixa coletora de talvegue - CCT 01 AC/BC</v>
          </cell>
          <cell r="D1121" t="str">
            <v>und</v>
          </cell>
          <cell r="H1121" t="str">
            <v>DNIT 026/2004-ES</v>
          </cell>
        </row>
        <row r="1122">
          <cell r="A1122" t="str">
            <v>2 S 04 931 52</v>
          </cell>
          <cell r="B1122" t="str">
            <v>-</v>
          </cell>
          <cell r="C1122" t="str">
            <v>Caixa coletora de talvegue - CCT 02 AC/BC</v>
          </cell>
          <cell r="D1122" t="str">
            <v>und</v>
          </cell>
          <cell r="H1122" t="str">
            <v>DNIT 026/2004-ES</v>
          </cell>
        </row>
        <row r="1123">
          <cell r="A1123" t="str">
            <v>2 S 04 931 53</v>
          </cell>
          <cell r="B1123" t="str">
            <v>-</v>
          </cell>
          <cell r="C1123" t="str">
            <v>Caixa coletora de talvegue - CCT 03 AC/BC</v>
          </cell>
          <cell r="D1123" t="str">
            <v>und</v>
          </cell>
          <cell r="H1123" t="str">
            <v>DNIT 026/2004-ES</v>
          </cell>
        </row>
        <row r="1124">
          <cell r="A1124" t="str">
            <v>2 S 04 931 54</v>
          </cell>
          <cell r="B1124" t="str">
            <v>-</v>
          </cell>
          <cell r="C1124" t="str">
            <v>Caixa coletora de talvegue - CCT 04 AC/BC</v>
          </cell>
          <cell r="D1124" t="str">
            <v>und</v>
          </cell>
          <cell r="H1124" t="str">
            <v>DNIT 026/2004-ES</v>
          </cell>
        </row>
        <row r="1125">
          <cell r="A1125" t="str">
            <v>2 S 04 931 55</v>
          </cell>
          <cell r="B1125" t="str">
            <v>-</v>
          </cell>
          <cell r="C1125" t="str">
            <v>Caixa coletora de talvegue - CCT 05 AC/BC</v>
          </cell>
          <cell r="D1125" t="str">
            <v>und</v>
          </cell>
          <cell r="H1125" t="str">
            <v>DNIT 026/2004-ES</v>
          </cell>
        </row>
        <row r="1126">
          <cell r="A1126" t="str">
            <v>2 S 04 931 56</v>
          </cell>
          <cell r="B1126" t="str">
            <v>-</v>
          </cell>
          <cell r="C1126" t="str">
            <v>Caixa coletora de talvegue - CCT 06 AC/BC</v>
          </cell>
          <cell r="D1126" t="str">
            <v>und</v>
          </cell>
          <cell r="H1126" t="str">
            <v>DNIT 026/2004-ES</v>
          </cell>
        </row>
        <row r="1127">
          <cell r="A1127" t="str">
            <v>2 S 04 931 57</v>
          </cell>
          <cell r="B1127" t="str">
            <v>-</v>
          </cell>
          <cell r="C1127" t="str">
            <v>Caixa coletora de talvegue - CCT 07 AC/BC</v>
          </cell>
          <cell r="D1127" t="str">
            <v>und</v>
          </cell>
          <cell r="H1127" t="str">
            <v>DNIT 026/2004-ES</v>
          </cell>
        </row>
        <row r="1128">
          <cell r="A1128" t="str">
            <v>2 S 04 931 58</v>
          </cell>
          <cell r="B1128" t="str">
            <v>-</v>
          </cell>
          <cell r="C1128" t="str">
            <v>Caixa coletora de talvegue - CCT 08 AC/BC</v>
          </cell>
          <cell r="D1128" t="str">
            <v>und</v>
          </cell>
          <cell r="H1128" t="str">
            <v>DNIT 026/2004-ES</v>
          </cell>
        </row>
        <row r="1129">
          <cell r="A1129" t="str">
            <v>2 S 04 931 59</v>
          </cell>
          <cell r="B1129" t="str">
            <v>-</v>
          </cell>
          <cell r="C1129" t="str">
            <v>Caixa coletora de talvegue - CCT 09 AC/BC</v>
          </cell>
          <cell r="D1129" t="str">
            <v>und</v>
          </cell>
          <cell r="H1129" t="str">
            <v>DNIT 026/2004-ES</v>
          </cell>
        </row>
        <row r="1130">
          <cell r="A1130" t="str">
            <v>2 S 04 931 60</v>
          </cell>
          <cell r="B1130" t="str">
            <v>-</v>
          </cell>
          <cell r="C1130" t="str">
            <v>Caixa coletora de talvegue - CCT 10 AC/BC</v>
          </cell>
          <cell r="D1130" t="str">
            <v>und</v>
          </cell>
          <cell r="H1130" t="str">
            <v>DNIT 026/2004-ES</v>
          </cell>
        </row>
        <row r="1131">
          <cell r="A1131" t="str">
            <v>2 S 04 931 61</v>
          </cell>
          <cell r="B1131" t="str">
            <v>-</v>
          </cell>
          <cell r="C1131" t="str">
            <v>Caixa coletora de talvegue - CCT 11 AC/BC</v>
          </cell>
          <cell r="D1131" t="str">
            <v>und</v>
          </cell>
          <cell r="H1131" t="str">
            <v>DNIT 026/2004-ES</v>
          </cell>
        </row>
        <row r="1132">
          <cell r="A1132" t="str">
            <v>2 S 04 931 62</v>
          </cell>
          <cell r="B1132" t="str">
            <v>-</v>
          </cell>
          <cell r="C1132" t="str">
            <v>Caixa coletora de talvegue - CCT 12 AC/BC</v>
          </cell>
          <cell r="D1132" t="str">
            <v>und</v>
          </cell>
          <cell r="H1132" t="str">
            <v>DNIT 026/2004-ES</v>
          </cell>
        </row>
        <row r="1133">
          <cell r="A1133" t="str">
            <v>2 S 04 931 63</v>
          </cell>
          <cell r="B1133" t="str">
            <v>-</v>
          </cell>
          <cell r="C1133" t="str">
            <v>Caixa coletora de talvegue - CCT 13 AC/BC</v>
          </cell>
          <cell r="D1133" t="str">
            <v>und</v>
          </cell>
          <cell r="H1133" t="str">
            <v>DNIT 026/2004-ES</v>
          </cell>
        </row>
        <row r="1134">
          <cell r="A1134" t="str">
            <v>2 S 04 931 64</v>
          </cell>
          <cell r="B1134" t="str">
            <v>-</v>
          </cell>
          <cell r="C1134" t="str">
            <v>Caixa coletora de talvegue - CCT 14 AC/BC</v>
          </cell>
          <cell r="D1134" t="str">
            <v>und</v>
          </cell>
          <cell r="H1134" t="str">
            <v>DNIT 026/2004-ES</v>
          </cell>
        </row>
        <row r="1135">
          <cell r="A1135" t="str">
            <v>2 S 04 931 65</v>
          </cell>
          <cell r="B1135" t="str">
            <v>-</v>
          </cell>
          <cell r="C1135" t="str">
            <v>Caixa coletora de talvegue - CCT 15 AC/BC</v>
          </cell>
          <cell r="D1135" t="str">
            <v>und</v>
          </cell>
          <cell r="H1135" t="str">
            <v>DNIT 026/2004-ES</v>
          </cell>
        </row>
        <row r="1136">
          <cell r="A1136" t="str">
            <v>2 S 04 931 66</v>
          </cell>
          <cell r="B1136" t="str">
            <v>-</v>
          </cell>
          <cell r="C1136" t="str">
            <v>Caixa coletora de talvegue - CCT 16 AC/BC</v>
          </cell>
          <cell r="D1136" t="str">
            <v>und</v>
          </cell>
          <cell r="H1136" t="str">
            <v>DNIT 026/2004-ES</v>
          </cell>
        </row>
        <row r="1137">
          <cell r="A1137" t="str">
            <v>2 S 04 931 67</v>
          </cell>
          <cell r="B1137" t="str">
            <v>-</v>
          </cell>
          <cell r="C1137" t="str">
            <v>Caixa coleotra de talvegue - CCT 17 AC/BC</v>
          </cell>
          <cell r="D1137" t="str">
            <v>und</v>
          </cell>
          <cell r="H1137" t="str">
            <v>DNIT 026/2004-ES</v>
          </cell>
        </row>
        <row r="1138">
          <cell r="A1138" t="str">
            <v>2 S 04 931 68</v>
          </cell>
          <cell r="B1138" t="str">
            <v>-</v>
          </cell>
          <cell r="C1138" t="str">
            <v>Caixa coletora de talvegue - CCT 18 AC/BC</v>
          </cell>
          <cell r="D1138" t="str">
            <v>und</v>
          </cell>
          <cell r="H1138" t="str">
            <v>DNIT 026/2004-ES</v>
          </cell>
        </row>
        <row r="1139">
          <cell r="A1139" t="str">
            <v>2 S 04 931 69</v>
          </cell>
          <cell r="B1139" t="str">
            <v>-</v>
          </cell>
          <cell r="C1139" t="str">
            <v>Caixa coletora de talvegue - CCT 19 AC/BC</v>
          </cell>
          <cell r="D1139" t="str">
            <v>und</v>
          </cell>
          <cell r="H1139" t="str">
            <v>DNIT 026/2004-ES</v>
          </cell>
        </row>
        <row r="1140">
          <cell r="A1140" t="str">
            <v>2 S 04 931 70</v>
          </cell>
          <cell r="B1140" t="str">
            <v>-</v>
          </cell>
          <cell r="C1140" t="str">
            <v>Caixa coletora de talvegue - CCT 20 AC/BC</v>
          </cell>
          <cell r="D1140" t="str">
            <v>und</v>
          </cell>
          <cell r="H1140" t="str">
            <v>DNIT 026/2004-ES</v>
          </cell>
        </row>
        <row r="1141">
          <cell r="A1141" t="str">
            <v>2 S 04 940 01</v>
          </cell>
          <cell r="B1141" t="str">
            <v>-</v>
          </cell>
          <cell r="C1141" t="str">
            <v>Descida d'água tipo rap. - calha concr. - DAR 01</v>
          </cell>
          <cell r="D1141" t="str">
            <v>m</v>
          </cell>
          <cell r="H1141" t="str">
            <v>DNIT 021/2004-ES</v>
          </cell>
        </row>
        <row r="1142">
          <cell r="A1142" t="str">
            <v>2 S 04 940 02</v>
          </cell>
          <cell r="B1142" t="str">
            <v>-</v>
          </cell>
          <cell r="C1142" t="str">
            <v>Descida d'água tipo rap. - canal retang.- DAR 02</v>
          </cell>
          <cell r="D1142" t="str">
            <v>m</v>
          </cell>
          <cell r="H1142" t="str">
            <v>DNIT 021/2004-ES</v>
          </cell>
        </row>
        <row r="1143">
          <cell r="A1143" t="str">
            <v>2 S 04 940 03</v>
          </cell>
          <cell r="B1143" t="str">
            <v>-</v>
          </cell>
          <cell r="C1143" t="str">
            <v>Descida d'água tipo rap. - canal retang.- DAR 03</v>
          </cell>
          <cell r="D1143" t="str">
            <v>m</v>
          </cell>
          <cell r="H1143" t="str">
            <v>DNIT 021/2004-ES</v>
          </cell>
        </row>
        <row r="1144">
          <cell r="A1144" t="str">
            <v>2 S 04 940 04</v>
          </cell>
          <cell r="B1144" t="str">
            <v>-</v>
          </cell>
          <cell r="C1144" t="str">
            <v>Descida d'água tipo rap. - calha metálica - DAR 04</v>
          </cell>
          <cell r="D1144" t="str">
            <v>m</v>
          </cell>
          <cell r="H1144" t="str">
            <v>DNIT 021/2004-ES</v>
          </cell>
        </row>
        <row r="1145">
          <cell r="A1145" t="str">
            <v>2 S 04 940 51</v>
          </cell>
          <cell r="B1145" t="str">
            <v>-</v>
          </cell>
          <cell r="C1145" t="str">
            <v>Descida d'água tipo rap.calha concreto-DAR 01AC/BC</v>
          </cell>
          <cell r="D1145" t="str">
            <v>m</v>
          </cell>
          <cell r="H1145" t="str">
            <v>DNIT 021/2004-ES</v>
          </cell>
        </row>
        <row r="1146">
          <cell r="A1146" t="str">
            <v>2 S 04 940 52</v>
          </cell>
          <cell r="B1146" t="str">
            <v>-</v>
          </cell>
          <cell r="C1146" t="str">
            <v>Descida d'água tipo rap.canal retang.-DAR 02 AC/BC</v>
          </cell>
          <cell r="D1146" t="str">
            <v>m</v>
          </cell>
          <cell r="H1146" t="str">
            <v>DNIT 021/2004-ES</v>
          </cell>
        </row>
        <row r="1147">
          <cell r="A1147" t="str">
            <v>2 S 04 940 53</v>
          </cell>
          <cell r="B1147" t="str">
            <v>-</v>
          </cell>
          <cell r="C1147" t="str">
            <v>Descida d'água tipo rap.canal retang.-DAR 03 AC/BC</v>
          </cell>
          <cell r="D1147" t="str">
            <v>m</v>
          </cell>
          <cell r="H1147" t="str">
            <v>DNIT 021/2004-ES</v>
          </cell>
        </row>
        <row r="1148">
          <cell r="A1148" t="str">
            <v>2 S 04 940 54</v>
          </cell>
          <cell r="B1148" t="str">
            <v>-</v>
          </cell>
          <cell r="C1148" t="str">
            <v>Descida d'água tipo rap.calha metál.-DAR 04 AC/BC</v>
          </cell>
          <cell r="D1148" t="str">
            <v>m</v>
          </cell>
          <cell r="H1148" t="str">
            <v>DNIT 021/2004-ES</v>
          </cell>
        </row>
        <row r="1149">
          <cell r="A1149" t="str">
            <v>2 S 04 941 01</v>
          </cell>
          <cell r="B1149" t="str">
            <v>-</v>
          </cell>
          <cell r="C1149" t="str">
            <v>Descida d'água aterros em degraus - DAD 01</v>
          </cell>
          <cell r="D1149" t="str">
            <v>m</v>
          </cell>
          <cell r="H1149" t="str">
            <v>DNIT 021/2004-ES</v>
          </cell>
        </row>
        <row r="1150">
          <cell r="A1150" t="str">
            <v>2 S 04 941 02</v>
          </cell>
          <cell r="B1150" t="str">
            <v>-</v>
          </cell>
          <cell r="C1150" t="str">
            <v>Descida d'água aterros em degraus - arm - DAD 02</v>
          </cell>
          <cell r="D1150" t="str">
            <v>m</v>
          </cell>
          <cell r="H1150" t="str">
            <v>DNIT 021/2004-ES</v>
          </cell>
        </row>
        <row r="1151">
          <cell r="A1151" t="str">
            <v>2 S 04 941 03</v>
          </cell>
          <cell r="B1151" t="str">
            <v>-</v>
          </cell>
          <cell r="C1151" t="str">
            <v>Descida d'água aterros em degraus - DAD 03</v>
          </cell>
          <cell r="D1151" t="str">
            <v>m</v>
          </cell>
          <cell r="H1151" t="str">
            <v>DNIT 021/2004-ES</v>
          </cell>
        </row>
        <row r="1152">
          <cell r="A1152" t="str">
            <v>2 S 04 941 04</v>
          </cell>
          <cell r="B1152" t="str">
            <v>-</v>
          </cell>
          <cell r="C1152" t="str">
            <v>Descida d'água aterros em degraus - arm - DAD 04</v>
          </cell>
          <cell r="D1152" t="str">
            <v>m</v>
          </cell>
          <cell r="H1152" t="str">
            <v>DNIT 021/2004-ES</v>
          </cell>
        </row>
        <row r="1153">
          <cell r="A1153" t="str">
            <v>2 S 04 941 05</v>
          </cell>
          <cell r="B1153" t="str">
            <v>-</v>
          </cell>
          <cell r="C1153" t="str">
            <v>Descida d'água aterros em degraus - DAD 05</v>
          </cell>
          <cell r="D1153" t="str">
            <v>m</v>
          </cell>
          <cell r="H1153" t="str">
            <v>DNIT 021/2004-ES</v>
          </cell>
        </row>
        <row r="1154">
          <cell r="A1154" t="str">
            <v>2 S 04 941 06</v>
          </cell>
          <cell r="B1154" t="str">
            <v>-</v>
          </cell>
          <cell r="C1154" t="str">
            <v>Descida d'água aterros em degraus - arm - DAD 06</v>
          </cell>
          <cell r="D1154" t="str">
            <v>m</v>
          </cell>
          <cell r="H1154" t="str">
            <v>DNIT 021/2004-ES</v>
          </cell>
        </row>
        <row r="1155">
          <cell r="A1155" t="str">
            <v>2 S 04 941 07</v>
          </cell>
          <cell r="B1155" t="str">
            <v>-</v>
          </cell>
          <cell r="C1155" t="str">
            <v>Descida d'água aterros em degraus - DAD 07</v>
          </cell>
          <cell r="D1155" t="str">
            <v>m</v>
          </cell>
          <cell r="H1155" t="str">
            <v>DNIT 021/2004-ES</v>
          </cell>
        </row>
        <row r="1156">
          <cell r="A1156" t="str">
            <v>2 S 04 941 08</v>
          </cell>
          <cell r="B1156" t="str">
            <v>-</v>
          </cell>
          <cell r="C1156" t="str">
            <v>Descida d'água aterros em degraus - arm - DAD 08</v>
          </cell>
          <cell r="D1156" t="str">
            <v>m</v>
          </cell>
          <cell r="H1156" t="str">
            <v>DNIT 021/2004-ES</v>
          </cell>
        </row>
        <row r="1157">
          <cell r="A1157" t="str">
            <v>2 S 04 941 09</v>
          </cell>
          <cell r="B1157" t="str">
            <v>-</v>
          </cell>
          <cell r="C1157" t="str">
            <v>Descida d'água aterros em degraus - DAD 09</v>
          </cell>
          <cell r="D1157" t="str">
            <v>m</v>
          </cell>
          <cell r="H1157" t="str">
            <v>DNIT 021/2004-ES</v>
          </cell>
        </row>
        <row r="1158">
          <cell r="A1158" t="str">
            <v>2 S 04 941 10</v>
          </cell>
          <cell r="B1158" t="str">
            <v>-</v>
          </cell>
          <cell r="C1158" t="str">
            <v>Descida d'água aterros em degraus - arm - DAD 10</v>
          </cell>
          <cell r="D1158" t="str">
            <v>m</v>
          </cell>
          <cell r="H1158" t="str">
            <v>DNIT 021/2004-ES</v>
          </cell>
        </row>
        <row r="1159">
          <cell r="A1159" t="str">
            <v>2 S 04 941 11</v>
          </cell>
          <cell r="B1159" t="str">
            <v>-</v>
          </cell>
          <cell r="C1159" t="str">
            <v>Descida d'água aterros em degraus - DAD 11</v>
          </cell>
          <cell r="D1159" t="str">
            <v>m</v>
          </cell>
          <cell r="H1159" t="str">
            <v>DNIT 021/2004-ES</v>
          </cell>
        </row>
        <row r="1160">
          <cell r="A1160" t="str">
            <v>2 S 04 941 12</v>
          </cell>
          <cell r="B1160" t="str">
            <v>-</v>
          </cell>
          <cell r="C1160" t="str">
            <v>Descida d'água aterros em degraus - arm - dad 12</v>
          </cell>
          <cell r="D1160" t="str">
            <v>m</v>
          </cell>
          <cell r="H1160" t="str">
            <v>DNIT 021/2004-ES</v>
          </cell>
        </row>
        <row r="1161">
          <cell r="A1161" t="str">
            <v>2 S 04 941 13</v>
          </cell>
          <cell r="B1161" t="str">
            <v>-</v>
          </cell>
          <cell r="C1161" t="str">
            <v>Descida d'água aterros em degraus - DAD 13</v>
          </cell>
          <cell r="D1161" t="str">
            <v>m</v>
          </cell>
          <cell r="H1161" t="str">
            <v>DNIT 021/2004-ES</v>
          </cell>
        </row>
        <row r="1162">
          <cell r="A1162" t="str">
            <v>2 S 04 941 14</v>
          </cell>
          <cell r="B1162" t="str">
            <v>-</v>
          </cell>
          <cell r="C1162" t="str">
            <v>Descida d'água aterros em degraus - arm - DAD 14</v>
          </cell>
          <cell r="D1162" t="str">
            <v>m</v>
          </cell>
          <cell r="H1162" t="str">
            <v>DNIT 021/2004-ES</v>
          </cell>
        </row>
        <row r="1163">
          <cell r="A1163" t="str">
            <v>2 S 04 941 15</v>
          </cell>
          <cell r="B1163" t="str">
            <v>-</v>
          </cell>
          <cell r="C1163" t="str">
            <v>Descida d'água aterros em degraus - DAD 15</v>
          </cell>
          <cell r="D1163" t="str">
            <v>m</v>
          </cell>
          <cell r="H1163" t="str">
            <v>DNIT 021/2004-ES</v>
          </cell>
        </row>
        <row r="1164">
          <cell r="A1164" t="str">
            <v>2 S 04 941 16</v>
          </cell>
          <cell r="B1164" t="str">
            <v>-</v>
          </cell>
          <cell r="C1164" t="str">
            <v>Descida d'água aterros em degraus - arm - DAD 16</v>
          </cell>
          <cell r="D1164" t="str">
            <v>m</v>
          </cell>
          <cell r="H1164" t="str">
            <v>DNIT 021/2004-ES</v>
          </cell>
        </row>
        <row r="1165">
          <cell r="A1165" t="str">
            <v>2 S 04 941 17</v>
          </cell>
          <cell r="B1165" t="str">
            <v>-</v>
          </cell>
          <cell r="C1165" t="str">
            <v>Descida d'água aterros em degraus - DAD 17</v>
          </cell>
          <cell r="D1165" t="str">
            <v>m</v>
          </cell>
          <cell r="H1165" t="str">
            <v>DNIT 021/2004-ES</v>
          </cell>
        </row>
        <row r="1166">
          <cell r="A1166" t="str">
            <v>2 S 04 941 18</v>
          </cell>
          <cell r="B1166" t="str">
            <v>-</v>
          </cell>
          <cell r="C1166" t="str">
            <v>Descida d'água aterros em degraus - arm - DAD 18</v>
          </cell>
          <cell r="D1166" t="str">
            <v>m</v>
          </cell>
          <cell r="H1166" t="str">
            <v>DNIT 021/2004-ES</v>
          </cell>
        </row>
        <row r="1167">
          <cell r="A1167" t="str">
            <v>2 S 04 941 31</v>
          </cell>
          <cell r="B1167" t="str">
            <v>-</v>
          </cell>
          <cell r="C1167" t="str">
            <v>Descida d'água cortes em degraus - DCD 01</v>
          </cell>
          <cell r="D1167" t="str">
            <v>m</v>
          </cell>
          <cell r="H1167" t="str">
            <v>DNIT 021/2004-ES</v>
          </cell>
        </row>
        <row r="1168">
          <cell r="A1168" t="str">
            <v>2 S 04 941 32</v>
          </cell>
          <cell r="B1168" t="str">
            <v>-</v>
          </cell>
          <cell r="C1168" t="str">
            <v>Descida d'água cortes em degraus - arm - DCD 02</v>
          </cell>
          <cell r="D1168" t="str">
            <v>m</v>
          </cell>
          <cell r="H1168" t="str">
            <v>DNIT 021/2004-ES</v>
          </cell>
        </row>
        <row r="1169">
          <cell r="A1169" t="str">
            <v>2 S 04 941 33</v>
          </cell>
          <cell r="B1169" t="str">
            <v>-</v>
          </cell>
          <cell r="C1169" t="str">
            <v>Descida d'água cortes em degraus - DCD 03</v>
          </cell>
          <cell r="D1169" t="str">
            <v>m</v>
          </cell>
          <cell r="H1169" t="str">
            <v>DNIT 021/2004-ES</v>
          </cell>
        </row>
        <row r="1170">
          <cell r="A1170" t="str">
            <v>2 S 04 941 34</v>
          </cell>
          <cell r="B1170" t="str">
            <v>-</v>
          </cell>
          <cell r="C1170" t="str">
            <v>Descida d'água cortes em degraus - arm - DCD 04</v>
          </cell>
          <cell r="D1170" t="str">
            <v>m</v>
          </cell>
          <cell r="H1170" t="str">
            <v>DNIT 021/2004-ES</v>
          </cell>
        </row>
        <row r="1171">
          <cell r="A1171" t="str">
            <v>2 S 04 941 51</v>
          </cell>
          <cell r="B1171" t="str">
            <v>-</v>
          </cell>
          <cell r="C1171" t="str">
            <v>Descida d'água aterros em degraus - DAD 01 AC/BC</v>
          </cell>
          <cell r="D1171" t="str">
            <v>m</v>
          </cell>
          <cell r="H1171" t="str">
            <v>DNIT 021/2004-ES</v>
          </cell>
        </row>
        <row r="1172">
          <cell r="A1172" t="str">
            <v>2 S 04 941 52</v>
          </cell>
          <cell r="B1172" t="str">
            <v>-</v>
          </cell>
          <cell r="C1172" t="str">
            <v>Descida d'água aterros em degraus arm-DAD 02 AC/BC</v>
          </cell>
          <cell r="D1172" t="str">
            <v>m</v>
          </cell>
          <cell r="H1172" t="str">
            <v>DNIT 021/2004-ES</v>
          </cell>
        </row>
        <row r="1173">
          <cell r="A1173" t="str">
            <v>2 S 04 941 53</v>
          </cell>
          <cell r="B1173" t="str">
            <v>-</v>
          </cell>
          <cell r="C1173" t="str">
            <v>Descida d'água aterros em degraus - DAD 03 AC/BC</v>
          </cell>
          <cell r="D1173" t="str">
            <v>m</v>
          </cell>
          <cell r="H1173" t="str">
            <v>DNIT 021/2004-ES</v>
          </cell>
        </row>
        <row r="1174">
          <cell r="A1174" t="str">
            <v>2 S 04 941 54</v>
          </cell>
          <cell r="B1174" t="str">
            <v>-</v>
          </cell>
          <cell r="C1174" t="str">
            <v>Descida d'água aterros em degraus arm-DAD 04 AC/BC</v>
          </cell>
          <cell r="D1174" t="str">
            <v>m</v>
          </cell>
          <cell r="H1174" t="str">
            <v>DNIT 021/2004-ES</v>
          </cell>
        </row>
        <row r="1175">
          <cell r="A1175" t="str">
            <v>2 S 04 941 55</v>
          </cell>
          <cell r="B1175" t="str">
            <v>-</v>
          </cell>
          <cell r="C1175" t="str">
            <v>Descida d'água aterros em degraus-DAD 05 AC/BC</v>
          </cell>
          <cell r="D1175" t="str">
            <v>m</v>
          </cell>
          <cell r="H1175" t="str">
            <v>DNIT 021/2004-ES</v>
          </cell>
        </row>
        <row r="1176">
          <cell r="A1176" t="str">
            <v>2 S 04 941 56</v>
          </cell>
          <cell r="B1176" t="str">
            <v>-</v>
          </cell>
          <cell r="C1176" t="str">
            <v>Descida d'água aterros em degraus - DAD 06 AC/BC</v>
          </cell>
          <cell r="D1176" t="str">
            <v>m</v>
          </cell>
          <cell r="H1176" t="str">
            <v>DNIT 021/2004-ES</v>
          </cell>
        </row>
        <row r="1177">
          <cell r="A1177" t="str">
            <v>2 S 04 941 57</v>
          </cell>
          <cell r="B1177" t="str">
            <v>-</v>
          </cell>
          <cell r="C1177" t="str">
            <v>Descida d'água aterros em degraus - DAD 07 AC/BC</v>
          </cell>
          <cell r="D1177" t="str">
            <v>m</v>
          </cell>
          <cell r="H1177" t="str">
            <v>DNIT 021/2004-ES</v>
          </cell>
        </row>
        <row r="1178">
          <cell r="A1178" t="str">
            <v>2 S 04 941 58</v>
          </cell>
          <cell r="B1178" t="str">
            <v>-</v>
          </cell>
          <cell r="C1178" t="str">
            <v>Descida d'água aterros em degraus arm-DAD 08 AC/BC</v>
          </cell>
          <cell r="D1178" t="str">
            <v>m</v>
          </cell>
          <cell r="H1178" t="str">
            <v>DNIT 021/2004-ES</v>
          </cell>
        </row>
        <row r="1179">
          <cell r="A1179" t="str">
            <v>2 S 04 941 59</v>
          </cell>
          <cell r="B1179" t="str">
            <v>-</v>
          </cell>
          <cell r="C1179" t="str">
            <v>Descida d'água aterros em degraus - DAD 09 AC/BC</v>
          </cell>
          <cell r="D1179" t="str">
            <v>m</v>
          </cell>
          <cell r="H1179" t="str">
            <v>DNIT 021/2004-ES</v>
          </cell>
        </row>
        <row r="1180">
          <cell r="A1180" t="str">
            <v>2 S 04 941 60</v>
          </cell>
          <cell r="B1180" t="str">
            <v>-</v>
          </cell>
          <cell r="C1180" t="str">
            <v>Descida d'água aterros em degraus arm-DAD 10 AC/BC</v>
          </cell>
          <cell r="D1180" t="str">
            <v>m</v>
          </cell>
          <cell r="H1180" t="str">
            <v>DNIT 021/2004-ES</v>
          </cell>
        </row>
        <row r="1181">
          <cell r="A1181" t="str">
            <v>2 S 04 941 61</v>
          </cell>
          <cell r="B1181" t="str">
            <v>-</v>
          </cell>
          <cell r="C1181" t="str">
            <v>Descida d'água aterros em degraus - DAD 11 AC/BC</v>
          </cell>
          <cell r="D1181" t="str">
            <v>m</v>
          </cell>
          <cell r="H1181" t="str">
            <v>DNIT 021/2004-ES</v>
          </cell>
        </row>
        <row r="1182">
          <cell r="A1182" t="str">
            <v>2 S 04 941 62</v>
          </cell>
          <cell r="B1182" t="str">
            <v>-</v>
          </cell>
          <cell r="C1182" t="str">
            <v>Descida d'água aterros em degraus arm-DAD 12 AC/BC</v>
          </cell>
          <cell r="D1182" t="str">
            <v>m</v>
          </cell>
          <cell r="H1182" t="str">
            <v>DNIT 021/2004-ES</v>
          </cell>
        </row>
        <row r="1183">
          <cell r="A1183" t="str">
            <v>2 S 04 941 63</v>
          </cell>
          <cell r="B1183" t="str">
            <v>-</v>
          </cell>
          <cell r="C1183" t="str">
            <v>Descida d'água aterros em degraus - DAD 13 AC/BC</v>
          </cell>
          <cell r="D1183" t="str">
            <v>m</v>
          </cell>
          <cell r="H1183" t="str">
            <v>DNIT 021/2004-ES</v>
          </cell>
        </row>
        <row r="1184">
          <cell r="A1184" t="str">
            <v>2 S 04 941 64</v>
          </cell>
          <cell r="B1184" t="str">
            <v>-</v>
          </cell>
          <cell r="C1184" t="str">
            <v>Descida d'água aterros em degraus arm-DAD 14 AC/BC</v>
          </cell>
          <cell r="D1184" t="str">
            <v>m</v>
          </cell>
          <cell r="H1184" t="str">
            <v>DNIT 021/2004-ES</v>
          </cell>
        </row>
        <row r="1185">
          <cell r="A1185" t="str">
            <v>2 S 04 941 65</v>
          </cell>
          <cell r="B1185" t="str">
            <v>-</v>
          </cell>
          <cell r="C1185" t="str">
            <v>Descida d'água aterros em degraus - DAD 15 AC/BC</v>
          </cell>
          <cell r="D1185" t="str">
            <v>m</v>
          </cell>
          <cell r="H1185" t="str">
            <v>DNIT 021/2004-ES</v>
          </cell>
        </row>
        <row r="1186">
          <cell r="A1186" t="str">
            <v>2 S 04 941 66</v>
          </cell>
          <cell r="B1186" t="str">
            <v>-</v>
          </cell>
          <cell r="C1186" t="str">
            <v>Descida d'água aterros em degraus arm-DAD 16 AC/BC</v>
          </cell>
          <cell r="D1186" t="str">
            <v>m</v>
          </cell>
          <cell r="H1186" t="str">
            <v>DNIT 021/2004-ES</v>
          </cell>
        </row>
        <row r="1187">
          <cell r="A1187" t="str">
            <v>2 S 04 941 67</v>
          </cell>
          <cell r="B1187" t="str">
            <v>-</v>
          </cell>
          <cell r="C1187" t="str">
            <v>Descida d'água aterros em degraus - DAD 17 AC/BC</v>
          </cell>
          <cell r="D1187" t="str">
            <v>m</v>
          </cell>
          <cell r="H1187" t="str">
            <v>DNIT 021/2004-ES</v>
          </cell>
        </row>
        <row r="1188">
          <cell r="A1188" t="str">
            <v>2 S 04 941 68</v>
          </cell>
          <cell r="B1188" t="str">
            <v>-</v>
          </cell>
          <cell r="C1188" t="str">
            <v>Descida d'água aterros em degraus arm-DAD 18 AC/BC</v>
          </cell>
          <cell r="D1188" t="str">
            <v>m</v>
          </cell>
          <cell r="H1188" t="str">
            <v>DNIT 021/2004-ES</v>
          </cell>
        </row>
        <row r="1189">
          <cell r="A1189" t="str">
            <v>2 S 04 941 81</v>
          </cell>
          <cell r="B1189" t="str">
            <v>-</v>
          </cell>
          <cell r="C1189" t="str">
            <v>Descida d'água cortes em degraus - DCD 01 AC/BC</v>
          </cell>
          <cell r="D1189" t="str">
            <v>m</v>
          </cell>
          <cell r="H1189" t="str">
            <v>DNIT 021/2004-ES</v>
          </cell>
        </row>
        <row r="1190">
          <cell r="A1190" t="str">
            <v>2 S 04 941 82</v>
          </cell>
          <cell r="B1190" t="str">
            <v>-</v>
          </cell>
          <cell r="C1190" t="str">
            <v>Descida d'água cortes em degraus arm-DCD 02 AC/BC</v>
          </cell>
          <cell r="D1190" t="str">
            <v>m</v>
          </cell>
          <cell r="H1190" t="str">
            <v>DNIT 021/2004-ES</v>
          </cell>
        </row>
        <row r="1191">
          <cell r="A1191" t="str">
            <v>2 S 04 941 83</v>
          </cell>
          <cell r="B1191" t="str">
            <v>-</v>
          </cell>
          <cell r="C1191" t="str">
            <v>Descida d'água cortes em degraus - DCD 03 AC/BC</v>
          </cell>
          <cell r="D1191" t="str">
            <v>m</v>
          </cell>
          <cell r="H1191" t="str">
            <v>DNIT 021/2004-ES</v>
          </cell>
        </row>
        <row r="1192">
          <cell r="A1192" t="str">
            <v>2 S 04 941 84</v>
          </cell>
          <cell r="B1192" t="str">
            <v>-</v>
          </cell>
          <cell r="C1192" t="str">
            <v>Descida d'água cortes em degraus arm-DCD 04 AC/BC</v>
          </cell>
          <cell r="D1192" t="str">
            <v>m</v>
          </cell>
          <cell r="H1192" t="str">
            <v>DNIT 021/2004-ES</v>
          </cell>
        </row>
        <row r="1193">
          <cell r="A1193" t="str">
            <v>2 S 04 942 01</v>
          </cell>
          <cell r="B1193" t="str">
            <v>-</v>
          </cell>
          <cell r="C1193" t="str">
            <v>Entrada d'água - EDA 01</v>
          </cell>
          <cell r="D1193" t="str">
            <v>und</v>
          </cell>
          <cell r="H1193" t="str">
            <v>DNIT 021/2004-ES</v>
          </cell>
        </row>
        <row r="1194">
          <cell r="A1194" t="str">
            <v>2 S 04 942 02</v>
          </cell>
          <cell r="B1194" t="str">
            <v>-</v>
          </cell>
          <cell r="C1194" t="str">
            <v>Entrada d'água - EDA 02</v>
          </cell>
          <cell r="D1194" t="str">
            <v>und</v>
          </cell>
          <cell r="H1194" t="str">
            <v>DNIT 021/2004-ES</v>
          </cell>
        </row>
        <row r="1195">
          <cell r="A1195" t="str">
            <v>2 S 04 942 51</v>
          </cell>
          <cell r="B1195" t="str">
            <v>-</v>
          </cell>
          <cell r="C1195" t="str">
            <v>Entrada d'água - EDA 01 AC/BC</v>
          </cell>
          <cell r="D1195" t="str">
            <v>und</v>
          </cell>
          <cell r="H1195" t="str">
            <v>DNIT 021/2004-ES</v>
          </cell>
        </row>
        <row r="1196">
          <cell r="A1196" t="str">
            <v>2 S 04 942 52</v>
          </cell>
          <cell r="B1196" t="str">
            <v>-</v>
          </cell>
          <cell r="C1196" t="str">
            <v>Entrada d'água - EDA 02 AC/BC</v>
          </cell>
          <cell r="D1196" t="str">
            <v>und</v>
          </cell>
          <cell r="H1196" t="str">
            <v>DNIT 021/2004-ES</v>
          </cell>
        </row>
        <row r="1197">
          <cell r="A1197" t="str">
            <v>2 S 04 950 01</v>
          </cell>
          <cell r="B1197" t="str">
            <v>-</v>
          </cell>
          <cell r="C1197" t="str">
            <v>Dissipador de energia - DES 01</v>
          </cell>
          <cell r="D1197" t="str">
            <v>und</v>
          </cell>
          <cell r="H1197" t="str">
            <v>DNIT 022/2004-ES</v>
          </cell>
        </row>
        <row r="1198">
          <cell r="A1198" t="str">
            <v>2 S 04 950 02</v>
          </cell>
          <cell r="B1198" t="str">
            <v>-</v>
          </cell>
          <cell r="C1198" t="str">
            <v>Dissipador de energia - DES 02</v>
          </cell>
          <cell r="D1198" t="str">
            <v>und</v>
          </cell>
          <cell r="H1198" t="str">
            <v>DNIT 022/2004-ES</v>
          </cell>
        </row>
        <row r="1199">
          <cell r="A1199" t="str">
            <v>2 S 04 950 03</v>
          </cell>
          <cell r="B1199" t="str">
            <v>-</v>
          </cell>
          <cell r="C1199" t="str">
            <v>Dissipador de energia - DES 03</v>
          </cell>
          <cell r="D1199" t="str">
            <v>und</v>
          </cell>
          <cell r="H1199" t="str">
            <v>DNIT 022/2004-ES</v>
          </cell>
        </row>
        <row r="1200">
          <cell r="A1200" t="str">
            <v>2 S 04 950 04</v>
          </cell>
          <cell r="B1200" t="str">
            <v>-</v>
          </cell>
          <cell r="C1200" t="str">
            <v>Dissipador de energia - DES04</v>
          </cell>
          <cell r="D1200" t="str">
            <v>und</v>
          </cell>
          <cell r="H1200" t="str">
            <v>DNIT 022/2004-ES</v>
          </cell>
        </row>
        <row r="1201">
          <cell r="A1201" t="str">
            <v>2 S 04 950 21</v>
          </cell>
          <cell r="B1201" t="str">
            <v>-</v>
          </cell>
          <cell r="C1201" t="str">
            <v>Dissipador de energia - DEB 01</v>
          </cell>
          <cell r="D1201" t="str">
            <v>und</v>
          </cell>
          <cell r="H1201" t="str">
            <v>DNIT 022/2004-ES</v>
          </cell>
        </row>
        <row r="1202">
          <cell r="A1202" t="str">
            <v>2 S 04 950 22</v>
          </cell>
          <cell r="B1202" t="str">
            <v>-</v>
          </cell>
          <cell r="C1202" t="str">
            <v>Dissipador de energia - DEB 02</v>
          </cell>
          <cell r="D1202" t="str">
            <v>und</v>
          </cell>
          <cell r="H1202" t="str">
            <v>DNIT 022/2004-ES</v>
          </cell>
        </row>
        <row r="1203">
          <cell r="A1203" t="str">
            <v>2 S 04 950 23</v>
          </cell>
          <cell r="B1203" t="str">
            <v>-</v>
          </cell>
          <cell r="C1203" t="str">
            <v>Dissipador de energia - DEB 03</v>
          </cell>
          <cell r="D1203" t="str">
            <v>und</v>
          </cell>
          <cell r="H1203" t="str">
            <v>DNIT 022/2004-ES</v>
          </cell>
        </row>
        <row r="1204">
          <cell r="A1204" t="str">
            <v>2 S 04 950 24</v>
          </cell>
          <cell r="B1204" t="str">
            <v>-</v>
          </cell>
          <cell r="C1204" t="str">
            <v>Dissipador de energia - DEB 04</v>
          </cell>
          <cell r="D1204" t="str">
            <v>und</v>
          </cell>
          <cell r="H1204" t="str">
            <v>DNIT 022/2004-ES</v>
          </cell>
        </row>
        <row r="1205">
          <cell r="A1205" t="str">
            <v>2 S 04 950 25</v>
          </cell>
          <cell r="B1205" t="str">
            <v>-</v>
          </cell>
          <cell r="C1205" t="str">
            <v>Dissipador de energia - DEB 05</v>
          </cell>
          <cell r="D1205" t="str">
            <v>und</v>
          </cell>
          <cell r="H1205" t="str">
            <v>DNIT 022/2004-ES</v>
          </cell>
        </row>
        <row r="1206">
          <cell r="A1206" t="str">
            <v>2 S 04 950 26</v>
          </cell>
          <cell r="B1206" t="str">
            <v>-</v>
          </cell>
          <cell r="C1206" t="str">
            <v>Dissipador de energia - DEB 06</v>
          </cell>
          <cell r="D1206" t="str">
            <v>und</v>
          </cell>
          <cell r="H1206" t="str">
            <v>DNIT 022/2004-ES</v>
          </cell>
        </row>
        <row r="1207">
          <cell r="A1207" t="str">
            <v>2 S 04 950 27</v>
          </cell>
          <cell r="B1207" t="str">
            <v>-</v>
          </cell>
          <cell r="C1207" t="str">
            <v>Dissipador de energia - DEB 07</v>
          </cell>
          <cell r="D1207" t="str">
            <v>und</v>
          </cell>
          <cell r="H1207" t="str">
            <v>DNIT 022/2004-ES</v>
          </cell>
        </row>
        <row r="1208">
          <cell r="A1208" t="str">
            <v>2 S 04 950 28</v>
          </cell>
          <cell r="B1208" t="str">
            <v>-</v>
          </cell>
          <cell r="C1208" t="str">
            <v>Dissipador de energia - DEB 08</v>
          </cell>
          <cell r="D1208" t="str">
            <v>und</v>
          </cell>
          <cell r="H1208" t="str">
            <v>DNIT 022/2004-ES</v>
          </cell>
        </row>
        <row r="1209">
          <cell r="A1209" t="str">
            <v>2 S 04 950 29</v>
          </cell>
          <cell r="B1209" t="str">
            <v>-</v>
          </cell>
          <cell r="C1209" t="str">
            <v>Dissipador de energia - DEB 09</v>
          </cell>
          <cell r="D1209" t="str">
            <v>und</v>
          </cell>
          <cell r="H1209" t="str">
            <v>DNIT 022/2004-ES</v>
          </cell>
        </row>
        <row r="1210">
          <cell r="A1210" t="str">
            <v>2 S 04 950 30</v>
          </cell>
          <cell r="B1210" t="str">
            <v>-</v>
          </cell>
          <cell r="C1210" t="str">
            <v>Dissipador de energia - DEB 10</v>
          </cell>
          <cell r="D1210" t="str">
            <v>und</v>
          </cell>
          <cell r="H1210" t="str">
            <v>DNIT 022/2004-ES</v>
          </cell>
        </row>
        <row r="1211">
          <cell r="A1211" t="str">
            <v>2 S 04 950 31</v>
          </cell>
          <cell r="B1211" t="str">
            <v>-</v>
          </cell>
          <cell r="C1211" t="str">
            <v>Dissipador de energia - DEB 11</v>
          </cell>
          <cell r="D1211" t="str">
            <v>und</v>
          </cell>
          <cell r="H1211" t="str">
            <v>DNIT 022/2004-ES</v>
          </cell>
        </row>
        <row r="1212">
          <cell r="A1212" t="str">
            <v>2 S 04 950 32</v>
          </cell>
          <cell r="B1212" t="str">
            <v>-</v>
          </cell>
          <cell r="C1212" t="str">
            <v>Dissipador de energia - DEB 12</v>
          </cell>
          <cell r="D1212" t="str">
            <v>und</v>
          </cell>
          <cell r="H1212" t="str">
            <v>DNIT 022/2004-ES</v>
          </cell>
        </row>
        <row r="1213">
          <cell r="A1213" t="str">
            <v>2 S 04 950 51</v>
          </cell>
          <cell r="B1213" t="str">
            <v>-</v>
          </cell>
          <cell r="C1213" t="str">
            <v>Dissipador de energia - DED 01</v>
          </cell>
          <cell r="D1213" t="str">
            <v>und</v>
          </cell>
          <cell r="H1213" t="str">
            <v>DNIT 022/2004-ES</v>
          </cell>
        </row>
        <row r="1214">
          <cell r="A1214" t="str">
            <v>2 S 04 950 61</v>
          </cell>
          <cell r="B1214" t="str">
            <v>-</v>
          </cell>
          <cell r="C1214" t="str">
            <v>Dissipador de energia - DES 01 AC/PC</v>
          </cell>
          <cell r="D1214" t="str">
            <v>und</v>
          </cell>
          <cell r="H1214" t="str">
            <v>DNIT 022/2004-ES</v>
          </cell>
        </row>
        <row r="1215">
          <cell r="A1215" t="str">
            <v>2 S 04 950 62</v>
          </cell>
          <cell r="B1215" t="str">
            <v>-</v>
          </cell>
          <cell r="C1215" t="str">
            <v>Dissipador de energia - DES 02 AC/PC</v>
          </cell>
          <cell r="D1215" t="str">
            <v>und</v>
          </cell>
          <cell r="H1215" t="str">
            <v>DNIT 022/2004-ES</v>
          </cell>
        </row>
        <row r="1216">
          <cell r="A1216" t="str">
            <v>2 S 04 950 63</v>
          </cell>
          <cell r="B1216" t="str">
            <v>-</v>
          </cell>
          <cell r="C1216" t="str">
            <v>Dissipador de energia - DES 03 AC/PC</v>
          </cell>
          <cell r="D1216" t="str">
            <v>und</v>
          </cell>
          <cell r="H1216" t="str">
            <v>DNIT 022/2004-ES</v>
          </cell>
        </row>
        <row r="1217">
          <cell r="A1217" t="str">
            <v>2 S 04 950 64</v>
          </cell>
          <cell r="B1217" t="str">
            <v>-</v>
          </cell>
          <cell r="C1217" t="str">
            <v>Dissipador de energia - DES 04 AC/PC</v>
          </cell>
          <cell r="D1217" t="str">
            <v>und</v>
          </cell>
          <cell r="H1217" t="str">
            <v>DNIT 022/2004-ES</v>
          </cell>
        </row>
        <row r="1218">
          <cell r="A1218" t="str">
            <v>2 S 04 950 71</v>
          </cell>
          <cell r="B1218" t="str">
            <v>-</v>
          </cell>
          <cell r="C1218" t="str">
            <v>Dissipador de energia - DEB 01 AC/BC/PC</v>
          </cell>
          <cell r="D1218" t="str">
            <v>und</v>
          </cell>
          <cell r="H1218" t="str">
            <v>DNIT 022/2004-ES</v>
          </cell>
        </row>
        <row r="1219">
          <cell r="A1219" t="str">
            <v>2 S 04 950 72</v>
          </cell>
          <cell r="B1219" t="str">
            <v>-</v>
          </cell>
          <cell r="C1219" t="str">
            <v>Dissipador de energia - DEB 02 AC/BC/PC</v>
          </cell>
          <cell r="D1219" t="str">
            <v>und</v>
          </cell>
          <cell r="H1219" t="str">
            <v>DNIT 022/2004-ES</v>
          </cell>
        </row>
        <row r="1220">
          <cell r="A1220" t="str">
            <v>2 S 04 950 73</v>
          </cell>
          <cell r="B1220" t="str">
            <v>-</v>
          </cell>
          <cell r="C1220" t="str">
            <v>Dissipador de energia - DEB 03 AC/BC/PC</v>
          </cell>
          <cell r="D1220" t="str">
            <v>und</v>
          </cell>
          <cell r="H1220" t="str">
            <v>DNIT 022/2004-ES</v>
          </cell>
        </row>
        <row r="1221">
          <cell r="A1221" t="str">
            <v>2 S 04 950 74</v>
          </cell>
          <cell r="B1221" t="str">
            <v>-</v>
          </cell>
          <cell r="C1221" t="str">
            <v>Dissipador de energia - DEB 04 AC/BC/PC</v>
          </cell>
          <cell r="D1221" t="str">
            <v>und</v>
          </cell>
          <cell r="H1221" t="str">
            <v>DNIT 022/2004-ES</v>
          </cell>
        </row>
        <row r="1222">
          <cell r="A1222" t="str">
            <v>2 S 04 950 75</v>
          </cell>
          <cell r="B1222" t="str">
            <v>-</v>
          </cell>
          <cell r="C1222" t="str">
            <v>Dissipador de energia - DEB 05 AC/BC/PC</v>
          </cell>
          <cell r="D1222" t="str">
            <v>und</v>
          </cell>
          <cell r="H1222" t="str">
            <v>DNIT 022/2004-ES</v>
          </cell>
        </row>
        <row r="1223">
          <cell r="A1223" t="str">
            <v>2 S 04 950 76</v>
          </cell>
          <cell r="B1223" t="str">
            <v>-</v>
          </cell>
          <cell r="C1223" t="str">
            <v>Dissipador de energia - DEB 06 AC/BC/PC</v>
          </cell>
          <cell r="D1223" t="str">
            <v>und</v>
          </cell>
          <cell r="H1223" t="str">
            <v>DNIT 022/2004-ES</v>
          </cell>
        </row>
        <row r="1224">
          <cell r="A1224" t="str">
            <v>2 S 04 950 77</v>
          </cell>
          <cell r="B1224" t="str">
            <v>-</v>
          </cell>
          <cell r="C1224" t="str">
            <v>Dissipador de energia - DEB 07 AC/BC/PC</v>
          </cell>
          <cell r="D1224" t="str">
            <v>und</v>
          </cell>
          <cell r="H1224" t="str">
            <v>DNIT 022/2004-ES</v>
          </cell>
        </row>
        <row r="1225">
          <cell r="A1225" t="str">
            <v>2 S 04 950 78</v>
          </cell>
          <cell r="B1225" t="str">
            <v>-</v>
          </cell>
          <cell r="C1225" t="str">
            <v>Dissipador de energia - DEB 08 AC/BC/PC</v>
          </cell>
          <cell r="D1225" t="str">
            <v>und</v>
          </cell>
          <cell r="H1225" t="str">
            <v>DNIT 022/2004-ES</v>
          </cell>
        </row>
        <row r="1226">
          <cell r="A1226" t="str">
            <v>2 S 04 950 79</v>
          </cell>
          <cell r="B1226" t="str">
            <v>-</v>
          </cell>
          <cell r="C1226" t="str">
            <v>Dissipador de energia - DEB 09 AC/BC/PC</v>
          </cell>
          <cell r="D1226" t="str">
            <v>und</v>
          </cell>
          <cell r="H1226" t="str">
            <v>DNIT 022/2004-ES</v>
          </cell>
        </row>
        <row r="1227">
          <cell r="A1227" t="str">
            <v>2 S 04 950 80</v>
          </cell>
          <cell r="B1227" t="str">
            <v>-</v>
          </cell>
          <cell r="C1227" t="str">
            <v>Dissipador de energia - DEB 10 AC/BC/PC</v>
          </cell>
          <cell r="D1227" t="str">
            <v>und</v>
          </cell>
          <cell r="H1227" t="str">
            <v>DNIT 022/2004-ES</v>
          </cell>
        </row>
        <row r="1228">
          <cell r="A1228" t="str">
            <v>2 S 04 950 81</v>
          </cell>
          <cell r="B1228" t="str">
            <v>-</v>
          </cell>
          <cell r="C1228" t="str">
            <v>Dissipador de energia - DEB 11 AC/BC/PC</v>
          </cell>
          <cell r="D1228" t="str">
            <v>und</v>
          </cell>
          <cell r="H1228" t="str">
            <v>DNIT 022/2004-ES</v>
          </cell>
        </row>
        <row r="1229">
          <cell r="A1229" t="str">
            <v>2 S 04 950 82</v>
          </cell>
          <cell r="B1229" t="str">
            <v>-</v>
          </cell>
          <cell r="C1229" t="str">
            <v>Dissipador de energia - DEB 12 AC/BC/PC</v>
          </cell>
          <cell r="D1229" t="str">
            <v>und</v>
          </cell>
          <cell r="H1229" t="str">
            <v>DNIT 022/2004-ES</v>
          </cell>
        </row>
        <row r="1230">
          <cell r="A1230" t="str">
            <v>2 S 04 950 99</v>
          </cell>
          <cell r="B1230" t="str">
            <v>-</v>
          </cell>
          <cell r="C1230" t="str">
            <v>Dissipador de energia - DED 01 AC/BC</v>
          </cell>
          <cell r="D1230" t="str">
            <v>und</v>
          </cell>
          <cell r="H1230" t="str">
            <v>DNIT 022/2004-ES</v>
          </cell>
        </row>
        <row r="1231">
          <cell r="A1231" t="str">
            <v>2 S 04 960 01</v>
          </cell>
          <cell r="B1231" t="str">
            <v>-</v>
          </cell>
          <cell r="C1231" t="str">
            <v>Boca de lobo simples grelha concr. - BLS 01</v>
          </cell>
          <cell r="D1231" t="str">
            <v>und</v>
          </cell>
          <cell r="H1231" t="str">
            <v>DNIT 030/2004-ES</v>
          </cell>
        </row>
        <row r="1232">
          <cell r="A1232" t="str">
            <v>2 S 04 960 02</v>
          </cell>
          <cell r="B1232" t="str">
            <v>-</v>
          </cell>
          <cell r="C1232" t="str">
            <v>Boca de lobo simples grelha concr. - BLS 02</v>
          </cell>
          <cell r="D1232" t="str">
            <v>und</v>
          </cell>
          <cell r="H1232" t="str">
            <v>DNIT 030/2004-ES</v>
          </cell>
        </row>
        <row r="1233">
          <cell r="A1233" t="str">
            <v>2 S 04 960 03</v>
          </cell>
          <cell r="B1233" t="str">
            <v>-</v>
          </cell>
          <cell r="C1233" t="str">
            <v>Boca de lobo simples grelha concr. - BLS 03</v>
          </cell>
          <cell r="D1233" t="str">
            <v>und</v>
          </cell>
          <cell r="H1233" t="str">
            <v>DNIT 030/2004-ES</v>
          </cell>
        </row>
        <row r="1234">
          <cell r="A1234" t="str">
            <v>2 S 04 960 04</v>
          </cell>
          <cell r="B1234" t="str">
            <v>-</v>
          </cell>
          <cell r="C1234" t="str">
            <v>Boca de lobo simples grelha concr. - BLS 04</v>
          </cell>
          <cell r="D1234" t="str">
            <v>und</v>
          </cell>
          <cell r="H1234" t="str">
            <v>DNIT 030/2004-ES</v>
          </cell>
        </row>
        <row r="1235">
          <cell r="A1235" t="str">
            <v>2 S 04 960 05</v>
          </cell>
          <cell r="B1235" t="str">
            <v>-</v>
          </cell>
          <cell r="C1235" t="str">
            <v>Boca de lobo simples grelha concr. - BLS 05</v>
          </cell>
          <cell r="D1235" t="str">
            <v>und</v>
          </cell>
          <cell r="H1235" t="str">
            <v>DNIT 030/2004-ES</v>
          </cell>
        </row>
        <row r="1236">
          <cell r="A1236" t="str">
            <v>2 S 04 960 06</v>
          </cell>
          <cell r="B1236" t="str">
            <v>-</v>
          </cell>
          <cell r="C1236" t="str">
            <v>Boca de lobo simples grelha concr. - BLS 06</v>
          </cell>
          <cell r="D1236" t="str">
            <v>und</v>
          </cell>
          <cell r="H1236" t="str">
            <v>DNIT 030/2004-ES</v>
          </cell>
        </row>
        <row r="1237">
          <cell r="A1237" t="str">
            <v>2 S 04 960 07</v>
          </cell>
          <cell r="B1237" t="str">
            <v>-</v>
          </cell>
          <cell r="C1237" t="str">
            <v>Boca de lobo simples grelha concr. - BLS 07</v>
          </cell>
          <cell r="D1237" t="str">
            <v>und</v>
          </cell>
          <cell r="H1237" t="str">
            <v>DNIT 030/2004-ES</v>
          </cell>
        </row>
        <row r="1238">
          <cell r="A1238" t="str">
            <v>2 S 04 960 51</v>
          </cell>
          <cell r="B1238" t="str">
            <v>-</v>
          </cell>
          <cell r="C1238" t="str">
            <v>Boca de lobo simples grelha concr. BLS 01 AC/BC</v>
          </cell>
          <cell r="D1238" t="str">
            <v>und</v>
          </cell>
          <cell r="H1238" t="str">
            <v>DNIT 030/2004-ES</v>
          </cell>
        </row>
        <row r="1239">
          <cell r="A1239" t="str">
            <v>2 S 04 960 52</v>
          </cell>
          <cell r="B1239" t="str">
            <v>-</v>
          </cell>
          <cell r="C1239" t="str">
            <v>Boca de lobo simples grelha concr. BLS 02 AC/BC</v>
          </cell>
          <cell r="D1239" t="str">
            <v>und</v>
          </cell>
          <cell r="H1239" t="str">
            <v>DNIT 030/2004-ES</v>
          </cell>
        </row>
        <row r="1240">
          <cell r="A1240" t="str">
            <v>2 S 04 960 53</v>
          </cell>
          <cell r="B1240" t="str">
            <v>-</v>
          </cell>
          <cell r="C1240" t="str">
            <v>Boca de lobo simples grelha concr. BLS 03 AC/BC</v>
          </cell>
          <cell r="D1240" t="str">
            <v>und</v>
          </cell>
          <cell r="H1240" t="str">
            <v>DNIT 030/2004-ES</v>
          </cell>
        </row>
        <row r="1241">
          <cell r="A1241" t="str">
            <v>2 S 04 960 54</v>
          </cell>
          <cell r="B1241" t="str">
            <v>-</v>
          </cell>
          <cell r="C1241" t="str">
            <v>Boca de lobo simples grelha concr. BLS 04 AC/BC</v>
          </cell>
          <cell r="D1241" t="str">
            <v>und</v>
          </cell>
          <cell r="H1241" t="str">
            <v>DNIT 030/2004-ES</v>
          </cell>
        </row>
        <row r="1242">
          <cell r="A1242" t="str">
            <v>2 S 04 960 55</v>
          </cell>
          <cell r="B1242" t="str">
            <v>-</v>
          </cell>
          <cell r="C1242" t="str">
            <v>Boca de lobo simples grelha concr. BLS 05 AC/BC</v>
          </cell>
          <cell r="D1242" t="str">
            <v>und</v>
          </cell>
          <cell r="H1242" t="str">
            <v>DNIT 030/2004-ES</v>
          </cell>
        </row>
        <row r="1243">
          <cell r="A1243" t="str">
            <v>2 S 04 960 56</v>
          </cell>
          <cell r="B1243" t="str">
            <v>-</v>
          </cell>
          <cell r="C1243" t="str">
            <v>Boca de lobo simples grelha concr. BLS 06 AC/BC</v>
          </cell>
          <cell r="D1243" t="str">
            <v>und</v>
          </cell>
          <cell r="H1243" t="str">
            <v>DNIT 030/2004-ES</v>
          </cell>
        </row>
        <row r="1244">
          <cell r="A1244" t="str">
            <v>2 S 04 960 57</v>
          </cell>
          <cell r="B1244" t="str">
            <v>-</v>
          </cell>
          <cell r="C1244" t="str">
            <v>Boca de lobo simples grelha concr. BLS 07 AC/BC</v>
          </cell>
          <cell r="D1244" t="str">
            <v>und</v>
          </cell>
          <cell r="H1244" t="str">
            <v>DNIT 030/2004-ES</v>
          </cell>
        </row>
        <row r="1245">
          <cell r="A1245" t="str">
            <v>2 S 04 961 01</v>
          </cell>
          <cell r="B1245" t="str">
            <v>-</v>
          </cell>
          <cell r="C1245" t="str">
            <v>Boca de lobo dupla com grelha de concreto - BLD 01</v>
          </cell>
          <cell r="D1245" t="str">
            <v>und</v>
          </cell>
          <cell r="H1245" t="str">
            <v>DNIT 030/2004-ES</v>
          </cell>
        </row>
        <row r="1246">
          <cell r="A1246" t="str">
            <v>2 S 04 961 02</v>
          </cell>
          <cell r="B1246" t="str">
            <v>-</v>
          </cell>
          <cell r="C1246" t="str">
            <v>Boca de lobo dupla com grelha de concreto - BLD 02</v>
          </cell>
          <cell r="D1246" t="str">
            <v>und</v>
          </cell>
          <cell r="H1246" t="str">
            <v>DNIT 030/2004-ES</v>
          </cell>
        </row>
        <row r="1247">
          <cell r="A1247" t="str">
            <v>2 S 04 961 03</v>
          </cell>
          <cell r="B1247" t="str">
            <v>-</v>
          </cell>
          <cell r="C1247" t="str">
            <v>Boca de lobo dupla com grelha de concreto - BLD 03</v>
          </cell>
          <cell r="D1247" t="str">
            <v>und</v>
          </cell>
          <cell r="H1247" t="str">
            <v>DNIT 030/2004-ES</v>
          </cell>
        </row>
        <row r="1248">
          <cell r="A1248" t="str">
            <v>2 S 04 961 04</v>
          </cell>
          <cell r="B1248" t="str">
            <v>-</v>
          </cell>
          <cell r="C1248" t="str">
            <v>Boca de lobo dupla com grelha de concreto - BLD 04</v>
          </cell>
          <cell r="D1248" t="str">
            <v>und</v>
          </cell>
          <cell r="H1248" t="str">
            <v>DNIT 030/2004-ES</v>
          </cell>
        </row>
        <row r="1249">
          <cell r="A1249" t="str">
            <v>2 S 04 961 05</v>
          </cell>
          <cell r="B1249" t="str">
            <v>-</v>
          </cell>
          <cell r="C1249" t="str">
            <v>Boca de lobo dupla com grelha de concreto - BLD 05</v>
          </cell>
          <cell r="D1249" t="str">
            <v>und</v>
          </cell>
          <cell r="H1249" t="str">
            <v>DNIT 030/2004-ES</v>
          </cell>
        </row>
        <row r="1250">
          <cell r="A1250" t="str">
            <v>2 S 04 961 06</v>
          </cell>
          <cell r="B1250" t="str">
            <v>-</v>
          </cell>
          <cell r="C1250" t="str">
            <v>Boca de lobo dupla com grelha de concreto - BLD 06</v>
          </cell>
          <cell r="D1250" t="str">
            <v>und</v>
          </cell>
          <cell r="H1250" t="str">
            <v>DNIT 030/2004-ES</v>
          </cell>
        </row>
        <row r="1251">
          <cell r="A1251" t="str">
            <v>2 S 04 961 07</v>
          </cell>
          <cell r="B1251" t="str">
            <v>-</v>
          </cell>
          <cell r="C1251" t="str">
            <v>Boca de lobo dupla com grelha de concreto - BLD 07</v>
          </cell>
          <cell r="D1251" t="str">
            <v>und</v>
          </cell>
          <cell r="H1251" t="str">
            <v>DNIT 030/2004-ES</v>
          </cell>
        </row>
        <row r="1252">
          <cell r="A1252" t="str">
            <v>2 S 04 961 51</v>
          </cell>
          <cell r="B1252" t="str">
            <v>-</v>
          </cell>
          <cell r="C1252" t="str">
            <v>Boca de lobo dupla grelha concr. BLD 01 AC/BC</v>
          </cell>
          <cell r="D1252" t="str">
            <v>und</v>
          </cell>
          <cell r="H1252" t="str">
            <v>DNIT 030/2004-ES</v>
          </cell>
        </row>
        <row r="1253">
          <cell r="A1253" t="str">
            <v>2 S 04 961 52</v>
          </cell>
          <cell r="B1253" t="str">
            <v>-</v>
          </cell>
          <cell r="C1253" t="str">
            <v>Boca de lobo dupla grelha concr. BLD 02 AC/BC</v>
          </cell>
          <cell r="D1253" t="str">
            <v>und</v>
          </cell>
          <cell r="H1253" t="str">
            <v>DNIT 030/2004-ES</v>
          </cell>
        </row>
        <row r="1254">
          <cell r="A1254" t="str">
            <v>2 S 04 961 53</v>
          </cell>
          <cell r="B1254" t="str">
            <v>-</v>
          </cell>
          <cell r="C1254" t="str">
            <v>Boca de lobo dupla grelha concr. BLD 03 AC/BC</v>
          </cell>
          <cell r="D1254" t="str">
            <v>und</v>
          </cell>
          <cell r="H1254" t="str">
            <v>DNIT 030/2004-ES</v>
          </cell>
        </row>
        <row r="1255">
          <cell r="A1255" t="str">
            <v>2 S 04 961 54</v>
          </cell>
          <cell r="B1255" t="str">
            <v>-</v>
          </cell>
          <cell r="C1255" t="str">
            <v>Boca de lobo dupla grelha concr. BLD 04 AC/BC</v>
          </cell>
          <cell r="D1255" t="str">
            <v>und</v>
          </cell>
          <cell r="H1255" t="str">
            <v>DNIT 030/2004-ES</v>
          </cell>
        </row>
        <row r="1256">
          <cell r="A1256" t="str">
            <v>2 S 04 961 55</v>
          </cell>
          <cell r="B1256" t="str">
            <v>-</v>
          </cell>
          <cell r="C1256" t="str">
            <v>Boca de lobo dupla grelha concr. BLD 05 AC/BC</v>
          </cell>
          <cell r="D1256" t="str">
            <v>und</v>
          </cell>
          <cell r="H1256" t="str">
            <v>DNIT 030/2004-ES</v>
          </cell>
        </row>
        <row r="1257">
          <cell r="A1257" t="str">
            <v>2 S 04 961 56</v>
          </cell>
          <cell r="B1257" t="str">
            <v>-</v>
          </cell>
          <cell r="C1257" t="str">
            <v>Boca de lobo dupla grelha concr. BLD 06 AC/BC</v>
          </cell>
          <cell r="D1257" t="str">
            <v>und</v>
          </cell>
          <cell r="H1257" t="str">
            <v>DNIT 030/2004-ES</v>
          </cell>
        </row>
        <row r="1258">
          <cell r="A1258" t="str">
            <v>2 S 04 961 57</v>
          </cell>
          <cell r="B1258" t="str">
            <v>-</v>
          </cell>
          <cell r="C1258" t="str">
            <v>Boca de lobo dupla grelha concr. BLD 07 AC/BC</v>
          </cell>
          <cell r="D1258" t="str">
            <v>und</v>
          </cell>
          <cell r="H1258" t="str">
            <v>DNIT 030/2004-ES</v>
          </cell>
        </row>
        <row r="1259">
          <cell r="A1259" t="str">
            <v>2 S 04 962 01</v>
          </cell>
          <cell r="B1259" t="str">
            <v>-</v>
          </cell>
          <cell r="C1259" t="str">
            <v>Caixa de ligação e passagem - CLP 01</v>
          </cell>
          <cell r="D1259" t="str">
            <v>und</v>
          </cell>
          <cell r="H1259" t="str">
            <v>DNIT 030/2004-ES</v>
          </cell>
        </row>
        <row r="1260">
          <cell r="A1260" t="str">
            <v>2 S 04 962 02</v>
          </cell>
          <cell r="B1260" t="str">
            <v>-</v>
          </cell>
          <cell r="C1260" t="str">
            <v>Caixa de ligação e passagem - CLP 02</v>
          </cell>
          <cell r="D1260" t="str">
            <v>und</v>
          </cell>
          <cell r="H1260" t="str">
            <v>DNIT 030/2004-ES</v>
          </cell>
        </row>
        <row r="1261">
          <cell r="A1261" t="str">
            <v>2 S 04 962 03</v>
          </cell>
          <cell r="B1261" t="str">
            <v>-</v>
          </cell>
          <cell r="C1261" t="str">
            <v>Caixa de ligação e passagem - CLP 03</v>
          </cell>
          <cell r="D1261" t="str">
            <v>und</v>
          </cell>
          <cell r="H1261" t="str">
            <v>DNIT 030/2004-ES</v>
          </cell>
        </row>
        <row r="1262">
          <cell r="A1262" t="str">
            <v>2 S 04 962 04</v>
          </cell>
          <cell r="B1262" t="str">
            <v>-</v>
          </cell>
          <cell r="C1262" t="str">
            <v>Caixa de ligação e passagem - CLP 04</v>
          </cell>
          <cell r="D1262" t="str">
            <v>und</v>
          </cell>
          <cell r="H1262" t="str">
            <v>DNIT 030/2004-ES</v>
          </cell>
        </row>
        <row r="1263">
          <cell r="A1263" t="str">
            <v>2 S 04 962 05</v>
          </cell>
          <cell r="B1263" t="str">
            <v>-</v>
          </cell>
          <cell r="C1263" t="str">
            <v>Caixa de ligação e passagem - CLP 05</v>
          </cell>
          <cell r="D1263" t="str">
            <v>und</v>
          </cell>
          <cell r="H1263" t="str">
            <v>DNIT 030/2004-ES</v>
          </cell>
        </row>
        <row r="1264">
          <cell r="A1264" t="str">
            <v>2 S 04 962 06</v>
          </cell>
          <cell r="B1264" t="str">
            <v>-</v>
          </cell>
          <cell r="C1264" t="str">
            <v>Caixa de ligação e passagem - CLP 06</v>
          </cell>
          <cell r="D1264" t="str">
            <v>und</v>
          </cell>
          <cell r="H1264" t="str">
            <v>DNIT 030/2004-ES</v>
          </cell>
        </row>
        <row r="1265">
          <cell r="A1265" t="str">
            <v>2 S 04 962 07</v>
          </cell>
          <cell r="B1265" t="str">
            <v>-</v>
          </cell>
          <cell r="C1265" t="str">
            <v>Caixa de ligação e passagem - CLP 07</v>
          </cell>
          <cell r="D1265" t="str">
            <v>und</v>
          </cell>
          <cell r="H1265" t="str">
            <v>DNIT 030/2004-ES</v>
          </cell>
        </row>
        <row r="1266">
          <cell r="A1266" t="str">
            <v>2 S 04 962 08</v>
          </cell>
          <cell r="B1266" t="str">
            <v>-</v>
          </cell>
          <cell r="C1266" t="str">
            <v>Caixa de ligação e passagem - CLP 08</v>
          </cell>
          <cell r="D1266" t="str">
            <v>und</v>
          </cell>
          <cell r="H1266" t="str">
            <v>DNIT 030/2004-ES</v>
          </cell>
        </row>
        <row r="1267">
          <cell r="A1267" t="str">
            <v>2 S 04 962 09</v>
          </cell>
          <cell r="B1267" t="str">
            <v>-</v>
          </cell>
          <cell r="C1267" t="str">
            <v>Caixa de ligação e passagem - CLP 09</v>
          </cell>
          <cell r="D1267" t="str">
            <v>und</v>
          </cell>
          <cell r="H1267" t="str">
            <v>DNIT 030/2004-ES</v>
          </cell>
        </row>
        <row r="1268">
          <cell r="A1268" t="str">
            <v>2 S 04 962 10</v>
          </cell>
          <cell r="B1268" t="str">
            <v>-</v>
          </cell>
          <cell r="C1268" t="str">
            <v>Caixa de ligação e passagem - CLP 10</v>
          </cell>
          <cell r="D1268" t="str">
            <v>und</v>
          </cell>
          <cell r="H1268" t="str">
            <v>DNIT 030/2004-ES</v>
          </cell>
        </row>
        <row r="1269">
          <cell r="A1269" t="str">
            <v>2 S 04 962 11</v>
          </cell>
          <cell r="B1269" t="str">
            <v>-</v>
          </cell>
          <cell r="C1269" t="str">
            <v>Caixa de ligação e passagem - CLP 11</v>
          </cell>
          <cell r="D1269" t="str">
            <v>und</v>
          </cell>
          <cell r="H1269" t="str">
            <v>DNIT 030/2004-ES</v>
          </cell>
        </row>
        <row r="1270">
          <cell r="A1270" t="str">
            <v>2 S 04 962 12</v>
          </cell>
          <cell r="B1270" t="str">
            <v>-</v>
          </cell>
          <cell r="C1270" t="str">
            <v>Caixa de ligação e passagem - CLP 12</v>
          </cell>
          <cell r="D1270" t="str">
            <v>und</v>
          </cell>
          <cell r="H1270" t="str">
            <v>DNIT 030/2004-ES</v>
          </cell>
        </row>
        <row r="1271">
          <cell r="A1271" t="str">
            <v>2 S 04 962 13</v>
          </cell>
          <cell r="B1271" t="str">
            <v>-</v>
          </cell>
          <cell r="C1271" t="str">
            <v>Caixa de ligação e passagem - CLP 13</v>
          </cell>
          <cell r="D1271" t="str">
            <v>und</v>
          </cell>
          <cell r="H1271" t="str">
            <v>DNIT 030/2004-ES</v>
          </cell>
        </row>
        <row r="1272">
          <cell r="A1272" t="str">
            <v>2 S 04 962 14</v>
          </cell>
          <cell r="B1272" t="str">
            <v>-</v>
          </cell>
          <cell r="C1272" t="str">
            <v>Caixa de ligação e passagem - CLP 14</v>
          </cell>
          <cell r="D1272" t="str">
            <v>und</v>
          </cell>
          <cell r="H1272" t="str">
            <v>DNIT 030/2004-ES</v>
          </cell>
        </row>
        <row r="1273">
          <cell r="A1273" t="str">
            <v>2 S 04 962 15</v>
          </cell>
          <cell r="B1273" t="str">
            <v>-</v>
          </cell>
          <cell r="C1273" t="str">
            <v>Caixa de ligação e passagem - CLP 15</v>
          </cell>
          <cell r="D1273" t="str">
            <v>und</v>
          </cell>
          <cell r="H1273" t="str">
            <v>DNIT 030/2004-ES</v>
          </cell>
        </row>
        <row r="1274">
          <cell r="A1274" t="str">
            <v>2 S 04 962 16</v>
          </cell>
          <cell r="B1274" t="str">
            <v>-</v>
          </cell>
          <cell r="C1274" t="str">
            <v>Caixa de ligação e passagem - CLP 16</v>
          </cell>
          <cell r="D1274" t="str">
            <v>und</v>
          </cell>
          <cell r="H1274" t="str">
            <v>DNIT 030/2004-ES</v>
          </cell>
        </row>
        <row r="1275">
          <cell r="A1275" t="str">
            <v>2 S 04 962 17</v>
          </cell>
          <cell r="B1275" t="str">
            <v>-</v>
          </cell>
          <cell r="C1275" t="str">
            <v>Caixa de ligação e passagem - CLP 17</v>
          </cell>
          <cell r="D1275" t="str">
            <v>und</v>
          </cell>
          <cell r="H1275" t="str">
            <v>DNIT 030/2004-ES</v>
          </cell>
        </row>
        <row r="1276">
          <cell r="A1276" t="str">
            <v>2 S 04 962 18</v>
          </cell>
          <cell r="B1276" t="str">
            <v>-</v>
          </cell>
          <cell r="C1276" t="str">
            <v>Caixa de ligação e passagem - CLP 18</v>
          </cell>
          <cell r="D1276" t="str">
            <v>und</v>
          </cell>
          <cell r="H1276" t="str">
            <v>DNIT 030/2004-ES</v>
          </cell>
        </row>
        <row r="1277">
          <cell r="A1277" t="str">
            <v>2 S 04 962 51</v>
          </cell>
          <cell r="B1277" t="str">
            <v>-</v>
          </cell>
          <cell r="C1277" t="str">
            <v>Caixa de ligação e passagem - CLP 01 AC/BC</v>
          </cell>
          <cell r="D1277" t="str">
            <v>und</v>
          </cell>
          <cell r="H1277" t="str">
            <v>DNIT 030/2004-ES</v>
          </cell>
        </row>
        <row r="1278">
          <cell r="A1278" t="str">
            <v>2 S 04 962 52</v>
          </cell>
          <cell r="B1278" t="str">
            <v>-</v>
          </cell>
          <cell r="C1278" t="str">
            <v>Caixa de ligação e passagem - CLP 02 AC/BC</v>
          </cell>
          <cell r="D1278" t="str">
            <v>und</v>
          </cell>
          <cell r="H1278" t="str">
            <v>DNIT 030/2004-ES</v>
          </cell>
        </row>
        <row r="1279">
          <cell r="A1279" t="str">
            <v>2 S 04 962 53</v>
          </cell>
          <cell r="B1279" t="str">
            <v>-</v>
          </cell>
          <cell r="C1279" t="str">
            <v>Caixa de ligação e passagem - CLP 03 AC/BC</v>
          </cell>
          <cell r="D1279" t="str">
            <v>und</v>
          </cell>
          <cell r="H1279" t="str">
            <v>DNIT 030/2004-ES</v>
          </cell>
        </row>
        <row r="1280">
          <cell r="A1280" t="str">
            <v>2 S 04 962 54</v>
          </cell>
          <cell r="B1280" t="str">
            <v>-</v>
          </cell>
          <cell r="C1280" t="str">
            <v>Caixa de ligação e passagem - CLP 04 AC/BC</v>
          </cell>
          <cell r="D1280" t="str">
            <v>und</v>
          </cell>
          <cell r="H1280" t="str">
            <v>DNIT 030/2004-ES</v>
          </cell>
        </row>
        <row r="1281">
          <cell r="A1281" t="str">
            <v>2 S 04 962 55</v>
          </cell>
          <cell r="B1281" t="str">
            <v>-</v>
          </cell>
          <cell r="C1281" t="str">
            <v>Caixa de ligação e passagem - CLP 05 AC/BC</v>
          </cell>
          <cell r="D1281" t="str">
            <v>und</v>
          </cell>
          <cell r="H1281" t="str">
            <v>DNIT 030/2004-ES</v>
          </cell>
        </row>
        <row r="1282">
          <cell r="A1282" t="str">
            <v>2 S 04 962 56</v>
          </cell>
          <cell r="B1282" t="str">
            <v>-</v>
          </cell>
          <cell r="C1282" t="str">
            <v>Caixa de ligação e passagem - CLP 06 AC/BC</v>
          </cell>
          <cell r="D1282" t="str">
            <v>und</v>
          </cell>
          <cell r="H1282" t="str">
            <v>DNIT 030/2004-ES</v>
          </cell>
        </row>
        <row r="1283">
          <cell r="A1283" t="str">
            <v>2 S 04 962 57</v>
          </cell>
          <cell r="B1283" t="str">
            <v>-</v>
          </cell>
          <cell r="C1283" t="str">
            <v>Caixa de ligação e passagem - CLP 07 AC/BC</v>
          </cell>
          <cell r="D1283" t="str">
            <v>und</v>
          </cell>
          <cell r="H1283" t="str">
            <v>DNIT 030/2004-ES</v>
          </cell>
        </row>
        <row r="1284">
          <cell r="A1284" t="str">
            <v>2 S 04 962 58</v>
          </cell>
          <cell r="B1284" t="str">
            <v>-</v>
          </cell>
          <cell r="C1284" t="str">
            <v>Caixa de ligação e passagem - CLP 08 AC/BC</v>
          </cell>
          <cell r="D1284" t="str">
            <v>und</v>
          </cell>
          <cell r="H1284" t="str">
            <v>DNIT 030/2004-ES</v>
          </cell>
        </row>
        <row r="1285">
          <cell r="A1285" t="str">
            <v>2 S 04 962 59</v>
          </cell>
          <cell r="B1285" t="str">
            <v>-</v>
          </cell>
          <cell r="C1285" t="str">
            <v>Caixa de ligação e passagem - CLP 09 AC/BC</v>
          </cell>
          <cell r="D1285" t="str">
            <v>und</v>
          </cell>
          <cell r="H1285" t="str">
            <v>DNIT 030/2004-ES</v>
          </cell>
        </row>
        <row r="1286">
          <cell r="A1286" t="str">
            <v>2 S 04 962 60</v>
          </cell>
          <cell r="B1286" t="str">
            <v>-</v>
          </cell>
          <cell r="C1286" t="str">
            <v>Caixa de ligação e passagem - CLP 10 AC/BC</v>
          </cell>
          <cell r="D1286" t="str">
            <v>und</v>
          </cell>
          <cell r="H1286" t="str">
            <v>DNIT 030/2004-ES</v>
          </cell>
        </row>
        <row r="1287">
          <cell r="A1287" t="str">
            <v>2 S 04 962 61</v>
          </cell>
          <cell r="B1287" t="str">
            <v>-</v>
          </cell>
          <cell r="C1287" t="str">
            <v>Caixa de ligação e passagem - CLP 11 AC/BC</v>
          </cell>
          <cell r="D1287" t="str">
            <v>und</v>
          </cell>
          <cell r="H1287" t="str">
            <v>DNIT 030/2004-ES</v>
          </cell>
        </row>
        <row r="1288">
          <cell r="A1288" t="str">
            <v>2 S 04 962 62</v>
          </cell>
          <cell r="B1288" t="str">
            <v>-</v>
          </cell>
          <cell r="C1288" t="str">
            <v>Caixa de ligação e passagem - CLP 12 AC/BC</v>
          </cell>
          <cell r="D1288" t="str">
            <v>und</v>
          </cell>
          <cell r="H1288" t="str">
            <v>DNIT 030/2004-ES</v>
          </cell>
        </row>
        <row r="1289">
          <cell r="A1289" t="str">
            <v>2 S 04 962 63</v>
          </cell>
          <cell r="B1289" t="str">
            <v>-</v>
          </cell>
          <cell r="C1289" t="str">
            <v>Caixa de ligação e passagem - CLP 13 AC/BC</v>
          </cell>
          <cell r="D1289" t="str">
            <v>und</v>
          </cell>
          <cell r="H1289" t="str">
            <v>DNIT 030/2004-ES</v>
          </cell>
        </row>
        <row r="1290">
          <cell r="A1290" t="str">
            <v>2 S 04 962 64</v>
          </cell>
          <cell r="B1290" t="str">
            <v>-</v>
          </cell>
          <cell r="C1290" t="str">
            <v>Caixa de ligação e passagem - CLP 14 AC/BC</v>
          </cell>
          <cell r="D1290" t="str">
            <v>und</v>
          </cell>
          <cell r="H1290" t="str">
            <v>DNIT 030/2004-ES</v>
          </cell>
        </row>
        <row r="1291">
          <cell r="A1291" t="str">
            <v>2 S 04 962 65</v>
          </cell>
          <cell r="B1291" t="str">
            <v>-</v>
          </cell>
          <cell r="C1291" t="str">
            <v>Caixa de ligação e passagem - CLP 15 AC/BC</v>
          </cell>
          <cell r="D1291" t="str">
            <v>und</v>
          </cell>
          <cell r="H1291" t="str">
            <v>DNIT 030/2004-ES</v>
          </cell>
        </row>
        <row r="1292">
          <cell r="A1292" t="str">
            <v>2 S 04 962 66</v>
          </cell>
          <cell r="B1292" t="str">
            <v>-</v>
          </cell>
          <cell r="C1292" t="str">
            <v>Caixa de ligação e passagem - CLP 16 AC/BC</v>
          </cell>
          <cell r="D1292" t="str">
            <v>und</v>
          </cell>
          <cell r="H1292" t="str">
            <v>DNIT 030/2004-ES</v>
          </cell>
        </row>
        <row r="1293">
          <cell r="A1293" t="str">
            <v>2 S 04 962 67</v>
          </cell>
          <cell r="B1293" t="str">
            <v>-</v>
          </cell>
          <cell r="C1293" t="str">
            <v>Caixa de ligação e passagem - CLP 17 AC/BC</v>
          </cell>
          <cell r="D1293" t="str">
            <v>und</v>
          </cell>
          <cell r="H1293" t="str">
            <v>DNIT 030/2004-ES</v>
          </cell>
        </row>
        <row r="1294">
          <cell r="A1294" t="str">
            <v>2 S 04 962 68</v>
          </cell>
          <cell r="B1294" t="str">
            <v>-</v>
          </cell>
          <cell r="C1294" t="str">
            <v>Caixa de ligação e passagem - CLP 18 AC/BC</v>
          </cell>
          <cell r="D1294" t="str">
            <v>und</v>
          </cell>
          <cell r="H1294" t="str">
            <v>DNIT 030/2004-ES</v>
          </cell>
        </row>
        <row r="1295">
          <cell r="A1295" t="str">
            <v>2 S 04 963 01</v>
          </cell>
          <cell r="B1295" t="str">
            <v>-</v>
          </cell>
          <cell r="C1295" t="str">
            <v>Poço de visita - PVI 01</v>
          </cell>
          <cell r="D1295" t="str">
            <v>und</v>
          </cell>
          <cell r="H1295" t="str">
            <v>DNIT 030/2004-ES</v>
          </cell>
        </row>
        <row r="1296">
          <cell r="A1296" t="str">
            <v>2 S 04 963 02</v>
          </cell>
          <cell r="B1296" t="str">
            <v>-</v>
          </cell>
          <cell r="C1296" t="str">
            <v>Poço de visita - PVI 02</v>
          </cell>
          <cell r="D1296" t="str">
            <v>und</v>
          </cell>
          <cell r="H1296" t="str">
            <v>DNIT 030/2004-ES</v>
          </cell>
        </row>
        <row r="1297">
          <cell r="A1297" t="str">
            <v>2 S 04 963 03</v>
          </cell>
          <cell r="B1297" t="str">
            <v>-</v>
          </cell>
          <cell r="C1297" t="str">
            <v>Poço de visita - PVI 03</v>
          </cell>
          <cell r="D1297" t="str">
            <v>und</v>
          </cell>
          <cell r="H1297" t="str">
            <v>DNIT 030/2004-ES</v>
          </cell>
        </row>
        <row r="1298">
          <cell r="A1298" t="str">
            <v>2 S 04 963 04</v>
          </cell>
          <cell r="B1298" t="str">
            <v>-</v>
          </cell>
          <cell r="C1298" t="str">
            <v>Poço de visita - PVI 04</v>
          </cell>
          <cell r="D1298" t="str">
            <v>und</v>
          </cell>
          <cell r="H1298" t="str">
            <v>DNIT 030/2004-ES</v>
          </cell>
        </row>
        <row r="1299">
          <cell r="A1299" t="str">
            <v>2 S 04 963 05</v>
          </cell>
          <cell r="B1299" t="str">
            <v>-</v>
          </cell>
          <cell r="C1299" t="str">
            <v>Poço de visita - PVI 05</v>
          </cell>
          <cell r="D1299" t="str">
            <v>und</v>
          </cell>
          <cell r="H1299" t="str">
            <v>DNIT 030/2004-ES</v>
          </cell>
        </row>
        <row r="1300">
          <cell r="A1300" t="str">
            <v>2 S 04 963 06</v>
          </cell>
          <cell r="B1300" t="str">
            <v>-</v>
          </cell>
          <cell r="C1300" t="str">
            <v>Poço de visita - PVI 06</v>
          </cell>
          <cell r="D1300" t="str">
            <v>und</v>
          </cell>
          <cell r="H1300" t="str">
            <v>DNIT 030/2004-ES</v>
          </cell>
        </row>
        <row r="1301">
          <cell r="A1301" t="str">
            <v>2 S 04 963 07</v>
          </cell>
          <cell r="B1301" t="str">
            <v>-</v>
          </cell>
          <cell r="C1301" t="str">
            <v>Poço de visita - PVI 07</v>
          </cell>
          <cell r="D1301" t="str">
            <v>und</v>
          </cell>
          <cell r="H1301" t="str">
            <v>DNIT 030/2004-ES</v>
          </cell>
        </row>
        <row r="1302">
          <cell r="A1302" t="str">
            <v>2 S 04 963 08</v>
          </cell>
          <cell r="B1302" t="str">
            <v>-</v>
          </cell>
          <cell r="C1302" t="str">
            <v>Poço de visita - PVI 08</v>
          </cell>
          <cell r="D1302" t="str">
            <v>und</v>
          </cell>
          <cell r="H1302" t="str">
            <v>DNIT 030/2004-ES</v>
          </cell>
        </row>
        <row r="1303">
          <cell r="A1303" t="str">
            <v>2 S 04 963 09</v>
          </cell>
          <cell r="B1303" t="str">
            <v>-</v>
          </cell>
          <cell r="C1303" t="str">
            <v>Poço de visita - PVI 09</v>
          </cell>
          <cell r="D1303" t="str">
            <v>und</v>
          </cell>
          <cell r="H1303" t="str">
            <v>DNIT 030/2004-ES</v>
          </cell>
        </row>
        <row r="1304">
          <cell r="A1304" t="str">
            <v>2 S 04 963 10</v>
          </cell>
          <cell r="B1304" t="str">
            <v>-</v>
          </cell>
          <cell r="C1304" t="str">
            <v>Poço de visita - PVI 10</v>
          </cell>
          <cell r="D1304" t="str">
            <v>und</v>
          </cell>
          <cell r="H1304" t="str">
            <v>DNIT 030/2004-ES</v>
          </cell>
        </row>
        <row r="1305">
          <cell r="A1305" t="str">
            <v>2 S 04 963 11</v>
          </cell>
          <cell r="B1305" t="str">
            <v>-</v>
          </cell>
          <cell r="C1305" t="str">
            <v>Poço de visita - PVI 11</v>
          </cell>
          <cell r="D1305" t="str">
            <v>und</v>
          </cell>
          <cell r="H1305" t="str">
            <v>DNIT 030/2004-ES</v>
          </cell>
        </row>
        <row r="1306">
          <cell r="A1306" t="str">
            <v>2 S 04 963 12</v>
          </cell>
          <cell r="B1306" t="str">
            <v>-</v>
          </cell>
          <cell r="C1306" t="str">
            <v>Poço de visita - PVI 12</v>
          </cell>
          <cell r="D1306" t="str">
            <v>und</v>
          </cell>
          <cell r="H1306" t="str">
            <v>DNIT 030/2004-ES</v>
          </cell>
        </row>
        <row r="1307">
          <cell r="A1307" t="str">
            <v>2 S 04 963 13</v>
          </cell>
          <cell r="B1307" t="str">
            <v>-</v>
          </cell>
          <cell r="C1307" t="str">
            <v>Poço de visita - PVI 13</v>
          </cell>
          <cell r="D1307" t="str">
            <v>und</v>
          </cell>
          <cell r="H1307" t="str">
            <v>DNIT 030/2004-ES</v>
          </cell>
        </row>
        <row r="1308">
          <cell r="A1308" t="str">
            <v>2 S 04 963 14</v>
          </cell>
          <cell r="B1308" t="str">
            <v>-</v>
          </cell>
          <cell r="C1308" t="str">
            <v>Poço de visita - PVI 14</v>
          </cell>
          <cell r="D1308" t="str">
            <v>und</v>
          </cell>
          <cell r="H1308" t="str">
            <v>DNIT 030/2004-ES</v>
          </cell>
        </row>
        <row r="1309">
          <cell r="A1309" t="str">
            <v>2 S 04 963 15</v>
          </cell>
          <cell r="B1309" t="str">
            <v>-</v>
          </cell>
          <cell r="C1309" t="str">
            <v>Poço de visita - PVI 15</v>
          </cell>
          <cell r="D1309" t="str">
            <v>und</v>
          </cell>
          <cell r="H1309" t="str">
            <v>DNIT 030/2004-ES</v>
          </cell>
        </row>
        <row r="1310">
          <cell r="A1310" t="str">
            <v>2 S 04 963 16</v>
          </cell>
          <cell r="B1310" t="str">
            <v>-</v>
          </cell>
          <cell r="C1310" t="str">
            <v>Poço de visita - PVI 16</v>
          </cell>
          <cell r="D1310" t="str">
            <v>und</v>
          </cell>
          <cell r="H1310" t="str">
            <v>DNIT 030/2004-ES</v>
          </cell>
        </row>
        <row r="1311">
          <cell r="A1311" t="str">
            <v>2 S 04 963 17</v>
          </cell>
          <cell r="B1311" t="str">
            <v>-</v>
          </cell>
          <cell r="C1311" t="str">
            <v>Poço de visita - PVI 17</v>
          </cell>
          <cell r="D1311" t="str">
            <v>und</v>
          </cell>
          <cell r="H1311" t="str">
            <v>DNIT 030/2004-ES</v>
          </cell>
        </row>
        <row r="1312">
          <cell r="A1312" t="str">
            <v>2 S 04 963 18</v>
          </cell>
          <cell r="B1312" t="str">
            <v>-</v>
          </cell>
          <cell r="C1312" t="str">
            <v>Poço de visita - PVI 18</v>
          </cell>
          <cell r="D1312" t="str">
            <v>und</v>
          </cell>
          <cell r="H1312" t="str">
            <v>DNIT 030/2004-ES</v>
          </cell>
        </row>
        <row r="1313">
          <cell r="A1313" t="str">
            <v>2 S 04 963 31</v>
          </cell>
          <cell r="B1313" t="str">
            <v>-</v>
          </cell>
          <cell r="C1313" t="str">
            <v>Chaminé dos poços de visita - CPV 01</v>
          </cell>
          <cell r="D1313" t="str">
            <v>und</v>
          </cell>
          <cell r="H1313" t="str">
            <v>DNIT 030/2004-ES</v>
          </cell>
        </row>
        <row r="1314">
          <cell r="A1314" t="str">
            <v>2 S 04 963 32</v>
          </cell>
          <cell r="B1314" t="str">
            <v>-</v>
          </cell>
          <cell r="C1314" t="str">
            <v>Chaminé dos poços de visita - CPV 02</v>
          </cell>
          <cell r="D1314" t="str">
            <v>und</v>
          </cell>
          <cell r="H1314" t="str">
            <v>DNIT 030/2004-ES</v>
          </cell>
        </row>
        <row r="1315">
          <cell r="A1315" t="str">
            <v>2 S 04 963 33</v>
          </cell>
          <cell r="B1315" t="str">
            <v>-</v>
          </cell>
          <cell r="C1315" t="str">
            <v>Chaminé dos poços de visita - CPV 03</v>
          </cell>
          <cell r="D1315" t="str">
            <v>und</v>
          </cell>
          <cell r="H1315" t="str">
            <v>DNIT 030/2004-ES</v>
          </cell>
        </row>
        <row r="1316">
          <cell r="A1316" t="str">
            <v>2 S 04 963 34</v>
          </cell>
          <cell r="B1316" t="str">
            <v>-</v>
          </cell>
          <cell r="C1316" t="str">
            <v>Chaminé dos poços de visita - CPV 04</v>
          </cell>
          <cell r="D1316" t="str">
            <v>und</v>
          </cell>
          <cell r="H1316" t="str">
            <v>DNIT 030/2004-ES</v>
          </cell>
        </row>
        <row r="1317">
          <cell r="A1317" t="str">
            <v>2 S 04 963 35</v>
          </cell>
          <cell r="B1317" t="str">
            <v>-</v>
          </cell>
          <cell r="C1317" t="str">
            <v>Chaminé dos poços de visita - CPV 05</v>
          </cell>
          <cell r="D1317" t="str">
            <v>und</v>
          </cell>
          <cell r="H1317" t="str">
            <v>DNIT 030/2004-ES</v>
          </cell>
        </row>
        <row r="1318">
          <cell r="A1318" t="str">
            <v>2 S 04 963 36</v>
          </cell>
          <cell r="B1318" t="str">
            <v>-</v>
          </cell>
          <cell r="C1318" t="str">
            <v>Chaminé dos poços de visita - CPV 06</v>
          </cell>
          <cell r="D1318" t="str">
            <v>und</v>
          </cell>
          <cell r="H1318" t="str">
            <v>DNIT 030/2004-ES</v>
          </cell>
        </row>
        <row r="1319">
          <cell r="A1319" t="str">
            <v>2 S 04 963 37</v>
          </cell>
          <cell r="B1319" t="str">
            <v>-</v>
          </cell>
          <cell r="C1319" t="str">
            <v>Chaminé dos poços de visita - CPV 07</v>
          </cell>
          <cell r="D1319" t="str">
            <v>und</v>
          </cell>
          <cell r="H1319" t="str">
            <v>DNIT 030/2004-ES</v>
          </cell>
        </row>
        <row r="1320">
          <cell r="A1320" t="str">
            <v>2 S 04 963 51</v>
          </cell>
          <cell r="B1320" t="str">
            <v>-</v>
          </cell>
          <cell r="C1320" t="str">
            <v>Poço de visita - PVI 01 AC/BC</v>
          </cell>
          <cell r="D1320" t="str">
            <v>und</v>
          </cell>
          <cell r="H1320" t="str">
            <v>DNIT 030/2004-ES</v>
          </cell>
        </row>
        <row r="1321">
          <cell r="A1321" t="str">
            <v>2 S 04 963 52</v>
          </cell>
          <cell r="B1321" t="str">
            <v>-</v>
          </cell>
          <cell r="C1321" t="str">
            <v>Poço de visita - PVI 02 AC/BC</v>
          </cell>
          <cell r="D1321" t="str">
            <v>und</v>
          </cell>
          <cell r="H1321" t="str">
            <v>DNIT 030/2004-ES</v>
          </cell>
        </row>
        <row r="1322">
          <cell r="A1322" t="str">
            <v>2 S 04 963 53</v>
          </cell>
          <cell r="B1322" t="str">
            <v>-</v>
          </cell>
          <cell r="C1322" t="str">
            <v>Poço de visita - PVI 03 AC/BC</v>
          </cell>
          <cell r="D1322" t="str">
            <v>und</v>
          </cell>
          <cell r="H1322" t="str">
            <v>DNIT 030/2004-ES</v>
          </cell>
        </row>
        <row r="1323">
          <cell r="A1323" t="str">
            <v>2 S 04 963 54</v>
          </cell>
          <cell r="B1323" t="str">
            <v>-</v>
          </cell>
          <cell r="C1323" t="str">
            <v>Poço de visita - PVI 04 AC/BC</v>
          </cell>
          <cell r="D1323" t="str">
            <v>und</v>
          </cell>
          <cell r="H1323" t="str">
            <v>DNIT 030/2004-ES</v>
          </cell>
        </row>
        <row r="1324">
          <cell r="A1324" t="str">
            <v>2 S 04 963 55</v>
          </cell>
          <cell r="B1324" t="str">
            <v>-</v>
          </cell>
          <cell r="C1324" t="str">
            <v>Poço de visita - PVI 05 AC/BC</v>
          </cell>
          <cell r="D1324" t="str">
            <v>und</v>
          </cell>
          <cell r="H1324" t="str">
            <v>DNIT 030/2004-ES</v>
          </cell>
        </row>
        <row r="1325">
          <cell r="A1325" t="str">
            <v>2 S 04 963 56</v>
          </cell>
          <cell r="B1325" t="str">
            <v>-</v>
          </cell>
          <cell r="C1325" t="str">
            <v>Poço de visita - PVI 06 AC/BC</v>
          </cell>
          <cell r="D1325" t="str">
            <v>und</v>
          </cell>
          <cell r="H1325" t="str">
            <v>DNIT 030/2004-ES</v>
          </cell>
        </row>
        <row r="1326">
          <cell r="A1326" t="str">
            <v>2 S 04 963 57</v>
          </cell>
          <cell r="B1326" t="str">
            <v>-</v>
          </cell>
          <cell r="C1326" t="str">
            <v>Poço de visita - PVI 07 AC/BC</v>
          </cell>
          <cell r="D1326" t="str">
            <v>und</v>
          </cell>
          <cell r="H1326" t="str">
            <v>DNIT 030/2004-ES</v>
          </cell>
        </row>
        <row r="1327">
          <cell r="A1327" t="str">
            <v>2 S 04 963 58</v>
          </cell>
          <cell r="B1327" t="str">
            <v>-</v>
          </cell>
          <cell r="C1327" t="str">
            <v>Poço de visita - PVI 08 AC/BC</v>
          </cell>
          <cell r="D1327" t="str">
            <v>und</v>
          </cell>
          <cell r="H1327" t="str">
            <v>DNIT 030/2004-ES</v>
          </cell>
        </row>
        <row r="1328">
          <cell r="A1328" t="str">
            <v>2 S 04 963 59</v>
          </cell>
          <cell r="B1328" t="str">
            <v>-</v>
          </cell>
          <cell r="C1328" t="str">
            <v>Poço de visita - PVI 09 AC/BC</v>
          </cell>
          <cell r="D1328" t="str">
            <v>und</v>
          </cell>
          <cell r="H1328" t="str">
            <v>DNIT 030/2004-ES</v>
          </cell>
        </row>
        <row r="1329">
          <cell r="A1329" t="str">
            <v>2 S 04 963 60</v>
          </cell>
          <cell r="B1329" t="str">
            <v>-</v>
          </cell>
          <cell r="C1329" t="str">
            <v>Poço de visita - PVI 10 AC/BC</v>
          </cell>
          <cell r="D1329" t="str">
            <v>und</v>
          </cell>
          <cell r="H1329" t="str">
            <v>DNIT 030/2004-ES</v>
          </cell>
        </row>
        <row r="1330">
          <cell r="A1330" t="str">
            <v>2 S 04 963 61</v>
          </cell>
          <cell r="B1330" t="str">
            <v>-</v>
          </cell>
          <cell r="C1330" t="str">
            <v>Poço de visita - PVI 11 AC/BC</v>
          </cell>
          <cell r="D1330" t="str">
            <v>und</v>
          </cell>
          <cell r="H1330" t="str">
            <v>DNIT 030/2004-ES</v>
          </cell>
        </row>
        <row r="1331">
          <cell r="A1331" t="str">
            <v>2 S 04 963 62</v>
          </cell>
          <cell r="B1331" t="str">
            <v>-</v>
          </cell>
          <cell r="C1331" t="str">
            <v>Poço de visita - PVI 12 AC/BC</v>
          </cell>
          <cell r="D1331" t="str">
            <v>und</v>
          </cell>
          <cell r="H1331" t="str">
            <v>DNIT 030/2004-ES</v>
          </cell>
        </row>
        <row r="1332">
          <cell r="A1332" t="str">
            <v>2 S 04 963 63</v>
          </cell>
          <cell r="B1332" t="str">
            <v>-</v>
          </cell>
          <cell r="C1332" t="str">
            <v>Poço de visita - PVI 13 AC/BC</v>
          </cell>
          <cell r="D1332" t="str">
            <v>und</v>
          </cell>
          <cell r="H1332" t="str">
            <v>DNIT 030/2004-ES</v>
          </cell>
        </row>
        <row r="1333">
          <cell r="A1333" t="str">
            <v>2 S 04 963 64</v>
          </cell>
          <cell r="B1333" t="str">
            <v>-</v>
          </cell>
          <cell r="C1333" t="str">
            <v>Poço de visita - PVI 14 AC/BC</v>
          </cell>
          <cell r="D1333" t="str">
            <v>und</v>
          </cell>
          <cell r="H1333" t="str">
            <v>DNIT 030/2004-ES</v>
          </cell>
        </row>
        <row r="1334">
          <cell r="A1334" t="str">
            <v>2 S 04 963 65</v>
          </cell>
          <cell r="B1334" t="str">
            <v>-</v>
          </cell>
          <cell r="C1334" t="str">
            <v>Poço de visita - PVI 15 AC/BC</v>
          </cell>
          <cell r="D1334" t="str">
            <v>und</v>
          </cell>
          <cell r="H1334" t="str">
            <v>DNIT 030/2004-ES</v>
          </cell>
        </row>
        <row r="1335">
          <cell r="A1335" t="str">
            <v>2 S 04 963 66</v>
          </cell>
          <cell r="B1335" t="str">
            <v>-</v>
          </cell>
          <cell r="C1335" t="str">
            <v>Poço de visita - PVI 16 AC/BC</v>
          </cell>
          <cell r="D1335" t="str">
            <v>und</v>
          </cell>
          <cell r="H1335" t="str">
            <v>DNIT 030/2004-ES</v>
          </cell>
        </row>
        <row r="1336">
          <cell r="A1336" t="str">
            <v>2 S 04 963 67</v>
          </cell>
          <cell r="B1336" t="str">
            <v>-</v>
          </cell>
          <cell r="C1336" t="str">
            <v>Poço de visita - PVI 17 AC/BC</v>
          </cell>
          <cell r="D1336" t="str">
            <v>und</v>
          </cell>
          <cell r="H1336" t="str">
            <v>DNIT 030/2004-ES</v>
          </cell>
        </row>
        <row r="1337">
          <cell r="A1337" t="str">
            <v>2 S 04 963 68</v>
          </cell>
          <cell r="B1337" t="str">
            <v>-</v>
          </cell>
          <cell r="C1337" t="str">
            <v>Poço de visita - PVI 18 AC/BC</v>
          </cell>
          <cell r="D1337" t="str">
            <v>und</v>
          </cell>
          <cell r="H1337" t="str">
            <v>DNIT 030/2004-ES</v>
          </cell>
        </row>
        <row r="1338">
          <cell r="A1338" t="str">
            <v>2 S 04 963 81</v>
          </cell>
          <cell r="B1338" t="str">
            <v>-</v>
          </cell>
          <cell r="C1338" t="str">
            <v>Chaminé dos poços de visita - CPV 01 AC/BC</v>
          </cell>
          <cell r="D1338" t="str">
            <v>und</v>
          </cell>
          <cell r="H1338" t="str">
            <v>DNIT 030/2004-ES</v>
          </cell>
        </row>
        <row r="1339">
          <cell r="A1339" t="str">
            <v>2 S 04 963 82</v>
          </cell>
          <cell r="B1339" t="str">
            <v>-</v>
          </cell>
          <cell r="C1339" t="str">
            <v>Chaminé dos poços de visita - CPV 02 AC/BC</v>
          </cell>
          <cell r="D1339" t="str">
            <v>und</v>
          </cell>
          <cell r="H1339" t="str">
            <v>DNIT 030/2004-ES</v>
          </cell>
        </row>
        <row r="1340">
          <cell r="A1340" t="str">
            <v>2 S 04 963 83</v>
          </cell>
          <cell r="B1340" t="str">
            <v>-</v>
          </cell>
          <cell r="C1340" t="str">
            <v>Chaminé dos poços de visita - CPV 03 AC/BC</v>
          </cell>
          <cell r="D1340" t="str">
            <v>und</v>
          </cell>
          <cell r="H1340" t="str">
            <v>DNIT 030/2004-ES</v>
          </cell>
        </row>
        <row r="1341">
          <cell r="A1341" t="str">
            <v>2 S 04 963 84</v>
          </cell>
          <cell r="B1341" t="str">
            <v>-</v>
          </cell>
          <cell r="C1341" t="str">
            <v>Chaminé dos poços de visita - CPV 04 AC/BC</v>
          </cell>
          <cell r="D1341" t="str">
            <v>und</v>
          </cell>
          <cell r="H1341" t="str">
            <v>DNIT 030/2004-ES</v>
          </cell>
        </row>
        <row r="1342">
          <cell r="A1342" t="str">
            <v>2 S 04 963 85</v>
          </cell>
          <cell r="B1342" t="str">
            <v>-</v>
          </cell>
          <cell r="C1342" t="str">
            <v>Chaminé dos poços de visita - CPV 05 AC/BC</v>
          </cell>
          <cell r="D1342" t="str">
            <v>und</v>
          </cell>
          <cell r="H1342" t="str">
            <v>DNIT 030/2004-ES</v>
          </cell>
        </row>
        <row r="1343">
          <cell r="A1343" t="str">
            <v>2 S 04 963 86</v>
          </cell>
          <cell r="B1343" t="str">
            <v>-</v>
          </cell>
          <cell r="C1343" t="str">
            <v>Chaminé dos poços de visita - CPV 06 AC/BC</v>
          </cell>
          <cell r="D1343" t="str">
            <v>und</v>
          </cell>
          <cell r="H1343" t="str">
            <v>DNIT 030/2004-ES</v>
          </cell>
        </row>
        <row r="1344">
          <cell r="A1344" t="str">
            <v>2 S 04 963 87</v>
          </cell>
          <cell r="B1344" t="str">
            <v>-</v>
          </cell>
          <cell r="C1344" t="str">
            <v>Chaminé dos poços de visita - CPV 07 AC/BC</v>
          </cell>
          <cell r="D1344" t="str">
            <v>und</v>
          </cell>
          <cell r="H1344" t="str">
            <v>DNIT 030/2004-ES</v>
          </cell>
        </row>
        <row r="1345">
          <cell r="A1345" t="str">
            <v>2 S 04 964 01</v>
          </cell>
          <cell r="B1345" t="str">
            <v>-</v>
          </cell>
          <cell r="C1345" t="str">
            <v>Tubulação de drenagem urbana - D=0,40 m s/ berço</v>
          </cell>
          <cell r="D1345" t="str">
            <v>m</v>
          </cell>
          <cell r="H1345" t="str">
            <v>DNIT 030/2004-ES</v>
          </cell>
        </row>
        <row r="1346">
          <cell r="A1346" t="str">
            <v>2 S 04 964 02</v>
          </cell>
          <cell r="B1346" t="str">
            <v>-</v>
          </cell>
          <cell r="C1346" t="str">
            <v>Tubulação de drenagem urbana - D=0,60 m s/ berço</v>
          </cell>
          <cell r="D1346" t="str">
            <v>m</v>
          </cell>
          <cell r="H1346" t="str">
            <v>DNIT 030/2004-ES</v>
          </cell>
        </row>
        <row r="1347">
          <cell r="A1347" t="str">
            <v>2 S 04 964 03</v>
          </cell>
          <cell r="B1347" t="str">
            <v>-</v>
          </cell>
          <cell r="C1347" t="str">
            <v>Tubulação de drenagem urbana - D=0,80 m s/ berço</v>
          </cell>
          <cell r="D1347" t="str">
            <v>m</v>
          </cell>
          <cell r="H1347" t="str">
            <v>DNIT 030/2004-ES</v>
          </cell>
        </row>
        <row r="1348">
          <cell r="A1348" t="str">
            <v>2 S 04 964 04</v>
          </cell>
          <cell r="B1348" t="str">
            <v>-</v>
          </cell>
          <cell r="C1348" t="str">
            <v>Tubulação de drenagem urbana - D=1,00 m s/ berço</v>
          </cell>
          <cell r="D1348" t="str">
            <v>m</v>
          </cell>
          <cell r="H1348" t="str">
            <v>DNIT 030/2004-ES</v>
          </cell>
        </row>
        <row r="1349">
          <cell r="A1349" t="str">
            <v>2 S 04 964 05</v>
          </cell>
          <cell r="B1349" t="str">
            <v>-</v>
          </cell>
          <cell r="C1349" t="str">
            <v>Tubulação de drenagem urbana - D=1,20 m s/ berço</v>
          </cell>
          <cell r="D1349" t="str">
            <v>m</v>
          </cell>
          <cell r="H1349" t="str">
            <v>DNIT 030/2004-ES</v>
          </cell>
        </row>
        <row r="1350">
          <cell r="A1350" t="str">
            <v>2 S 04 964 06</v>
          </cell>
          <cell r="B1350" t="str">
            <v>-</v>
          </cell>
          <cell r="C1350" t="str">
            <v>Tubulação de drenagem urbana - D=1,50 m s/ berço</v>
          </cell>
          <cell r="D1350" t="str">
            <v>m</v>
          </cell>
          <cell r="H1350" t="str">
            <v>DNIT 030/2004-ES</v>
          </cell>
        </row>
        <row r="1351">
          <cell r="A1351" t="str">
            <v>2 S 04 964 51</v>
          </cell>
          <cell r="B1351" t="str">
            <v>-</v>
          </cell>
          <cell r="C1351" t="str">
            <v>Tubulação de drenagem urbana-D=0,40m s/berço AC/BC</v>
          </cell>
          <cell r="D1351" t="str">
            <v>m</v>
          </cell>
          <cell r="H1351" t="str">
            <v>DNIT 030/2004-ES</v>
          </cell>
        </row>
        <row r="1352">
          <cell r="A1352" t="str">
            <v>2 S 04 964 52</v>
          </cell>
          <cell r="B1352" t="str">
            <v>-</v>
          </cell>
          <cell r="C1352" t="str">
            <v>Tubulação de drenagem urbana-D=0,60m s/berço AC/BC</v>
          </cell>
          <cell r="D1352" t="str">
            <v>m</v>
          </cell>
          <cell r="H1352" t="str">
            <v>DNIT 030/2004-ES</v>
          </cell>
        </row>
        <row r="1353">
          <cell r="A1353" t="str">
            <v>2 S 04 964 53</v>
          </cell>
          <cell r="B1353" t="str">
            <v>-</v>
          </cell>
          <cell r="C1353" t="str">
            <v>Tubulação de drenagem urbana-D=0,80m s/berço AC/BC</v>
          </cell>
          <cell r="D1353" t="str">
            <v>m</v>
          </cell>
          <cell r="H1353" t="str">
            <v>DNIT 030/2004-ES</v>
          </cell>
        </row>
        <row r="1354">
          <cell r="A1354" t="str">
            <v>2 S 04 964 54</v>
          </cell>
          <cell r="B1354" t="str">
            <v>-</v>
          </cell>
          <cell r="C1354" t="str">
            <v>Tubulação de drenagem urbana-D=1,00m s/berço AC/BC</v>
          </cell>
          <cell r="D1354" t="str">
            <v>m</v>
          </cell>
          <cell r="H1354" t="str">
            <v>DNIT 030/2004-ES</v>
          </cell>
        </row>
        <row r="1355">
          <cell r="A1355" t="str">
            <v>2 S 04 964 55</v>
          </cell>
          <cell r="B1355" t="str">
            <v>-</v>
          </cell>
          <cell r="C1355" t="str">
            <v>Tubulação de drenagem urbana-D=1,20m s/berço AC/BC</v>
          </cell>
          <cell r="D1355" t="str">
            <v>m</v>
          </cell>
          <cell r="H1355" t="str">
            <v>DNIT 030/2004-ES</v>
          </cell>
        </row>
        <row r="1356">
          <cell r="A1356" t="str">
            <v>2 S 04 964 56</v>
          </cell>
          <cell r="B1356" t="str">
            <v>-</v>
          </cell>
          <cell r="C1356" t="str">
            <v>Tubulação de drenagem urbana-D=1,50m s/berço AC/BC</v>
          </cell>
          <cell r="D1356" t="str">
            <v>m</v>
          </cell>
          <cell r="H1356" t="str">
            <v>DNIT 030/2004-ES</v>
          </cell>
        </row>
        <row r="1357">
          <cell r="A1357" t="str">
            <v>2 S 04 990 01</v>
          </cell>
          <cell r="B1357" t="str">
            <v>-</v>
          </cell>
          <cell r="C1357" t="str">
            <v>Transposição de segmento de sarjetas - TSS 01</v>
          </cell>
          <cell r="D1357" t="str">
            <v>m</v>
          </cell>
          <cell r="H1357" t="str">
            <v>DNIT 019/2004-ES</v>
          </cell>
        </row>
        <row r="1358">
          <cell r="A1358" t="str">
            <v>2 S 04 990 02</v>
          </cell>
          <cell r="B1358" t="str">
            <v>-</v>
          </cell>
          <cell r="C1358" t="str">
            <v>Transposição de segmento de sarjetas - TSS 02</v>
          </cell>
          <cell r="D1358" t="str">
            <v>m</v>
          </cell>
          <cell r="H1358" t="str">
            <v>DNIT 019/2004-ES</v>
          </cell>
        </row>
        <row r="1359">
          <cell r="A1359" t="str">
            <v>2 S 04 990 03</v>
          </cell>
          <cell r="B1359" t="str">
            <v>-</v>
          </cell>
          <cell r="C1359" t="str">
            <v>Transposição de segmento de sarjetas - TSS 03</v>
          </cell>
          <cell r="D1359" t="str">
            <v>m</v>
          </cell>
          <cell r="H1359" t="str">
            <v>DNIT 019/2004-ES</v>
          </cell>
        </row>
        <row r="1360">
          <cell r="A1360" t="str">
            <v>2 S 04 990 04</v>
          </cell>
          <cell r="B1360" t="str">
            <v>-</v>
          </cell>
          <cell r="C1360" t="str">
            <v>Transposição de segmento de sarjetas - TSS 04</v>
          </cell>
          <cell r="D1360" t="str">
            <v>m</v>
          </cell>
          <cell r="H1360" t="str">
            <v>DNIT 019/2004-ES</v>
          </cell>
        </row>
        <row r="1361">
          <cell r="A1361" t="str">
            <v>2 S 04 990 05</v>
          </cell>
          <cell r="B1361" t="str">
            <v>-</v>
          </cell>
          <cell r="C1361" t="str">
            <v>Transposição de segmento de sarjetas - TSS 05</v>
          </cell>
          <cell r="D1361" t="str">
            <v>m</v>
          </cell>
          <cell r="H1361" t="str">
            <v>DNIT 019/2004-ES</v>
          </cell>
        </row>
        <row r="1362">
          <cell r="A1362" t="str">
            <v>2 S 04 990 06</v>
          </cell>
          <cell r="B1362" t="str">
            <v>-</v>
          </cell>
          <cell r="C1362" t="str">
            <v>Transposição de segmento de sarjetas - TSS 06</v>
          </cell>
          <cell r="D1362" t="str">
            <v>m</v>
          </cell>
          <cell r="H1362" t="str">
            <v>DNIT 019/2004-ES</v>
          </cell>
        </row>
        <row r="1363">
          <cell r="A1363" t="str">
            <v>2 S 04 990 51</v>
          </cell>
          <cell r="B1363" t="str">
            <v>-</v>
          </cell>
          <cell r="C1363" t="str">
            <v>Transposição de segmentos de sarjetas-TSS 01 AC/BC</v>
          </cell>
          <cell r="D1363" t="str">
            <v>m</v>
          </cell>
          <cell r="H1363" t="str">
            <v>DNIT 019/2004-ES</v>
          </cell>
        </row>
        <row r="1364">
          <cell r="A1364" t="str">
            <v>2 S 04 990 52</v>
          </cell>
          <cell r="B1364" t="str">
            <v>-</v>
          </cell>
          <cell r="C1364" t="str">
            <v>Transposição de segmentos de sarjetas-TSS 02 AC/BC</v>
          </cell>
          <cell r="D1364" t="str">
            <v>m</v>
          </cell>
          <cell r="H1364" t="str">
            <v>DNIT 019/2004-ES</v>
          </cell>
        </row>
        <row r="1365">
          <cell r="A1365" t="str">
            <v>2 S 04 990 53</v>
          </cell>
          <cell r="B1365" t="str">
            <v>-</v>
          </cell>
          <cell r="C1365" t="str">
            <v>Transposição de segmento de sarjetas-TSS 03 AC/BC</v>
          </cell>
          <cell r="D1365" t="str">
            <v>m</v>
          </cell>
          <cell r="H1365" t="str">
            <v>DNIT 019/2004-ES</v>
          </cell>
        </row>
        <row r="1366">
          <cell r="A1366" t="str">
            <v>2 S 04 990 54</v>
          </cell>
          <cell r="B1366" t="str">
            <v>-</v>
          </cell>
          <cell r="C1366" t="str">
            <v>Transposição de segmento de sarjetas-TSS 04 AC/BC</v>
          </cell>
          <cell r="D1366" t="str">
            <v>m</v>
          </cell>
          <cell r="H1366" t="str">
            <v>DNIT 019/2004-ES</v>
          </cell>
        </row>
        <row r="1367">
          <cell r="A1367" t="str">
            <v>2 S 04 990 55</v>
          </cell>
          <cell r="B1367" t="str">
            <v>-</v>
          </cell>
          <cell r="C1367" t="str">
            <v>Transposição de segmento de sarjetas-TSS 05 AC/BC</v>
          </cell>
          <cell r="D1367" t="str">
            <v>m</v>
          </cell>
          <cell r="H1367" t="str">
            <v>DNIT 019/2004-ES</v>
          </cell>
        </row>
        <row r="1368">
          <cell r="A1368" t="str">
            <v>2 S 04 990 56</v>
          </cell>
          <cell r="B1368" t="str">
            <v>-</v>
          </cell>
          <cell r="C1368" t="str">
            <v>Transposição de segmento de sarjetas-TSS 06 AC/BC</v>
          </cell>
          <cell r="D1368" t="str">
            <v>m</v>
          </cell>
          <cell r="H1368" t="str">
            <v>DNIT 019/2004-ES</v>
          </cell>
        </row>
        <row r="1369">
          <cell r="A1369" t="str">
            <v>2 S 04 991 01</v>
          </cell>
          <cell r="B1369" t="str">
            <v>-</v>
          </cell>
          <cell r="C1369" t="str">
            <v>Tampa concr. p/caixa colet. (4 nervuras) - TCC 01</v>
          </cell>
          <cell r="D1369" t="str">
            <v>und</v>
          </cell>
          <cell r="H1369" t="str">
            <v>DNIT 026/2004-ES</v>
          </cell>
        </row>
        <row r="1370">
          <cell r="A1370" t="str">
            <v>2 S 04 991 02</v>
          </cell>
          <cell r="B1370" t="str">
            <v>-</v>
          </cell>
          <cell r="C1370" t="str">
            <v>Tampa de ferro p/ caixa coletora - TCC 02</v>
          </cell>
          <cell r="D1370" t="str">
            <v>und</v>
          </cell>
          <cell r="H1370" t="str">
            <v>DNIT 026/2004-ES</v>
          </cell>
        </row>
        <row r="1371">
          <cell r="A1371" t="str">
            <v>2 S 04 991 51</v>
          </cell>
          <cell r="B1371" t="str">
            <v>-</v>
          </cell>
          <cell r="C1371" t="str">
            <v>Tampa concr.p/caixa colet(4 nervuras)-TCC 01 AC/BC</v>
          </cell>
          <cell r="D1371" t="str">
            <v>und</v>
          </cell>
          <cell r="H1371" t="str">
            <v>DNIT 026/2004-ES</v>
          </cell>
        </row>
        <row r="1372">
          <cell r="A1372" t="str">
            <v>2 S 04 999 03</v>
          </cell>
          <cell r="B1372" t="str">
            <v>-</v>
          </cell>
          <cell r="C1372" t="str">
            <v>Escoramento de bueiros celulares</v>
          </cell>
          <cell r="D1372" t="str">
            <v>m³</v>
          </cell>
        </row>
        <row r="1373">
          <cell r="A1373" t="str">
            <v>2 S 04 999 06</v>
          </cell>
          <cell r="B1373" t="str">
            <v>-</v>
          </cell>
          <cell r="C1373" t="str">
            <v>Solo local / selo de argila apiloado</v>
          </cell>
          <cell r="D1373" t="str">
            <v>m³</v>
          </cell>
        </row>
        <row r="1374">
          <cell r="A1374" t="str">
            <v>2 S 04 999 07</v>
          </cell>
          <cell r="B1374" t="str">
            <v>-</v>
          </cell>
          <cell r="C1374" t="str">
            <v>Lastro de brita</v>
          </cell>
          <cell r="D1374" t="str">
            <v>m³</v>
          </cell>
        </row>
        <row r="1375">
          <cell r="A1375" t="str">
            <v>2 S 04 999 57</v>
          </cell>
          <cell r="B1375" t="str">
            <v>-</v>
          </cell>
          <cell r="C1375" t="str">
            <v>Lastro de brita BC</v>
          </cell>
          <cell r="D1375" t="str">
            <v>m³</v>
          </cell>
        </row>
        <row r="1376">
          <cell r="A1376" t="str">
            <v>2 S 05 000 06</v>
          </cell>
          <cell r="B1376" t="str">
            <v>-</v>
          </cell>
          <cell r="C1376" t="str">
            <v>Calha metálica semi-circular D=0,40 m</v>
          </cell>
          <cell r="D1376" t="str">
            <v>m</v>
          </cell>
        </row>
        <row r="1377">
          <cell r="A1377" t="str">
            <v>2 S 05 000 09</v>
          </cell>
          <cell r="B1377" t="str">
            <v>-</v>
          </cell>
          <cell r="C1377" t="str">
            <v>Dentes para bueiros simples D=0,60 m</v>
          </cell>
          <cell r="D1377" t="str">
            <v>und</v>
          </cell>
        </row>
        <row r="1378">
          <cell r="A1378" t="str">
            <v>2 S 05 000 10</v>
          </cell>
          <cell r="B1378" t="str">
            <v>-</v>
          </cell>
          <cell r="C1378" t="str">
            <v>Dentes para bueiros simples D=0,80 m</v>
          </cell>
          <cell r="D1378" t="str">
            <v>und</v>
          </cell>
        </row>
        <row r="1379">
          <cell r="A1379" t="str">
            <v>2 S 05 000 11</v>
          </cell>
          <cell r="B1379" t="str">
            <v>-</v>
          </cell>
          <cell r="C1379" t="str">
            <v>Dentes para bueiros simples D=1,00 m</v>
          </cell>
          <cell r="D1379" t="str">
            <v>und</v>
          </cell>
        </row>
        <row r="1380">
          <cell r="A1380" t="str">
            <v>2 S 05 000 12</v>
          </cell>
          <cell r="B1380" t="str">
            <v>-</v>
          </cell>
          <cell r="C1380" t="str">
            <v>Dentes para bueiros simples D=1,20 m</v>
          </cell>
          <cell r="D1380" t="str">
            <v>und</v>
          </cell>
        </row>
        <row r="1381">
          <cell r="A1381" t="str">
            <v>2 S 05 000 13</v>
          </cell>
          <cell r="B1381" t="str">
            <v>-</v>
          </cell>
          <cell r="C1381" t="str">
            <v>Dentes para bueiros simples D=1,50 m</v>
          </cell>
          <cell r="D1381" t="str">
            <v>und</v>
          </cell>
        </row>
        <row r="1382">
          <cell r="A1382" t="str">
            <v>2 S 05 000 14</v>
          </cell>
          <cell r="B1382" t="str">
            <v>-</v>
          </cell>
          <cell r="C1382" t="str">
            <v>Dentes para bueiros duplos D=1,00 m</v>
          </cell>
          <cell r="D1382" t="str">
            <v>und</v>
          </cell>
        </row>
        <row r="1383">
          <cell r="A1383" t="str">
            <v>2 S 05 000 15</v>
          </cell>
          <cell r="B1383" t="str">
            <v>-</v>
          </cell>
          <cell r="C1383" t="str">
            <v>Dentes para bueiros duplos D=1,20 m</v>
          </cell>
          <cell r="D1383" t="str">
            <v>und</v>
          </cell>
        </row>
        <row r="1384">
          <cell r="A1384" t="str">
            <v>2 S 05 000 16</v>
          </cell>
          <cell r="B1384" t="str">
            <v>-</v>
          </cell>
          <cell r="C1384" t="str">
            <v>Dentes para bueiros duplos D=1,50 m</v>
          </cell>
          <cell r="D1384" t="str">
            <v>und</v>
          </cell>
        </row>
        <row r="1385">
          <cell r="A1385" t="str">
            <v>2 S 05 000 17</v>
          </cell>
          <cell r="B1385" t="str">
            <v>-</v>
          </cell>
          <cell r="C1385" t="str">
            <v>Dentes para bueiros triplos D=1,00 m</v>
          </cell>
          <cell r="D1385" t="str">
            <v>und</v>
          </cell>
        </row>
        <row r="1386">
          <cell r="A1386" t="str">
            <v>2 S 05 000 18</v>
          </cell>
          <cell r="B1386" t="str">
            <v>-</v>
          </cell>
          <cell r="C1386" t="str">
            <v>Dentes para bueiros triplos D=1,20</v>
          </cell>
          <cell r="D1386" t="str">
            <v>und</v>
          </cell>
        </row>
        <row r="1387">
          <cell r="A1387" t="str">
            <v>2 S 05 000 19</v>
          </cell>
          <cell r="B1387" t="str">
            <v>-</v>
          </cell>
          <cell r="C1387" t="str">
            <v>Dentes para bueiros triplos D=1,50 m</v>
          </cell>
          <cell r="D1387" t="str">
            <v>und</v>
          </cell>
        </row>
        <row r="1388">
          <cell r="A1388" t="str">
            <v>2 S 05 000 59</v>
          </cell>
          <cell r="B1388" t="str">
            <v>-</v>
          </cell>
          <cell r="C1388" t="str">
            <v>Dentes para bueiros simples D=0,60 m AC/BC/PC</v>
          </cell>
          <cell r="D1388" t="str">
            <v>und</v>
          </cell>
        </row>
        <row r="1389">
          <cell r="A1389" t="str">
            <v>2 S 05 000 60</v>
          </cell>
          <cell r="B1389" t="str">
            <v>-</v>
          </cell>
          <cell r="C1389" t="str">
            <v>Dentes para bueiros simples D=0,80 m AC/BC/PC</v>
          </cell>
          <cell r="D1389" t="str">
            <v>und</v>
          </cell>
        </row>
        <row r="1390">
          <cell r="A1390" t="str">
            <v>2 S 05 000 61</v>
          </cell>
          <cell r="B1390" t="str">
            <v>-</v>
          </cell>
          <cell r="C1390" t="str">
            <v>Dentes para bueiros simples D=1,00 m AC/BC/PC</v>
          </cell>
          <cell r="D1390" t="str">
            <v>und</v>
          </cell>
        </row>
        <row r="1391">
          <cell r="A1391" t="str">
            <v>2 S 05 000 62</v>
          </cell>
          <cell r="B1391" t="str">
            <v>-</v>
          </cell>
          <cell r="C1391" t="str">
            <v>Dentes para bueiros simples D=1,20 m AC/BC/PC</v>
          </cell>
          <cell r="D1391" t="str">
            <v>und</v>
          </cell>
        </row>
        <row r="1392">
          <cell r="A1392" t="str">
            <v>2 S 05 000 63</v>
          </cell>
          <cell r="B1392" t="str">
            <v>-</v>
          </cell>
          <cell r="C1392" t="str">
            <v>Dentes para bueiros simples D=1,50 m AC/BC/PC</v>
          </cell>
          <cell r="D1392" t="str">
            <v>und</v>
          </cell>
        </row>
        <row r="1393">
          <cell r="A1393" t="str">
            <v>2 S 05 000 64</v>
          </cell>
          <cell r="B1393" t="str">
            <v>-</v>
          </cell>
          <cell r="C1393" t="str">
            <v>Dentes para bueiros duplos D=1,00 m AC/BC/PC</v>
          </cell>
          <cell r="D1393" t="str">
            <v>und</v>
          </cell>
        </row>
        <row r="1394">
          <cell r="A1394" t="str">
            <v>2 S 05 000 65</v>
          </cell>
          <cell r="B1394" t="str">
            <v>-</v>
          </cell>
          <cell r="C1394" t="str">
            <v>Dentes para bueiros duplos D=1,20 m AC/BC/PC</v>
          </cell>
          <cell r="D1394" t="str">
            <v>und</v>
          </cell>
        </row>
        <row r="1395">
          <cell r="A1395" t="str">
            <v>2 S 05 000 66</v>
          </cell>
          <cell r="B1395" t="str">
            <v>-</v>
          </cell>
          <cell r="C1395" t="str">
            <v>Dentes para bueiros duplos D=1,50 m AC/BC/PC</v>
          </cell>
          <cell r="D1395" t="str">
            <v>und</v>
          </cell>
        </row>
        <row r="1396">
          <cell r="A1396" t="str">
            <v>2 S 05 000 67</v>
          </cell>
          <cell r="B1396" t="str">
            <v>-</v>
          </cell>
          <cell r="C1396" t="str">
            <v>Dentes para bueiros triplos D=1,00 m AC/BC/PC</v>
          </cell>
          <cell r="D1396" t="str">
            <v>und</v>
          </cell>
        </row>
        <row r="1397">
          <cell r="A1397" t="str">
            <v>2 S 05 000 68</v>
          </cell>
          <cell r="B1397" t="str">
            <v>-</v>
          </cell>
          <cell r="C1397" t="str">
            <v>Dentes para bueiros triplos D=1,20 AC/BC/PC</v>
          </cell>
          <cell r="D1397" t="str">
            <v>und</v>
          </cell>
        </row>
        <row r="1398">
          <cell r="A1398" t="str">
            <v>2 S 05 000 69</v>
          </cell>
          <cell r="B1398" t="str">
            <v>-</v>
          </cell>
          <cell r="C1398" t="str">
            <v>Dentes para bueiros triplos D=1,50 m AC/BC/PC</v>
          </cell>
          <cell r="D1398" t="str">
            <v>und</v>
          </cell>
        </row>
        <row r="1399">
          <cell r="A1399" t="str">
            <v>2 S 05 100 00</v>
          </cell>
          <cell r="B1399" t="str">
            <v>-</v>
          </cell>
          <cell r="C1399" t="str">
            <v>Enleivamento</v>
          </cell>
          <cell r="D1399" t="str">
            <v>m²</v>
          </cell>
          <cell r="H1399" t="str">
            <v>DNER-ES-341/97</v>
          </cell>
        </row>
        <row r="1400">
          <cell r="A1400" t="str">
            <v>2 S 05 102 00</v>
          </cell>
          <cell r="B1400" t="str">
            <v>-</v>
          </cell>
          <cell r="C1400" t="str">
            <v>Hidrossemeadura</v>
          </cell>
          <cell r="D1400" t="str">
            <v>m²</v>
          </cell>
          <cell r="H1400" t="str">
            <v>DNER-ES-341/97</v>
          </cell>
        </row>
        <row r="1401">
          <cell r="A1401" t="str">
            <v>2 S 05 300 01</v>
          </cell>
          <cell r="B1401" t="str">
            <v>-</v>
          </cell>
          <cell r="C1401" t="str">
            <v>Alvenaria de pedra arrumada</v>
          </cell>
          <cell r="D1401" t="str">
            <v>m³</v>
          </cell>
        </row>
        <row r="1402">
          <cell r="A1402" t="str">
            <v>2 S 05 300 02</v>
          </cell>
          <cell r="B1402" t="str">
            <v>-</v>
          </cell>
          <cell r="C1402" t="str">
            <v>Enrocamento de pedra jogada</v>
          </cell>
          <cell r="D1402" t="str">
            <v>m³</v>
          </cell>
        </row>
        <row r="1403">
          <cell r="A1403" t="str">
            <v>2 S 05 301 00</v>
          </cell>
          <cell r="B1403" t="str">
            <v>-</v>
          </cell>
          <cell r="C1403" t="str">
            <v>Alvenaria de pedra argamassada</v>
          </cell>
          <cell r="D1403" t="str">
            <v>m³</v>
          </cell>
        </row>
        <row r="1404">
          <cell r="A1404" t="str">
            <v>2 S 05 301 01</v>
          </cell>
          <cell r="B1404" t="str">
            <v>-</v>
          </cell>
          <cell r="C1404" t="str">
            <v>Alvenaria tijolos de 20 cm de espessura</v>
          </cell>
          <cell r="D1404" t="str">
            <v>m²</v>
          </cell>
        </row>
        <row r="1405">
          <cell r="A1405" t="str">
            <v>2 S 05 301 50</v>
          </cell>
          <cell r="B1405" t="str">
            <v>-</v>
          </cell>
          <cell r="C1405" t="str">
            <v>Alvenaria de pedra argamassada AC/BC/PC</v>
          </cell>
          <cell r="D1405" t="str">
            <v>m³</v>
          </cell>
        </row>
        <row r="1406">
          <cell r="A1406" t="str">
            <v>2 S 05 301 51</v>
          </cell>
          <cell r="B1406" t="str">
            <v>-</v>
          </cell>
          <cell r="C1406" t="str">
            <v>Alvenaria tijolos de 0,20 cm de espessura AC</v>
          </cell>
          <cell r="D1406" t="str">
            <v>m²</v>
          </cell>
        </row>
        <row r="1407">
          <cell r="A1407" t="str">
            <v>2 S 05 302 01</v>
          </cell>
          <cell r="B1407" t="str">
            <v>-</v>
          </cell>
          <cell r="C1407" t="str">
            <v>Muro gabião tipo caixa</v>
          </cell>
          <cell r="D1407" t="str">
            <v>m³</v>
          </cell>
        </row>
        <row r="1408">
          <cell r="A1408" t="str">
            <v>2 S 05 303 01</v>
          </cell>
          <cell r="B1408" t="str">
            <v>-</v>
          </cell>
          <cell r="C1408" t="str">
            <v>Terra armada - ECE - greide 0,0&lt;h&lt;6,00m</v>
          </cell>
          <cell r="D1408" t="str">
            <v>m²</v>
          </cell>
        </row>
        <row r="1409">
          <cell r="A1409" t="str">
            <v>2 S 05 303 02</v>
          </cell>
          <cell r="B1409" t="str">
            <v>-</v>
          </cell>
          <cell r="C1409" t="str">
            <v>Terra armada - ECE - greide 6,0&lt;h&lt;9,00m</v>
          </cell>
          <cell r="D1409" t="str">
            <v>m²</v>
          </cell>
        </row>
        <row r="1410">
          <cell r="A1410" t="str">
            <v>2 S 05 303 03</v>
          </cell>
          <cell r="B1410" t="str">
            <v>-</v>
          </cell>
          <cell r="C1410" t="str">
            <v>Terra armada - ECE - greide 9,0&lt;h&lt;12,00m</v>
          </cell>
          <cell r="D1410" t="str">
            <v>m²</v>
          </cell>
        </row>
        <row r="1411">
          <cell r="A1411" t="str">
            <v>2 S 05 303 04</v>
          </cell>
          <cell r="B1411" t="str">
            <v>-</v>
          </cell>
          <cell r="C1411" t="str">
            <v>Terra armada - ECE - pé de talude 0,0&lt;h&lt;6,00m</v>
          </cell>
          <cell r="D1411" t="str">
            <v>m²</v>
          </cell>
        </row>
        <row r="1412">
          <cell r="A1412" t="str">
            <v>2 S 05 303 05</v>
          </cell>
          <cell r="B1412" t="str">
            <v>-</v>
          </cell>
          <cell r="C1412" t="str">
            <v>Terra armada - ECE - pé de talude 6,0&lt;h&lt;9,00m</v>
          </cell>
          <cell r="D1412" t="str">
            <v>m²</v>
          </cell>
        </row>
        <row r="1413">
          <cell r="A1413" t="str">
            <v>2 S 05 303 06</v>
          </cell>
          <cell r="B1413" t="str">
            <v>-</v>
          </cell>
          <cell r="C1413" t="str">
            <v>Terra armada - ECE - pé de talude 9,0&lt;h&lt;12,00m</v>
          </cell>
          <cell r="D1413" t="str">
            <v>m²</v>
          </cell>
        </row>
        <row r="1414">
          <cell r="A1414" t="str">
            <v>2 S 05 303 07</v>
          </cell>
          <cell r="B1414" t="str">
            <v>-</v>
          </cell>
          <cell r="C1414" t="str">
            <v>Terra armada - ECE - encontro portante 0,0&lt;h&lt;6,00m</v>
          </cell>
          <cell r="D1414" t="str">
            <v>m²</v>
          </cell>
        </row>
        <row r="1415">
          <cell r="A1415" t="str">
            <v>2 S 05 303 08</v>
          </cell>
          <cell r="B1415" t="str">
            <v>-</v>
          </cell>
          <cell r="C1415" t="str">
            <v>Terra armada - ECE - encontro portante 6,0&lt;h&lt;9,00m</v>
          </cell>
          <cell r="D1415" t="str">
            <v>m²</v>
          </cell>
        </row>
        <row r="1416">
          <cell r="A1416" t="str">
            <v>2 S 05 303 09</v>
          </cell>
          <cell r="B1416" t="str">
            <v>-</v>
          </cell>
          <cell r="C1416" t="str">
            <v>Escamas de concreto armado para terra armada</v>
          </cell>
          <cell r="D1416" t="str">
            <v>m³</v>
          </cell>
        </row>
        <row r="1417">
          <cell r="A1417" t="str">
            <v>2 S 05 303 10</v>
          </cell>
          <cell r="B1417" t="str">
            <v>-</v>
          </cell>
          <cell r="C1417" t="str">
            <v>Concr. soleira e arremates de maciço terra armada</v>
          </cell>
          <cell r="D1417" t="str">
            <v>m³</v>
          </cell>
        </row>
        <row r="1418">
          <cell r="A1418" t="str">
            <v>2 S 05 303 11</v>
          </cell>
          <cell r="B1418" t="str">
            <v>-</v>
          </cell>
          <cell r="C1418" t="str">
            <v>Montagem de maciço terra armada</v>
          </cell>
          <cell r="D1418" t="str">
            <v>m²</v>
          </cell>
        </row>
        <row r="1419">
          <cell r="A1419" t="str">
            <v>2 S 05 303 59</v>
          </cell>
          <cell r="B1419" t="str">
            <v>-</v>
          </cell>
          <cell r="C1419" t="str">
            <v>Escamas de concr.armado para terra armada AC/BC</v>
          </cell>
          <cell r="D1419" t="str">
            <v>m³</v>
          </cell>
        </row>
        <row r="1420">
          <cell r="A1420" t="str">
            <v>2 S 05 303 60</v>
          </cell>
          <cell r="B1420" t="str">
            <v>-</v>
          </cell>
          <cell r="C1420" t="str">
            <v>Concr.soleira/arremates de maciço terra arm.AC/BC</v>
          </cell>
          <cell r="D1420" t="str">
            <v>m³</v>
          </cell>
        </row>
        <row r="1421">
          <cell r="A1421" t="str">
            <v>2 S 05 340 01</v>
          </cell>
          <cell r="B1421" t="str">
            <v>-</v>
          </cell>
          <cell r="C1421" t="str">
            <v>Execução cortina atirantada conc.armado fck=15 MPa</v>
          </cell>
          <cell r="D1421" t="str">
            <v>m²</v>
          </cell>
        </row>
        <row r="1422">
          <cell r="A1422" t="str">
            <v>2 S 05 340 51</v>
          </cell>
          <cell r="B1422" t="str">
            <v>-</v>
          </cell>
          <cell r="C1422" t="str">
            <v>Exec.cortina atirantada concr.arm.fck=15 MPa AC/BC</v>
          </cell>
          <cell r="D1422" t="str">
            <v>m³</v>
          </cell>
        </row>
        <row r="1423">
          <cell r="A1423" t="str">
            <v>2 S 05 900 01</v>
          </cell>
          <cell r="B1423" t="str">
            <v>-</v>
          </cell>
          <cell r="C1423" t="str">
            <v>Tirante protendido p/ cort. aço st 85/105 D= 32mm</v>
          </cell>
          <cell r="D1423" t="str">
            <v>m</v>
          </cell>
        </row>
        <row r="1424">
          <cell r="A1424" t="str">
            <v>2 S 06 210 01</v>
          </cell>
          <cell r="B1424" t="str">
            <v>-</v>
          </cell>
          <cell r="C1424" t="str">
            <v>Pórtico metálico</v>
          </cell>
          <cell r="D1424" t="str">
            <v>und</v>
          </cell>
        </row>
        <row r="1425">
          <cell r="A1425" t="str">
            <v>2 S 06 210 51</v>
          </cell>
          <cell r="B1425" t="str">
            <v>-</v>
          </cell>
          <cell r="C1425" t="str">
            <v>Pórtico metálico AC/BC</v>
          </cell>
          <cell r="D1425" t="str">
            <v>und</v>
          </cell>
        </row>
        <row r="1426">
          <cell r="A1426" t="str">
            <v>2 S 06 400 01</v>
          </cell>
          <cell r="B1426" t="str">
            <v>-</v>
          </cell>
          <cell r="C1426" t="str">
            <v>Cerca arame farp. c/ mourão concr. seção quadrada</v>
          </cell>
          <cell r="D1426" t="str">
            <v>m</v>
          </cell>
        </row>
        <row r="1427">
          <cell r="A1427" t="str">
            <v>2 S 06 400 02</v>
          </cell>
          <cell r="B1427" t="str">
            <v>-</v>
          </cell>
          <cell r="C1427" t="str">
            <v>Cerca arame farp. c/ mourão concr. seção triang.</v>
          </cell>
          <cell r="D1427" t="str">
            <v>m</v>
          </cell>
        </row>
        <row r="1428">
          <cell r="A1428" t="str">
            <v>2 S 06 400 51</v>
          </cell>
          <cell r="B1428" t="str">
            <v>-</v>
          </cell>
          <cell r="C1428" t="str">
            <v>Cerca arame farp.c/mourão concr.seção quadr.AC/BC</v>
          </cell>
          <cell r="D1428" t="str">
            <v>m</v>
          </cell>
        </row>
        <row r="1429">
          <cell r="A1429" t="str">
            <v>2 S 06 400 52</v>
          </cell>
          <cell r="B1429" t="str">
            <v>-</v>
          </cell>
          <cell r="C1429" t="str">
            <v>Cerca arame farp.c/mourão concr.seção triang.AC/BC</v>
          </cell>
          <cell r="D1429" t="str">
            <v>m</v>
          </cell>
        </row>
        <row r="1430">
          <cell r="A1430" t="str">
            <v>2 S 06 410 00</v>
          </cell>
          <cell r="B1430" t="str">
            <v>-</v>
          </cell>
          <cell r="C1430" t="str">
            <v>Cercas de arame farpado com suportes de madeira</v>
          </cell>
          <cell r="D1430" t="str">
            <v>m</v>
          </cell>
        </row>
        <row r="1431">
          <cell r="A1431" t="str">
            <v>2 S 09 001 05</v>
          </cell>
          <cell r="B1431" t="str">
            <v>-</v>
          </cell>
          <cell r="C1431" t="str">
            <v>Transporte local em rodov. não pav. (const.)</v>
          </cell>
          <cell r="D1431" t="str">
            <v>tkm</v>
          </cell>
        </row>
        <row r="1432">
          <cell r="A1432" t="str">
            <v>2 S 09 001 40</v>
          </cell>
          <cell r="B1432" t="str">
            <v>-</v>
          </cell>
          <cell r="C1432" t="str">
            <v>Transporte local c/ carroceria em rodovia não pav.</v>
          </cell>
          <cell r="D1432" t="str">
            <v>tkm</v>
          </cell>
        </row>
        <row r="1433">
          <cell r="A1433" t="str">
            <v>2 S 09 001 90</v>
          </cell>
          <cell r="B1433" t="str">
            <v>-</v>
          </cell>
          <cell r="C1433" t="str">
            <v>Transporte comercial c/ carr. rodov. não pav.</v>
          </cell>
          <cell r="D1433" t="str">
            <v>tkm</v>
          </cell>
        </row>
        <row r="1434">
          <cell r="A1434" t="str">
            <v>2 S 09 001 91</v>
          </cell>
          <cell r="B1434" t="str">
            <v>-</v>
          </cell>
          <cell r="C1434" t="str">
            <v>Transporte comercial c/ basc. 10m3 rod. não pav.</v>
          </cell>
          <cell r="D1434" t="str">
            <v>tkm</v>
          </cell>
        </row>
        <row r="1435">
          <cell r="A1435" t="str">
            <v>2 S 09 002 05</v>
          </cell>
          <cell r="B1435" t="str">
            <v>-</v>
          </cell>
          <cell r="C1435" t="str">
            <v>Transporte local em rodov. pavim. (const.)</v>
          </cell>
          <cell r="D1435" t="str">
            <v>tkm</v>
          </cell>
        </row>
        <row r="1436">
          <cell r="A1436" t="str">
            <v>2 S 09 002 40</v>
          </cell>
          <cell r="B1436" t="str">
            <v>-</v>
          </cell>
          <cell r="C1436" t="str">
            <v>Transporte local c/ carroceria em rodov. pavim.</v>
          </cell>
          <cell r="D1436" t="str">
            <v>tkm</v>
          </cell>
        </row>
        <row r="1437">
          <cell r="A1437" t="str">
            <v>2 S 09 002 90</v>
          </cell>
          <cell r="B1437" t="str">
            <v>-</v>
          </cell>
          <cell r="C1437" t="str">
            <v>Transporte comerc. c/ carr. rodov. pavim.</v>
          </cell>
          <cell r="D1437" t="str">
            <v>tkm</v>
          </cell>
        </row>
        <row r="1438">
          <cell r="A1438" t="str">
            <v>2 S 09 002 91</v>
          </cell>
          <cell r="B1438" t="str">
            <v>-</v>
          </cell>
          <cell r="C1438" t="str">
            <v>Transporte comercial c/ basc. 10m3 rod. pav.</v>
          </cell>
          <cell r="D1438" t="str">
            <v>tkm</v>
          </cell>
        </row>
        <row r="1440">
          <cell r="A1440" t="str">
            <v>DNIT - Sistema de Custos Rodoviários</v>
          </cell>
          <cell r="D1440" t="str">
            <v>Sicro2</v>
          </cell>
        </row>
        <row r="1441">
          <cell r="A1441" t="str">
            <v xml:space="preserve">Conservação Rodoviária </v>
          </cell>
          <cell r="D1441" t="str">
            <v>Minas Gerais</v>
          </cell>
        </row>
        <row r="1442">
          <cell r="A1442" t="str">
            <v>Resumo dos Custos Unitários de Referência: Maio de 2005</v>
          </cell>
          <cell r="D1442" t="str">
            <v>RCtR0330</v>
          </cell>
        </row>
        <row r="1444">
          <cell r="A1444" t="str">
            <v>Código</v>
          </cell>
          <cell r="C1444" t="str">
            <v>Atividade / Serviço</v>
          </cell>
          <cell r="D1444" t="str">
            <v>Unidade</v>
          </cell>
          <cell r="F1444" t="str">
            <v>Preço Unitário</v>
          </cell>
        </row>
        <row r="1445">
          <cell r="D1445" t="str">
            <v>Und</v>
          </cell>
          <cell r="E1445" t="str">
            <v>Direto</v>
          </cell>
          <cell r="F1445" t="str">
            <v>LDI</v>
          </cell>
          <cell r="G1445" t="str">
            <v>Total</v>
          </cell>
        </row>
        <row r="1447">
          <cell r="A1447" t="str">
            <v>3 S 01 200 00</v>
          </cell>
          <cell r="B1447" t="str">
            <v>-</v>
          </cell>
          <cell r="C1447" t="str">
            <v>Escavação e carga mat. jazida (consv)</v>
          </cell>
          <cell r="D1447" t="str">
            <v>m³</v>
          </cell>
        </row>
        <row r="1448">
          <cell r="A1448" t="str">
            <v>3 S 01 401 00</v>
          </cell>
          <cell r="B1448" t="str">
            <v>-</v>
          </cell>
          <cell r="C1448" t="str">
            <v>Recomposição de revestimento primário</v>
          </cell>
          <cell r="D1448" t="str">
            <v>m³</v>
          </cell>
        </row>
        <row r="1449">
          <cell r="A1449" t="str">
            <v>3 S 01 930 00</v>
          </cell>
          <cell r="B1449" t="str">
            <v>-</v>
          </cell>
          <cell r="C1449" t="str">
            <v>Regularização mecânica da faixa de domínio</v>
          </cell>
          <cell r="D1449" t="str">
            <v>m³</v>
          </cell>
        </row>
        <row r="1450">
          <cell r="A1450" t="str">
            <v>3 S 02 200 00</v>
          </cell>
          <cell r="B1450" t="str">
            <v>-</v>
          </cell>
          <cell r="C1450" t="str">
            <v>Solo p/ base de remendo profundo</v>
          </cell>
          <cell r="D1450" t="str">
            <v>m³</v>
          </cell>
        </row>
        <row r="1451">
          <cell r="A1451" t="str">
            <v>3 S 02 200 01</v>
          </cell>
          <cell r="B1451" t="str">
            <v>-</v>
          </cell>
          <cell r="C1451" t="str">
            <v>Recomposição de camada granular do pavimento</v>
          </cell>
          <cell r="D1451" t="str">
            <v>m³</v>
          </cell>
        </row>
        <row r="1452">
          <cell r="A1452" t="str">
            <v>3 S 02 220 00</v>
          </cell>
          <cell r="B1452" t="str">
            <v>-</v>
          </cell>
          <cell r="C1452" t="str">
            <v>Solo brita p/ base de rem. profundo</v>
          </cell>
          <cell r="D1452" t="str">
            <v>m³</v>
          </cell>
        </row>
        <row r="1453">
          <cell r="A1453" t="str">
            <v>3 S 02 220 50</v>
          </cell>
          <cell r="B1453" t="str">
            <v>-</v>
          </cell>
          <cell r="C1453" t="str">
            <v>Solo brita p/ base de remendo profundo BC</v>
          </cell>
          <cell r="D1453" t="str">
            <v>m³</v>
          </cell>
        </row>
        <row r="1454">
          <cell r="A1454" t="str">
            <v>3 S 02 230 00</v>
          </cell>
          <cell r="B1454" t="str">
            <v>-</v>
          </cell>
          <cell r="C1454" t="str">
            <v>Brita para base de remendo profundo</v>
          </cell>
          <cell r="D1454" t="str">
            <v>m³</v>
          </cell>
        </row>
        <row r="1455">
          <cell r="A1455" t="str">
            <v>3 S 02 230 50</v>
          </cell>
          <cell r="B1455" t="str">
            <v>-</v>
          </cell>
          <cell r="C1455" t="str">
            <v>Brita para base de remendo profundo BC</v>
          </cell>
          <cell r="D1455" t="str">
            <v>m³</v>
          </cell>
        </row>
        <row r="1456">
          <cell r="A1456" t="str">
            <v>3 S 02 241 00</v>
          </cell>
          <cell r="B1456" t="str">
            <v>-</v>
          </cell>
          <cell r="C1456" t="str">
            <v>Solo melhorado c/ cimento p/ base rem. profundo</v>
          </cell>
          <cell r="D1456" t="str">
            <v>m³</v>
          </cell>
        </row>
        <row r="1457">
          <cell r="A1457" t="str">
            <v>3 S 02 300 00</v>
          </cell>
          <cell r="B1457" t="str">
            <v>-</v>
          </cell>
          <cell r="C1457" t="str">
            <v>Imprimação</v>
          </cell>
          <cell r="D1457" t="str">
            <v>m³</v>
          </cell>
        </row>
        <row r="1458">
          <cell r="A1458" t="str">
            <v>3 S 02 400 00</v>
          </cell>
          <cell r="B1458" t="str">
            <v>-</v>
          </cell>
          <cell r="C1458" t="str">
            <v>Pintura de ligação</v>
          </cell>
          <cell r="D1458" t="str">
            <v>m³</v>
          </cell>
        </row>
        <row r="1459">
          <cell r="A1459" t="str">
            <v>3 S 02 500 00</v>
          </cell>
          <cell r="B1459" t="str">
            <v>-</v>
          </cell>
          <cell r="C1459" t="str">
            <v>Capa selante com pedrisco</v>
          </cell>
          <cell r="D1459" t="str">
            <v>m³</v>
          </cell>
        </row>
        <row r="1460">
          <cell r="A1460" t="str">
            <v>3 S 02 500 01</v>
          </cell>
          <cell r="B1460" t="str">
            <v>-</v>
          </cell>
          <cell r="C1460" t="str">
            <v>Capa selante com areia</v>
          </cell>
          <cell r="D1460" t="str">
            <v>m³</v>
          </cell>
        </row>
        <row r="1461">
          <cell r="A1461" t="str">
            <v>3 S 02 500 02</v>
          </cell>
          <cell r="B1461" t="str">
            <v>-</v>
          </cell>
          <cell r="C1461" t="str">
            <v>Tratamento superficial simples com CAP</v>
          </cell>
          <cell r="D1461" t="str">
            <v>m²</v>
          </cell>
        </row>
        <row r="1462">
          <cell r="A1462" t="str">
            <v>3 S 02 500 03</v>
          </cell>
          <cell r="B1462" t="str">
            <v>-</v>
          </cell>
          <cell r="C1462" t="str">
            <v>Tratamento superficial simples com emulsão</v>
          </cell>
          <cell r="D1462" t="str">
            <v>m²</v>
          </cell>
        </row>
        <row r="1463">
          <cell r="A1463" t="str">
            <v>3 S 02 500 04</v>
          </cell>
          <cell r="B1463" t="str">
            <v>-</v>
          </cell>
          <cell r="C1463" t="str">
            <v>Tratamento superficial simples c/ banho diluído</v>
          </cell>
          <cell r="D1463" t="str">
            <v>m²</v>
          </cell>
        </row>
        <row r="1464">
          <cell r="A1464" t="str">
            <v>3 S 02 500 50</v>
          </cell>
          <cell r="B1464" t="str">
            <v>-</v>
          </cell>
          <cell r="C1464" t="str">
            <v>Capa selante com pedrisco BC</v>
          </cell>
          <cell r="D1464" t="str">
            <v>m²</v>
          </cell>
        </row>
        <row r="1465">
          <cell r="A1465" t="str">
            <v>3 S 02 500 51</v>
          </cell>
          <cell r="B1465" t="str">
            <v>-</v>
          </cell>
          <cell r="C1465" t="str">
            <v>Capa selante com areia AC</v>
          </cell>
          <cell r="D1465" t="str">
            <v>m²</v>
          </cell>
        </row>
        <row r="1466">
          <cell r="A1466" t="str">
            <v>3 S 02 500 52</v>
          </cell>
          <cell r="B1466" t="str">
            <v>-</v>
          </cell>
          <cell r="C1466" t="str">
            <v>Tratamento superficial simples com CAP BC</v>
          </cell>
          <cell r="D1466" t="str">
            <v>m²</v>
          </cell>
        </row>
        <row r="1467">
          <cell r="A1467" t="str">
            <v>3 S 02 500 53</v>
          </cell>
          <cell r="B1467" t="str">
            <v>-</v>
          </cell>
          <cell r="C1467" t="str">
            <v>Tratamento superficial simples com emulsão BC</v>
          </cell>
          <cell r="D1467" t="str">
            <v>m²</v>
          </cell>
        </row>
        <row r="1468">
          <cell r="A1468" t="str">
            <v>3 S 02 500 54</v>
          </cell>
          <cell r="B1468" t="str">
            <v>-</v>
          </cell>
          <cell r="C1468" t="str">
            <v>Tratam.superficial simples c/banho diluído BC</v>
          </cell>
          <cell r="D1468" t="str">
            <v>m²</v>
          </cell>
        </row>
        <row r="1469">
          <cell r="A1469" t="str">
            <v>3 S 02 501 00</v>
          </cell>
          <cell r="B1469" t="str">
            <v>-</v>
          </cell>
          <cell r="C1469" t="str">
            <v>Tratamento superficial duplo c/ CAP</v>
          </cell>
          <cell r="D1469" t="str">
            <v>m²</v>
          </cell>
        </row>
        <row r="1470">
          <cell r="A1470" t="str">
            <v>3 S 02 501 01</v>
          </cell>
          <cell r="B1470" t="str">
            <v>-</v>
          </cell>
          <cell r="C1470" t="str">
            <v>Tratamento superficial duplo com emulsão</v>
          </cell>
          <cell r="D1470" t="str">
            <v>m²</v>
          </cell>
        </row>
        <row r="1471">
          <cell r="A1471" t="str">
            <v>3 S 02 501 02</v>
          </cell>
          <cell r="B1471" t="str">
            <v>-</v>
          </cell>
          <cell r="C1471" t="str">
            <v>Tratamento superficial duplo com banho diluído</v>
          </cell>
          <cell r="D1471" t="str">
            <v>m²</v>
          </cell>
        </row>
        <row r="1472">
          <cell r="A1472" t="str">
            <v>3 S 02 501 50</v>
          </cell>
          <cell r="B1472" t="str">
            <v>-</v>
          </cell>
          <cell r="C1472" t="str">
            <v>Tratamento superficial duplo c/ CAP BC</v>
          </cell>
          <cell r="D1472" t="str">
            <v>m²</v>
          </cell>
        </row>
        <row r="1473">
          <cell r="A1473" t="str">
            <v>3 S 02 501 51</v>
          </cell>
          <cell r="B1473" t="str">
            <v>-</v>
          </cell>
          <cell r="C1473" t="str">
            <v>Tratamento superficial duplo com emulsão BC</v>
          </cell>
          <cell r="D1473" t="str">
            <v>m²</v>
          </cell>
        </row>
        <row r="1474">
          <cell r="A1474" t="str">
            <v>3 S 02 501 52</v>
          </cell>
          <cell r="B1474" t="str">
            <v>-</v>
          </cell>
          <cell r="C1474" t="str">
            <v>Tratam.superficial duplo com banho diluído BC</v>
          </cell>
          <cell r="D1474" t="str">
            <v>m²</v>
          </cell>
        </row>
        <row r="1475">
          <cell r="A1475" t="str">
            <v>3 S 02 502 00</v>
          </cell>
          <cell r="B1475" t="str">
            <v>-</v>
          </cell>
          <cell r="C1475" t="str">
            <v>Tratamento superficial triplo com c.a.p.</v>
          </cell>
          <cell r="D1475" t="str">
            <v>m²</v>
          </cell>
        </row>
        <row r="1476">
          <cell r="A1476" t="str">
            <v>3 S 02 502 01</v>
          </cell>
          <cell r="B1476" t="str">
            <v>-</v>
          </cell>
          <cell r="C1476" t="str">
            <v>Tratamento superficial triplo com emulsão</v>
          </cell>
          <cell r="D1476" t="str">
            <v>m²</v>
          </cell>
        </row>
        <row r="1477">
          <cell r="A1477" t="str">
            <v>3 S 02 502 02</v>
          </cell>
          <cell r="B1477" t="str">
            <v>-</v>
          </cell>
          <cell r="C1477" t="str">
            <v>Tratamento superficial triplo com banho diluído</v>
          </cell>
          <cell r="D1477" t="str">
            <v>m²</v>
          </cell>
        </row>
        <row r="1478">
          <cell r="A1478" t="str">
            <v>3 S 02 502 50</v>
          </cell>
          <cell r="B1478" t="str">
            <v>-</v>
          </cell>
          <cell r="C1478" t="str">
            <v>Tratamento superficial triplo com CAP BC</v>
          </cell>
          <cell r="D1478" t="str">
            <v>m²</v>
          </cell>
        </row>
        <row r="1479">
          <cell r="A1479" t="str">
            <v>3 S 02 502 51</v>
          </cell>
          <cell r="B1479" t="str">
            <v>-</v>
          </cell>
          <cell r="C1479" t="str">
            <v>Tratamento superficial triplo com emulsão BC</v>
          </cell>
          <cell r="D1479" t="str">
            <v>m²</v>
          </cell>
        </row>
        <row r="1480">
          <cell r="A1480" t="str">
            <v>3 S 02 502 52</v>
          </cell>
          <cell r="B1480" t="str">
            <v>-</v>
          </cell>
          <cell r="C1480" t="str">
            <v>Tratam.superficial triplo com banho diluído BC</v>
          </cell>
          <cell r="D1480" t="str">
            <v>m²</v>
          </cell>
        </row>
        <row r="1481">
          <cell r="A1481" t="str">
            <v>3 S 02 510 00</v>
          </cell>
          <cell r="B1481" t="str">
            <v>-</v>
          </cell>
          <cell r="C1481" t="str">
            <v>Lama asfáltica fina (granulometrias I e II )</v>
          </cell>
          <cell r="D1481" t="str">
            <v>m²</v>
          </cell>
        </row>
        <row r="1482">
          <cell r="A1482" t="str">
            <v>3 S 02 510 01</v>
          </cell>
          <cell r="B1482" t="str">
            <v>-</v>
          </cell>
          <cell r="C1482" t="str">
            <v>Lama asfáltica grossa (granulometrias III e IV)</v>
          </cell>
          <cell r="D1482" t="str">
            <v>m²</v>
          </cell>
        </row>
        <row r="1483">
          <cell r="A1483" t="str">
            <v>3 S 02 510 50</v>
          </cell>
          <cell r="B1483" t="str">
            <v>-</v>
          </cell>
          <cell r="C1483" t="str">
            <v>Lama asfáltica fina (granulometrias I e II ) AC/BC</v>
          </cell>
          <cell r="D1483" t="str">
            <v>m²</v>
          </cell>
        </row>
        <row r="1484">
          <cell r="A1484" t="str">
            <v>3 S 02 510 51</v>
          </cell>
          <cell r="B1484" t="str">
            <v>-</v>
          </cell>
          <cell r="C1484" t="str">
            <v>Lama asfált.grossa (granulometrias III e IV)AC/BC</v>
          </cell>
          <cell r="D1484" t="str">
            <v>m²</v>
          </cell>
        </row>
        <row r="1485">
          <cell r="A1485" t="str">
            <v>3 S 02 520 00</v>
          </cell>
          <cell r="B1485" t="str">
            <v>-</v>
          </cell>
          <cell r="C1485" t="str">
            <v>Mistura areia-asfalto em betoneira</v>
          </cell>
          <cell r="D1485" t="str">
            <v>m³</v>
          </cell>
        </row>
        <row r="1486">
          <cell r="A1486" t="str">
            <v>3 S 02 520 01</v>
          </cell>
          <cell r="B1486" t="str">
            <v>-</v>
          </cell>
          <cell r="C1486" t="str">
            <v>Mistura areia-asfalto usinada a frio</v>
          </cell>
          <cell r="D1486" t="str">
            <v>m³</v>
          </cell>
        </row>
        <row r="1487">
          <cell r="A1487" t="str">
            <v>3 S 02 520 02</v>
          </cell>
          <cell r="B1487" t="str">
            <v>-</v>
          </cell>
          <cell r="C1487" t="str">
            <v>Rec.do rev. com areia asfalto a frio</v>
          </cell>
          <cell r="D1487" t="str">
            <v>m³</v>
          </cell>
        </row>
        <row r="1488">
          <cell r="A1488" t="str">
            <v>3 S 02 520 50</v>
          </cell>
          <cell r="B1488" t="str">
            <v>-</v>
          </cell>
          <cell r="C1488" t="str">
            <v>Mistura areia-asfalto em betoneira AC</v>
          </cell>
          <cell r="D1488" t="str">
            <v>m³</v>
          </cell>
        </row>
        <row r="1489">
          <cell r="A1489" t="str">
            <v>3 S 02 520 51</v>
          </cell>
          <cell r="B1489" t="str">
            <v>-</v>
          </cell>
          <cell r="C1489" t="str">
            <v>Mistura areia-asfalto usinada a frio AC</v>
          </cell>
          <cell r="D1489" t="str">
            <v>m³</v>
          </cell>
        </row>
        <row r="1490">
          <cell r="A1490" t="str">
            <v>3 S 02 521 00</v>
          </cell>
          <cell r="B1490" t="str">
            <v>-</v>
          </cell>
          <cell r="C1490" t="str">
            <v>Mistura areia-asfalto usinada a quente</v>
          </cell>
          <cell r="D1490" t="str">
            <v>m³</v>
          </cell>
        </row>
        <row r="1491">
          <cell r="A1491" t="str">
            <v>3 S 02 521 01</v>
          </cell>
          <cell r="B1491" t="str">
            <v>-</v>
          </cell>
          <cell r="C1491" t="str">
            <v>Rec. do rev. com areia asfalto a quente</v>
          </cell>
          <cell r="D1491" t="str">
            <v>m³</v>
          </cell>
        </row>
        <row r="1492">
          <cell r="A1492" t="str">
            <v>3 S 02 521 50</v>
          </cell>
          <cell r="B1492" t="str">
            <v>-</v>
          </cell>
          <cell r="C1492" t="str">
            <v>Mistura areia-asfalto usinada a quente AC</v>
          </cell>
          <cell r="D1492" t="str">
            <v>m³</v>
          </cell>
        </row>
        <row r="1493">
          <cell r="A1493" t="str">
            <v>3 S 02 530 00</v>
          </cell>
          <cell r="B1493" t="str">
            <v>-</v>
          </cell>
          <cell r="C1493" t="str">
            <v>Mistura betuminosa em betoneira</v>
          </cell>
          <cell r="D1493" t="str">
            <v>m³</v>
          </cell>
        </row>
        <row r="1494">
          <cell r="A1494" t="str">
            <v>3 S 02 530 01</v>
          </cell>
          <cell r="B1494" t="str">
            <v>-</v>
          </cell>
          <cell r="C1494" t="str">
            <v>Mistura betuminosa usinada a frio</v>
          </cell>
          <cell r="D1494" t="str">
            <v>m³</v>
          </cell>
        </row>
        <row r="1495">
          <cell r="A1495" t="str">
            <v>3 S 02 530 02</v>
          </cell>
          <cell r="B1495" t="str">
            <v>-</v>
          </cell>
          <cell r="C1495" t="str">
            <v>Rec.do rev. com mistura betuminosa a frio</v>
          </cell>
          <cell r="D1495" t="str">
            <v>m³</v>
          </cell>
        </row>
        <row r="1496">
          <cell r="A1496" t="str">
            <v>3 S 02 530 50</v>
          </cell>
          <cell r="B1496" t="str">
            <v>-</v>
          </cell>
          <cell r="C1496" t="str">
            <v>Mistura betuminosa em betoneira AC/BC</v>
          </cell>
          <cell r="D1496" t="str">
            <v>m³</v>
          </cell>
        </row>
        <row r="1497">
          <cell r="A1497" t="str">
            <v>3 S 02 530 51</v>
          </cell>
          <cell r="B1497" t="str">
            <v>-</v>
          </cell>
          <cell r="C1497" t="str">
            <v>Mistura betuminosa usinada a frio AC/BC</v>
          </cell>
          <cell r="D1497" t="str">
            <v>m³</v>
          </cell>
        </row>
        <row r="1498">
          <cell r="A1498" t="str">
            <v>3 S 02 540 00</v>
          </cell>
          <cell r="B1498" t="str">
            <v>-</v>
          </cell>
          <cell r="C1498" t="str">
            <v>Mistura betuminosa usinada a quente</v>
          </cell>
          <cell r="D1498" t="str">
            <v>m³</v>
          </cell>
        </row>
        <row r="1499">
          <cell r="A1499" t="str">
            <v>3 S 02 540 01</v>
          </cell>
          <cell r="B1499" t="str">
            <v>-</v>
          </cell>
          <cell r="C1499" t="str">
            <v>Rec.do rev.com mistura betuminosa a quente</v>
          </cell>
          <cell r="D1499" t="str">
            <v>m³</v>
          </cell>
        </row>
        <row r="1500">
          <cell r="A1500" t="str">
            <v>3 S 02 540 50</v>
          </cell>
          <cell r="B1500" t="str">
            <v>-</v>
          </cell>
          <cell r="C1500" t="str">
            <v>Mistura betuminosa usinada a quente AC/BC</v>
          </cell>
          <cell r="D1500" t="str">
            <v>m³</v>
          </cell>
        </row>
        <row r="1501">
          <cell r="A1501" t="str">
            <v>3 S 02 601 00</v>
          </cell>
          <cell r="B1501" t="str">
            <v>-</v>
          </cell>
          <cell r="C1501" t="str">
            <v>Recomposição de placa de concreto</v>
          </cell>
          <cell r="D1501" t="str">
            <v>m³</v>
          </cell>
        </row>
        <row r="1502">
          <cell r="A1502" t="str">
            <v>3 S 02 601 50</v>
          </cell>
          <cell r="B1502" t="str">
            <v>-</v>
          </cell>
          <cell r="C1502" t="str">
            <v>Recomposição de placa de concreto AC/BC</v>
          </cell>
          <cell r="D1502" t="str">
            <v>m³</v>
          </cell>
        </row>
        <row r="1503">
          <cell r="A1503" t="str">
            <v>3 S 02 900 00</v>
          </cell>
          <cell r="B1503" t="str">
            <v>-</v>
          </cell>
          <cell r="C1503" t="str">
            <v>Remoção mecanizada de revestimento betuminoso</v>
          </cell>
          <cell r="D1503" t="str">
            <v>m³</v>
          </cell>
          <cell r="H1503" t="str">
            <v>DNER-ES-321/97</v>
          </cell>
        </row>
        <row r="1504">
          <cell r="A1504" t="str">
            <v>3 S 02 901 00</v>
          </cell>
          <cell r="B1504" t="str">
            <v>-</v>
          </cell>
          <cell r="C1504" t="str">
            <v>Remoção manual de revestimento betuminoso</v>
          </cell>
          <cell r="D1504" t="str">
            <v>m³</v>
          </cell>
          <cell r="H1504" t="str">
            <v>DNER-ES-321/97</v>
          </cell>
        </row>
        <row r="1505">
          <cell r="A1505" t="str">
            <v>3 S 02 902 00</v>
          </cell>
          <cell r="B1505" t="str">
            <v>-</v>
          </cell>
          <cell r="C1505" t="str">
            <v>Remoção mecanizada da camada granular do pavimento</v>
          </cell>
          <cell r="D1505" t="str">
            <v>m³</v>
          </cell>
          <cell r="H1505" t="str">
            <v>DNER-ES-321/97</v>
          </cell>
        </row>
        <row r="1506">
          <cell r="A1506" t="str">
            <v>3 S 02 903 00</v>
          </cell>
          <cell r="B1506" t="str">
            <v>-</v>
          </cell>
          <cell r="C1506" t="str">
            <v>Remoção manual da camada granular do pavimento</v>
          </cell>
          <cell r="D1506" t="str">
            <v>m³</v>
          </cell>
          <cell r="H1506" t="str">
            <v>DNER-ES-321/97</v>
          </cell>
        </row>
        <row r="1507">
          <cell r="A1507" t="str">
            <v>3 S 02 999 00</v>
          </cell>
          <cell r="B1507" t="str">
            <v>-</v>
          </cell>
          <cell r="C1507" t="str">
            <v>Peneiramento</v>
          </cell>
          <cell r="D1507" t="str">
            <v>m³</v>
          </cell>
        </row>
        <row r="1508">
          <cell r="A1508" t="str">
            <v>3 S 03 310 00</v>
          </cell>
          <cell r="B1508" t="str">
            <v>-</v>
          </cell>
          <cell r="C1508" t="str">
            <v>Concreto ciclópico</v>
          </cell>
          <cell r="D1508" t="str">
            <v>m³</v>
          </cell>
        </row>
        <row r="1509">
          <cell r="A1509" t="str">
            <v>3 S 03 310 50</v>
          </cell>
          <cell r="B1509" t="str">
            <v>-</v>
          </cell>
          <cell r="C1509" t="str">
            <v>Concreto ciclópico AC/BC/PC</v>
          </cell>
          <cell r="D1509" t="str">
            <v>m³</v>
          </cell>
        </row>
        <row r="1510">
          <cell r="A1510" t="str">
            <v>3 S 03 329 00</v>
          </cell>
          <cell r="B1510" t="str">
            <v>-</v>
          </cell>
          <cell r="C1510" t="str">
            <v>Concreto de cimento (confecção e lançamento)</v>
          </cell>
          <cell r="D1510" t="str">
            <v>m³</v>
          </cell>
        </row>
        <row r="1511">
          <cell r="A1511" t="str">
            <v>3 S 03 329 01</v>
          </cell>
          <cell r="B1511" t="str">
            <v>-</v>
          </cell>
          <cell r="C1511" t="str">
            <v>Concreto de cimento(confecção manual e lançamento)</v>
          </cell>
          <cell r="D1511" t="str">
            <v>m³</v>
          </cell>
        </row>
        <row r="1512">
          <cell r="A1512" t="str">
            <v>3 S 03 329 50</v>
          </cell>
          <cell r="B1512" t="str">
            <v>-</v>
          </cell>
          <cell r="C1512" t="str">
            <v>Concreto de cimento (confecção e lançamento) AC/BC</v>
          </cell>
          <cell r="D1512" t="str">
            <v>m³</v>
          </cell>
        </row>
        <row r="1513">
          <cell r="A1513" t="str">
            <v>3 S 03 329 51</v>
          </cell>
          <cell r="B1513" t="str">
            <v>-</v>
          </cell>
          <cell r="C1513" t="str">
            <v>Concr.de cimento (conf.manual lançamento) AC/BC</v>
          </cell>
          <cell r="D1513" t="str">
            <v>m³</v>
          </cell>
        </row>
        <row r="1514">
          <cell r="A1514" t="str">
            <v>3 S 03 340 02</v>
          </cell>
          <cell r="B1514" t="str">
            <v>-</v>
          </cell>
          <cell r="C1514" t="str">
            <v>Argamassa cimento areia 1-6</v>
          </cell>
          <cell r="D1514" t="str">
            <v>m³</v>
          </cell>
        </row>
        <row r="1515">
          <cell r="A1515" t="str">
            <v>3 S 03 340 03</v>
          </cell>
          <cell r="B1515" t="str">
            <v>-</v>
          </cell>
          <cell r="C1515" t="str">
            <v>Argamassa cimento solo 1:10</v>
          </cell>
          <cell r="D1515" t="str">
            <v>m³</v>
          </cell>
        </row>
        <row r="1516">
          <cell r="A1516" t="str">
            <v>3 S 03 340 52</v>
          </cell>
          <cell r="B1516" t="str">
            <v>-</v>
          </cell>
          <cell r="C1516" t="str">
            <v>Argamassa cimento areia 1-6 AC</v>
          </cell>
          <cell r="D1516" t="str">
            <v>m³</v>
          </cell>
        </row>
        <row r="1517">
          <cell r="A1517" t="str">
            <v>3 S 03 353 00</v>
          </cell>
          <cell r="B1517" t="str">
            <v>-</v>
          </cell>
          <cell r="C1517" t="str">
            <v>Dobragem e colocação de armadura</v>
          </cell>
          <cell r="D1517" t="str">
            <v>Kg</v>
          </cell>
        </row>
        <row r="1518">
          <cell r="A1518" t="str">
            <v>3 S 03 370 00</v>
          </cell>
          <cell r="B1518" t="str">
            <v>-</v>
          </cell>
          <cell r="C1518" t="str">
            <v>Forma comum de madeira</v>
          </cell>
          <cell r="D1518" t="str">
            <v>m²</v>
          </cell>
        </row>
        <row r="1519">
          <cell r="A1519" t="str">
            <v>3 S 03 940 01</v>
          </cell>
          <cell r="B1519" t="str">
            <v>-</v>
          </cell>
          <cell r="C1519" t="str">
            <v>Reaterro e compactação p/ bueiro</v>
          </cell>
          <cell r="D1519" t="str">
            <v>m³</v>
          </cell>
        </row>
        <row r="1520">
          <cell r="A1520" t="str">
            <v>3 S 03 940 02</v>
          </cell>
          <cell r="B1520" t="str">
            <v>-</v>
          </cell>
          <cell r="C1520" t="str">
            <v>Reaterro apiloado</v>
          </cell>
          <cell r="D1520" t="str">
            <v>m³</v>
          </cell>
        </row>
        <row r="1521">
          <cell r="A1521" t="str">
            <v>3 S 03 950 00</v>
          </cell>
          <cell r="B1521" t="str">
            <v>-</v>
          </cell>
          <cell r="C1521" t="str">
            <v>Limpeza de ponte</v>
          </cell>
          <cell r="D1521" t="str">
            <v>m</v>
          </cell>
        </row>
        <row r="1522">
          <cell r="A1522" t="str">
            <v>3 S 04 000 00</v>
          </cell>
          <cell r="B1522" t="str">
            <v>-</v>
          </cell>
          <cell r="C1522" t="str">
            <v>Escavação manual em material de 1a categoria</v>
          </cell>
          <cell r="D1522" t="str">
            <v>m³</v>
          </cell>
        </row>
        <row r="1523">
          <cell r="A1523" t="str">
            <v>3 S 04 000 01</v>
          </cell>
          <cell r="B1523" t="str">
            <v>-</v>
          </cell>
          <cell r="C1523" t="str">
            <v>Escavação manual em material de 2a categoria</v>
          </cell>
          <cell r="D1523" t="str">
            <v>m³</v>
          </cell>
        </row>
        <row r="1524">
          <cell r="A1524" t="str">
            <v>3 S 04 001 00</v>
          </cell>
          <cell r="B1524" t="str">
            <v>-</v>
          </cell>
          <cell r="C1524" t="str">
            <v>Escavação mecaniz. de vala em mater. de 1a cat.</v>
          </cell>
          <cell r="D1524" t="str">
            <v>m³</v>
          </cell>
        </row>
        <row r="1525">
          <cell r="A1525" t="str">
            <v>3 S 04 010 00</v>
          </cell>
          <cell r="B1525" t="str">
            <v>-</v>
          </cell>
          <cell r="C1525" t="str">
            <v>Escavação mecaniz.de vala em material de 2a cat.</v>
          </cell>
          <cell r="D1525" t="str">
            <v>m³</v>
          </cell>
        </row>
        <row r="1526">
          <cell r="A1526" t="str">
            <v>3 S 04 020 00</v>
          </cell>
          <cell r="B1526" t="str">
            <v>-</v>
          </cell>
          <cell r="C1526" t="str">
            <v>Escavação e carga de material de 3a cat. em valas</v>
          </cell>
          <cell r="D1526" t="str">
            <v>m³</v>
          </cell>
        </row>
        <row r="1527">
          <cell r="A1527" t="str">
            <v>3 S 04 300 16</v>
          </cell>
          <cell r="B1527" t="str">
            <v>-</v>
          </cell>
          <cell r="C1527" t="str">
            <v>Bueiro met. chapa múltipla D=1,60m galv.</v>
          </cell>
          <cell r="D1527" t="str">
            <v>m</v>
          </cell>
        </row>
        <row r="1528">
          <cell r="A1528" t="str">
            <v>3 S 04 300 20</v>
          </cell>
          <cell r="B1528" t="str">
            <v>-</v>
          </cell>
          <cell r="C1528" t="str">
            <v>Bueiro met. chapa múltipla D=2,00m galv.</v>
          </cell>
          <cell r="D1528" t="str">
            <v>m</v>
          </cell>
        </row>
        <row r="1529">
          <cell r="A1529" t="str">
            <v>3 S 04 300 66</v>
          </cell>
          <cell r="B1529" t="str">
            <v>-</v>
          </cell>
          <cell r="C1529" t="str">
            <v>Bueiro met. chapa múltipla D=1,60m galvan. BC</v>
          </cell>
          <cell r="D1529" t="str">
            <v>m</v>
          </cell>
        </row>
        <row r="1530">
          <cell r="A1530" t="str">
            <v>3 S 04 300 70</v>
          </cell>
          <cell r="B1530" t="str">
            <v>-</v>
          </cell>
          <cell r="C1530" t="str">
            <v>Bueiro met. chapa múltipla D=2,00m galvan. BC</v>
          </cell>
          <cell r="D1530" t="str">
            <v>m</v>
          </cell>
        </row>
        <row r="1531">
          <cell r="A1531" t="str">
            <v>3 S 04 301 16</v>
          </cell>
          <cell r="B1531" t="str">
            <v>-</v>
          </cell>
          <cell r="C1531" t="str">
            <v>Bueiro met.chapas múlt. D=1,60 m rev. epoxy</v>
          </cell>
          <cell r="D1531" t="str">
            <v>m</v>
          </cell>
        </row>
        <row r="1532">
          <cell r="A1532" t="str">
            <v>3 S 04 301 20</v>
          </cell>
          <cell r="B1532" t="str">
            <v>-</v>
          </cell>
          <cell r="C1532" t="str">
            <v>Bueiro met. chapas múlt. D=2,00 m rev. epoxy</v>
          </cell>
          <cell r="D1532" t="str">
            <v>m</v>
          </cell>
        </row>
        <row r="1533">
          <cell r="A1533" t="str">
            <v>3 S 04 301 66</v>
          </cell>
          <cell r="B1533" t="str">
            <v>-</v>
          </cell>
          <cell r="C1533" t="str">
            <v>Bueiro met. chapas múlt. D=1,60 m rev. Epoxy BC</v>
          </cell>
          <cell r="D1533" t="str">
            <v>m</v>
          </cell>
        </row>
        <row r="1534">
          <cell r="A1534" t="str">
            <v>3 S 04 301 70</v>
          </cell>
          <cell r="B1534" t="str">
            <v>-</v>
          </cell>
          <cell r="C1534" t="str">
            <v>Bueiro met. chapas múlt. D=2,00 m rev. epoxy BC</v>
          </cell>
          <cell r="D1534" t="str">
            <v>m</v>
          </cell>
        </row>
        <row r="1535">
          <cell r="A1535" t="str">
            <v>3 S 04 310 12</v>
          </cell>
          <cell r="B1535" t="str">
            <v>-</v>
          </cell>
          <cell r="C1535" t="str">
            <v>Bueiro met. s/interrupção tráf. D=1,20 m galv.</v>
          </cell>
          <cell r="D1535" t="str">
            <v>m</v>
          </cell>
        </row>
        <row r="1536">
          <cell r="A1536" t="str">
            <v>3 S 04 310 16</v>
          </cell>
          <cell r="B1536" t="str">
            <v>-</v>
          </cell>
          <cell r="C1536" t="str">
            <v>Bueiro met. s/interrupção tráf. D=1,60 m galv.</v>
          </cell>
          <cell r="D1536" t="str">
            <v>m</v>
          </cell>
        </row>
        <row r="1537">
          <cell r="A1537" t="str">
            <v>3 S 04 310 20</v>
          </cell>
          <cell r="B1537" t="str">
            <v>-</v>
          </cell>
          <cell r="C1537" t="str">
            <v>Bueiro met. s/interrupção tráf. D=2,00 m galv.</v>
          </cell>
          <cell r="D1537" t="str">
            <v>m</v>
          </cell>
        </row>
        <row r="1538">
          <cell r="A1538" t="str">
            <v>3 S 04 311 12</v>
          </cell>
          <cell r="B1538" t="str">
            <v>-</v>
          </cell>
          <cell r="C1538" t="str">
            <v>Bueiro met.s/interrupção tráf. D=1,20 m rev. epoxy</v>
          </cell>
          <cell r="D1538" t="str">
            <v>m</v>
          </cell>
        </row>
        <row r="1539">
          <cell r="A1539" t="str">
            <v>3 S 04 311 16</v>
          </cell>
          <cell r="B1539" t="str">
            <v>-</v>
          </cell>
          <cell r="C1539" t="str">
            <v>Bueiro met.s/interrupção tráf. D=1,60 m rev. epoxy</v>
          </cell>
          <cell r="D1539" t="str">
            <v>m</v>
          </cell>
        </row>
        <row r="1540">
          <cell r="A1540" t="str">
            <v>3 S 04 311 20</v>
          </cell>
          <cell r="B1540" t="str">
            <v>-</v>
          </cell>
          <cell r="C1540" t="str">
            <v>Bueiro met.s/interrupção tráf. D=2,00 m rev. epoxy</v>
          </cell>
          <cell r="D1540" t="str">
            <v>m</v>
          </cell>
        </row>
        <row r="1541">
          <cell r="A1541" t="str">
            <v>3 S 04 590 00</v>
          </cell>
          <cell r="B1541" t="str">
            <v>-</v>
          </cell>
          <cell r="C1541" t="str">
            <v>Assentamento de dreno profundo</v>
          </cell>
          <cell r="D1541" t="str">
            <v>m</v>
          </cell>
        </row>
        <row r="1542">
          <cell r="A1542" t="str">
            <v>3 S 04 590 50</v>
          </cell>
          <cell r="B1542" t="str">
            <v>-</v>
          </cell>
          <cell r="C1542" t="str">
            <v>Assentamento de dreno profundo AC/BC</v>
          </cell>
          <cell r="D1542" t="str">
            <v>m</v>
          </cell>
        </row>
        <row r="1543">
          <cell r="A1543" t="str">
            <v>3 S 04 999 08</v>
          </cell>
          <cell r="B1543" t="str">
            <v>-</v>
          </cell>
          <cell r="C1543" t="str">
            <v>Selo de argila apiloado com solo local</v>
          </cell>
          <cell r="D1543" t="str">
            <v>m³</v>
          </cell>
        </row>
        <row r="1544">
          <cell r="A1544" t="str">
            <v>3 S 05 000 00</v>
          </cell>
          <cell r="B1544" t="str">
            <v>-</v>
          </cell>
          <cell r="C1544" t="str">
            <v>Enrocamento de pedra arrumada</v>
          </cell>
          <cell r="D1544" t="str">
            <v>m³</v>
          </cell>
        </row>
        <row r="1545">
          <cell r="A1545" t="str">
            <v>3 S 05 001 00</v>
          </cell>
          <cell r="B1545" t="str">
            <v>-</v>
          </cell>
          <cell r="C1545" t="str">
            <v>Enrocamento de pedra jogada</v>
          </cell>
          <cell r="D1545" t="str">
            <v>m³</v>
          </cell>
        </row>
        <row r="1546">
          <cell r="A1546" t="str">
            <v>3 S 05 101 01</v>
          </cell>
          <cell r="B1546" t="str">
            <v>-</v>
          </cell>
          <cell r="C1546" t="str">
            <v>Revestimento vegetal com mudas</v>
          </cell>
          <cell r="D1546" t="str">
            <v>m²</v>
          </cell>
        </row>
        <row r="1547">
          <cell r="A1547" t="str">
            <v>3 S 05 101 02</v>
          </cell>
          <cell r="B1547" t="str">
            <v>-</v>
          </cell>
          <cell r="C1547" t="str">
            <v>Revestimento vegetal com grama em leivas</v>
          </cell>
          <cell r="D1547" t="str">
            <v>m²</v>
          </cell>
        </row>
        <row r="1548">
          <cell r="A1548" t="str">
            <v>3 S 08 001 00</v>
          </cell>
          <cell r="B1548" t="str">
            <v>-</v>
          </cell>
          <cell r="C1548" t="str">
            <v>Reconformação da plataforma</v>
          </cell>
          <cell r="D1548" t="str">
            <v>ha</v>
          </cell>
        </row>
        <row r="1549">
          <cell r="A1549" t="str">
            <v>3 S 08 100 00</v>
          </cell>
          <cell r="B1549" t="str">
            <v>-</v>
          </cell>
          <cell r="C1549" t="str">
            <v>Tapa buraco</v>
          </cell>
          <cell r="D1549" t="str">
            <v>m³</v>
          </cell>
        </row>
        <row r="1550">
          <cell r="A1550" t="str">
            <v>3 S 08 101 01</v>
          </cell>
          <cell r="B1550" t="str">
            <v>-</v>
          </cell>
          <cell r="C1550" t="str">
            <v>Remendo profundo com demolição manual</v>
          </cell>
          <cell r="D1550" t="str">
            <v>m³</v>
          </cell>
        </row>
        <row r="1551">
          <cell r="A1551" t="str">
            <v>3 S 08 101 02</v>
          </cell>
          <cell r="B1551" t="str">
            <v>-</v>
          </cell>
          <cell r="C1551" t="str">
            <v>Remendo profundo com demolição mecanizada</v>
          </cell>
          <cell r="D1551" t="str">
            <v>m³</v>
          </cell>
        </row>
        <row r="1552">
          <cell r="A1552" t="str">
            <v>3 S 08 102 00</v>
          </cell>
          <cell r="B1552" t="str">
            <v>-</v>
          </cell>
          <cell r="C1552" t="str">
            <v>Limpeza ench. juntas pav. concr. a quente (consv)</v>
          </cell>
          <cell r="D1552" t="str">
            <v>m</v>
          </cell>
        </row>
        <row r="1553">
          <cell r="A1553" t="str">
            <v>3 S 08 102 01</v>
          </cell>
          <cell r="B1553" t="str">
            <v>-</v>
          </cell>
          <cell r="C1553" t="str">
            <v>Limpeza ench. juntas pav. concr. a frio (consv)</v>
          </cell>
          <cell r="D1553" t="str">
            <v>m</v>
          </cell>
        </row>
        <row r="1554">
          <cell r="A1554" t="str">
            <v>3 S 08 102 51</v>
          </cell>
          <cell r="B1554" t="str">
            <v>-</v>
          </cell>
          <cell r="C1554" t="str">
            <v>Limpeza ench.juntas pav.concr.a frio(consv) AC</v>
          </cell>
          <cell r="D1554" t="str">
            <v>m</v>
          </cell>
        </row>
        <row r="1555">
          <cell r="A1555" t="str">
            <v>3 S 08 103 00</v>
          </cell>
          <cell r="B1555" t="str">
            <v>-</v>
          </cell>
          <cell r="C1555" t="str">
            <v>Selagem de trinca</v>
          </cell>
          <cell r="D1555" t="str">
            <v>I</v>
          </cell>
        </row>
        <row r="1556">
          <cell r="A1556" t="str">
            <v>3 S 08 103 50</v>
          </cell>
          <cell r="B1556" t="str">
            <v>-</v>
          </cell>
          <cell r="C1556" t="str">
            <v>Selagem de trinca AC</v>
          </cell>
          <cell r="D1556" t="str">
            <v>I</v>
          </cell>
        </row>
        <row r="1557">
          <cell r="A1557" t="str">
            <v>3 S 08 104 01</v>
          </cell>
          <cell r="B1557" t="str">
            <v>-</v>
          </cell>
          <cell r="C1557" t="str">
            <v>Combate à exsudação com areia</v>
          </cell>
          <cell r="D1557" t="str">
            <v>m²</v>
          </cell>
        </row>
        <row r="1558">
          <cell r="A1558" t="str">
            <v>3 S 08 104 02</v>
          </cell>
          <cell r="B1558" t="str">
            <v>-</v>
          </cell>
          <cell r="C1558" t="str">
            <v>Combate à exsudação com pedrisco</v>
          </cell>
          <cell r="D1558" t="str">
            <v>m²</v>
          </cell>
        </row>
        <row r="1559">
          <cell r="A1559" t="str">
            <v>3 S 08 104 51</v>
          </cell>
          <cell r="B1559" t="str">
            <v>-</v>
          </cell>
          <cell r="C1559" t="str">
            <v>Combate à exsudação com areia AC</v>
          </cell>
          <cell r="D1559" t="str">
            <v>m²</v>
          </cell>
        </row>
        <row r="1560">
          <cell r="A1560" t="str">
            <v>3 S 08 104 52</v>
          </cell>
          <cell r="B1560" t="str">
            <v>-</v>
          </cell>
          <cell r="C1560" t="str">
            <v>Combate à exsudação com pedrisco BC</v>
          </cell>
          <cell r="D1560" t="str">
            <v>m²</v>
          </cell>
        </row>
        <row r="1561">
          <cell r="A1561" t="str">
            <v>3 S 08 109 00</v>
          </cell>
          <cell r="B1561" t="str">
            <v>-</v>
          </cell>
          <cell r="C1561" t="str">
            <v>Correção de defeitos com mistura betuminosa</v>
          </cell>
          <cell r="D1561" t="str">
            <v>m³</v>
          </cell>
        </row>
        <row r="1562">
          <cell r="A1562" t="str">
            <v>3 S 08 109 12</v>
          </cell>
          <cell r="B1562" t="str">
            <v>-</v>
          </cell>
          <cell r="C1562" t="str">
            <v>Correção de defeitos por fresagem descontínua</v>
          </cell>
          <cell r="D1562" t="str">
            <v>m³</v>
          </cell>
        </row>
        <row r="1563">
          <cell r="A1563" t="str">
            <v>3 S 08 110 00</v>
          </cell>
          <cell r="B1563" t="str">
            <v>-</v>
          </cell>
          <cell r="C1563" t="str">
            <v>Correção de defeitos por penetração</v>
          </cell>
          <cell r="D1563" t="str">
            <v>m²</v>
          </cell>
        </row>
        <row r="1564">
          <cell r="A1564" t="str">
            <v>3 S 08 110 50</v>
          </cell>
          <cell r="B1564" t="str">
            <v>-</v>
          </cell>
          <cell r="C1564" t="str">
            <v>Correção de defeitos por penetração BC</v>
          </cell>
          <cell r="D1564" t="str">
            <v>m²</v>
          </cell>
        </row>
        <row r="1565">
          <cell r="A1565" t="str">
            <v>3 S 08 200 00</v>
          </cell>
          <cell r="B1565" t="str">
            <v>-</v>
          </cell>
          <cell r="C1565" t="str">
            <v>Recomp. de guarda corpo</v>
          </cell>
          <cell r="D1565" t="str">
            <v>m</v>
          </cell>
        </row>
        <row r="1566">
          <cell r="A1566" t="str">
            <v>3 S 08 200 01</v>
          </cell>
          <cell r="B1566" t="str">
            <v>-</v>
          </cell>
          <cell r="C1566" t="str">
            <v>Recomposição de sarjeta em alvenaria de tijolo</v>
          </cell>
          <cell r="D1566" t="str">
            <v>m²</v>
          </cell>
        </row>
        <row r="1567">
          <cell r="A1567" t="str">
            <v>3 S 08 200 50</v>
          </cell>
          <cell r="B1567" t="str">
            <v>-</v>
          </cell>
          <cell r="C1567" t="str">
            <v>Recomp. de guarda corpo AC/BC</v>
          </cell>
          <cell r="D1567" t="str">
            <v>m</v>
          </cell>
        </row>
        <row r="1568">
          <cell r="A1568" t="str">
            <v>3 S 08 200 51</v>
          </cell>
          <cell r="B1568" t="str">
            <v>-</v>
          </cell>
          <cell r="C1568" t="str">
            <v>Recomp.de sarjeta em alvenaria de tijolo AC</v>
          </cell>
          <cell r="D1568" t="str">
            <v>m²</v>
          </cell>
        </row>
        <row r="1569">
          <cell r="A1569" t="str">
            <v>3 S 08 300 01</v>
          </cell>
          <cell r="B1569" t="str">
            <v>-</v>
          </cell>
          <cell r="C1569" t="str">
            <v>Limpeza de sarjeta e meio fio</v>
          </cell>
          <cell r="D1569" t="str">
            <v>m</v>
          </cell>
        </row>
        <row r="1570">
          <cell r="A1570" t="str">
            <v>3 S 08 301 01</v>
          </cell>
          <cell r="B1570" t="str">
            <v>-</v>
          </cell>
          <cell r="C1570" t="str">
            <v>Limpeza de valeta de corte</v>
          </cell>
          <cell r="D1570" t="str">
            <v>m</v>
          </cell>
        </row>
        <row r="1571">
          <cell r="A1571" t="str">
            <v>3 S 08 301 02</v>
          </cell>
          <cell r="B1571" t="str">
            <v>-</v>
          </cell>
          <cell r="C1571" t="str">
            <v>Limpeza de vala de drenagem</v>
          </cell>
          <cell r="D1571" t="str">
            <v>m</v>
          </cell>
        </row>
        <row r="1572">
          <cell r="A1572" t="str">
            <v>3 S 08 301 03</v>
          </cell>
          <cell r="B1572" t="str">
            <v>-</v>
          </cell>
          <cell r="C1572" t="str">
            <v>Limpeza de descida d'água</v>
          </cell>
          <cell r="D1572" t="str">
            <v>m</v>
          </cell>
        </row>
        <row r="1573">
          <cell r="A1573" t="str">
            <v>3 S 08 302 01</v>
          </cell>
          <cell r="B1573" t="str">
            <v>-</v>
          </cell>
          <cell r="C1573" t="str">
            <v>Limpeza de bueiro</v>
          </cell>
          <cell r="D1573" t="str">
            <v>m³</v>
          </cell>
        </row>
        <row r="1574">
          <cell r="A1574" t="str">
            <v>3 S 08 302 02</v>
          </cell>
          <cell r="B1574" t="str">
            <v>-</v>
          </cell>
          <cell r="C1574" t="str">
            <v>Desobstrução de bueiro</v>
          </cell>
          <cell r="D1574" t="str">
            <v>m³</v>
          </cell>
        </row>
        <row r="1575">
          <cell r="A1575" t="str">
            <v>3 S 08 302 03</v>
          </cell>
          <cell r="B1575" t="str">
            <v>-</v>
          </cell>
          <cell r="C1575" t="str">
            <v>Assentamento de tubo D=0,60 m</v>
          </cell>
          <cell r="D1575" t="str">
            <v>m</v>
          </cell>
        </row>
        <row r="1576">
          <cell r="A1576" t="str">
            <v>3 S 08 302 04</v>
          </cell>
          <cell r="B1576" t="str">
            <v>-</v>
          </cell>
          <cell r="C1576" t="str">
            <v>Assentamento de tubo D=0,80 m</v>
          </cell>
          <cell r="D1576" t="str">
            <v>m</v>
          </cell>
        </row>
        <row r="1577">
          <cell r="A1577" t="str">
            <v>3 S 08 302 05</v>
          </cell>
          <cell r="B1577" t="str">
            <v>-</v>
          </cell>
          <cell r="C1577" t="str">
            <v>Assentamento de tubo D=1,0 m</v>
          </cell>
          <cell r="D1577" t="str">
            <v>m</v>
          </cell>
        </row>
        <row r="1578">
          <cell r="A1578" t="str">
            <v>3 S 08 302 06</v>
          </cell>
          <cell r="B1578" t="str">
            <v>-</v>
          </cell>
          <cell r="C1578" t="str">
            <v>Assentamento de tubo D=1,20 m</v>
          </cell>
          <cell r="D1578" t="str">
            <v>m</v>
          </cell>
        </row>
        <row r="1579">
          <cell r="A1579" t="str">
            <v>3 S 08 302 53</v>
          </cell>
          <cell r="B1579" t="str">
            <v>-</v>
          </cell>
          <cell r="C1579" t="str">
            <v>Assentamento de tubo D=0,60 m AC/BC</v>
          </cell>
          <cell r="D1579" t="str">
            <v>m</v>
          </cell>
        </row>
        <row r="1580">
          <cell r="A1580" t="str">
            <v>3 S 08 302 54</v>
          </cell>
          <cell r="B1580" t="str">
            <v>-</v>
          </cell>
          <cell r="C1580" t="str">
            <v>Assentamento de tubo D=0,80 m AC/BC</v>
          </cell>
          <cell r="D1580" t="str">
            <v>m</v>
          </cell>
        </row>
        <row r="1581">
          <cell r="A1581" t="str">
            <v>3 S 08 302 55</v>
          </cell>
          <cell r="B1581" t="str">
            <v>-</v>
          </cell>
          <cell r="C1581" t="str">
            <v>Assentamento de tubo D=1,0 m AC/BC</v>
          </cell>
          <cell r="D1581" t="str">
            <v>m</v>
          </cell>
        </row>
        <row r="1582">
          <cell r="A1582" t="str">
            <v>3 S 08 302 56</v>
          </cell>
          <cell r="B1582" t="str">
            <v>-</v>
          </cell>
          <cell r="C1582" t="str">
            <v>Assentamento de tubo D=1,20 m AC/BC</v>
          </cell>
          <cell r="D1582" t="str">
            <v>m</v>
          </cell>
        </row>
        <row r="1583">
          <cell r="A1583" t="str">
            <v>3 S 08 400 00</v>
          </cell>
          <cell r="B1583" t="str">
            <v>-</v>
          </cell>
          <cell r="C1583" t="str">
            <v>Limpeza de placa de sinalização</v>
          </cell>
          <cell r="D1583" t="str">
            <v>m²</v>
          </cell>
        </row>
        <row r="1584">
          <cell r="A1584" t="str">
            <v>3 S 08 400 01</v>
          </cell>
          <cell r="B1584" t="str">
            <v>-</v>
          </cell>
          <cell r="C1584" t="str">
            <v>Recomposição placa de sinalização</v>
          </cell>
          <cell r="D1584" t="str">
            <v>m²</v>
          </cell>
        </row>
        <row r="1585">
          <cell r="A1585" t="str">
            <v>3 S 08 400 02</v>
          </cell>
          <cell r="B1585" t="str">
            <v>-</v>
          </cell>
          <cell r="C1585" t="str">
            <v>Substituição de balizador</v>
          </cell>
          <cell r="D1585" t="str">
            <v>und</v>
          </cell>
        </row>
        <row r="1586">
          <cell r="A1586" t="str">
            <v>3 S 08 400 52</v>
          </cell>
          <cell r="B1586" t="str">
            <v>-</v>
          </cell>
          <cell r="C1586" t="str">
            <v>Substituição de balizador AC/BC</v>
          </cell>
          <cell r="D1586" t="str">
            <v>und</v>
          </cell>
        </row>
        <row r="1587">
          <cell r="A1587" t="str">
            <v>3 S 08 401 00</v>
          </cell>
          <cell r="B1587" t="str">
            <v>-</v>
          </cell>
          <cell r="C1587" t="str">
            <v>Recomposição de defensa metálica</v>
          </cell>
          <cell r="D1587" t="str">
            <v>m</v>
          </cell>
        </row>
        <row r="1588">
          <cell r="A1588" t="str">
            <v>3 S 08 402 00</v>
          </cell>
          <cell r="B1588" t="str">
            <v>-</v>
          </cell>
          <cell r="C1588" t="str">
            <v>Caiação</v>
          </cell>
          <cell r="D1588" t="str">
            <v>m²</v>
          </cell>
        </row>
        <row r="1589">
          <cell r="A1589" t="str">
            <v>3 S 08 403 00</v>
          </cell>
          <cell r="B1589" t="str">
            <v>-</v>
          </cell>
          <cell r="C1589" t="str">
            <v>Renovação manual de sinalização horizontal</v>
          </cell>
          <cell r="D1589" t="str">
            <v>m²</v>
          </cell>
        </row>
        <row r="1590">
          <cell r="A1590" t="str">
            <v>3 S 08 404 00</v>
          </cell>
          <cell r="B1590" t="str">
            <v>-</v>
          </cell>
          <cell r="C1590" t="str">
            <v>Recomp. tot. cerca c/ mourão de conc. secção quad.</v>
          </cell>
          <cell r="D1590" t="str">
            <v>m</v>
          </cell>
        </row>
        <row r="1591">
          <cell r="A1591" t="str">
            <v>3 S 08 404 01</v>
          </cell>
          <cell r="B1591" t="str">
            <v>-</v>
          </cell>
          <cell r="C1591" t="str">
            <v>Recomp. parc. cerca de conc. seção quad. - mourão</v>
          </cell>
          <cell r="D1591" t="str">
            <v>m</v>
          </cell>
        </row>
        <row r="1592">
          <cell r="A1592" t="str">
            <v>3 S 08 404 02</v>
          </cell>
          <cell r="B1592" t="str">
            <v>-</v>
          </cell>
          <cell r="C1592" t="str">
            <v>Recomp. parc. cerca c/ mourão de concr.-arame</v>
          </cell>
          <cell r="D1592" t="str">
            <v>m</v>
          </cell>
        </row>
        <row r="1593">
          <cell r="A1593" t="str">
            <v>3 S 08 404 03</v>
          </cell>
          <cell r="B1593" t="str">
            <v>-</v>
          </cell>
          <cell r="C1593" t="str">
            <v>Recomp. tot. cerca c/ mourão concr. seção triang.</v>
          </cell>
          <cell r="D1593" t="str">
            <v>m</v>
          </cell>
        </row>
        <row r="1594">
          <cell r="A1594" t="str">
            <v>3 S 08 404 04</v>
          </cell>
          <cell r="B1594" t="str">
            <v>-</v>
          </cell>
          <cell r="C1594" t="str">
            <v>Recomp. parc. cerca c/ mourão concr. seção triang.</v>
          </cell>
          <cell r="D1594" t="str">
            <v>m</v>
          </cell>
        </row>
        <row r="1595">
          <cell r="A1595" t="str">
            <v>3 S 08 404 50</v>
          </cell>
          <cell r="B1595" t="str">
            <v>-</v>
          </cell>
          <cell r="C1595" t="str">
            <v>Recomp.tot.cerca c/mourão conc.seção quad. AC/BC</v>
          </cell>
          <cell r="D1595" t="str">
            <v>m</v>
          </cell>
        </row>
        <row r="1596">
          <cell r="A1596" t="str">
            <v>3 S 08 404 51</v>
          </cell>
          <cell r="B1596" t="str">
            <v>-</v>
          </cell>
          <cell r="C1596" t="str">
            <v>Recomp.parc.cerca mourão conc.seção quadrada AC/BC</v>
          </cell>
          <cell r="D1596" t="str">
            <v>m</v>
          </cell>
        </row>
        <row r="1597">
          <cell r="A1597" t="str">
            <v>3 S 08 404 53</v>
          </cell>
          <cell r="B1597" t="str">
            <v>-</v>
          </cell>
          <cell r="C1597" t="str">
            <v>Recomp.tot.cerca c/mourão conc.seção triang. AC/BC</v>
          </cell>
          <cell r="D1597" t="str">
            <v>m</v>
          </cell>
        </row>
        <row r="1598">
          <cell r="A1598" t="str">
            <v>3 S 08 404 54</v>
          </cell>
          <cell r="B1598" t="str">
            <v>-</v>
          </cell>
          <cell r="C1598" t="str">
            <v>Recomp.parc.cerca c/mourão conc.seção triang.AC/BC</v>
          </cell>
          <cell r="D1598" t="str">
            <v>m</v>
          </cell>
        </row>
        <row r="1599">
          <cell r="A1599" t="str">
            <v>3 S 08 414 00</v>
          </cell>
          <cell r="B1599" t="str">
            <v>-</v>
          </cell>
          <cell r="C1599" t="str">
            <v>Recomposição total de cerca com mourão de madeira</v>
          </cell>
          <cell r="D1599" t="str">
            <v>m</v>
          </cell>
        </row>
        <row r="1600">
          <cell r="A1600" t="str">
            <v>3 S 08 414 01</v>
          </cell>
          <cell r="B1600" t="str">
            <v>-</v>
          </cell>
          <cell r="C1600" t="str">
            <v>Recomposição parcial cerca de madeira - mourão</v>
          </cell>
          <cell r="D1600" t="str">
            <v>m</v>
          </cell>
        </row>
        <row r="1601">
          <cell r="A1601" t="str">
            <v>3 S 08 414 02</v>
          </cell>
          <cell r="B1601" t="str">
            <v>-</v>
          </cell>
          <cell r="C1601" t="str">
            <v>Recomp. parcial cerca c/ mourão de madeira - arame</v>
          </cell>
          <cell r="D1601" t="str">
            <v>m</v>
          </cell>
        </row>
        <row r="1602">
          <cell r="A1602" t="str">
            <v>3 S 08 500 00</v>
          </cell>
          <cell r="B1602" t="str">
            <v>-</v>
          </cell>
          <cell r="C1602" t="str">
            <v>Recomposição manual de aterro</v>
          </cell>
          <cell r="D1602" t="str">
            <v>m³</v>
          </cell>
        </row>
        <row r="1603">
          <cell r="A1603" t="str">
            <v>3 S 08 501 00</v>
          </cell>
          <cell r="B1603" t="str">
            <v>-</v>
          </cell>
          <cell r="C1603" t="str">
            <v>Recomposição mecanizada de aterro</v>
          </cell>
          <cell r="D1603" t="str">
            <v>m³</v>
          </cell>
        </row>
        <row r="1604">
          <cell r="A1604" t="str">
            <v>3 S 08 510 00</v>
          </cell>
          <cell r="B1604" t="str">
            <v>-</v>
          </cell>
          <cell r="C1604" t="str">
            <v>Remoção manual de barreira em solo</v>
          </cell>
          <cell r="D1604" t="str">
            <v>m³</v>
          </cell>
        </row>
        <row r="1605">
          <cell r="A1605" t="str">
            <v>3 S 08 510 01</v>
          </cell>
          <cell r="B1605" t="str">
            <v>-</v>
          </cell>
          <cell r="C1605" t="str">
            <v>Remoção manual de barreira em rocha</v>
          </cell>
          <cell r="D1605" t="str">
            <v>m³</v>
          </cell>
        </row>
        <row r="1606">
          <cell r="A1606" t="str">
            <v>3 S 08 511 00</v>
          </cell>
          <cell r="B1606" t="str">
            <v>-</v>
          </cell>
          <cell r="C1606" t="str">
            <v>Remoção mecanizada de barreira - solo</v>
          </cell>
          <cell r="D1606" t="str">
            <v>m³</v>
          </cell>
        </row>
        <row r="1607">
          <cell r="A1607" t="str">
            <v>3 S 08 512 00</v>
          </cell>
          <cell r="B1607" t="str">
            <v>-</v>
          </cell>
          <cell r="C1607" t="str">
            <v>Remoção mecanizada de barreira - rocha</v>
          </cell>
          <cell r="D1607" t="str">
            <v>m³</v>
          </cell>
        </row>
        <row r="1608">
          <cell r="A1608" t="str">
            <v>3 S 08 513 00</v>
          </cell>
          <cell r="B1608" t="str">
            <v>-</v>
          </cell>
          <cell r="C1608" t="str">
            <v>Remoção de matacões</v>
          </cell>
          <cell r="D1608" t="str">
            <v>m³</v>
          </cell>
        </row>
        <row r="1609">
          <cell r="A1609" t="str">
            <v>3 S 08 900 00</v>
          </cell>
          <cell r="B1609" t="str">
            <v>-</v>
          </cell>
          <cell r="C1609" t="str">
            <v>Roçada manual</v>
          </cell>
          <cell r="D1609" t="str">
            <v>ha</v>
          </cell>
        </row>
        <row r="1610">
          <cell r="A1610" t="str">
            <v>3 S 08 900 01</v>
          </cell>
          <cell r="B1610" t="str">
            <v>-</v>
          </cell>
          <cell r="C1610" t="str">
            <v>Roçada de capim colonião</v>
          </cell>
          <cell r="D1610" t="str">
            <v>ha</v>
          </cell>
        </row>
        <row r="1611">
          <cell r="A1611" t="str">
            <v>3 S 08 901 00</v>
          </cell>
          <cell r="B1611" t="str">
            <v>-</v>
          </cell>
          <cell r="C1611" t="str">
            <v>Roçada mecanizada</v>
          </cell>
          <cell r="D1611" t="str">
            <v>ha</v>
          </cell>
        </row>
        <row r="1612">
          <cell r="A1612" t="str">
            <v>3 S 08 901 01</v>
          </cell>
          <cell r="B1612" t="str">
            <v>-</v>
          </cell>
          <cell r="C1612" t="str">
            <v>Corte e limpeza de áreas gramadas</v>
          </cell>
          <cell r="D1612" t="str">
            <v>m²</v>
          </cell>
        </row>
        <row r="1613">
          <cell r="A1613" t="str">
            <v>3 S 08 910 00</v>
          </cell>
          <cell r="B1613" t="str">
            <v>-</v>
          </cell>
          <cell r="C1613" t="str">
            <v>Capina manual</v>
          </cell>
          <cell r="D1613" t="str">
            <v>m²</v>
          </cell>
        </row>
        <row r="1614">
          <cell r="A1614" t="str">
            <v>3 S 09 001 00</v>
          </cell>
          <cell r="B1614" t="str">
            <v>-</v>
          </cell>
          <cell r="C1614" t="str">
            <v>Transporte local c/ basc. 5m3 em rodov. não pav.</v>
          </cell>
          <cell r="D1614" t="str">
            <v>tkm</v>
          </cell>
        </row>
        <row r="1615">
          <cell r="A1615" t="str">
            <v>3 S 09 001 06</v>
          </cell>
          <cell r="B1615" t="str">
            <v>-</v>
          </cell>
          <cell r="C1615" t="str">
            <v>Transporte local c/ basc. 10m3 em rodov. não pav.</v>
          </cell>
          <cell r="D1615" t="str">
            <v>tkm</v>
          </cell>
        </row>
        <row r="1616">
          <cell r="A1616" t="str">
            <v>3 S 09 001 41</v>
          </cell>
          <cell r="B1616" t="str">
            <v>-</v>
          </cell>
          <cell r="C1616" t="str">
            <v>Transp. local c/ carroceria 4t em rodov. não pav.</v>
          </cell>
          <cell r="D1616" t="str">
            <v>tkm</v>
          </cell>
        </row>
        <row r="1617">
          <cell r="A1617" t="str">
            <v>3 S 09 001 90</v>
          </cell>
          <cell r="B1617" t="str">
            <v>-</v>
          </cell>
          <cell r="C1617" t="str">
            <v>Transporte comercial c/ carroc. rodov. não pav.</v>
          </cell>
          <cell r="D1617" t="str">
            <v>tkm</v>
          </cell>
        </row>
        <row r="1618">
          <cell r="A1618" t="str">
            <v>3 S 09 001 91</v>
          </cell>
          <cell r="B1618" t="str">
            <v>-</v>
          </cell>
          <cell r="C1618" t="str">
            <v>Transporte comercial c/ basc. 10m3 rod. não pav.</v>
          </cell>
          <cell r="D1618" t="str">
            <v>tkm</v>
          </cell>
        </row>
        <row r="1619">
          <cell r="A1619" t="str">
            <v>3 S 09 002 00</v>
          </cell>
          <cell r="B1619" t="str">
            <v>-</v>
          </cell>
          <cell r="C1619" t="str">
            <v>Transporte local basc. 5m3 em rodov. pav.</v>
          </cell>
          <cell r="D1619" t="str">
            <v>tkm</v>
          </cell>
        </row>
        <row r="1620">
          <cell r="A1620" t="str">
            <v>3 S 09 002 03</v>
          </cell>
          <cell r="B1620" t="str">
            <v>-</v>
          </cell>
          <cell r="C1620" t="str">
            <v>Transporte local de material para remendos</v>
          </cell>
          <cell r="D1620" t="str">
            <v>tkm</v>
          </cell>
        </row>
        <row r="1621">
          <cell r="A1621" t="str">
            <v>3 S 09 002 06</v>
          </cell>
          <cell r="B1621" t="str">
            <v>-</v>
          </cell>
          <cell r="C1621" t="str">
            <v>Transporte local c/ basc. 10m3 em rodov. pav.</v>
          </cell>
          <cell r="D1621" t="str">
            <v>tkm</v>
          </cell>
        </row>
        <row r="1622">
          <cell r="A1622" t="str">
            <v>3 S 09 002 41</v>
          </cell>
          <cell r="B1622" t="str">
            <v>-</v>
          </cell>
          <cell r="C1622" t="str">
            <v>Transp. local c/ carroceria 4t em rodov. pav.</v>
          </cell>
          <cell r="D1622" t="str">
            <v>tkm</v>
          </cell>
        </row>
        <row r="1623">
          <cell r="A1623" t="str">
            <v>3 S 09 002 90</v>
          </cell>
          <cell r="B1623" t="str">
            <v>-</v>
          </cell>
          <cell r="C1623" t="str">
            <v>Transporte comercial c/ carroceria rodov. pav.</v>
          </cell>
          <cell r="D1623" t="str">
            <v>tkm</v>
          </cell>
        </row>
        <row r="1624">
          <cell r="A1624" t="str">
            <v>3 S 09 002 91</v>
          </cell>
          <cell r="B1624" t="str">
            <v>-</v>
          </cell>
          <cell r="C1624" t="str">
            <v>Transporte comercial c/ basc. 10m3 rod. pav.</v>
          </cell>
          <cell r="D1624" t="str">
            <v>tkm</v>
          </cell>
        </row>
        <row r="1625">
          <cell r="A1625" t="str">
            <v>3 S 09 102 00</v>
          </cell>
          <cell r="B1625" t="str">
            <v>-</v>
          </cell>
          <cell r="C1625" t="str">
            <v>Transporte local material betuminoso</v>
          </cell>
          <cell r="D1625" t="str">
            <v>tkm</v>
          </cell>
        </row>
        <row r="1626">
          <cell r="A1626" t="str">
            <v>3 S 09 201 70</v>
          </cell>
          <cell r="B1626" t="str">
            <v>-</v>
          </cell>
          <cell r="C1626" t="str">
            <v>Transp. local água c/ cam. tanque rodov. não pav.</v>
          </cell>
          <cell r="D1626" t="str">
            <v>tkm</v>
          </cell>
        </row>
        <row r="1627">
          <cell r="A1627" t="str">
            <v>3 S 09 202 70</v>
          </cell>
          <cell r="B1627" t="str">
            <v>-</v>
          </cell>
          <cell r="C1627" t="str">
            <v>Transp. local água c/ cam. tanque em rodov. pav.</v>
          </cell>
          <cell r="D1627" t="str">
            <v>tkm</v>
          </cell>
        </row>
        <row r="1629">
          <cell r="A1629" t="str">
            <v>DNIT - Sistema de Custos Rodoviários</v>
          </cell>
          <cell r="D1629" t="str">
            <v>Sicro2</v>
          </cell>
        </row>
        <row r="1630">
          <cell r="A1630" t="str">
            <v>Sinalização Rodoviária</v>
          </cell>
          <cell r="D1630" t="str">
            <v>Minas Gerais</v>
          </cell>
        </row>
        <row r="1631">
          <cell r="A1631" t="str">
            <v>Resumo dos Custos Unitários de Referência: Maio de 2005</v>
          </cell>
          <cell r="D1631" t="str">
            <v>RCtR0330</v>
          </cell>
        </row>
        <row r="1633">
          <cell r="A1633" t="str">
            <v>Código</v>
          </cell>
          <cell r="C1633" t="str">
            <v>Atividade / Serviço</v>
          </cell>
          <cell r="D1633" t="str">
            <v>Unidade</v>
          </cell>
          <cell r="F1633" t="str">
            <v>Preço Unitário</v>
          </cell>
        </row>
        <row r="1634">
          <cell r="D1634" t="str">
            <v>Und</v>
          </cell>
          <cell r="E1634" t="str">
            <v>Direto</v>
          </cell>
          <cell r="F1634" t="str">
            <v>LDI</v>
          </cell>
          <cell r="G1634" t="str">
            <v>Total</v>
          </cell>
        </row>
        <row r="1636">
          <cell r="A1636" t="str">
            <v>4 S 03 300 01</v>
          </cell>
          <cell r="B1636" t="str">
            <v>-</v>
          </cell>
          <cell r="C1636" t="str">
            <v>Confecção e lanç. de concreto magro em betoneira</v>
          </cell>
          <cell r="D1636" t="str">
            <v>m³</v>
          </cell>
        </row>
        <row r="1637">
          <cell r="A1637" t="str">
            <v>4 S 03 300 51</v>
          </cell>
          <cell r="B1637" t="str">
            <v>-</v>
          </cell>
          <cell r="C1637" t="str">
            <v>Conf.lançamento de concreto magro em beton.AC/BC</v>
          </cell>
          <cell r="D1637" t="str">
            <v>m³</v>
          </cell>
        </row>
        <row r="1638">
          <cell r="A1638" t="str">
            <v>4 S 03 323 01</v>
          </cell>
          <cell r="B1638" t="str">
            <v>-</v>
          </cell>
          <cell r="C1638" t="str">
            <v>Conc.estr.fck=22 MPa contr.raz.uso ger.conf.e lanç</v>
          </cell>
          <cell r="D1638" t="str">
            <v>m³</v>
          </cell>
        </row>
        <row r="1639">
          <cell r="A1639" t="str">
            <v>4 S 03 323 51</v>
          </cell>
          <cell r="B1639" t="str">
            <v>-</v>
          </cell>
          <cell r="C1639" t="str">
            <v>Concr.estr.fck=22MPa c.raz.uso ger.conf.lanç.AC/BC</v>
          </cell>
          <cell r="D1639" t="str">
            <v>m³</v>
          </cell>
        </row>
        <row r="1640">
          <cell r="A1640" t="str">
            <v>4 S 03 353 00</v>
          </cell>
          <cell r="B1640" t="str">
            <v>-</v>
          </cell>
          <cell r="C1640" t="str">
            <v>Fornecimento, preparo colocação aço CA-50</v>
          </cell>
          <cell r="D1640" t="str">
            <v>Kg</v>
          </cell>
        </row>
        <row r="1641">
          <cell r="A1641" t="str">
            <v>4 S 03 370 00</v>
          </cell>
          <cell r="B1641" t="str">
            <v>-</v>
          </cell>
          <cell r="C1641" t="str">
            <v>Forma comum de madeira</v>
          </cell>
          <cell r="D1641" t="str">
            <v>m²</v>
          </cell>
        </row>
        <row r="1642">
          <cell r="A1642" t="str">
            <v>4 S 06 000 01</v>
          </cell>
          <cell r="B1642" t="str">
            <v>-</v>
          </cell>
          <cell r="C1642" t="str">
            <v>Defensa maleável simples (forn./ impl.)</v>
          </cell>
          <cell r="D1642" t="str">
            <v>m</v>
          </cell>
        </row>
        <row r="1643">
          <cell r="A1643" t="str">
            <v>4 S 06 000 02</v>
          </cell>
          <cell r="B1643" t="str">
            <v>-</v>
          </cell>
          <cell r="C1643" t="str">
            <v>Ancoragem de defensa maleável simples (forn/ impl)</v>
          </cell>
          <cell r="D1643" t="str">
            <v>m</v>
          </cell>
        </row>
        <row r="1644">
          <cell r="A1644" t="str">
            <v>4 S 06 000 11</v>
          </cell>
          <cell r="B1644" t="str">
            <v>-</v>
          </cell>
          <cell r="C1644" t="str">
            <v>Defensa maleável dupla (forn./ impl.)</v>
          </cell>
          <cell r="D1644" t="str">
            <v>m</v>
          </cell>
        </row>
        <row r="1645">
          <cell r="A1645" t="str">
            <v>4 S 06 000 12</v>
          </cell>
          <cell r="B1645" t="str">
            <v>-</v>
          </cell>
          <cell r="C1645" t="str">
            <v>Ancoragem de defensa maleável dupla (forn./ impl.)</v>
          </cell>
          <cell r="D1645" t="str">
            <v>m</v>
          </cell>
        </row>
        <row r="1646">
          <cell r="A1646" t="str">
            <v>4 S 06 010 01</v>
          </cell>
          <cell r="B1646" t="str">
            <v>-</v>
          </cell>
          <cell r="C1646" t="str">
            <v>Defensa semi-maleável simples (forn./ impl.)</v>
          </cell>
          <cell r="D1646" t="str">
            <v>m</v>
          </cell>
          <cell r="H1646" t="str">
            <v>DNER-ES-144/85</v>
          </cell>
        </row>
        <row r="1647">
          <cell r="A1647" t="str">
            <v>4 S 06 010 02</v>
          </cell>
          <cell r="B1647" t="str">
            <v>-</v>
          </cell>
          <cell r="C1647" t="str">
            <v>Ancoragem defensa semi-maleável simples (forn/imp)</v>
          </cell>
          <cell r="D1647" t="str">
            <v>m</v>
          </cell>
        </row>
        <row r="1648">
          <cell r="A1648" t="str">
            <v>4 S 06 010 11</v>
          </cell>
          <cell r="B1648" t="str">
            <v>-</v>
          </cell>
          <cell r="C1648" t="str">
            <v>Defensa semi-maleável dupla (forn./ impl.)</v>
          </cell>
          <cell r="D1648" t="str">
            <v>m</v>
          </cell>
        </row>
        <row r="1649">
          <cell r="A1649" t="str">
            <v>4 S 06 010 12</v>
          </cell>
          <cell r="B1649" t="str">
            <v>-</v>
          </cell>
          <cell r="C1649" t="str">
            <v>Ancoragem defensa semi-maleável dupla (forn/ impl)</v>
          </cell>
          <cell r="D1649" t="str">
            <v>m</v>
          </cell>
        </row>
        <row r="1650">
          <cell r="A1650" t="str">
            <v>4 S 06 030 11</v>
          </cell>
          <cell r="B1650" t="str">
            <v>-</v>
          </cell>
          <cell r="C1650" t="str">
            <v>Barreira de segurança dupla DNER PRO 176/86</v>
          </cell>
          <cell r="D1650" t="str">
            <v>m</v>
          </cell>
          <cell r="H1650" t="str">
            <v>DNER-ES-335/97</v>
          </cell>
        </row>
        <row r="1651">
          <cell r="A1651" t="str">
            <v>4 S 06 030 61</v>
          </cell>
          <cell r="B1651" t="str">
            <v>-</v>
          </cell>
          <cell r="C1651" t="str">
            <v>Barreira de segurança dupla DNER PRO 176/86 AC/BC</v>
          </cell>
          <cell r="D1651" t="str">
            <v>m</v>
          </cell>
          <cell r="H1651" t="str">
            <v>DNER-ES-335/97</v>
          </cell>
        </row>
        <row r="1652">
          <cell r="A1652" t="str">
            <v>4 S 06 100 11</v>
          </cell>
          <cell r="B1652" t="str">
            <v>-</v>
          </cell>
          <cell r="C1652" t="str">
            <v>Pintura de faixa - tinta base acrílica - 1 ano</v>
          </cell>
          <cell r="D1652" t="str">
            <v>m²</v>
          </cell>
        </row>
        <row r="1653">
          <cell r="A1653" t="str">
            <v>4 S 06 100 12</v>
          </cell>
          <cell r="B1653" t="str">
            <v>-</v>
          </cell>
          <cell r="C1653" t="str">
            <v>Pint. setas e zebrado - tinta base acrílica -1 ano</v>
          </cell>
          <cell r="D1653" t="str">
            <v>m²</v>
          </cell>
        </row>
        <row r="1654">
          <cell r="A1654" t="str">
            <v>4 S 06 100 13</v>
          </cell>
          <cell r="B1654" t="str">
            <v>-</v>
          </cell>
          <cell r="C1654" t="str">
            <v>Pintura faixa-tinta b.acrílica emuls. água - 1 ano</v>
          </cell>
          <cell r="D1654" t="str">
            <v>m²</v>
          </cell>
        </row>
        <row r="1655">
          <cell r="A1655" t="str">
            <v>4 S 06 100 14</v>
          </cell>
          <cell r="B1655" t="str">
            <v>-</v>
          </cell>
          <cell r="C1655" t="str">
            <v>Pint. setas/zebrado-tinta b.acríl. emuls. água-1a.</v>
          </cell>
          <cell r="D1655" t="str">
            <v>m²</v>
          </cell>
        </row>
        <row r="1656">
          <cell r="A1656" t="str">
            <v>4 S 06 100 21</v>
          </cell>
          <cell r="B1656" t="str">
            <v>-</v>
          </cell>
          <cell r="C1656" t="str">
            <v>Pintura faixa - tinta base acrílica p/ 2 anos</v>
          </cell>
          <cell r="D1656" t="str">
            <v>m²</v>
          </cell>
        </row>
        <row r="1657">
          <cell r="A1657" t="str">
            <v>4 S 06 100 22</v>
          </cell>
          <cell r="B1657" t="str">
            <v>-</v>
          </cell>
          <cell r="C1657" t="str">
            <v>Pintura setas e zebrado - tinta b.acrílica -2 anos</v>
          </cell>
          <cell r="D1657" t="str">
            <v>m²</v>
          </cell>
        </row>
        <row r="1658">
          <cell r="A1658" t="str">
            <v>4 S 06 100 31</v>
          </cell>
          <cell r="B1658" t="str">
            <v>-</v>
          </cell>
          <cell r="C1658" t="str">
            <v>Pintura faixa-tinta b.acrílica emuls. água -2 anos</v>
          </cell>
          <cell r="D1658" t="str">
            <v>m²</v>
          </cell>
        </row>
        <row r="1659">
          <cell r="A1659" t="str">
            <v>4 S 06 100 32</v>
          </cell>
          <cell r="B1659" t="str">
            <v>-</v>
          </cell>
          <cell r="C1659" t="str">
            <v>Pint. setas/zebrado-tinta b.acríl. emuls. água-2a.</v>
          </cell>
          <cell r="D1659" t="str">
            <v>m²</v>
          </cell>
        </row>
        <row r="1660">
          <cell r="A1660" t="str">
            <v>4 S 06 110 01</v>
          </cell>
          <cell r="B1660" t="str">
            <v>-</v>
          </cell>
          <cell r="C1660" t="str">
            <v>Pintura faixa c/termoplástico-3 anos (p/ aspersão)</v>
          </cell>
          <cell r="D1660" t="str">
            <v>m²</v>
          </cell>
          <cell r="H1660" t="str">
            <v>DNER-ES-339/97</v>
          </cell>
        </row>
        <row r="1661">
          <cell r="A1661" t="str">
            <v>4 S 06 110 02</v>
          </cell>
          <cell r="B1661" t="str">
            <v>-</v>
          </cell>
          <cell r="C1661" t="str">
            <v>Pintura setas e zebrado term.-3 anos (p/ aspersão)</v>
          </cell>
          <cell r="D1661" t="str">
            <v>m²</v>
          </cell>
          <cell r="H1661" t="str">
            <v>DNER-ES-339/97</v>
          </cell>
        </row>
        <row r="1662">
          <cell r="A1662" t="str">
            <v>4 S 06 110 03</v>
          </cell>
          <cell r="B1662" t="str">
            <v>-</v>
          </cell>
          <cell r="C1662" t="str">
            <v>Pintura setas e zebrado term.-5 anos (p/ extrusão)</v>
          </cell>
          <cell r="D1662" t="str">
            <v>m²</v>
          </cell>
          <cell r="H1662" t="str">
            <v>DNER-ES-339/97</v>
          </cell>
        </row>
        <row r="1663">
          <cell r="A1663" t="str">
            <v>4 S 06 120 01</v>
          </cell>
          <cell r="B1663" t="str">
            <v>-</v>
          </cell>
          <cell r="C1663" t="str">
            <v>Forn. e colocação de tacha reflet. monodirecional</v>
          </cell>
          <cell r="D1663" t="str">
            <v>und</v>
          </cell>
          <cell r="H1663" t="str">
            <v>DNER-ES-339/97</v>
          </cell>
        </row>
        <row r="1664">
          <cell r="A1664" t="str">
            <v>4 S 06 120 11</v>
          </cell>
          <cell r="B1664" t="str">
            <v>-</v>
          </cell>
          <cell r="C1664" t="str">
            <v>Forn. e colocação de tachão reflet. monodirecional</v>
          </cell>
          <cell r="D1664" t="str">
            <v>und</v>
          </cell>
        </row>
        <row r="1665">
          <cell r="A1665" t="str">
            <v>4 S 06 121 01</v>
          </cell>
          <cell r="B1665" t="str">
            <v>-</v>
          </cell>
          <cell r="C1665" t="str">
            <v>Forn. e colocação de tacha reflet. bidirecional</v>
          </cell>
          <cell r="D1665" t="str">
            <v>und</v>
          </cell>
          <cell r="H1665" t="str">
            <v>DNER-ES-339/97</v>
          </cell>
        </row>
        <row r="1666">
          <cell r="A1666" t="str">
            <v>4 S 06 121 11</v>
          </cell>
          <cell r="B1666" t="str">
            <v>-</v>
          </cell>
          <cell r="C1666" t="str">
            <v>Forn. e colocação de tachão reflet. bidirecional</v>
          </cell>
          <cell r="D1666" t="str">
            <v>und</v>
          </cell>
          <cell r="H1666" t="str">
            <v>DNER-ES-339/97</v>
          </cell>
        </row>
        <row r="1667">
          <cell r="A1667" t="str">
            <v>4 S 06 200 01</v>
          </cell>
          <cell r="B1667" t="str">
            <v>-</v>
          </cell>
          <cell r="C1667" t="str">
            <v>Forn. e implantação placa sinaliz. semi-refletiva</v>
          </cell>
          <cell r="D1667" t="str">
            <v>m²</v>
          </cell>
        </row>
        <row r="1668">
          <cell r="A1668" t="str">
            <v>4 S 06 200 02</v>
          </cell>
          <cell r="B1668" t="str">
            <v>-</v>
          </cell>
          <cell r="C1668" t="str">
            <v>Forn. e implantação placa sinaliz. tot.refletiva</v>
          </cell>
          <cell r="D1668" t="str">
            <v>m²</v>
          </cell>
          <cell r="H1668" t="str">
            <v>DNER-ES-340/97</v>
          </cell>
        </row>
        <row r="1669">
          <cell r="A1669" t="str">
            <v>4 S 06 200 91</v>
          </cell>
          <cell r="B1669" t="str">
            <v>-</v>
          </cell>
          <cell r="C1669" t="str">
            <v>Remoção de placa de sinalização</v>
          </cell>
          <cell r="D1669" t="str">
            <v>m²</v>
          </cell>
        </row>
        <row r="1670">
          <cell r="A1670" t="str">
            <v>4 S 06 200 92</v>
          </cell>
          <cell r="B1670" t="str">
            <v>-</v>
          </cell>
          <cell r="C1670" t="str">
            <v>Recuperação de chapa p/placa de sinalização</v>
          </cell>
          <cell r="D1670" t="str">
            <v>m²</v>
          </cell>
        </row>
        <row r="1671">
          <cell r="A1671" t="str">
            <v>4 S 06 202 01</v>
          </cell>
          <cell r="B1671" t="str">
            <v>-</v>
          </cell>
          <cell r="C1671" t="str">
            <v>Confecção de placa sinalização semi-refletiva</v>
          </cell>
          <cell r="D1671" t="str">
            <v>m²</v>
          </cell>
        </row>
        <row r="1672">
          <cell r="A1672" t="str">
            <v>4 S 06 202 11</v>
          </cell>
          <cell r="B1672" t="str">
            <v>-</v>
          </cell>
          <cell r="C1672" t="str">
            <v>Confecção placa sinalização tot.refletiva</v>
          </cell>
          <cell r="D1672" t="str">
            <v>m²</v>
          </cell>
        </row>
        <row r="1673">
          <cell r="A1673" t="str">
            <v>4 S 06 202 21</v>
          </cell>
          <cell r="B1673" t="str">
            <v>-</v>
          </cell>
          <cell r="C1673" t="str">
            <v>Conf.placa sinal.semi-refletiva chapa recuperada</v>
          </cell>
          <cell r="D1673" t="str">
            <v>m²</v>
          </cell>
        </row>
        <row r="1674">
          <cell r="A1674" t="str">
            <v>4 S 06 202 31</v>
          </cell>
          <cell r="B1674" t="str">
            <v>-</v>
          </cell>
          <cell r="C1674" t="str">
            <v>Conf.placa sinal.tot.refletiva - chapa recuperada</v>
          </cell>
          <cell r="D1674" t="str">
            <v>m²</v>
          </cell>
        </row>
        <row r="1675">
          <cell r="A1675" t="str">
            <v>4 S 06 203 01</v>
          </cell>
          <cell r="B1675" t="str">
            <v>-</v>
          </cell>
          <cell r="C1675" t="str">
            <v>Confecção suporte e travessa p/placa sinaliz.</v>
          </cell>
          <cell r="D1675" t="str">
            <v>und</v>
          </cell>
        </row>
        <row r="1676">
          <cell r="A1676" t="str">
            <v>4 S 06 230 01</v>
          </cell>
          <cell r="B1676" t="str">
            <v>-</v>
          </cell>
          <cell r="C1676" t="str">
            <v>Forn. e implantação de balizador de concreto</v>
          </cell>
          <cell r="D1676" t="str">
            <v>und</v>
          </cell>
        </row>
        <row r="1677">
          <cell r="A1677" t="str">
            <v>4 S 06 230 51</v>
          </cell>
          <cell r="B1677" t="str">
            <v>-</v>
          </cell>
          <cell r="C1677" t="str">
            <v>Forn. e implantação de balizador de concreto AC/BC</v>
          </cell>
          <cell r="D1677" t="str">
            <v>und</v>
          </cell>
        </row>
        <row r="1678">
          <cell r="A1678" t="str">
            <v>4 S 08 100 11</v>
          </cell>
          <cell r="B1678" t="str">
            <v>-</v>
          </cell>
          <cell r="C1678" t="str">
            <v>Manut./recomp. sinal.-pint.faixa-tinta acril.-1ano</v>
          </cell>
          <cell r="D1678" t="str">
            <v>m²</v>
          </cell>
        </row>
        <row r="1679">
          <cell r="A1679" t="str">
            <v>4 S 08 100 13</v>
          </cell>
          <cell r="B1679" t="str">
            <v>-</v>
          </cell>
          <cell r="C1679" t="str">
            <v>Manut/recomp.sinal-pint.faixa-tin.acril em água-1a</v>
          </cell>
          <cell r="D1679" t="str">
            <v>m²</v>
          </cell>
        </row>
        <row r="1680">
          <cell r="A1680" t="str">
            <v>4 S 08 100 21</v>
          </cell>
          <cell r="B1680" t="str">
            <v>-</v>
          </cell>
          <cell r="C1680" t="str">
            <v>Manut./recomp. sinal.-pint.faixa-tinta acril-2anos</v>
          </cell>
          <cell r="D1680" t="str">
            <v>m²</v>
          </cell>
        </row>
        <row r="1681">
          <cell r="A1681" t="str">
            <v>4 S 08 100 23</v>
          </cell>
          <cell r="B1681" t="str">
            <v>-</v>
          </cell>
          <cell r="C1681" t="str">
            <v>Manut/recomp.sinal-pint.faixa-tin.acril em água-2a</v>
          </cell>
          <cell r="D1681" t="str">
            <v>m²</v>
          </cell>
        </row>
        <row r="1682">
          <cell r="A1682" t="str">
            <v>4 S 08 110 01</v>
          </cell>
          <cell r="B1682" t="str">
            <v>-</v>
          </cell>
          <cell r="C1682" t="str">
            <v>Man/recomp.sin-pint.faixa-c/termopl-3a(p/aspersão)</v>
          </cell>
          <cell r="D1682" t="str">
            <v>m²</v>
          </cell>
        </row>
        <row r="1683">
          <cell r="A1683" t="str">
            <v>4 S 09 001 90</v>
          </cell>
          <cell r="B1683" t="str">
            <v>-</v>
          </cell>
          <cell r="C1683" t="str">
            <v>Transporte comercial c/ carroc 15t rodov. não pav.</v>
          </cell>
          <cell r="D1683" t="str">
            <v>tkm</v>
          </cell>
        </row>
        <row r="1684">
          <cell r="A1684" t="str">
            <v>4 S 09 001 91</v>
          </cell>
          <cell r="B1684" t="str">
            <v>-</v>
          </cell>
          <cell r="C1684" t="str">
            <v>Transporte comercial c/ basc. 10m3 rod. não pav.</v>
          </cell>
          <cell r="D1684" t="str">
            <v>tkm</v>
          </cell>
        </row>
        <row r="1685">
          <cell r="A1685" t="str">
            <v>4 S 09 002 00</v>
          </cell>
          <cell r="B1685" t="str">
            <v>-</v>
          </cell>
          <cell r="C1685" t="str">
            <v>Transporte local c/ basc. 5 m3 rodov. pav.</v>
          </cell>
          <cell r="D1685" t="str">
            <v>tkm</v>
          </cell>
        </row>
        <row r="1686">
          <cell r="A1686" t="str">
            <v>4 S 09 002 41</v>
          </cell>
          <cell r="B1686" t="str">
            <v>-</v>
          </cell>
          <cell r="C1686" t="str">
            <v>Transporte local c/ carroceria 4t rodov. pav.</v>
          </cell>
          <cell r="D1686" t="str">
            <v>tkm</v>
          </cell>
        </row>
        <row r="1687">
          <cell r="A1687" t="str">
            <v>4 S 09 002 90</v>
          </cell>
          <cell r="B1687" t="str">
            <v>-</v>
          </cell>
          <cell r="C1687" t="str">
            <v>Transporte comercial c/ carroc 15t rodov. pav.</v>
          </cell>
          <cell r="D1687" t="str">
            <v>tkm</v>
          </cell>
        </row>
        <row r="1688">
          <cell r="A1688" t="str">
            <v>4 S 09 002 91</v>
          </cell>
          <cell r="B1688" t="str">
            <v>-</v>
          </cell>
          <cell r="C1688" t="str">
            <v>Transporte comercial c/ basc. 10m3 rod. pav.</v>
          </cell>
          <cell r="D1688" t="str">
            <v>tkm</v>
          </cell>
        </row>
        <row r="1689">
          <cell r="A1689" t="str">
            <v>4 S 09 202 70</v>
          </cell>
          <cell r="B1689" t="str">
            <v>-</v>
          </cell>
          <cell r="C1689" t="str">
            <v>Transp. local de água c/ cam. tanque rodov. pav.</v>
          </cell>
          <cell r="D1689" t="str">
            <v>tkm</v>
          </cell>
        </row>
        <row r="1691">
          <cell r="A1691" t="str">
            <v>DNIT - Sistema de Custos Rodoviários</v>
          </cell>
          <cell r="D1691" t="str">
            <v>Sicro2</v>
          </cell>
        </row>
        <row r="1692">
          <cell r="A1692" t="str">
            <v>Restauração Rodoviária</v>
          </cell>
          <cell r="D1692" t="str">
            <v>Minas Gerais</v>
          </cell>
        </row>
        <row r="1693">
          <cell r="A1693" t="str">
            <v>Resumo dos Custos Unitários de Referência: Maio de 2005</v>
          </cell>
          <cell r="D1693" t="str">
            <v>RCtR0330</v>
          </cell>
        </row>
        <row r="1695">
          <cell r="A1695" t="str">
            <v>Código</v>
          </cell>
          <cell r="C1695" t="str">
            <v>Atividade / Serviço</v>
          </cell>
          <cell r="D1695" t="str">
            <v>Unidade</v>
          </cell>
          <cell r="F1695" t="str">
            <v>Preço Unitário</v>
          </cell>
        </row>
        <row r="1696">
          <cell r="D1696" t="str">
            <v>Und</v>
          </cell>
          <cell r="E1696" t="str">
            <v>Direto</v>
          </cell>
          <cell r="F1696" t="str">
            <v>LDI</v>
          </cell>
          <cell r="G1696" t="str">
            <v>Total</v>
          </cell>
        </row>
        <row r="1698">
          <cell r="A1698" t="str">
            <v>5 S 01 000 00</v>
          </cell>
          <cell r="B1698" t="str">
            <v>-</v>
          </cell>
          <cell r="C1698" t="str">
            <v>Desm. dest. e limp. áreas c/ arv. diam. até 0,15m</v>
          </cell>
          <cell r="D1698" t="str">
            <v>m²</v>
          </cell>
          <cell r="H1698" t="str">
            <v>DNER-ES-278/97</v>
          </cell>
        </row>
        <row r="1699">
          <cell r="A1699" t="str">
            <v>5 S 01 010 00</v>
          </cell>
          <cell r="B1699" t="str">
            <v>-</v>
          </cell>
          <cell r="C1699" t="str">
            <v>Destocamento de árvores c/ diâm. 0,15 a 030m</v>
          </cell>
          <cell r="D1699" t="str">
            <v>und</v>
          </cell>
        </row>
        <row r="1700">
          <cell r="A1700" t="str">
            <v>5 S 01 011 00</v>
          </cell>
          <cell r="B1700" t="str">
            <v>-</v>
          </cell>
          <cell r="C1700" t="str">
            <v>Destocamento de árvores c/ diâm. &gt; 0,30m</v>
          </cell>
          <cell r="D1700" t="str">
            <v>und</v>
          </cell>
        </row>
        <row r="1701">
          <cell r="A1701" t="str">
            <v>5 S 01 100 01</v>
          </cell>
          <cell r="B1701" t="str">
            <v>-</v>
          </cell>
          <cell r="C1701" t="str">
            <v>Esc. carga transp. mat 1a cat DMT 50m</v>
          </cell>
          <cell r="D1701" t="str">
            <v>m³</v>
          </cell>
          <cell r="H1701" t="str">
            <v>DNER-ES-280/97</v>
          </cell>
        </row>
        <row r="1702">
          <cell r="A1702" t="str">
            <v>5 S 01 100 09</v>
          </cell>
          <cell r="B1702" t="str">
            <v>-</v>
          </cell>
          <cell r="C1702" t="str">
            <v>Esc. carga tr. mat 1a c. DMT 50 a 200m c/carreg</v>
          </cell>
          <cell r="D1702" t="str">
            <v>m³</v>
          </cell>
          <cell r="H1702" t="str">
            <v>DNER-ES-280/97</v>
          </cell>
        </row>
        <row r="1703">
          <cell r="A1703" t="str">
            <v>5 S 01 100 10</v>
          </cell>
          <cell r="B1703" t="str">
            <v>-</v>
          </cell>
          <cell r="C1703" t="str">
            <v>Esc. carga tr. mat 1a c. DMT 200 a 400m c/carreg</v>
          </cell>
          <cell r="D1703" t="str">
            <v>m³</v>
          </cell>
          <cell r="H1703" t="str">
            <v>DNER-ES-280/97</v>
          </cell>
        </row>
        <row r="1704">
          <cell r="A1704" t="str">
            <v>5 S 01 100 11</v>
          </cell>
          <cell r="B1704" t="str">
            <v>-</v>
          </cell>
          <cell r="C1704" t="str">
            <v>Esc. carga tr. mat 1a c. DMT 400 a 600m c/carreg</v>
          </cell>
          <cell r="D1704" t="str">
            <v>m³</v>
          </cell>
          <cell r="H1704" t="str">
            <v>DNER-ES-280/97</v>
          </cell>
        </row>
        <row r="1705">
          <cell r="A1705" t="str">
            <v>5 S 01 100 12</v>
          </cell>
          <cell r="B1705" t="str">
            <v>-</v>
          </cell>
          <cell r="C1705" t="str">
            <v>Esc. carga tr. mat 1a c. DMT 600 a 800m c/carreg</v>
          </cell>
          <cell r="D1705" t="str">
            <v>m³</v>
          </cell>
          <cell r="H1705" t="str">
            <v>DNER-ES-280/97</v>
          </cell>
        </row>
        <row r="1706">
          <cell r="A1706" t="str">
            <v>5 S 01 100 13</v>
          </cell>
          <cell r="B1706" t="str">
            <v>-</v>
          </cell>
          <cell r="C1706" t="str">
            <v>Esc. carga tr. mat 1a c. DMT 800 a 1000m c/carreg</v>
          </cell>
          <cell r="D1706" t="str">
            <v>m³</v>
          </cell>
          <cell r="H1706" t="str">
            <v>DNER-ES-280/97</v>
          </cell>
        </row>
        <row r="1707">
          <cell r="A1707" t="str">
            <v>5 S 01 100 14</v>
          </cell>
          <cell r="B1707" t="str">
            <v>-</v>
          </cell>
          <cell r="C1707" t="str">
            <v>Esc. carga tr. mat 1a c. DMT 1000 a 1200m c/carreg</v>
          </cell>
          <cell r="D1707" t="str">
            <v>m³</v>
          </cell>
          <cell r="H1707" t="str">
            <v>DNER-ES-280/97</v>
          </cell>
        </row>
        <row r="1708">
          <cell r="A1708" t="str">
            <v>5 S 01 100 15</v>
          </cell>
          <cell r="B1708" t="str">
            <v>-</v>
          </cell>
          <cell r="C1708" t="str">
            <v>Esc. carga tr. mat 1a c. DMT 1200 a 1400m c/carreg</v>
          </cell>
          <cell r="D1708" t="str">
            <v>m³</v>
          </cell>
          <cell r="H1708" t="str">
            <v>DNER-ES-280/97</v>
          </cell>
        </row>
        <row r="1709">
          <cell r="A1709" t="str">
            <v>5 S 01 100 16</v>
          </cell>
          <cell r="B1709" t="str">
            <v>-</v>
          </cell>
          <cell r="C1709" t="str">
            <v>Esc. carga tr. mat 1a c. DMT 1400 a 1600m c/carreg</v>
          </cell>
          <cell r="D1709" t="str">
            <v>m³</v>
          </cell>
          <cell r="H1709" t="str">
            <v>DNER-ES-280/97</v>
          </cell>
        </row>
        <row r="1710">
          <cell r="A1710" t="str">
            <v>5 S 01 100 17</v>
          </cell>
          <cell r="B1710" t="str">
            <v>-</v>
          </cell>
          <cell r="C1710" t="str">
            <v>Esc. carga tr. mat 1a c. DMT 1600 a 1800m c/carreg</v>
          </cell>
          <cell r="D1710" t="str">
            <v>m³</v>
          </cell>
          <cell r="H1710" t="str">
            <v>DNER-ES-280/97</v>
          </cell>
        </row>
        <row r="1711">
          <cell r="A1711" t="str">
            <v>5 S 01 100 18</v>
          </cell>
          <cell r="B1711" t="str">
            <v>-</v>
          </cell>
          <cell r="C1711" t="str">
            <v>Esc. carga tr. mat 1a c. DMT 1800 a 2000m c/carreg</v>
          </cell>
          <cell r="D1711" t="str">
            <v>m³</v>
          </cell>
          <cell r="H1711" t="str">
            <v>DNER-ES-280/97</v>
          </cell>
        </row>
        <row r="1712">
          <cell r="A1712" t="str">
            <v>5 S 01 100 19</v>
          </cell>
          <cell r="B1712" t="str">
            <v>-</v>
          </cell>
          <cell r="C1712" t="str">
            <v>Esc. carga tr. mat 1a c. DMT 2000 a 3000m c/carreg</v>
          </cell>
          <cell r="D1712" t="str">
            <v>m³</v>
          </cell>
          <cell r="H1712" t="str">
            <v>DNER-ES-280/97</v>
          </cell>
        </row>
        <row r="1713">
          <cell r="A1713" t="str">
            <v>5 S 01 100 20</v>
          </cell>
          <cell r="B1713" t="str">
            <v>-</v>
          </cell>
          <cell r="C1713" t="str">
            <v>Esc. carga tr. mat 1a c. DMT 3000 a 5000m c/carreg</v>
          </cell>
          <cell r="D1713" t="str">
            <v>m³</v>
          </cell>
          <cell r="H1713" t="str">
            <v>DNER-ES-280/97</v>
          </cell>
        </row>
        <row r="1714">
          <cell r="A1714" t="str">
            <v>5 S 01 100 22</v>
          </cell>
          <cell r="B1714" t="str">
            <v>-</v>
          </cell>
          <cell r="C1714" t="str">
            <v>Esc. carga transp. mat 1a cat DMT 50 a 200m c/e</v>
          </cell>
          <cell r="D1714" t="str">
            <v>m³</v>
          </cell>
          <cell r="H1714" t="str">
            <v>DNER-ES-280/97</v>
          </cell>
        </row>
        <row r="1715">
          <cell r="A1715" t="str">
            <v>5 S 01 100 23</v>
          </cell>
          <cell r="B1715" t="str">
            <v>-</v>
          </cell>
          <cell r="C1715" t="str">
            <v>Esc. carga transp. mat 1a cat DMT 200 a 400m c/e</v>
          </cell>
          <cell r="D1715" t="str">
            <v>m³</v>
          </cell>
          <cell r="H1715" t="str">
            <v>DNER-ES-280/97</v>
          </cell>
        </row>
        <row r="1716">
          <cell r="A1716" t="str">
            <v>5 S 01 100 24</v>
          </cell>
          <cell r="B1716" t="str">
            <v>-</v>
          </cell>
          <cell r="C1716" t="str">
            <v>Esc. carga transp. mat 1a cat DMT 400 a 600m c/e</v>
          </cell>
          <cell r="D1716" t="str">
            <v>m³</v>
          </cell>
          <cell r="H1716" t="str">
            <v>DNER-ES-280/97</v>
          </cell>
        </row>
        <row r="1717">
          <cell r="A1717" t="str">
            <v>5 S 01 100 25</v>
          </cell>
          <cell r="B1717" t="str">
            <v>-</v>
          </cell>
          <cell r="C1717" t="str">
            <v>Esc. carga transp. mat 1a cat DMT 600 a 800m c/e</v>
          </cell>
          <cell r="D1717" t="str">
            <v>m³</v>
          </cell>
          <cell r="H1717" t="str">
            <v>DNER-ES-280/97</v>
          </cell>
        </row>
        <row r="1718">
          <cell r="A1718" t="str">
            <v>5 S 01 100 26</v>
          </cell>
          <cell r="B1718" t="str">
            <v>-</v>
          </cell>
          <cell r="C1718" t="str">
            <v>Esc. carga transp. mat 1a cat DMT 800 a 1000m c/e</v>
          </cell>
          <cell r="D1718" t="str">
            <v>m³</v>
          </cell>
          <cell r="H1718" t="str">
            <v>DNER-ES-280/97</v>
          </cell>
        </row>
        <row r="1719">
          <cell r="A1719" t="str">
            <v>5 S 01 100 27</v>
          </cell>
          <cell r="B1719" t="str">
            <v>-</v>
          </cell>
          <cell r="C1719" t="str">
            <v>Esc. carga transp. mat 1a cat DMT 1000 a 1200m c/e</v>
          </cell>
          <cell r="D1719" t="str">
            <v>m³</v>
          </cell>
          <cell r="H1719" t="str">
            <v>DNER-ES-280/97</v>
          </cell>
        </row>
        <row r="1720">
          <cell r="A1720" t="str">
            <v>5 S 01 100 28</v>
          </cell>
          <cell r="B1720" t="str">
            <v>-</v>
          </cell>
          <cell r="C1720" t="str">
            <v>Esc. carga transp. mat 1a cat DMT 1200 a 1400m c/e</v>
          </cell>
          <cell r="D1720" t="str">
            <v>m³</v>
          </cell>
          <cell r="H1720" t="str">
            <v>DNER-ES-280/97</v>
          </cell>
        </row>
        <row r="1721">
          <cell r="A1721" t="str">
            <v>5 S 01 100 29</v>
          </cell>
          <cell r="B1721" t="str">
            <v>-</v>
          </cell>
          <cell r="C1721" t="str">
            <v>Esc. carga transp. mat 1a cat DMT 1400 a 1600m c/e</v>
          </cell>
          <cell r="D1721" t="str">
            <v>m³</v>
          </cell>
          <cell r="H1721" t="str">
            <v>DNER-ES-280/97</v>
          </cell>
        </row>
        <row r="1722">
          <cell r="A1722" t="str">
            <v>5 S 01 100 30</v>
          </cell>
          <cell r="B1722" t="str">
            <v>-</v>
          </cell>
          <cell r="C1722" t="str">
            <v>Esc. carga transp .mat 1a cat DMT 1600 a 1800m c/e</v>
          </cell>
          <cell r="D1722" t="str">
            <v>m³</v>
          </cell>
          <cell r="H1722" t="str">
            <v>DNER-ES-280/97</v>
          </cell>
        </row>
        <row r="1723">
          <cell r="A1723" t="str">
            <v>5 S 01 100 31</v>
          </cell>
          <cell r="B1723" t="str">
            <v>-</v>
          </cell>
          <cell r="C1723" t="str">
            <v>Esc. carga transp. mat 1a cat DMT 1800 a 2000m c/e</v>
          </cell>
          <cell r="D1723" t="str">
            <v>m³</v>
          </cell>
          <cell r="H1723" t="str">
            <v>DNER-ES-280/97</v>
          </cell>
        </row>
        <row r="1724">
          <cell r="A1724" t="str">
            <v>5 S 01 100 32</v>
          </cell>
          <cell r="B1724" t="str">
            <v>-</v>
          </cell>
          <cell r="C1724" t="str">
            <v>Esc. carga transp. mat 1a cat DMT 2000 a 3000m c/e</v>
          </cell>
          <cell r="D1724" t="str">
            <v>m³</v>
          </cell>
          <cell r="H1724" t="str">
            <v>DNER-ES-280/97</v>
          </cell>
        </row>
        <row r="1725">
          <cell r="A1725" t="str">
            <v>5 S 01 100 33</v>
          </cell>
          <cell r="B1725" t="str">
            <v>-</v>
          </cell>
          <cell r="C1725" t="str">
            <v>Esc. carga transp. mat 1a cat DMT 3000 a 5000m c/e</v>
          </cell>
          <cell r="D1725" t="str">
            <v>m³</v>
          </cell>
          <cell r="H1725" t="str">
            <v>DNER-ES-280/97</v>
          </cell>
        </row>
        <row r="1726">
          <cell r="A1726" t="str">
            <v>5 S 01 101 01</v>
          </cell>
          <cell r="B1726" t="str">
            <v>-</v>
          </cell>
          <cell r="C1726" t="str">
            <v>Esc. carga transp. mat 2a cat DMT 50m</v>
          </cell>
          <cell r="D1726" t="str">
            <v>m³</v>
          </cell>
          <cell r="H1726" t="str">
            <v>DNER-ES-280/97</v>
          </cell>
        </row>
        <row r="1727">
          <cell r="A1727" t="str">
            <v>5 S 01 101 09</v>
          </cell>
          <cell r="B1727" t="str">
            <v>-</v>
          </cell>
          <cell r="C1727" t="str">
            <v>Esc. carga tr. mat 2a c. DMT 50 a 200m c/carreg</v>
          </cell>
          <cell r="D1727" t="str">
            <v>m³</v>
          </cell>
          <cell r="H1727" t="str">
            <v>DNER-ES-280/97</v>
          </cell>
        </row>
        <row r="1728">
          <cell r="A1728" t="str">
            <v>5 S 01 101 10</v>
          </cell>
          <cell r="B1728" t="str">
            <v>-</v>
          </cell>
          <cell r="C1728" t="str">
            <v>Esc. carga tr. mat 2a c. DMT 200 a 400m c/carreg</v>
          </cell>
          <cell r="D1728" t="str">
            <v>m³</v>
          </cell>
          <cell r="H1728" t="str">
            <v>DNER-ES-280/97</v>
          </cell>
        </row>
        <row r="1729">
          <cell r="A1729" t="str">
            <v>5 S 01 101 11</v>
          </cell>
          <cell r="B1729" t="str">
            <v>-</v>
          </cell>
          <cell r="C1729" t="str">
            <v>Esc. carga tr. mat 2a c. DMT 400 a 600m c/carreg</v>
          </cell>
          <cell r="D1729" t="str">
            <v>m³</v>
          </cell>
          <cell r="H1729" t="str">
            <v>DNER-ES-280/97</v>
          </cell>
        </row>
        <row r="1730">
          <cell r="A1730" t="str">
            <v>5 S 01 101 12</v>
          </cell>
          <cell r="B1730" t="str">
            <v>-</v>
          </cell>
          <cell r="C1730" t="str">
            <v>Esc. carga tr. mat 2a c. DMT 600 a 800m c/carreg</v>
          </cell>
          <cell r="D1730" t="str">
            <v>m³</v>
          </cell>
          <cell r="H1730" t="str">
            <v>DNER-ES-280/97</v>
          </cell>
        </row>
        <row r="1731">
          <cell r="A1731" t="str">
            <v>5 S 01 101 13</v>
          </cell>
          <cell r="B1731" t="str">
            <v>-</v>
          </cell>
          <cell r="C1731" t="str">
            <v>Esc. carga tr. mat 2a c. DMT 800 a 1000m c/carreg</v>
          </cell>
          <cell r="D1731" t="str">
            <v>m³</v>
          </cell>
          <cell r="H1731" t="str">
            <v>DNER-ES-280/97</v>
          </cell>
        </row>
        <row r="1732">
          <cell r="A1732" t="str">
            <v>5 S 01 101 14</v>
          </cell>
          <cell r="B1732" t="str">
            <v>-</v>
          </cell>
          <cell r="C1732" t="str">
            <v>Esc. carga tr. mat 2a c. DMT 1000 a 1200m c/carreg</v>
          </cell>
          <cell r="D1732" t="str">
            <v>m³</v>
          </cell>
          <cell r="H1732" t="str">
            <v>DNER-ES-280/97</v>
          </cell>
        </row>
        <row r="1733">
          <cell r="A1733" t="str">
            <v>5 S 01 101 15</v>
          </cell>
          <cell r="B1733" t="str">
            <v>-</v>
          </cell>
          <cell r="C1733" t="str">
            <v>Esc. carga tr. mat 2a c. DMT 1200 a 1400m c/carreg</v>
          </cell>
          <cell r="D1733" t="str">
            <v>m³</v>
          </cell>
          <cell r="H1733" t="str">
            <v>DNER-ES-280/97</v>
          </cell>
        </row>
        <row r="1734">
          <cell r="A1734" t="str">
            <v>5 S 01 101 16</v>
          </cell>
          <cell r="B1734" t="str">
            <v>-</v>
          </cell>
          <cell r="C1734" t="str">
            <v>Esc. carga tr. mat 2a c. DMT 1400 a 1600m c/carreg</v>
          </cell>
          <cell r="D1734" t="str">
            <v>m³</v>
          </cell>
          <cell r="H1734" t="str">
            <v>DNER-ES-280/97</v>
          </cell>
        </row>
        <row r="1735">
          <cell r="A1735" t="str">
            <v>5 S 01 101 17</v>
          </cell>
          <cell r="B1735" t="str">
            <v>-</v>
          </cell>
          <cell r="C1735" t="str">
            <v>Esc. carga tr. mat 2a c. DMT 1600 a 1800m c/carreg</v>
          </cell>
          <cell r="D1735" t="str">
            <v>m³</v>
          </cell>
          <cell r="H1735" t="str">
            <v>DNER-ES-280/97</v>
          </cell>
        </row>
        <row r="1736">
          <cell r="A1736" t="str">
            <v>5 S 01 101 18</v>
          </cell>
          <cell r="B1736" t="str">
            <v>-</v>
          </cell>
          <cell r="C1736" t="str">
            <v>Esc. carga tr. mat 2a c. DMT 1800 a 2000m c/carreg</v>
          </cell>
          <cell r="D1736" t="str">
            <v>m³</v>
          </cell>
          <cell r="H1736" t="str">
            <v>DNER-ES-280/97</v>
          </cell>
        </row>
        <row r="1737">
          <cell r="A1737" t="str">
            <v>5 S 01 101 19</v>
          </cell>
          <cell r="B1737" t="str">
            <v>-</v>
          </cell>
          <cell r="C1737" t="str">
            <v>Esc. carga tr. mat 2a c. DMT 2000 a 3000m c/carreg</v>
          </cell>
          <cell r="D1737" t="str">
            <v>m³</v>
          </cell>
          <cell r="H1737" t="str">
            <v>DNER-ES-280/97</v>
          </cell>
        </row>
        <row r="1738">
          <cell r="A1738" t="str">
            <v>5 S 01 101 20</v>
          </cell>
          <cell r="B1738" t="str">
            <v>-</v>
          </cell>
          <cell r="C1738" t="str">
            <v>Esc. carga tr. mat 2a c. DMT 3000 a 5000m c/carreg</v>
          </cell>
          <cell r="D1738" t="str">
            <v>m³</v>
          </cell>
          <cell r="H1738" t="str">
            <v>DNER-ES-280/97</v>
          </cell>
        </row>
        <row r="1739">
          <cell r="A1739" t="str">
            <v>5 S 01 101 22</v>
          </cell>
          <cell r="B1739" t="str">
            <v>-</v>
          </cell>
          <cell r="C1739" t="str">
            <v>Esc. carga transp. mat 2a cat DMT 50 a 200m c/e</v>
          </cell>
          <cell r="D1739" t="str">
            <v>m³</v>
          </cell>
          <cell r="H1739" t="str">
            <v>DNER-ES-280/97</v>
          </cell>
        </row>
        <row r="1740">
          <cell r="A1740" t="str">
            <v>5 S 01 101 23</v>
          </cell>
          <cell r="B1740" t="str">
            <v>-</v>
          </cell>
          <cell r="C1740" t="str">
            <v>Esc. carga transp. mat 2a cat DMT 200 a 400m c/e</v>
          </cell>
          <cell r="D1740" t="str">
            <v>m³</v>
          </cell>
          <cell r="H1740" t="str">
            <v>DNER-ES-280/97</v>
          </cell>
        </row>
        <row r="1741">
          <cell r="A1741" t="str">
            <v>5 S 01 101 24</v>
          </cell>
          <cell r="B1741" t="str">
            <v>-</v>
          </cell>
          <cell r="C1741" t="str">
            <v>Esc. carga transp. mat 2a cat DMT 400 a 600m c/e</v>
          </cell>
          <cell r="D1741" t="str">
            <v>m³</v>
          </cell>
          <cell r="H1741" t="str">
            <v>DNER-ES-280/97</v>
          </cell>
        </row>
        <row r="1742">
          <cell r="A1742" t="str">
            <v>5 S 01 101 25</v>
          </cell>
          <cell r="B1742" t="str">
            <v>-</v>
          </cell>
          <cell r="C1742" t="str">
            <v>Esc. carga transp. mat 2a cat DMT 600 a 800m c/e</v>
          </cell>
          <cell r="D1742" t="str">
            <v>m³</v>
          </cell>
          <cell r="H1742" t="str">
            <v>DNER-ES-280/97</v>
          </cell>
        </row>
        <row r="1743">
          <cell r="A1743" t="str">
            <v>5 S 01 101 26</v>
          </cell>
          <cell r="B1743" t="str">
            <v>-</v>
          </cell>
          <cell r="C1743" t="str">
            <v>Esc. carga transp. mat 2a cat DMT 800 a 1000m c/e</v>
          </cell>
          <cell r="D1743" t="str">
            <v>m³</v>
          </cell>
          <cell r="H1743" t="str">
            <v>DNER-ES-280/97</v>
          </cell>
        </row>
        <row r="1744">
          <cell r="A1744" t="str">
            <v>5 S 01 101 27</v>
          </cell>
          <cell r="B1744" t="str">
            <v>-</v>
          </cell>
          <cell r="C1744" t="str">
            <v>Esc. carga transp. mat 2a cat DMT 1000 a 1200m c/e</v>
          </cell>
          <cell r="D1744" t="str">
            <v>m³</v>
          </cell>
          <cell r="H1744" t="str">
            <v>DNER-ES-280/97</v>
          </cell>
        </row>
        <row r="1745">
          <cell r="A1745" t="str">
            <v>5 S 01 101 28</v>
          </cell>
          <cell r="B1745" t="str">
            <v>-</v>
          </cell>
          <cell r="C1745" t="str">
            <v>Esc. carga transp. mat 2a cat DMT 1200 a 1400m c/e</v>
          </cell>
          <cell r="D1745" t="str">
            <v>m³</v>
          </cell>
          <cell r="H1745" t="str">
            <v>DNER-ES-280/97</v>
          </cell>
        </row>
        <row r="1746">
          <cell r="A1746" t="str">
            <v>5 S 01 101 29</v>
          </cell>
          <cell r="B1746" t="str">
            <v>-</v>
          </cell>
          <cell r="C1746" t="str">
            <v>Esc. carga transp. mat 2a cat DMT 1400 a 1600m c/e</v>
          </cell>
          <cell r="D1746" t="str">
            <v>m³</v>
          </cell>
          <cell r="H1746" t="str">
            <v>DNER-ES-280/97</v>
          </cell>
        </row>
        <row r="1747">
          <cell r="A1747" t="str">
            <v>5 S 01 101 30</v>
          </cell>
          <cell r="B1747" t="str">
            <v>-</v>
          </cell>
          <cell r="C1747" t="str">
            <v>Esc. carga transp. mat 2a cat DMT 1600 a 1800m c/e</v>
          </cell>
          <cell r="D1747" t="str">
            <v>m³</v>
          </cell>
          <cell r="H1747" t="str">
            <v>DNER-ES-280/97</v>
          </cell>
        </row>
        <row r="1748">
          <cell r="A1748" t="str">
            <v>5 S 01 101 31</v>
          </cell>
          <cell r="B1748" t="str">
            <v>-</v>
          </cell>
          <cell r="C1748" t="str">
            <v>Esc. carga transp. mat 2a cat DMT 1800 a 2000m c/e</v>
          </cell>
          <cell r="D1748" t="str">
            <v>m³</v>
          </cell>
          <cell r="H1748" t="str">
            <v>DNER-ES-280/97</v>
          </cell>
        </row>
        <row r="1749">
          <cell r="A1749" t="str">
            <v>5 S 01 101 32</v>
          </cell>
          <cell r="B1749" t="str">
            <v>-</v>
          </cell>
          <cell r="C1749" t="str">
            <v>Esc. carga transp. mat 2a cat DMT 2000 a 3000m c/e</v>
          </cell>
          <cell r="D1749" t="str">
            <v>m³</v>
          </cell>
          <cell r="H1749" t="str">
            <v>DNER-ES-280/97</v>
          </cell>
        </row>
        <row r="1750">
          <cell r="A1750" t="str">
            <v>5 S 01 101 33</v>
          </cell>
          <cell r="B1750" t="str">
            <v>-</v>
          </cell>
          <cell r="C1750" t="str">
            <v>Esc. carga transp. mat 2a cat DMT 3000 a 5000m c/e</v>
          </cell>
          <cell r="D1750" t="str">
            <v>m³</v>
          </cell>
          <cell r="H1750" t="str">
            <v>DNER-ES-280/97</v>
          </cell>
        </row>
        <row r="1751">
          <cell r="A1751" t="str">
            <v>5 S 01 102 01</v>
          </cell>
          <cell r="B1751" t="str">
            <v>-</v>
          </cell>
          <cell r="C1751" t="str">
            <v>Esc. carga transp. mat 3a cat DMT até 50m</v>
          </cell>
          <cell r="D1751" t="str">
            <v>m³</v>
          </cell>
          <cell r="H1751" t="str">
            <v>DNER-ES-280/97</v>
          </cell>
        </row>
        <row r="1752">
          <cell r="A1752" t="str">
            <v>5 S 01 102 02</v>
          </cell>
          <cell r="B1752" t="str">
            <v>-</v>
          </cell>
          <cell r="C1752" t="str">
            <v>Esc. carga transp. mat 3a cat DMT 50 a 200m</v>
          </cell>
          <cell r="D1752" t="str">
            <v>m³</v>
          </cell>
          <cell r="H1752" t="str">
            <v>DNER-ES-280/97</v>
          </cell>
        </row>
        <row r="1753">
          <cell r="A1753" t="str">
            <v>5 S 01 102 03</v>
          </cell>
          <cell r="B1753" t="str">
            <v>-</v>
          </cell>
          <cell r="C1753" t="str">
            <v>Esc. carga transp. mat 3a cat DMT 200 a 400m</v>
          </cell>
          <cell r="D1753" t="str">
            <v>m³</v>
          </cell>
          <cell r="H1753" t="str">
            <v>DNER-ES-280/97</v>
          </cell>
        </row>
        <row r="1754">
          <cell r="A1754" t="str">
            <v>5 S 01 102 04</v>
          </cell>
          <cell r="B1754" t="str">
            <v>-</v>
          </cell>
          <cell r="C1754" t="str">
            <v>Esc. carga transp. mat 3a cat DMT 400 a 600m</v>
          </cell>
          <cell r="D1754" t="str">
            <v>m³</v>
          </cell>
          <cell r="H1754" t="str">
            <v>DNER-ES-280/97</v>
          </cell>
        </row>
        <row r="1755">
          <cell r="A1755" t="str">
            <v>5 S 01 102 05</v>
          </cell>
          <cell r="B1755" t="str">
            <v>-</v>
          </cell>
          <cell r="C1755" t="str">
            <v>Esc. carga transp. mat 3a cat DMT 600 a 800m</v>
          </cell>
          <cell r="D1755" t="str">
            <v>m³</v>
          </cell>
          <cell r="H1755" t="str">
            <v>DNER-ES-280/97</v>
          </cell>
        </row>
        <row r="1756">
          <cell r="A1756" t="str">
            <v>5 S 01 102 06</v>
          </cell>
          <cell r="B1756" t="str">
            <v>-</v>
          </cell>
          <cell r="C1756" t="str">
            <v>Esc. carga transp. mat 3a cat DMT 800 a 1000m</v>
          </cell>
          <cell r="D1756" t="str">
            <v>m³</v>
          </cell>
          <cell r="H1756" t="str">
            <v>DNER-ES-280/97</v>
          </cell>
        </row>
        <row r="1757">
          <cell r="A1757" t="str">
            <v>5 S 01 102 07</v>
          </cell>
          <cell r="B1757" t="str">
            <v>-</v>
          </cell>
          <cell r="C1757" t="str">
            <v>Esc. carga transp. mat 3a cat DMT 1000 a 1200m</v>
          </cell>
          <cell r="D1757" t="str">
            <v>m³</v>
          </cell>
          <cell r="H1757" t="str">
            <v>DNER-ES-280/97</v>
          </cell>
        </row>
        <row r="1758">
          <cell r="A1758" t="str">
            <v>5 S 01 510 00</v>
          </cell>
          <cell r="B1758" t="str">
            <v>-</v>
          </cell>
          <cell r="C1758" t="str">
            <v>Compactação de aterros a 95% proctor normal</v>
          </cell>
          <cell r="D1758" t="str">
            <v>m³</v>
          </cell>
        </row>
        <row r="1759">
          <cell r="A1759" t="str">
            <v>5 S 01 511 00</v>
          </cell>
          <cell r="B1759" t="str">
            <v>-</v>
          </cell>
          <cell r="C1759" t="str">
            <v>Compactação de aterros a 100% proctor normal</v>
          </cell>
          <cell r="D1759" t="str">
            <v>m³</v>
          </cell>
        </row>
        <row r="1760">
          <cell r="A1760" t="str">
            <v>5 S 01 513 01</v>
          </cell>
          <cell r="B1760" t="str">
            <v>-</v>
          </cell>
          <cell r="C1760" t="str">
            <v>Compactação de material de "bota-fora"</v>
          </cell>
          <cell r="D1760" t="str">
            <v>m³</v>
          </cell>
        </row>
        <row r="1761">
          <cell r="A1761" t="str">
            <v>5 S 02 100 00</v>
          </cell>
          <cell r="B1761" t="str">
            <v>-</v>
          </cell>
          <cell r="C1761" t="str">
            <v>Reforço do subleito</v>
          </cell>
          <cell r="D1761" t="str">
            <v>m³</v>
          </cell>
        </row>
        <row r="1762">
          <cell r="A1762" t="str">
            <v>5 S 02 110 00</v>
          </cell>
          <cell r="B1762" t="str">
            <v>-</v>
          </cell>
          <cell r="C1762" t="str">
            <v>Regularização do subleito</v>
          </cell>
          <cell r="D1762" t="str">
            <v>m²</v>
          </cell>
          <cell r="H1762" t="str">
            <v>DNER-ES-299/97</v>
          </cell>
        </row>
        <row r="1763">
          <cell r="A1763" t="str">
            <v>5 S 02 110 01</v>
          </cell>
          <cell r="B1763" t="str">
            <v>-</v>
          </cell>
          <cell r="C1763" t="str">
            <v>Regul. subleito c/ fresa. corte contr. aut. greide</v>
          </cell>
          <cell r="D1763" t="str">
            <v>m²</v>
          </cell>
        </row>
        <row r="1764">
          <cell r="A1764" t="str">
            <v>5 S 02 200 00</v>
          </cell>
          <cell r="B1764" t="str">
            <v>-</v>
          </cell>
          <cell r="C1764" t="str">
            <v>Sub-base solo estabilizado granul. s/ mistura</v>
          </cell>
          <cell r="D1764" t="str">
            <v>m³</v>
          </cell>
          <cell r="H1764" t="str">
            <v>DNER-ES/301/97</v>
          </cell>
        </row>
        <row r="1765">
          <cell r="A1765" t="str">
            <v>5 S 02 200 01</v>
          </cell>
          <cell r="B1765" t="str">
            <v>-</v>
          </cell>
          <cell r="C1765" t="str">
            <v>Base solo estabilizado granul. s/ mistura</v>
          </cell>
          <cell r="D1765" t="str">
            <v>m³</v>
          </cell>
        </row>
        <row r="1766">
          <cell r="A1766" t="str">
            <v>5 S 02 201 00</v>
          </cell>
          <cell r="B1766" t="str">
            <v>-</v>
          </cell>
          <cell r="C1766" t="str">
            <v>Recomposição camada de base s/ adição de material</v>
          </cell>
          <cell r="D1766" t="str">
            <v>m²</v>
          </cell>
        </row>
        <row r="1767">
          <cell r="A1767" t="str">
            <v>5 S 02 210 00</v>
          </cell>
          <cell r="B1767" t="str">
            <v>-</v>
          </cell>
          <cell r="C1767" t="str">
            <v>Sub-base estabiliz. granul. c/ mist. solo na pista</v>
          </cell>
          <cell r="D1767" t="str">
            <v>m³</v>
          </cell>
        </row>
        <row r="1768">
          <cell r="A1768" t="str">
            <v>5 S 02 210 01</v>
          </cell>
          <cell r="B1768" t="str">
            <v>-</v>
          </cell>
          <cell r="C1768" t="str">
            <v>Sub-base estab. granul.c/mist. solo-areia na pista</v>
          </cell>
          <cell r="D1768" t="str">
            <v>m³</v>
          </cell>
        </row>
        <row r="1769">
          <cell r="A1769" t="str">
            <v>5 S 02 210 02</v>
          </cell>
          <cell r="B1769" t="str">
            <v>-</v>
          </cell>
          <cell r="C1769" t="str">
            <v>Base estabiliz.granul.c/ mist. solo areia na pista</v>
          </cell>
          <cell r="D1769" t="str">
            <v>m³</v>
          </cell>
        </row>
        <row r="1770">
          <cell r="A1770" t="str">
            <v>5 S 02 210 51</v>
          </cell>
          <cell r="B1770" t="str">
            <v>-</v>
          </cell>
          <cell r="C1770" t="str">
            <v>Sub-base est.gran.c/mist.solo-areia na pista AC</v>
          </cell>
          <cell r="D1770" t="str">
            <v>m³</v>
          </cell>
        </row>
        <row r="1771">
          <cell r="A1771" t="str">
            <v>5 S 02 210 52</v>
          </cell>
          <cell r="B1771" t="str">
            <v>-</v>
          </cell>
          <cell r="C1771" t="str">
            <v>Base estab.gran.c/mist.solo areia na pista AC</v>
          </cell>
          <cell r="D1771" t="str">
            <v>m³</v>
          </cell>
        </row>
        <row r="1772">
          <cell r="A1772" t="str">
            <v>5 S 02 220 00</v>
          </cell>
          <cell r="B1772" t="str">
            <v>-</v>
          </cell>
          <cell r="C1772" t="str">
            <v>Base estabilizada granul. c/ mistura solo-brita</v>
          </cell>
          <cell r="D1772" t="str">
            <v>m³</v>
          </cell>
        </row>
        <row r="1773">
          <cell r="A1773" t="str">
            <v>5 S 02 220 50</v>
          </cell>
          <cell r="B1773" t="str">
            <v>-</v>
          </cell>
          <cell r="C1773" t="str">
            <v>Base estabilizada granul.c/mist. solo-brita BC</v>
          </cell>
          <cell r="D1773" t="str">
            <v>m³</v>
          </cell>
        </row>
        <row r="1774">
          <cell r="A1774" t="str">
            <v>5 S 02 230 00</v>
          </cell>
          <cell r="B1774" t="str">
            <v>-</v>
          </cell>
          <cell r="C1774" t="str">
            <v>Base de brita graduada</v>
          </cell>
          <cell r="D1774" t="str">
            <v>m³</v>
          </cell>
        </row>
        <row r="1775">
          <cell r="A1775" t="str">
            <v>5 S 02 230 01</v>
          </cell>
          <cell r="B1775" t="str">
            <v>-</v>
          </cell>
          <cell r="C1775" t="str">
            <v>Base brita grad.c/distr.agreg. contr. autom.greide</v>
          </cell>
          <cell r="D1775" t="str">
            <v>m³</v>
          </cell>
        </row>
        <row r="1776">
          <cell r="A1776" t="str">
            <v>5 S 02 230 50</v>
          </cell>
          <cell r="B1776" t="str">
            <v>-</v>
          </cell>
          <cell r="C1776" t="str">
            <v>Base de brita graduada BC</v>
          </cell>
          <cell r="D1776" t="str">
            <v>m³</v>
          </cell>
        </row>
        <row r="1777">
          <cell r="A1777" t="str">
            <v>5 S 02 230 51</v>
          </cell>
          <cell r="B1777" t="str">
            <v>-</v>
          </cell>
          <cell r="C1777" t="str">
            <v>Base brita grad.c/dist.agreg.contr.aut.greide BC</v>
          </cell>
          <cell r="D1777" t="str">
            <v>m³</v>
          </cell>
        </row>
        <row r="1778">
          <cell r="A1778" t="str">
            <v>5 S 02 231 00</v>
          </cell>
          <cell r="B1778" t="str">
            <v>-</v>
          </cell>
          <cell r="C1778" t="str">
            <v>Base de macadame hidraúlico</v>
          </cell>
          <cell r="D1778" t="str">
            <v>m³</v>
          </cell>
        </row>
        <row r="1779">
          <cell r="A1779" t="str">
            <v>5 S 02 231 50</v>
          </cell>
          <cell r="B1779" t="str">
            <v>-</v>
          </cell>
          <cell r="C1779" t="str">
            <v>Base de macadame hidraúlico BC</v>
          </cell>
          <cell r="D1779" t="str">
            <v>m³</v>
          </cell>
        </row>
        <row r="1780">
          <cell r="A1780" t="str">
            <v>5 S 02 240 11</v>
          </cell>
          <cell r="B1780" t="str">
            <v>-</v>
          </cell>
          <cell r="C1780" t="str">
            <v>Recomposição camada de base c/ adição de cimento</v>
          </cell>
          <cell r="D1780" t="str">
            <v>m³</v>
          </cell>
        </row>
        <row r="1781">
          <cell r="A1781" t="str">
            <v>5 S 02 241 01</v>
          </cell>
          <cell r="B1781" t="str">
            <v>-</v>
          </cell>
          <cell r="C1781" t="str">
            <v>Base de solo cimento com mistura em usina</v>
          </cell>
          <cell r="D1781" t="str">
            <v>m³</v>
          </cell>
        </row>
        <row r="1782">
          <cell r="A1782" t="str">
            <v>5 S 02 243 01</v>
          </cell>
          <cell r="B1782" t="str">
            <v>-</v>
          </cell>
          <cell r="C1782" t="str">
            <v>Sub-base solo melhorado c/cimento c/mist. em usina</v>
          </cell>
          <cell r="D1782" t="str">
            <v>m³</v>
          </cell>
        </row>
        <row r="1783">
          <cell r="A1783" t="str">
            <v>5 S 02 249 11</v>
          </cell>
          <cell r="B1783" t="str">
            <v>-</v>
          </cell>
          <cell r="C1783" t="str">
            <v>Recomp. base c/ demol. do rev. e incorp. à base</v>
          </cell>
          <cell r="D1783" t="str">
            <v>m³</v>
          </cell>
        </row>
        <row r="1784">
          <cell r="A1784" t="str">
            <v>5 S 02 300 00</v>
          </cell>
          <cell r="B1784" t="str">
            <v>-</v>
          </cell>
          <cell r="C1784" t="str">
            <v>Imprimação</v>
          </cell>
          <cell r="D1784" t="str">
            <v>m²</v>
          </cell>
          <cell r="H1784" t="str">
            <v>DNER-ES-306/97</v>
          </cell>
        </row>
        <row r="1785">
          <cell r="A1785" t="str">
            <v>5 S 02 400 00</v>
          </cell>
          <cell r="B1785" t="str">
            <v>-</v>
          </cell>
          <cell r="C1785" t="str">
            <v>Pintura de ligação</v>
          </cell>
          <cell r="D1785" t="str">
            <v>m²</v>
          </cell>
          <cell r="H1785" t="str">
            <v>DNER-ES-307/97</v>
          </cell>
        </row>
        <row r="1786">
          <cell r="A1786" t="str">
            <v>5 S 02 500 00</v>
          </cell>
          <cell r="B1786" t="str">
            <v>-</v>
          </cell>
          <cell r="C1786" t="str">
            <v>Tratamento superficial simples c/ CAP</v>
          </cell>
          <cell r="D1786" t="str">
            <v>m²</v>
          </cell>
        </row>
        <row r="1787">
          <cell r="A1787" t="str">
            <v>5 S 02 500 01</v>
          </cell>
          <cell r="B1787" t="str">
            <v>-</v>
          </cell>
          <cell r="C1787" t="str">
            <v>Tratamento superficial simples c/ emulsão</v>
          </cell>
          <cell r="D1787" t="str">
            <v>m²</v>
          </cell>
        </row>
        <row r="1788">
          <cell r="A1788" t="str">
            <v>5 S 02 500 02</v>
          </cell>
          <cell r="B1788" t="str">
            <v>-</v>
          </cell>
          <cell r="C1788" t="str">
            <v>Tratamento superficial simples c/ banho diluído</v>
          </cell>
          <cell r="D1788" t="str">
            <v>m²</v>
          </cell>
        </row>
        <row r="1789">
          <cell r="A1789" t="str">
            <v>5 S 02 500 50</v>
          </cell>
          <cell r="B1789" t="str">
            <v>-</v>
          </cell>
          <cell r="C1789" t="str">
            <v>Tratamento superficial simples c/ CAP BC</v>
          </cell>
          <cell r="D1789" t="str">
            <v>m²</v>
          </cell>
        </row>
        <row r="1790">
          <cell r="A1790" t="str">
            <v>5 S 02 500 51</v>
          </cell>
          <cell r="B1790" t="str">
            <v>-</v>
          </cell>
          <cell r="C1790" t="str">
            <v>Tratamento superficial simples c/ emulsão BC</v>
          </cell>
          <cell r="D1790" t="str">
            <v>m²</v>
          </cell>
        </row>
        <row r="1791">
          <cell r="A1791" t="str">
            <v>5 S 02 500 52</v>
          </cell>
          <cell r="B1791" t="str">
            <v>-</v>
          </cell>
          <cell r="C1791" t="str">
            <v>Tratamento superficial simples c/banho diluído BC</v>
          </cell>
          <cell r="D1791" t="str">
            <v>m²</v>
          </cell>
        </row>
        <row r="1792">
          <cell r="A1792" t="str">
            <v>5 S 02 501 00</v>
          </cell>
          <cell r="B1792" t="str">
            <v>-</v>
          </cell>
          <cell r="C1792" t="str">
            <v>Tratamento superficial duplo c/ CAP</v>
          </cell>
          <cell r="D1792" t="str">
            <v>m²</v>
          </cell>
        </row>
        <row r="1793">
          <cell r="A1793" t="str">
            <v>5 S 02 501 01</v>
          </cell>
          <cell r="B1793" t="str">
            <v>-</v>
          </cell>
          <cell r="C1793" t="str">
            <v>Tratamento superficial duplo c/ emulsão</v>
          </cell>
          <cell r="D1793" t="str">
            <v>m²</v>
          </cell>
        </row>
        <row r="1794">
          <cell r="A1794" t="str">
            <v>5 S 02 501 02</v>
          </cell>
          <cell r="B1794" t="str">
            <v>-</v>
          </cell>
          <cell r="C1794" t="str">
            <v>Tratamento superficial duplo c/ banho diluído</v>
          </cell>
          <cell r="D1794" t="str">
            <v>m²</v>
          </cell>
        </row>
        <row r="1795">
          <cell r="A1795" t="str">
            <v>5 S 02 501 50</v>
          </cell>
          <cell r="B1795" t="str">
            <v>-</v>
          </cell>
          <cell r="C1795" t="str">
            <v>Tratamento superficial duplo c/ CAP BC</v>
          </cell>
          <cell r="D1795" t="str">
            <v>m²</v>
          </cell>
        </row>
        <row r="1796">
          <cell r="A1796" t="str">
            <v>5 S 02 501 51</v>
          </cell>
          <cell r="B1796" t="str">
            <v>-</v>
          </cell>
          <cell r="C1796" t="str">
            <v>Tratamento superficial duplo c/ emulsão BC</v>
          </cell>
          <cell r="D1796" t="str">
            <v>m²</v>
          </cell>
        </row>
        <row r="1797">
          <cell r="A1797" t="str">
            <v>5 S 02 501 52</v>
          </cell>
          <cell r="B1797" t="str">
            <v>-</v>
          </cell>
          <cell r="C1797" t="str">
            <v>Tratamento superficial duplo c/banho diluído BC</v>
          </cell>
          <cell r="D1797" t="str">
            <v>m²</v>
          </cell>
        </row>
        <row r="1798">
          <cell r="A1798" t="str">
            <v>5 S 02 502 00</v>
          </cell>
          <cell r="B1798" t="str">
            <v>-</v>
          </cell>
          <cell r="C1798" t="str">
            <v>Tratamento superficial triplo c/ CAP</v>
          </cell>
          <cell r="D1798" t="str">
            <v>m²</v>
          </cell>
        </row>
        <row r="1799">
          <cell r="A1799" t="str">
            <v>5 S 02 502 01</v>
          </cell>
          <cell r="B1799" t="str">
            <v>-</v>
          </cell>
          <cell r="C1799" t="str">
            <v>Tratamento superficial triplo c/ emulsão</v>
          </cell>
          <cell r="D1799" t="str">
            <v>m²</v>
          </cell>
        </row>
        <row r="1800">
          <cell r="A1800" t="str">
            <v>5 S 02 502 02</v>
          </cell>
          <cell r="B1800" t="str">
            <v>-</v>
          </cell>
          <cell r="C1800" t="str">
            <v>Tratamento superficial triplo c/ banho diluído</v>
          </cell>
          <cell r="D1800" t="str">
            <v>m²</v>
          </cell>
        </row>
        <row r="1801">
          <cell r="A1801" t="str">
            <v>5 S 02 502 50</v>
          </cell>
          <cell r="B1801" t="str">
            <v>-</v>
          </cell>
          <cell r="C1801" t="str">
            <v>Tratamento superficial triplo c/ CAP BC</v>
          </cell>
          <cell r="D1801" t="str">
            <v>m²</v>
          </cell>
        </row>
        <row r="1802">
          <cell r="A1802" t="str">
            <v>5 S 02 502 51</v>
          </cell>
          <cell r="B1802" t="str">
            <v>-</v>
          </cell>
          <cell r="C1802" t="str">
            <v>Tratamento superficial triplo c/ emulsão BC</v>
          </cell>
          <cell r="D1802" t="str">
            <v>m²</v>
          </cell>
        </row>
        <row r="1803">
          <cell r="A1803" t="str">
            <v>5 S 02 502 52</v>
          </cell>
          <cell r="B1803" t="str">
            <v>-</v>
          </cell>
          <cell r="C1803" t="str">
            <v>Tratamento superficial triplo c/ banho diluído BC</v>
          </cell>
          <cell r="D1803" t="str">
            <v>m²</v>
          </cell>
        </row>
        <row r="1804">
          <cell r="A1804" t="str">
            <v>5 S 02 511 01</v>
          </cell>
          <cell r="B1804" t="str">
            <v>-</v>
          </cell>
          <cell r="C1804" t="str">
            <v>Micro-revestimento a frio - Microflex 0,8cm</v>
          </cell>
          <cell r="D1804" t="str">
            <v>m²</v>
          </cell>
        </row>
        <row r="1805">
          <cell r="A1805" t="str">
            <v>5 S 02 511 02</v>
          </cell>
          <cell r="B1805" t="str">
            <v>-</v>
          </cell>
          <cell r="C1805" t="str">
            <v>Micro-revestimento a frio - Microflex 1,5 cm</v>
          </cell>
          <cell r="D1805" t="str">
            <v>m²</v>
          </cell>
        </row>
        <row r="1806">
          <cell r="A1806" t="str">
            <v>5 S 02 511 03</v>
          </cell>
          <cell r="B1806" t="str">
            <v>-</v>
          </cell>
          <cell r="C1806" t="str">
            <v>Micro-revestimento a frio - Microflex 2,0 cm</v>
          </cell>
          <cell r="D1806" t="str">
            <v>m²</v>
          </cell>
        </row>
        <row r="1807">
          <cell r="A1807" t="str">
            <v>5 S 02 511 04</v>
          </cell>
          <cell r="B1807" t="str">
            <v>-</v>
          </cell>
          <cell r="C1807" t="str">
            <v>Micro-revestimento a frio - Microflex - 2,5 cm</v>
          </cell>
          <cell r="D1807" t="str">
            <v>m²</v>
          </cell>
        </row>
        <row r="1808">
          <cell r="A1808" t="str">
            <v>5 S 02 511 51</v>
          </cell>
          <cell r="B1808" t="str">
            <v>-</v>
          </cell>
          <cell r="C1808" t="str">
            <v>Micro-revestimento a frio - Microflex 0,8cm BC</v>
          </cell>
          <cell r="D1808" t="str">
            <v>m²</v>
          </cell>
        </row>
        <row r="1809">
          <cell r="A1809" t="str">
            <v>5 S 02 511 52</v>
          </cell>
          <cell r="B1809" t="str">
            <v>-</v>
          </cell>
          <cell r="C1809" t="str">
            <v>Micro-revestimento a frio - Microflex 1,5 cm BC</v>
          </cell>
          <cell r="D1809" t="str">
            <v>m²</v>
          </cell>
        </row>
        <row r="1810">
          <cell r="A1810" t="str">
            <v>5 S 02 511 53</v>
          </cell>
          <cell r="B1810" t="str">
            <v>-</v>
          </cell>
          <cell r="C1810" t="str">
            <v>Micro-revestimento a frio - Microflex 2,0 cm BC</v>
          </cell>
          <cell r="D1810" t="str">
            <v>m²</v>
          </cell>
        </row>
        <row r="1811">
          <cell r="A1811" t="str">
            <v>5 S 02 511 54</v>
          </cell>
          <cell r="B1811" t="str">
            <v>-</v>
          </cell>
          <cell r="C1811" t="str">
            <v>Micro-revestimento a frio-Microflex-2,5 cm BC</v>
          </cell>
          <cell r="D1811" t="str">
            <v>m²</v>
          </cell>
        </row>
        <row r="1812">
          <cell r="A1812" t="str">
            <v>5 S 02 512 01</v>
          </cell>
          <cell r="B1812" t="str">
            <v>-</v>
          </cell>
          <cell r="C1812" t="str">
            <v>Lama asfáltica fina (granulometrias I e II)</v>
          </cell>
          <cell r="D1812" t="str">
            <v>m²</v>
          </cell>
        </row>
        <row r="1813">
          <cell r="A1813" t="str">
            <v>5 S 02 512 02</v>
          </cell>
          <cell r="B1813" t="str">
            <v>-</v>
          </cell>
          <cell r="C1813" t="str">
            <v>Lama asfáltica grossa (granulometrias III e IV)</v>
          </cell>
          <cell r="D1813" t="str">
            <v>m²</v>
          </cell>
        </row>
        <row r="1814">
          <cell r="A1814" t="str">
            <v>5 S 02 512 51</v>
          </cell>
          <cell r="B1814" t="str">
            <v>-</v>
          </cell>
          <cell r="C1814" t="str">
            <v>Lama asfáltica fina (granulometrias I e II) AC/BC</v>
          </cell>
          <cell r="D1814" t="str">
            <v>m²</v>
          </cell>
        </row>
        <row r="1815">
          <cell r="A1815" t="str">
            <v>5 S 02 512 52</v>
          </cell>
          <cell r="B1815" t="str">
            <v>-</v>
          </cell>
          <cell r="C1815" t="str">
            <v>Lama asfált.grossa (granulometrias III e IV) AC/BC</v>
          </cell>
          <cell r="D1815" t="str">
            <v>m²</v>
          </cell>
        </row>
        <row r="1816">
          <cell r="A1816" t="str">
            <v>5 S 02 530 00</v>
          </cell>
          <cell r="B1816" t="str">
            <v>-</v>
          </cell>
          <cell r="C1816" t="str">
            <v>Pré-misturado a frio</v>
          </cell>
          <cell r="D1816" t="str">
            <v>m³</v>
          </cell>
        </row>
        <row r="1817">
          <cell r="A1817" t="str">
            <v>5 S 02 530 50</v>
          </cell>
          <cell r="B1817" t="str">
            <v>-</v>
          </cell>
          <cell r="C1817" t="str">
            <v>Pré-misturado a frio AC/BC</v>
          </cell>
          <cell r="D1817" t="str">
            <v>m³</v>
          </cell>
        </row>
        <row r="1818">
          <cell r="A1818" t="str">
            <v>5 S 02 531 00</v>
          </cell>
          <cell r="B1818" t="str">
            <v>-</v>
          </cell>
          <cell r="C1818" t="str">
            <v>Macadame betuminoso por penetração</v>
          </cell>
          <cell r="D1818" t="str">
            <v>m³</v>
          </cell>
        </row>
        <row r="1819">
          <cell r="A1819" t="str">
            <v>5 S 02 531 50</v>
          </cell>
          <cell r="B1819" t="str">
            <v>-</v>
          </cell>
          <cell r="C1819" t="str">
            <v>Macadame betuminoso por penetração BC</v>
          </cell>
          <cell r="D1819" t="str">
            <v>m³</v>
          </cell>
        </row>
        <row r="1820">
          <cell r="A1820" t="str">
            <v>5 S 02 532 00</v>
          </cell>
          <cell r="B1820" t="str">
            <v>-</v>
          </cell>
          <cell r="C1820" t="str">
            <v>Areia-asfalto a quente</v>
          </cell>
          <cell r="D1820" t="str">
            <v>t</v>
          </cell>
        </row>
        <row r="1821">
          <cell r="A1821" t="str">
            <v>5 S 02 532 50</v>
          </cell>
          <cell r="B1821" t="str">
            <v>-</v>
          </cell>
          <cell r="C1821" t="str">
            <v>Areia-asfalto a quente AC</v>
          </cell>
          <cell r="D1821" t="str">
            <v>t</v>
          </cell>
        </row>
        <row r="1822">
          <cell r="A1822" t="str">
            <v>5 S 02 540 01</v>
          </cell>
          <cell r="B1822" t="str">
            <v>-</v>
          </cell>
          <cell r="C1822" t="str">
            <v>Conc. betumin.usinado a quente - capa de rolamento</v>
          </cell>
          <cell r="D1822" t="str">
            <v>t</v>
          </cell>
        </row>
        <row r="1823">
          <cell r="A1823" t="str">
            <v>5 S 02 540 02</v>
          </cell>
          <cell r="B1823" t="str">
            <v>-</v>
          </cell>
          <cell r="C1823" t="str">
            <v>Concreto betuminoso usinado a quente - binder</v>
          </cell>
          <cell r="D1823" t="str">
            <v>t</v>
          </cell>
        </row>
        <row r="1824">
          <cell r="A1824" t="str">
            <v>5 S 02 540 12</v>
          </cell>
          <cell r="B1824" t="str">
            <v>-</v>
          </cell>
          <cell r="C1824" t="str">
            <v>CBUQ reciclado em usina fixa</v>
          </cell>
          <cell r="D1824" t="str">
            <v>t</v>
          </cell>
        </row>
        <row r="1825">
          <cell r="A1825" t="str">
            <v>5 S 02 540 51</v>
          </cell>
          <cell r="B1825" t="str">
            <v>-</v>
          </cell>
          <cell r="C1825" t="str">
            <v>CBUQ -capa de rolamento AC/BC</v>
          </cell>
          <cell r="D1825" t="str">
            <v>t</v>
          </cell>
        </row>
        <row r="1826">
          <cell r="A1826" t="str">
            <v>5 S 02 540 52</v>
          </cell>
          <cell r="B1826" t="str">
            <v>-</v>
          </cell>
          <cell r="C1826" t="str">
            <v>CBUQ -binder AC/BC</v>
          </cell>
          <cell r="D1826" t="str">
            <v>t</v>
          </cell>
        </row>
        <row r="1827">
          <cell r="A1827" t="str">
            <v>5 S 02 540 62</v>
          </cell>
          <cell r="B1827" t="str">
            <v>-</v>
          </cell>
          <cell r="C1827" t="str">
            <v>CBUQ reciclado em usina fixa AC/BC</v>
          </cell>
          <cell r="D1827" t="str">
            <v>t</v>
          </cell>
        </row>
        <row r="1828">
          <cell r="A1828" t="str">
            <v>5 S 02 600 00</v>
          </cell>
          <cell r="B1828" t="str">
            <v>-</v>
          </cell>
          <cell r="C1828" t="str">
            <v>Manta sintét. p/ recap.asfál.- fornec. e aplicação</v>
          </cell>
          <cell r="D1828" t="str">
            <v>m²</v>
          </cell>
        </row>
        <row r="1829">
          <cell r="A1829" t="str">
            <v>5 S 02 607 00</v>
          </cell>
          <cell r="B1829" t="str">
            <v>-</v>
          </cell>
          <cell r="C1829" t="str">
            <v>Concreto cimento portland c/ equip. pequeno porte</v>
          </cell>
          <cell r="D1829" t="str">
            <v>m³</v>
          </cell>
        </row>
        <row r="1830">
          <cell r="A1830" t="str">
            <v>5 S 02 607 50</v>
          </cell>
          <cell r="B1830" t="str">
            <v>-</v>
          </cell>
          <cell r="C1830" t="str">
            <v>Concr.cimento portland c/equip.pequeno porte AC/BC</v>
          </cell>
          <cell r="D1830" t="str">
            <v>m³</v>
          </cell>
        </row>
        <row r="1831">
          <cell r="A1831" t="str">
            <v>5 S 02 702 00</v>
          </cell>
          <cell r="B1831" t="str">
            <v>-</v>
          </cell>
          <cell r="C1831" t="str">
            <v>Limpeza e enchimento de junta de pavimento de conc</v>
          </cell>
          <cell r="D1831" t="str">
            <v>m</v>
          </cell>
        </row>
        <row r="1832">
          <cell r="A1832" t="str">
            <v>5 S 02 905 00</v>
          </cell>
          <cell r="B1832" t="str">
            <v>-</v>
          </cell>
          <cell r="C1832" t="str">
            <v>Remoção mecanizada de revestimento betuminoso</v>
          </cell>
          <cell r="D1832" t="str">
            <v>m³</v>
          </cell>
          <cell r="H1832" t="str">
            <v>DNER-ES-321/97</v>
          </cell>
        </row>
        <row r="1833">
          <cell r="A1833" t="str">
            <v>5 S 02 905 01</v>
          </cell>
          <cell r="B1833" t="str">
            <v>-</v>
          </cell>
          <cell r="C1833" t="str">
            <v>Remoção manual de revestimento betuminoso</v>
          </cell>
          <cell r="D1833" t="str">
            <v>m³</v>
          </cell>
          <cell r="H1833" t="str">
            <v>DNER-ES-321/97</v>
          </cell>
        </row>
        <row r="1834">
          <cell r="A1834" t="str">
            <v>5 S 02 906 00</v>
          </cell>
          <cell r="B1834" t="str">
            <v>-</v>
          </cell>
          <cell r="C1834" t="str">
            <v>Remoção mecanizada da camada granular pavimento</v>
          </cell>
          <cell r="D1834" t="str">
            <v>m³</v>
          </cell>
          <cell r="H1834" t="str">
            <v>DNER-ES-321/97</v>
          </cell>
        </row>
        <row r="1835">
          <cell r="A1835" t="str">
            <v>5 S 02 906 01</v>
          </cell>
          <cell r="B1835" t="str">
            <v>-</v>
          </cell>
          <cell r="C1835" t="str">
            <v>Remoção manual da camada granular do pavimento</v>
          </cell>
          <cell r="D1835" t="str">
            <v>m³</v>
          </cell>
          <cell r="H1835" t="str">
            <v>DNER-ES-321/97</v>
          </cell>
        </row>
        <row r="1836">
          <cell r="A1836" t="str">
            <v>5 S 02 907 00</v>
          </cell>
          <cell r="B1836" t="str">
            <v>-</v>
          </cell>
          <cell r="C1836" t="str">
            <v>Remoção mecanizada material de baixa capac.suporte</v>
          </cell>
          <cell r="D1836" t="str">
            <v>m³</v>
          </cell>
          <cell r="H1836" t="str">
            <v>DNER-ES-321/97</v>
          </cell>
        </row>
        <row r="1837">
          <cell r="A1837" t="str">
            <v>5 S 02 907 01</v>
          </cell>
          <cell r="B1837" t="str">
            <v>-</v>
          </cell>
          <cell r="C1837" t="str">
            <v>Remoção manual de material de baixa capac.suporte</v>
          </cell>
          <cell r="D1837" t="str">
            <v>m³</v>
          </cell>
          <cell r="H1837" t="str">
            <v>DNER-ES-321/97</v>
          </cell>
        </row>
        <row r="1838">
          <cell r="A1838" t="str">
            <v>5 S 02 908 00</v>
          </cell>
          <cell r="B1838" t="str">
            <v>-</v>
          </cell>
          <cell r="C1838" t="str">
            <v>Arrancamento e remoção de paralelepípedos</v>
          </cell>
          <cell r="D1838" t="str">
            <v>m²</v>
          </cell>
        </row>
        <row r="1839">
          <cell r="A1839" t="str">
            <v>5 S 02 909 00</v>
          </cell>
          <cell r="B1839" t="str">
            <v>-</v>
          </cell>
          <cell r="C1839" t="str">
            <v>Arrancamento e remoção de meios-fios</v>
          </cell>
          <cell r="D1839" t="str">
            <v>m³</v>
          </cell>
        </row>
        <row r="1840">
          <cell r="A1840" t="str">
            <v>5 S 02 990 11</v>
          </cell>
          <cell r="B1840" t="str">
            <v>-</v>
          </cell>
          <cell r="C1840" t="str">
            <v>Fresagem contínua do revest. betuminoso</v>
          </cell>
          <cell r="D1840" t="str">
            <v>m³</v>
          </cell>
        </row>
        <row r="1841">
          <cell r="A1841" t="str">
            <v>5 S 02 990 12</v>
          </cell>
          <cell r="B1841" t="str">
            <v>-</v>
          </cell>
          <cell r="C1841" t="str">
            <v>Fresagem descontínua revest. betuminoso</v>
          </cell>
          <cell r="D1841" t="str">
            <v>m³</v>
          </cell>
        </row>
        <row r="1842">
          <cell r="A1842" t="str">
            <v>5 S 04 300 16</v>
          </cell>
          <cell r="B1842" t="str">
            <v>-</v>
          </cell>
          <cell r="C1842" t="str">
            <v>Bueiro met. chapas múltiplas D=1,60m galv.</v>
          </cell>
          <cell r="D1842" t="str">
            <v>m</v>
          </cell>
        </row>
        <row r="1843">
          <cell r="A1843" t="str">
            <v>5 S 04 300 20</v>
          </cell>
          <cell r="B1843" t="str">
            <v>-</v>
          </cell>
          <cell r="C1843" t="str">
            <v>Bueiro met. chapas múltiplas D=2,00m galv.</v>
          </cell>
          <cell r="D1843" t="str">
            <v>m</v>
          </cell>
        </row>
        <row r="1844">
          <cell r="A1844" t="str">
            <v>5 S 04 300 66</v>
          </cell>
          <cell r="B1844" t="str">
            <v>-</v>
          </cell>
          <cell r="C1844" t="str">
            <v>Bueiro met. chapas múltiplas D=1,60m galv. BC</v>
          </cell>
          <cell r="D1844" t="str">
            <v>m</v>
          </cell>
        </row>
        <row r="1845">
          <cell r="A1845" t="str">
            <v>5 S 04 300 70</v>
          </cell>
          <cell r="B1845" t="str">
            <v>-</v>
          </cell>
          <cell r="C1845" t="str">
            <v>Bueiro met. chapas múltiplas D=2,00m galv. BC</v>
          </cell>
          <cell r="D1845" t="str">
            <v>m</v>
          </cell>
        </row>
        <row r="1846">
          <cell r="A1846" t="str">
            <v>5 S 04 301 16</v>
          </cell>
          <cell r="B1846" t="str">
            <v>-</v>
          </cell>
          <cell r="C1846" t="str">
            <v>Bueiro met. chapas múltiplas D=1,60m rev. epoxy</v>
          </cell>
          <cell r="D1846" t="str">
            <v>m</v>
          </cell>
        </row>
        <row r="1847">
          <cell r="A1847" t="str">
            <v>5 S 04 301 20</v>
          </cell>
          <cell r="B1847" t="str">
            <v>-</v>
          </cell>
          <cell r="C1847" t="str">
            <v>Bueiro met. chapas múltiplas D=2,00m rev. epoxy</v>
          </cell>
          <cell r="D1847" t="str">
            <v>m</v>
          </cell>
        </row>
        <row r="1848">
          <cell r="A1848" t="str">
            <v>5 S 04 301 66</v>
          </cell>
          <cell r="B1848" t="str">
            <v>-</v>
          </cell>
          <cell r="C1848" t="str">
            <v>Bueiro met. chapas múlt. D=1,60m rev. epoxy BC</v>
          </cell>
          <cell r="D1848" t="str">
            <v>m</v>
          </cell>
        </row>
        <row r="1849">
          <cell r="A1849" t="str">
            <v>5 S 04 301 70</v>
          </cell>
          <cell r="B1849" t="str">
            <v>-</v>
          </cell>
          <cell r="C1849" t="str">
            <v>Bueiro met. chapas múlt. D=2,00m rev. epoxy BC</v>
          </cell>
          <cell r="D1849" t="str">
            <v>m</v>
          </cell>
        </row>
        <row r="1850">
          <cell r="A1850" t="str">
            <v>5 S 04 310 12</v>
          </cell>
          <cell r="B1850" t="str">
            <v>-</v>
          </cell>
          <cell r="C1850" t="str">
            <v>Bueiro met. s/interrupção traf. D=1,20m galv.</v>
          </cell>
          <cell r="D1850" t="str">
            <v>m</v>
          </cell>
        </row>
        <row r="1851">
          <cell r="A1851" t="str">
            <v>5 S 04 310 16</v>
          </cell>
          <cell r="B1851" t="str">
            <v>-</v>
          </cell>
          <cell r="C1851" t="str">
            <v>Bueiro met. s/ interrup. de tráf. D=1,60m galv.</v>
          </cell>
          <cell r="D1851" t="str">
            <v>m</v>
          </cell>
        </row>
        <row r="1852">
          <cell r="A1852" t="str">
            <v>5 S 04 310 20</v>
          </cell>
          <cell r="B1852" t="str">
            <v>-</v>
          </cell>
          <cell r="C1852" t="str">
            <v>Bueiro met. s/ interrup. de tráf. D=2,00m galv.</v>
          </cell>
          <cell r="D1852" t="str">
            <v>m</v>
          </cell>
        </row>
        <row r="1853">
          <cell r="A1853" t="str">
            <v>5 S 04 311 12</v>
          </cell>
          <cell r="B1853" t="str">
            <v>-</v>
          </cell>
          <cell r="C1853" t="str">
            <v>Bueiro met. s/interrupção traf. D=1,20m rev. epoxy</v>
          </cell>
          <cell r="D1853" t="str">
            <v>m</v>
          </cell>
        </row>
        <row r="1854">
          <cell r="A1854" t="str">
            <v>5 S 04 311 16</v>
          </cell>
          <cell r="B1854" t="str">
            <v>-</v>
          </cell>
          <cell r="C1854" t="str">
            <v>Bueiro met.s/interrupção traf. D=1,60 m rev.epoxy</v>
          </cell>
          <cell r="D1854" t="str">
            <v>m</v>
          </cell>
        </row>
        <row r="1855">
          <cell r="A1855" t="str">
            <v>5 S 04 311 20</v>
          </cell>
          <cell r="B1855" t="str">
            <v>-</v>
          </cell>
          <cell r="C1855" t="str">
            <v>Bueiro met.s/interrupção tráf. D=2,00 m rev. epoxy</v>
          </cell>
          <cell r="D1855" t="str">
            <v>m</v>
          </cell>
        </row>
        <row r="1856">
          <cell r="A1856" t="str">
            <v>5 S 04 999 01</v>
          </cell>
          <cell r="B1856" t="str">
            <v>-</v>
          </cell>
          <cell r="C1856" t="str">
            <v>Remoção de bueiros existentes</v>
          </cell>
          <cell r="D1856" t="str">
            <v>m</v>
          </cell>
        </row>
        <row r="1857">
          <cell r="A1857" t="str">
            <v>5 S 04 999 04</v>
          </cell>
          <cell r="B1857" t="str">
            <v>-</v>
          </cell>
          <cell r="C1857" t="str">
            <v>Restauração de disp. danif. com concr. fck=12 MPa</v>
          </cell>
          <cell r="D1857" t="str">
            <v>m³</v>
          </cell>
        </row>
        <row r="1858">
          <cell r="A1858" t="str">
            <v>5 S 04 999 07</v>
          </cell>
          <cell r="B1858" t="str">
            <v>-</v>
          </cell>
          <cell r="C1858" t="str">
            <v>Demolição de dispositivos de concreto simples</v>
          </cell>
          <cell r="D1858" t="str">
            <v>m³</v>
          </cell>
        </row>
        <row r="1859">
          <cell r="A1859" t="str">
            <v>5 S 04 999 08</v>
          </cell>
          <cell r="B1859" t="str">
            <v>-</v>
          </cell>
          <cell r="C1859" t="str">
            <v>Demolição de dispositivos de concreto armado</v>
          </cell>
          <cell r="D1859" t="str">
            <v>m³</v>
          </cell>
        </row>
        <row r="1860">
          <cell r="A1860" t="str">
            <v>5 S 04 999 54</v>
          </cell>
          <cell r="B1860" t="str">
            <v>-</v>
          </cell>
          <cell r="C1860" t="str">
            <v>Restaur.de disp.danif.com concr. fck=12 MPa AC/BC</v>
          </cell>
          <cell r="D1860" t="str">
            <v>m³</v>
          </cell>
        </row>
        <row r="1861">
          <cell r="A1861" t="str">
            <v>5 S 05 100 00</v>
          </cell>
          <cell r="B1861" t="str">
            <v>-</v>
          </cell>
          <cell r="C1861" t="str">
            <v>Enleivamento</v>
          </cell>
          <cell r="D1861" t="str">
            <v>m²</v>
          </cell>
        </row>
        <row r="1862">
          <cell r="A1862" t="str">
            <v>5 S 05 102 00</v>
          </cell>
          <cell r="B1862" t="str">
            <v>-</v>
          </cell>
          <cell r="C1862" t="str">
            <v>Hidrossemeadura</v>
          </cell>
          <cell r="D1862" t="str">
            <v>m²</v>
          </cell>
        </row>
        <row r="1863">
          <cell r="A1863" t="str">
            <v>5 S 05 300 01</v>
          </cell>
          <cell r="B1863" t="str">
            <v>-</v>
          </cell>
          <cell r="C1863" t="str">
            <v>Alvenaria de pedra arrumada</v>
          </cell>
          <cell r="D1863" t="str">
            <v>m³</v>
          </cell>
        </row>
        <row r="1864">
          <cell r="A1864" t="str">
            <v>5 S 05 300 02</v>
          </cell>
          <cell r="B1864" t="str">
            <v>-</v>
          </cell>
          <cell r="C1864" t="str">
            <v>Enrocamento de pedra jogada</v>
          </cell>
          <cell r="D1864" t="str">
            <v>m³</v>
          </cell>
        </row>
        <row r="1865">
          <cell r="A1865" t="str">
            <v>5 S 05 301 00</v>
          </cell>
          <cell r="B1865" t="str">
            <v>-</v>
          </cell>
          <cell r="C1865" t="str">
            <v>Alvenaria de pedra argamassada</v>
          </cell>
          <cell r="D1865" t="str">
            <v>m³</v>
          </cell>
        </row>
        <row r="1866">
          <cell r="A1866" t="str">
            <v>5 S 05 301 50</v>
          </cell>
          <cell r="B1866" t="str">
            <v>-</v>
          </cell>
          <cell r="C1866" t="str">
            <v>Alvenaria de pedra argamassada AC/PC</v>
          </cell>
          <cell r="D1866" t="str">
            <v>m³</v>
          </cell>
        </row>
        <row r="1867">
          <cell r="A1867" t="str">
            <v>5 S 05 302 01</v>
          </cell>
          <cell r="B1867" t="str">
            <v>-</v>
          </cell>
          <cell r="C1867" t="str">
            <v>Muro de gabião tipo caixa</v>
          </cell>
          <cell r="D1867" t="str">
            <v>m³</v>
          </cell>
        </row>
        <row r="1868">
          <cell r="A1868" t="str">
            <v>5 S 05 303 01</v>
          </cell>
          <cell r="B1868" t="str">
            <v>-</v>
          </cell>
          <cell r="C1868" t="str">
            <v>Terra armada - ECE - greide 0,0&lt;h&lt;6,00m</v>
          </cell>
          <cell r="D1868" t="str">
            <v>m²</v>
          </cell>
        </row>
        <row r="1869">
          <cell r="A1869" t="str">
            <v>5 S 05 303 02</v>
          </cell>
          <cell r="B1869" t="str">
            <v>-</v>
          </cell>
          <cell r="C1869" t="str">
            <v>Terra armada - ECE - greide 6,0&lt;h&lt;9,00</v>
          </cell>
          <cell r="D1869" t="str">
            <v>m²</v>
          </cell>
        </row>
        <row r="1870">
          <cell r="A1870" t="str">
            <v>5 S 05 303 03</v>
          </cell>
          <cell r="B1870" t="str">
            <v>-</v>
          </cell>
          <cell r="C1870" t="str">
            <v>Terra armada - ECE - greide 9,0&lt;h&lt;12,00m</v>
          </cell>
          <cell r="D1870" t="str">
            <v>m²</v>
          </cell>
        </row>
        <row r="1871">
          <cell r="A1871" t="str">
            <v>5 S 05 303 04</v>
          </cell>
          <cell r="B1871" t="str">
            <v>-</v>
          </cell>
          <cell r="C1871" t="str">
            <v>Terra armada - ECE - pé de talude 0,0&lt;h&lt;6,00m</v>
          </cell>
          <cell r="D1871" t="str">
            <v>m²</v>
          </cell>
        </row>
        <row r="1872">
          <cell r="A1872" t="str">
            <v>5 S 05 303 05</v>
          </cell>
          <cell r="B1872" t="str">
            <v>-</v>
          </cell>
          <cell r="C1872" t="str">
            <v>Terra armada - ECE - pé de talude 6,0&lt;h&lt;9,00m</v>
          </cell>
          <cell r="D1872" t="str">
            <v>m²</v>
          </cell>
        </row>
        <row r="1873">
          <cell r="A1873" t="str">
            <v>5 S 05 303 06</v>
          </cell>
          <cell r="B1873" t="str">
            <v>-</v>
          </cell>
          <cell r="C1873" t="str">
            <v>Terra armada - ECE - pé de talude 9,0&lt;h&lt;12,00m</v>
          </cell>
          <cell r="D1873" t="str">
            <v>m²</v>
          </cell>
        </row>
        <row r="1874">
          <cell r="A1874" t="str">
            <v>5 S 05 303 07</v>
          </cell>
          <cell r="B1874" t="str">
            <v>-</v>
          </cell>
          <cell r="C1874" t="str">
            <v>Terra armada - ECE - encontro portante 0,0&lt;h&lt;6,0m</v>
          </cell>
          <cell r="D1874" t="str">
            <v>m²</v>
          </cell>
        </row>
        <row r="1875">
          <cell r="A1875" t="str">
            <v>5 S 05 303 08</v>
          </cell>
          <cell r="B1875" t="str">
            <v>-</v>
          </cell>
          <cell r="C1875" t="str">
            <v>Terra armada - ECE - encontro portante 6,0&lt;h&lt;9,00m</v>
          </cell>
          <cell r="D1875" t="str">
            <v>m²</v>
          </cell>
        </row>
        <row r="1876">
          <cell r="A1876" t="str">
            <v>5 S 05 303 09</v>
          </cell>
          <cell r="B1876" t="str">
            <v>-</v>
          </cell>
          <cell r="C1876" t="str">
            <v>Escamas de concreto armado para terra armada</v>
          </cell>
          <cell r="D1876" t="str">
            <v>m³</v>
          </cell>
        </row>
        <row r="1877">
          <cell r="A1877" t="str">
            <v>5 S 05 303 10</v>
          </cell>
          <cell r="B1877" t="str">
            <v>-</v>
          </cell>
          <cell r="C1877" t="str">
            <v>Conc. de soleira e arrem. de maciço de terra arm.</v>
          </cell>
          <cell r="D1877" t="str">
            <v>m³</v>
          </cell>
        </row>
        <row r="1878">
          <cell r="A1878" t="str">
            <v>5 S 05 303 11</v>
          </cell>
          <cell r="B1878" t="str">
            <v>-</v>
          </cell>
          <cell r="C1878" t="str">
            <v>Montagem de maciço terra armada</v>
          </cell>
          <cell r="D1878" t="str">
            <v>m²</v>
          </cell>
        </row>
        <row r="1879">
          <cell r="A1879" t="str">
            <v>5 S 05 303 59</v>
          </cell>
          <cell r="B1879" t="str">
            <v>-</v>
          </cell>
          <cell r="C1879" t="str">
            <v>Escamas de concreto armado para terra armada AC/BC</v>
          </cell>
          <cell r="D1879" t="str">
            <v>m³</v>
          </cell>
        </row>
        <row r="1880">
          <cell r="A1880" t="str">
            <v>5 S 05 303 60</v>
          </cell>
          <cell r="B1880" t="str">
            <v>-</v>
          </cell>
          <cell r="C1880" t="str">
            <v>Concr. soleira arremate de maciço terra arm. AC/BC</v>
          </cell>
          <cell r="D1880" t="str">
            <v>m³</v>
          </cell>
        </row>
        <row r="1881">
          <cell r="A1881" t="str">
            <v>5 S 05 340 01</v>
          </cell>
          <cell r="B1881" t="str">
            <v>-</v>
          </cell>
          <cell r="C1881" t="str">
            <v>Execução cortina atirantada conc.armado fck=15 MPa</v>
          </cell>
          <cell r="D1881" t="str">
            <v>m³</v>
          </cell>
        </row>
        <row r="1882">
          <cell r="A1882" t="str">
            <v>5 S 05 340 51</v>
          </cell>
          <cell r="B1882" t="str">
            <v>-</v>
          </cell>
          <cell r="C1882" t="str">
            <v>Exec.cortina atirant.concr.armado fck=15 MPa AC/BC</v>
          </cell>
          <cell r="D1882" t="str">
            <v>m³</v>
          </cell>
        </row>
        <row r="1883">
          <cell r="A1883" t="str">
            <v>5 S 05 900 01</v>
          </cell>
          <cell r="B1883" t="str">
            <v>-</v>
          </cell>
          <cell r="C1883" t="str">
            <v>Execução tirante protendido cortina atirantada</v>
          </cell>
          <cell r="D1883" t="str">
            <v>m</v>
          </cell>
        </row>
        <row r="1884">
          <cell r="A1884" t="str">
            <v>5 S 06 400 01</v>
          </cell>
          <cell r="B1884" t="str">
            <v>-</v>
          </cell>
          <cell r="C1884" t="str">
            <v>Cercas arame farp. c/ mourão conc. seção quadr.</v>
          </cell>
          <cell r="D1884" t="str">
            <v>m</v>
          </cell>
        </row>
        <row r="1885">
          <cell r="A1885" t="str">
            <v>5 S 06 400 02</v>
          </cell>
          <cell r="B1885" t="str">
            <v>-</v>
          </cell>
          <cell r="C1885" t="str">
            <v>Cerca arame farp. c/ mourão de conc. seção triang</v>
          </cell>
          <cell r="D1885" t="str">
            <v>m</v>
          </cell>
        </row>
        <row r="1886">
          <cell r="A1886" t="str">
            <v>5 S 06 400 51</v>
          </cell>
          <cell r="B1886" t="str">
            <v>-</v>
          </cell>
          <cell r="C1886" t="str">
            <v>Cercas arame farp. c/mourão conc.seção quadr.AC/BC</v>
          </cell>
          <cell r="D1886" t="str">
            <v>m</v>
          </cell>
        </row>
        <row r="1887">
          <cell r="A1887" t="str">
            <v>5 S 06 400 52</v>
          </cell>
          <cell r="B1887" t="str">
            <v>-</v>
          </cell>
          <cell r="C1887" t="str">
            <v>Cerca arame farp. c/mourão concr.sec. triang.AC/BC</v>
          </cell>
          <cell r="D1887" t="str">
            <v>m</v>
          </cell>
        </row>
        <row r="1888">
          <cell r="A1888" t="str">
            <v>5 S 06 410 00</v>
          </cell>
          <cell r="B1888" t="str">
            <v>-</v>
          </cell>
          <cell r="C1888" t="str">
            <v>Cercas arame farpado com suporte madeira</v>
          </cell>
          <cell r="D1888" t="str">
            <v>m</v>
          </cell>
        </row>
        <row r="1889">
          <cell r="A1889" t="str">
            <v>5 S 09 001 07</v>
          </cell>
          <cell r="B1889" t="str">
            <v>-</v>
          </cell>
          <cell r="C1889" t="str">
            <v>Transporte local em rodov. não pavim.</v>
          </cell>
          <cell r="D1889" t="str">
            <v>tkm</v>
          </cell>
        </row>
        <row r="1890">
          <cell r="A1890" t="str">
            <v>5 S 09 001 90</v>
          </cell>
          <cell r="B1890" t="str">
            <v>-</v>
          </cell>
          <cell r="C1890" t="str">
            <v>Transporte comercial c/ carroc. rodov. não pav.</v>
          </cell>
          <cell r="D1890" t="str">
            <v>tkm</v>
          </cell>
        </row>
        <row r="1891">
          <cell r="A1891" t="str">
            <v>5 S 09 001 91</v>
          </cell>
          <cell r="B1891" t="str">
            <v>-</v>
          </cell>
          <cell r="C1891" t="str">
            <v>Transporte comercial c/ basc. 10m3 rod. não pav.</v>
          </cell>
          <cell r="D1891" t="str">
            <v>tkm</v>
          </cell>
        </row>
        <row r="1892">
          <cell r="A1892" t="str">
            <v>5 S 09 002 07</v>
          </cell>
          <cell r="B1892" t="str">
            <v>-</v>
          </cell>
          <cell r="C1892" t="str">
            <v>Transporte local em rodov. pavim.</v>
          </cell>
          <cell r="D1892" t="str">
            <v>tkm</v>
          </cell>
        </row>
        <row r="1893">
          <cell r="A1893" t="str">
            <v>5 S 09 002 90</v>
          </cell>
          <cell r="B1893" t="str">
            <v>-</v>
          </cell>
          <cell r="C1893" t="str">
            <v>Transporte comercial c/ carroceria rodov. pav.</v>
          </cell>
          <cell r="D1893" t="str">
            <v>tkm</v>
          </cell>
        </row>
        <row r="1894">
          <cell r="A1894" t="str">
            <v>5 S 09 002 91</v>
          </cell>
          <cell r="B1894" t="str">
            <v>-</v>
          </cell>
          <cell r="C1894" t="str">
            <v>Transporte comercial c/ basc. 10m3 rod. pav.</v>
          </cell>
          <cell r="D1894" t="str">
            <v>tkm</v>
          </cell>
        </row>
        <row r="1896">
          <cell r="A1896" t="str">
            <v>DNIT - Sistema de Custos Rodoviários</v>
          </cell>
          <cell r="D1896" t="str">
            <v>Sicro2</v>
          </cell>
        </row>
        <row r="1897">
          <cell r="A1897" t="str">
            <v>Outros</v>
          </cell>
          <cell r="D1897" t="str">
            <v>Minas Gerais</v>
          </cell>
        </row>
        <row r="1898">
          <cell r="A1898" t="str">
            <v>Resumo dos Custos Unitários de Referência: Maio de 2005</v>
          </cell>
          <cell r="D1898" t="str">
            <v>RCtR0330</v>
          </cell>
        </row>
        <row r="1900">
          <cell r="C1900" t="str">
            <v>FORNECIMENTO DE MATERIAL BETUMINOSO</v>
          </cell>
        </row>
        <row r="1901">
          <cell r="B1901" t="str">
            <v>-</v>
          </cell>
          <cell r="C1901" t="str">
            <v>Fornecimento de CAP-20 Com 4,5% de Polímero</v>
          </cell>
          <cell r="D1901" t="str">
            <v>t</v>
          </cell>
          <cell r="H1901" t="str">
            <v>EC-P-01</v>
          </cell>
        </row>
        <row r="1902">
          <cell r="B1902" t="str">
            <v>-</v>
          </cell>
          <cell r="C1902" t="str">
            <v>Fornecimento de Asfalto Diluido Tipo CM-30</v>
          </cell>
          <cell r="D1902" t="str">
            <v>t</v>
          </cell>
          <cell r="H1902" t="str">
            <v>EC-P-01</v>
          </cell>
        </row>
        <row r="1903">
          <cell r="B1903" t="str">
            <v>-</v>
          </cell>
          <cell r="C1903" t="str">
            <v>Fornecimeto de Emulsão Asfáltica RR-C</v>
          </cell>
          <cell r="D1903" t="str">
            <v>t</v>
          </cell>
          <cell r="H1903" t="str">
            <v>EC-P-01</v>
          </cell>
        </row>
        <row r="1905">
          <cell r="C1905" t="str">
            <v>TRANSPORTE DE MATERIAL BETUMINOSO</v>
          </cell>
        </row>
        <row r="1906">
          <cell r="B1906" t="str">
            <v>-</v>
          </cell>
          <cell r="C1906" t="str">
            <v>Transporte de CAP-20 Com 4,5% de Polímero</v>
          </cell>
          <cell r="D1906" t="str">
            <v>t</v>
          </cell>
          <cell r="H1906" t="str">
            <v>EC-P-01</v>
          </cell>
        </row>
        <row r="1907">
          <cell r="B1907" t="str">
            <v>-</v>
          </cell>
          <cell r="C1907" t="str">
            <v>Transporte Comercial de Asfalto Diluido Tipo CM-30</v>
          </cell>
          <cell r="D1907" t="str">
            <v>t</v>
          </cell>
          <cell r="H1907" t="str">
            <v>EC-P-01</v>
          </cell>
        </row>
        <row r="1908">
          <cell r="B1908" t="str">
            <v>-</v>
          </cell>
          <cell r="C1908" t="str">
            <v>Transporte Comercial de Emulsão Asfáltica RR-2C</v>
          </cell>
          <cell r="D1908" t="str">
            <v>t</v>
          </cell>
          <cell r="H1908" t="str">
            <v>EC-P-01</v>
          </cell>
        </row>
        <row r="1910">
          <cell r="C1910" t="str">
            <v>TUBULÃO AR COMPRIMIDO</v>
          </cell>
        </row>
        <row r="1911">
          <cell r="A1911" t="str">
            <v>2 S 10 100 01</v>
          </cell>
          <cell r="B1911" t="str">
            <v>-</v>
          </cell>
          <cell r="C1911" t="str">
            <v>Escavação AR Comprimido 1ª Categoria</v>
          </cell>
          <cell r="D1911" t="str">
            <v>m³</v>
          </cell>
        </row>
        <row r="1912">
          <cell r="A1912" t="str">
            <v>2 S 10 100 02</v>
          </cell>
          <cell r="B1912" t="str">
            <v>-</v>
          </cell>
          <cell r="C1912" t="str">
            <v>Concreto 25 MPA Inclusive Forma para Camisa</v>
          </cell>
          <cell r="D1912" t="str">
            <v>m³</v>
          </cell>
          <cell r="H1912" t="str">
            <v>DNER-ES-335/97</v>
          </cell>
        </row>
        <row r="1913">
          <cell r="A1913" t="str">
            <v>2 S 10 100 03</v>
          </cell>
          <cell r="B1913" t="str">
            <v>-</v>
          </cell>
          <cell r="C1913" t="str">
            <v>Ferragem</v>
          </cell>
          <cell r="D1913" t="str">
            <v>Kg</v>
          </cell>
          <cell r="H1913" t="str">
            <v>DNER-ES-331/97</v>
          </cell>
        </row>
        <row r="1915">
          <cell r="C1915" t="str">
            <v>TRAVESSA DE APOIO 1 E 2 - CORTINAS</v>
          </cell>
        </row>
        <row r="1916">
          <cell r="A1916" t="str">
            <v>2 S 10 200 01</v>
          </cell>
          <cell r="B1916" t="str">
            <v>-</v>
          </cell>
          <cell r="C1916" t="str">
            <v>Cimbramento</v>
          </cell>
          <cell r="D1916" t="str">
            <v>m³</v>
          </cell>
        </row>
        <row r="1917">
          <cell r="A1917" t="str">
            <v>2 S 10 200 02</v>
          </cell>
          <cell r="B1917" t="str">
            <v>-</v>
          </cell>
          <cell r="C1917" t="str">
            <v>Ferragem para Toda Obra</v>
          </cell>
          <cell r="D1917" t="str">
            <v>Kg</v>
          </cell>
          <cell r="H1917" t="str">
            <v>DNER-ES-331/97</v>
          </cell>
        </row>
        <row r="1918">
          <cell r="A1918" t="str">
            <v>2 S 10 200 03</v>
          </cell>
          <cell r="B1918" t="str">
            <v>-</v>
          </cell>
          <cell r="C1918" t="str">
            <v>Concreto 25 MPA</v>
          </cell>
          <cell r="D1918" t="str">
            <v>m³</v>
          </cell>
          <cell r="H1918" t="str">
            <v>DNER-ES-335/97</v>
          </cell>
        </row>
        <row r="1919">
          <cell r="A1919" t="str">
            <v>2 S 10 200 04</v>
          </cell>
          <cell r="B1919" t="str">
            <v>-</v>
          </cell>
          <cell r="C1919" t="str">
            <v>Forma</v>
          </cell>
          <cell r="D1919" t="str">
            <v>m²</v>
          </cell>
          <cell r="H1919" t="str">
            <v>DNER-ES-333/97</v>
          </cell>
        </row>
        <row r="1920">
          <cell r="A1920" t="str">
            <v>2 S 10 200 05</v>
          </cell>
          <cell r="B1920" t="str">
            <v>-</v>
          </cell>
          <cell r="C1920" t="str">
            <v>Aparelho de Apoio Inclusive Calços</v>
          </cell>
          <cell r="D1920" t="str">
            <v>dm³</v>
          </cell>
        </row>
        <row r="1922">
          <cell r="C1922" t="str">
            <v>LAJE</v>
          </cell>
        </row>
        <row r="1923">
          <cell r="A1923" t="str">
            <v>2 S 10 300 01</v>
          </cell>
          <cell r="B1923" t="str">
            <v>-</v>
          </cell>
          <cell r="C1923" t="str">
            <v>Concreto 25 MPA</v>
          </cell>
          <cell r="D1923" t="str">
            <v>m³</v>
          </cell>
          <cell r="H1923" t="str">
            <v>DNER-ES-335/97</v>
          </cell>
        </row>
        <row r="1924">
          <cell r="A1924" t="str">
            <v>2 S 10 300 02</v>
          </cell>
          <cell r="B1924" t="str">
            <v>-</v>
          </cell>
          <cell r="C1924" t="str">
            <v>Forma Inclusive Pré-Laje</v>
          </cell>
          <cell r="D1924" t="str">
            <v>m²</v>
          </cell>
          <cell r="H1924" t="str">
            <v>DNER-ES-333/97</v>
          </cell>
        </row>
        <row r="1926">
          <cell r="C1926" t="str">
            <v>GUARDA-RODA</v>
          </cell>
        </row>
        <row r="1927">
          <cell r="A1927" t="str">
            <v>2 S 10 400 01</v>
          </cell>
          <cell r="B1927" t="str">
            <v>-</v>
          </cell>
          <cell r="C1927" t="str">
            <v>Concreto 25 MPA</v>
          </cell>
          <cell r="D1927" t="str">
            <v>m³</v>
          </cell>
          <cell r="H1927" t="str">
            <v>DNER-ES-335/97</v>
          </cell>
        </row>
        <row r="1928">
          <cell r="A1928" t="str">
            <v>2 S 10 400 02</v>
          </cell>
          <cell r="B1928" t="str">
            <v>-</v>
          </cell>
          <cell r="C1928" t="str">
            <v>Forma</v>
          </cell>
          <cell r="D1928" t="str">
            <v>m²</v>
          </cell>
          <cell r="H1928" t="str">
            <v>DNER-ES-333/97</v>
          </cell>
        </row>
        <row r="1930">
          <cell r="C1930" t="str">
            <v>OUTROS ITENS</v>
          </cell>
        </row>
        <row r="1931">
          <cell r="A1931" t="str">
            <v>2 S 10 500 01</v>
          </cell>
          <cell r="B1931" t="str">
            <v>-</v>
          </cell>
          <cell r="C1931" t="str">
            <v>Guarda-Corpo Metálico</v>
          </cell>
          <cell r="D1931" t="str">
            <v>Kg</v>
          </cell>
        </row>
        <row r="1932">
          <cell r="A1932" t="str">
            <v>2 S 10 500 02</v>
          </cell>
          <cell r="B1932" t="str">
            <v>-</v>
          </cell>
          <cell r="C1932" t="str">
            <v>Dreno PVC Diâmetro 100</v>
          </cell>
          <cell r="D1932" t="str">
            <v>Pç</v>
          </cell>
        </row>
        <row r="1933">
          <cell r="A1933" t="str">
            <v>2 S 10 500 03</v>
          </cell>
          <cell r="B1933" t="str">
            <v>-</v>
          </cell>
          <cell r="C1933" t="str">
            <v>Gabião</v>
          </cell>
          <cell r="D1933" t="str">
            <v>m³</v>
          </cell>
        </row>
        <row r="1934">
          <cell r="A1934" t="str">
            <v>2 S 10 500 04</v>
          </cell>
          <cell r="B1934" t="str">
            <v>-</v>
          </cell>
          <cell r="C1934" t="str">
            <v>Reaterro Gabião</v>
          </cell>
          <cell r="D1934" t="str">
            <v>m³</v>
          </cell>
        </row>
        <row r="1935">
          <cell r="A1935" t="str">
            <v>2 S 10 500 05</v>
          </cell>
          <cell r="B1935" t="str">
            <v>-</v>
          </cell>
          <cell r="C1935" t="str">
            <v>Vigas Metálicas e Outras Peças</v>
          </cell>
          <cell r="D1935" t="str">
            <v>Kg</v>
          </cell>
        </row>
        <row r="1936">
          <cell r="A1936" t="str">
            <v>2 S 10 500 06</v>
          </cell>
          <cell r="B1936" t="str">
            <v>-</v>
          </cell>
          <cell r="C1936" t="str">
            <v>Lançamento de Viga</v>
          </cell>
          <cell r="D1936" t="str">
            <v>Pç</v>
          </cell>
        </row>
        <row r="1938">
          <cell r="C1938" t="str">
            <v>MEIO AMBIENTE (RECUPERAÇÃO DE PASSIVO AMBIENTAL)</v>
          </cell>
        </row>
        <row r="1939">
          <cell r="B1939" t="str">
            <v>-</v>
          </cell>
          <cell r="C1939" t="str">
            <v>Plantio de Árvores</v>
          </cell>
          <cell r="D1939" t="str">
            <v>und</v>
          </cell>
        </row>
        <row r="1941">
          <cell r="C1941" t="str">
            <v>DESPESAS COM MOBILIZAÇÃO/DESMOBILIZAÇÃO E INSTALAÇÃO DE CANTEIRO</v>
          </cell>
        </row>
        <row r="1942">
          <cell r="A1942" t="str">
            <v>1 A 99 100 00</v>
          </cell>
          <cell r="B1942" t="str">
            <v>-</v>
          </cell>
          <cell r="C1942" t="str">
            <v>Despesas Com Inst. de Canteiro e Acampamento</v>
          </cell>
          <cell r="D1942" t="str">
            <v>VB</v>
          </cell>
        </row>
        <row r="1943">
          <cell r="A1943" t="str">
            <v>1 A 99 200 00</v>
          </cell>
          <cell r="B1943" t="str">
            <v>-</v>
          </cell>
          <cell r="C1943" t="str">
            <v>Despesas com Mobilização e Desmobilização</v>
          </cell>
          <cell r="D1943" t="str">
            <v>VB</v>
          </cell>
        </row>
      </sheetData>
      <sheetData sheetId="2" refreshError="1"/>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MUSEU Rev Jul-00"/>
      <sheetName val="BDI"/>
      <sheetName val="PLMUSEU Rev Mai-00 (Med)"/>
      <sheetName val="QUANTMU"/>
      <sheetName val="PLMUSEU"/>
      <sheetName val="Cálculo"/>
      <sheetName val="PLMUSEU (3)"/>
      <sheetName val="Planilha Apresent"/>
    </sheetNames>
    <sheetDataSet>
      <sheetData sheetId="0"/>
      <sheetData sheetId="1"/>
      <sheetData sheetId="2"/>
      <sheetData sheetId="3"/>
      <sheetData sheetId="4"/>
      <sheetData sheetId="5"/>
      <sheetData sheetId="6"/>
      <sheetData sheetId="7"/>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PROJETISTA"/>
      <sheetName val="CRONO FISI FINAN ETA S BRAZ"/>
      <sheetName val="Q.C.I."/>
      <sheetName val="RESUMO"/>
      <sheetName val="CANTEIRO OB(1.0)"/>
      <sheetName val="GALERIA TUB(2.0)"/>
      <sheetName val="CANAL A DECANT (3.0)"/>
      <sheetName val="TB A LAV ASCENCIONAL(4.0)"/>
      <sheetName val="E ELEV LAV SUPERF(05)"/>
      <sheetName val="BARR A LAV SUP(6)"/>
      <sheetName val="Plan1"/>
      <sheetName val="FILTROS(7)"/>
      <sheetName val="CASA QUIM(8)"/>
      <sheetName val="INST ELÉT(9)"/>
      <sheetName val="REFORMA PRÉDIO ETA"/>
      <sheetName val="DECANTADORES MELHO"/>
    </sheetNames>
    <sheetDataSet>
      <sheetData sheetId="0"/>
      <sheetData sheetId="1" refreshError="1"/>
      <sheetData sheetId="2" refreshError="1"/>
      <sheetData sheetId="3" refreshError="1"/>
      <sheetData sheetId="4"/>
      <sheetData sheetId="5"/>
      <sheetData sheetId="6"/>
      <sheetData sheetId="7"/>
      <sheetData sheetId="8"/>
      <sheetData sheetId="9"/>
      <sheetData sheetId="10" refreshError="1"/>
      <sheetData sheetId="11"/>
      <sheetData sheetId="12"/>
      <sheetData sheetId="13"/>
      <sheetData sheetId="14"/>
      <sheetData sheetId="1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NO FISI FINAN GLEBA"/>
      <sheetName val="CRONOGRAMA DE DESEMBOLSO"/>
      <sheetName val="RESUMO"/>
      <sheetName val="ORÇAMENTO GLEBA"/>
      <sheetName val="MEMÓRIA ORÇAMENTO"/>
      <sheetName val="COMPOSIÇÕES PREÇOS"/>
    </sheetNames>
    <sheetDataSet>
      <sheetData sheetId="0" refreshError="1"/>
      <sheetData sheetId="1" refreshError="1"/>
      <sheetData sheetId="2"/>
      <sheetData sheetId="3" refreshError="1"/>
      <sheetData sheetId="4" refreshError="1"/>
      <sheetData sheetId="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Vorigi"/>
      <sheetName val="FVmodif"/>
      <sheetName val="FVresumo"/>
      <sheetName val="FVadotar"/>
      <sheetName val="Calculo4010"/>
      <sheetName val="ExempFC1"/>
      <sheetName val="ExemFC2"/>
      <sheetName val="ExemFC3"/>
      <sheetName val="Exemp1"/>
      <sheetName val="Exemp2"/>
      <sheetName val="Exemp3"/>
      <sheetName val="Exemp4"/>
      <sheetName val="Exemp5"/>
      <sheetName val="Exemp6"/>
      <sheetName val="Exemp7"/>
      <sheetName val="Exemp8"/>
      <sheetName val="PROJETO"/>
      <sheetName val="Exerci1"/>
      <sheetName val="Exerci2"/>
      <sheetName val="PROVA"/>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 val="PRO-08"/>
      <sheetName val="PLANILHA ATUALIZADA"/>
      <sheetName val="Vínculo (2)"/>
      <sheetName val="DADOS"/>
      <sheetName val="TransComerc_Basc10m³"/>
      <sheetName val="TapaBuraco"/>
      <sheetName val="RESUMO DE MEDIÇÃO"/>
      <sheetName val="Plan1"/>
      <sheetName val="Quadro Geral"/>
      <sheetName val="PRO_08"/>
      <sheetName val="Capa Memória de Calc"/>
      <sheetName val="Capa Resumo"/>
      <sheetName val="Capa Apres"/>
      <sheetName val="Capa Documentação"/>
      <sheetName val="Capa Anexo I"/>
      <sheetName val="Capa Anexo II"/>
      <sheetName val="Capa Anexo III"/>
      <sheetName val="Capa Anexo IV"/>
      <sheetName val="Capa Mapa"/>
      <sheetName val="Capa Premissas"/>
      <sheetName val="Capa Caract. Seg."/>
      <sheetName val="Capa Caract_ Seg_"/>
      <sheetName val="Teor"/>
      <sheetName val="Serviços"/>
      <sheetName val="Especif"/>
      <sheetName val="RESUMO_AUT1"/>
      <sheetName val="C"/>
      <sheetName val="FV-DNER"/>
      <sheetName val="Sub-base"/>
      <sheetName val="Resumo"/>
      <sheetName val="DMT Terrap."/>
      <sheetName val="Reajustamento"/>
      <sheetName val="LISTAS"/>
      <sheetName val="orçamento_global"/>
      <sheetName val="D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Vorigi"/>
      <sheetName val="FVmodif"/>
      <sheetName val="FVresumo"/>
      <sheetName val="FVadotar"/>
      <sheetName val="Calculo4010"/>
      <sheetName val="ExempFC1"/>
      <sheetName val="ExemFC2"/>
      <sheetName val="ExemFC3"/>
      <sheetName val="Exemp1"/>
      <sheetName val="Exemp2"/>
      <sheetName val="Exemp3"/>
      <sheetName val="Exemp4"/>
      <sheetName val="Exemp5"/>
      <sheetName val="Exemp6"/>
      <sheetName val="Exemp7"/>
      <sheetName val="Exemp8"/>
      <sheetName val="PROJETO"/>
      <sheetName val="Exerci1"/>
      <sheetName val="Exerci2"/>
      <sheetName val="PROVA"/>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Vorigi"/>
      <sheetName val="FVmodif"/>
      <sheetName val="FVresumo"/>
      <sheetName val="FVadotar"/>
      <sheetName val="Calculo4010"/>
      <sheetName val="ExempFC1"/>
      <sheetName val="ExemFC2"/>
      <sheetName val="ExemFC3"/>
      <sheetName val="Exemp1"/>
      <sheetName val="Exemp2"/>
      <sheetName val="Exemp3"/>
      <sheetName val="Exemp4"/>
      <sheetName val="Exemp5"/>
      <sheetName val="Exemp6"/>
      <sheetName val="Exemp7"/>
      <sheetName val="Exemp8"/>
      <sheetName val="PROJETO"/>
      <sheetName val="Exerci1"/>
      <sheetName val="Exerci2"/>
      <sheetName val="PROVA"/>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 val="PRO-08"/>
      <sheetName val="PLANILHA ATUALIZADA"/>
      <sheetName val="Quadro Geral"/>
      <sheetName val="PRO_08"/>
      <sheetName val="Capa Memória de Calc"/>
      <sheetName val="Capa Resumo"/>
      <sheetName val="Capa Apres"/>
      <sheetName val="Capa Documentação"/>
      <sheetName val="Capa Anexo I"/>
      <sheetName val="Capa Anexo II"/>
      <sheetName val="Capa Anexo III"/>
      <sheetName val="Capa Anexo IV"/>
      <sheetName val="Capa Mapa"/>
      <sheetName val="Capa Premissas"/>
      <sheetName val="Capa Caract. Seg."/>
      <sheetName val="Capa Caract_ Seg_"/>
      <sheetName val="Teor"/>
      <sheetName val="Serviços"/>
      <sheetName val="Especif"/>
      <sheetName val="RESUMO_AUT1"/>
      <sheetName val="Vínculo (2)"/>
      <sheetName val="DADOS"/>
      <sheetName val="TransComerc_Basc10m³"/>
      <sheetName val="TapaBuraco"/>
      <sheetName val="RESUMO DE MEDIÇÃO"/>
      <sheetName val="Plan1"/>
      <sheetName val="Sub-base"/>
      <sheetName val="Resumo"/>
      <sheetName val="DMT Terrap."/>
      <sheetName val="Reajustamento"/>
      <sheetName val="LISTAS"/>
      <sheetName val="C"/>
      <sheetName val="FV-DNER"/>
      <sheetName val="orçamento_glob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_ORIGINAL"/>
      <sheetName val="RESUMO_AUT1"/>
      <sheetName val="PROJETO"/>
      <sheetName val="DADOS"/>
      <sheetName val="TransComerc_Basc10m³"/>
      <sheetName val="TapaBuraco"/>
      <sheetName val="eq"/>
      <sheetName val="mo"/>
      <sheetName val="Teor"/>
      <sheetName val="lista_comp"/>
      <sheetName val="Serviços"/>
      <sheetName val="RELAT610"/>
      <sheetName val="PQ"/>
      <sheetName val="Página 16"/>
      <sheetName val="QuQuant"/>
      <sheetName val="Planilha Original"/>
      <sheetName val="CARTA PROPOSTA"/>
      <sheetName val="PROJETO BR_146 (2)"/>
      <sheetName val="TABELA"/>
      <sheetName val="Quadro de qntd"/>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_ORIGINAL"/>
      <sheetName val="RESUMO_AUT1"/>
    </sheetNames>
    <sheetDataSet>
      <sheetData sheetId="0"/>
      <sheetData sheetId="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NCO"/>
    </sheetNames>
    <sheetDataSet>
      <sheetData sheetId="0"/>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NTÁRIO"/>
      <sheetName val="CROQUIS"/>
      <sheetName val="MATBET CUSTO"/>
      <sheetName val="MATBET PREÇO UNIT"/>
      <sheetName val="SERVIÇOS"/>
      <sheetName val="MOBIL-CANT"/>
      <sheetName val="ORÇAMENTO"/>
      <sheetName val="TLCB5"/>
      <sheetName val="TLMR"/>
      <sheetName val="TCC4"/>
      <sheetName val="TLMB"/>
      <sheetName val="TCCB10"/>
      <sheetName val="CRONOGAMA 1º"/>
      <sheetName val="CRONOGAMA 2º"/>
      <sheetName val="COMPOSIÇÕES"/>
      <sheetName val="COMPOSIÇÕES2"/>
      <sheetName val="RESUMO"/>
      <sheetName val="CRONOGRAMA"/>
      <sheetName val="BDI SERVIÇOS"/>
      <sheetName val="QCI "/>
      <sheetName val="CANTEIRO DE OBRAS"/>
      <sheetName val="TERRAPLENAGEM DAS VIAS"/>
      <sheetName val="PAV. CBUQ VIAS"/>
      <sheetName val="S. A. DE ÁGUA"/>
      <sheetName val="BASE DE DADOS"/>
      <sheetName val="COTAÇÃO-001"/>
      <sheetName val="CPU-001"/>
      <sheetName val="CPU-002"/>
      <sheetName val="CPU-003"/>
      <sheetName val="CPU-000"/>
      <sheetName val="CPU-004"/>
      <sheetName val="CPU-005"/>
      <sheetName val="CPU-006"/>
      <sheetName val="CPU-007"/>
      <sheetName val="CPU-008"/>
      <sheetName val="CPU-009"/>
      <sheetName val="CPU-010"/>
      <sheetName val="LARGURA DE VALA"/>
    </sheetNames>
    <sheetDataSet>
      <sheetData sheetId="0" refreshError="1">
        <row r="3">
          <cell r="B3">
            <v>0.23899999999999999</v>
          </cell>
        </row>
        <row r="5">
          <cell r="D5">
            <v>1.99</v>
          </cell>
        </row>
        <row r="6">
          <cell r="D6">
            <v>2.58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5">
          <cell r="D5">
            <v>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NO FISI FINAN GLEBA"/>
      <sheetName val="CRONOGRAMA DE DESEMBOLSO"/>
      <sheetName val="RESUMO"/>
      <sheetName val="ORÇAMENTO GLEBA"/>
      <sheetName val="MEMÓRIA ORÇAMENTO"/>
      <sheetName val="COMPOSIÇÕES PREÇOS"/>
    </sheetNames>
    <sheetDataSet>
      <sheetData sheetId="0" refreshError="1"/>
      <sheetData sheetId="1" refreshError="1"/>
      <sheetData sheetId="2"/>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S1"/>
      <sheetName val="COMPOS2"/>
      <sheetName val="COMPOS3"/>
      <sheetName val="1- QUADRO DE QUANTIDADE (2)"/>
      <sheetName val="Pato"/>
      <sheetName val="Transporte 5m³"/>
      <sheetName val="Transporte 4m³"/>
      <sheetName val="Transporte 4t"/>
      <sheetName val="Transporte Mat. Frio"/>
      <sheetName val="Cronograma (2)"/>
      <sheetName val="ESTUDO PREÇ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NTÁRIO"/>
      <sheetName val="COMPOSIÇÕES"/>
    </sheetNames>
    <sheetDataSet>
      <sheetData sheetId="0"/>
      <sheetData sheetId="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ínculos (Não Mexer)"/>
      <sheetName val="Saldos Iniciais"/>
      <sheetName val="Medições Diretas"/>
      <sheetName val="Boletim de Medição"/>
      <sheetName val="Canteiro"/>
      <sheetName val="S. L. V."/>
      <sheetName val="Carta à C. E. F."/>
      <sheetName val="Planejamento"/>
      <sheetName val="Vínculos"/>
      <sheetName val="Resumo"/>
      <sheetName val="Reajustamento"/>
      <sheetName val="Relatório"/>
      <sheetName val="Vínculos _Não Mexer_"/>
      <sheetName val="Códigos"/>
      <sheetName val="Canteiro (ETE)"/>
      <sheetName val="Canteiro (Rede)"/>
      <sheetName val="Vínculos2"/>
      <sheetName val="ORÇAMENTO"/>
      <sheetName val="CRONOGRAMA"/>
      <sheetName val="BDI SERVIÇOS"/>
      <sheetName val="QCI "/>
      <sheetName val="CANTEIRO DE OBRAS"/>
      <sheetName val="TERRAPLENAGEM DAS VIAS"/>
      <sheetName val="PAV. CBUQ VIAS"/>
      <sheetName val="S. A. DE ÁGUA"/>
      <sheetName val="BASE DE DADOS"/>
      <sheetName val="COTAÇÃO-001"/>
      <sheetName val="CPU-001"/>
      <sheetName val="CPU-002"/>
      <sheetName val="CPU-003"/>
      <sheetName val="CPU-000"/>
      <sheetName val="CPU-004"/>
      <sheetName val="CPU-005"/>
      <sheetName val="CPU-006"/>
      <sheetName val="CPU-007"/>
      <sheetName val="CPU-008"/>
      <sheetName val="CPU-009"/>
      <sheetName val="CPU-010"/>
      <sheetName val="LARGURA DE VALA"/>
      <sheetName val="bm 8"/>
    </sheetNames>
    <sheetDataSet>
      <sheetData sheetId="0">
        <row r="3">
          <cell r="E3">
            <v>1</v>
          </cell>
        </row>
        <row r="23">
          <cell r="G23" t="e">
            <v>#N/A</v>
          </cell>
        </row>
        <row r="24">
          <cell r="G24" t="e">
            <v>#N/A</v>
          </cell>
        </row>
        <row r="26">
          <cell r="G26" t="e">
            <v>#N/A</v>
          </cell>
        </row>
        <row r="36">
          <cell r="G36" t="str">
            <v>APARECIDA DE GOIÂNIA, GO</v>
          </cell>
        </row>
        <row r="38">
          <cell r="G38" t="str">
            <v>Ademir Menezes</v>
          </cell>
        </row>
        <row r="39">
          <cell r="G39">
            <v>0</v>
          </cell>
        </row>
      </sheetData>
      <sheetData sheetId="1"/>
      <sheetData sheetId="2"/>
      <sheetData sheetId="3"/>
      <sheetData sheetId="4"/>
      <sheetData sheetId="5"/>
      <sheetData sheetId="6"/>
      <sheetData sheetId="7"/>
      <sheetData sheetId="8">
        <row r="8">
          <cell r="G8">
            <v>307</v>
          </cell>
        </row>
      </sheetData>
      <sheetData sheetId="9">
        <row r="24">
          <cell r="G24">
            <v>81675.859999999986</v>
          </cell>
        </row>
      </sheetData>
      <sheetData sheetId="10"/>
      <sheetData sheetId="11"/>
      <sheetData sheetId="12">
        <row r="8">
          <cell r="G8">
            <v>307</v>
          </cell>
        </row>
      </sheetData>
      <sheetData sheetId="13" refreshError="1"/>
      <sheetData sheetId="14" refreshError="1"/>
      <sheetData sheetId="15" refreshError="1"/>
      <sheetData sheetId="16" refreshError="1"/>
      <sheetData sheetId="17">
        <row r="59">
          <cell r="G59">
            <v>1.34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960887"/>
      <sheetName val="OR960887.XLS"/>
      <sheetName val="02-RESUMO PONTES"/>
      <sheetName val="03A-AREIA"/>
      <sheetName val="03B-LARANJEIRAS"/>
      <sheetName val="03C-RIO PRETO"/>
      <sheetName val="03D-RIO FRUTÃO"/>
      <sheetName val="03E-MURUMURU"/>
      <sheetName val="04-CPU PRINCIPAL"/>
      <sheetName val="05-CPU AUXILIAR"/>
      <sheetName val="06-CRONOGRAMA"/>
    </sheetNames>
    <definedNames>
      <definedName name="PassaExtenso"/>
    </definedNames>
    <sheetDataSet>
      <sheetData sheetId="0" refreshError="1"/>
      <sheetData sheetId="1" refreshError="1"/>
      <sheetData sheetId="2"/>
      <sheetData sheetId="3"/>
      <sheetData sheetId="4"/>
      <sheetData sheetId="5"/>
      <sheetData sheetId="6"/>
      <sheetData sheetId="7"/>
      <sheetData sheetId="8"/>
      <sheetData sheetId="9"/>
      <sheetData sheetId="10"/>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IDADE"/>
    </sheetNames>
    <sheetDataSet>
      <sheetData sheetId="0"/>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ENTIFICACAO"/>
      <sheetName val="CPU"/>
      <sheetName val="SERVICOS"/>
      <sheetName val="CONSUMO"/>
      <sheetName val="INSUMOS"/>
      <sheetName val="CMO"/>
      <sheetName val="CEQ"/>
      <sheetName val="CMAT"/>
      <sheetName val="CONTROLE"/>
      <sheetName val="TABELA"/>
      <sheetName val="ABC INSUMOS"/>
      <sheetName val="Módulo1"/>
      <sheetName val="Diálog1"/>
      <sheetName val="CPUs-SUDECAP-Final 2"/>
    </sheetNames>
    <sheetDataSet>
      <sheetData sheetId="0"/>
      <sheetData sheetId="1"/>
      <sheetData sheetId="2"/>
      <sheetData sheetId="3"/>
      <sheetData sheetId="4"/>
      <sheetData sheetId="5"/>
      <sheetData sheetId="6"/>
      <sheetData sheetId="7"/>
      <sheetData sheetId="8">
        <row r="5">
          <cell r="D5">
            <v>0</v>
          </cell>
        </row>
      </sheetData>
      <sheetData sheetId="9"/>
      <sheetData sheetId="10"/>
      <sheetData sheetId="11" refreshError="1"/>
      <sheetData sheetId="12"/>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emblies A _ E"/>
      <sheetName val="assemblies A - E"/>
      <sheetName val="DADOS COLETATO"/>
      <sheetName val="Etapa Única"/>
    </sheetNames>
    <sheetDataSet>
      <sheetData sheetId="0"/>
      <sheetData sheetId="1"/>
      <sheetData sheetId="2" refreshError="1"/>
      <sheetData sheetId="3"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emblies L _ Q"/>
      <sheetName val="assemblies L - Q"/>
      <sheetName val="Construction Assemblies L-Q"/>
    </sheetNames>
    <sheetDataSet>
      <sheetData sheetId="0"/>
      <sheetData sheetId="1"/>
      <sheetData sheetId="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emblies R _ Z"/>
      <sheetName val="assemblies R - Z"/>
      <sheetName val="planilha projetista"/>
    </sheetNames>
    <sheetDataSet>
      <sheetData sheetId="0"/>
      <sheetData sheetId="1"/>
      <sheetData sheetId="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emblies F _ K"/>
      <sheetName val="assemblies F - K"/>
      <sheetName val="pro-08"/>
    </sheetNames>
    <sheetDataSet>
      <sheetData sheetId="0"/>
      <sheetData sheetId="1"/>
      <sheetData sheetId="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2.1"/>
      <sheetName val="Resumo"/>
      <sheetName val="1.1"/>
      <sheetName val="2.1"/>
      <sheetName val="2.2"/>
      <sheetName val="2.3"/>
      <sheetName val="2.4"/>
      <sheetName val="2.5"/>
      <sheetName val="3.1"/>
      <sheetName val="3.2"/>
      <sheetName val="4.1"/>
      <sheetName val="4.2"/>
      <sheetName val="4.3"/>
      <sheetName val="4.4"/>
      <sheetName val="4.5"/>
      <sheetName val="4.6"/>
      <sheetName val="4.7"/>
      <sheetName val="4.8"/>
      <sheetName val="4.9"/>
      <sheetName val="4.10"/>
      <sheetName val="5.1"/>
      <sheetName val="5.2"/>
      <sheetName val="5.3"/>
      <sheetName val="6.1"/>
      <sheetName val="6.2"/>
      <sheetName val="7.1"/>
      <sheetName val="7.2"/>
      <sheetName val="8.1"/>
      <sheetName val="8.2"/>
      <sheetName val="8.3"/>
      <sheetName val="8.4"/>
      <sheetName val="8.5"/>
      <sheetName val="8.6"/>
      <sheetName val="8.7"/>
      <sheetName val="8.8"/>
      <sheetName val="8.9"/>
      <sheetName val="8.10"/>
      <sheetName val="8.11"/>
      <sheetName val="8.12"/>
      <sheetName val="8.13"/>
      <sheetName val="8.14"/>
      <sheetName val="8.15"/>
      <sheetName val="8.16"/>
      <sheetName val="8.17"/>
      <sheetName val="8.18"/>
      <sheetName val="8.19"/>
      <sheetName val="8.20"/>
      <sheetName val="8.21"/>
      <sheetName val="8.22"/>
      <sheetName val="8.23"/>
      <sheetName val="8.24"/>
      <sheetName val="8.25"/>
      <sheetName val="8.26"/>
      <sheetName val="9.1"/>
      <sheetName val="9.2"/>
      <sheetName val="9.3"/>
      <sheetName val="9.4"/>
      <sheetName val="9.5"/>
      <sheetName val="9.6"/>
      <sheetName val="10.1"/>
      <sheetName val="10.2"/>
      <sheetName val="10.3"/>
      <sheetName val="10.4"/>
      <sheetName val="10.5"/>
      <sheetName val="10.6"/>
      <sheetName val="10.7"/>
      <sheetName val="10.8"/>
      <sheetName val="10.9"/>
      <sheetName val="10.10"/>
      <sheetName val="10.11"/>
      <sheetName val="10.12"/>
      <sheetName val="10.13"/>
      <sheetName val="10.14"/>
      <sheetName val="10.15"/>
      <sheetName val="10.16"/>
      <sheetName val="10.17"/>
      <sheetName val="10.18"/>
      <sheetName val="10.19"/>
      <sheetName val="10.20"/>
      <sheetName val="10.21"/>
      <sheetName val="10.22"/>
      <sheetName val="10.23"/>
      <sheetName val="10.24"/>
      <sheetName val="10.25"/>
      <sheetName val="10.26"/>
      <sheetName val="10.27"/>
      <sheetName val="10.28"/>
      <sheetName val="10.29"/>
      <sheetName val="10.30"/>
      <sheetName val="11.1"/>
      <sheetName val="12.2"/>
      <sheetName val="12.3"/>
      <sheetName val="12.4"/>
      <sheetName val="12.5"/>
      <sheetName val="12.6"/>
      <sheetName val="12.7"/>
      <sheetName val="12.8"/>
      <sheetName val="12.9"/>
      <sheetName val="12.10"/>
      <sheetName val="12.11"/>
      <sheetName val="12.12"/>
      <sheetName val="12.13"/>
      <sheetName val="Cronograma"/>
      <sheetName val="plan1"/>
    </sheetNames>
    <sheetDataSet>
      <sheetData sheetId="0" refreshError="1">
        <row r="8">
          <cell r="A8" t="str">
            <v>CODIGO</v>
          </cell>
          <cell r="B8" t="str">
            <v>DESCRICAO</v>
          </cell>
          <cell r="C8" t="str">
            <v>UNIDADE</v>
          </cell>
          <cell r="D8" t="str">
            <v>QUANTIDADE</v>
          </cell>
          <cell r="E8" t="str">
            <v>PRECO</v>
          </cell>
          <cell r="F8" t="str">
            <v xml:space="preserve">PRECO </v>
          </cell>
        </row>
        <row r="9">
          <cell r="E9" t="str">
            <v>UNITARIO</v>
          </cell>
          <cell r="F9" t="str">
            <v>PARCIAL</v>
          </cell>
        </row>
        <row r="12">
          <cell r="A12" t="str">
            <v>01.005.003-0</v>
          </cell>
          <cell r="B12" t="str">
            <v>PREPARO MANUAL DE TER., COMPREEND. ACERTO, RASPAGEM EVENTUAL</v>
          </cell>
          <cell r="C12" t="str">
            <v>M2</v>
          </cell>
          <cell r="D12">
            <v>396.15</v>
          </cell>
          <cell r="E12">
            <v>3.01</v>
          </cell>
          <cell r="F12">
            <v>1192.4100000000001</v>
          </cell>
        </row>
        <row r="13">
          <cell r="B13" t="str">
            <v xml:space="preserve"> ATE 30CM DE PROF., INCL. COMPACT. MEC.</v>
          </cell>
        </row>
        <row r="15">
          <cell r="A15" t="str">
            <v>01.018.001-0</v>
          </cell>
          <cell r="B15" t="str">
            <v>MARCACAO DE OBRA S/INSTRUMENTO TOPOGR., CONSIDERADA A PROJEC</v>
          </cell>
          <cell r="C15" t="str">
            <v>M2</v>
          </cell>
          <cell r="D15">
            <v>396.15</v>
          </cell>
          <cell r="E15">
            <v>0.94</v>
          </cell>
          <cell r="F15">
            <v>372.38</v>
          </cell>
        </row>
        <row r="16">
          <cell r="B16" t="str">
            <v>AO HORIZ. DA AREA ENVOLVENTE</v>
          </cell>
        </row>
        <row r="18">
          <cell r="A18" t="str">
            <v>03.008.080-1</v>
          </cell>
          <cell r="B18" t="str">
            <v>ESCAVACAO EM MAT. DE 3ªCAT., ROCHA SA FRATURADA, C/EQUIP. A</v>
          </cell>
          <cell r="C18" t="str">
            <v>M3</v>
          </cell>
          <cell r="D18">
            <v>7</v>
          </cell>
          <cell r="E18">
            <v>116.53</v>
          </cell>
          <cell r="F18">
            <v>815.71</v>
          </cell>
        </row>
        <row r="19">
          <cell r="B19" t="str">
            <v>AR COMPR., A CEU ABERTO, S/EXPLOSIVOS</v>
          </cell>
        </row>
        <row r="21">
          <cell r="A21" t="str">
            <v>03.008.085-0</v>
          </cell>
          <cell r="B21" t="str">
            <v>ESCAVACAO EM MAT. DE 3ªCAT., ROCHA VIVA, C/EQUIP. A AR COMPR</v>
          </cell>
          <cell r="C21" t="str">
            <v>M3</v>
          </cell>
          <cell r="D21">
            <v>7</v>
          </cell>
          <cell r="E21">
            <v>323.61</v>
          </cell>
          <cell r="F21">
            <v>2265.27</v>
          </cell>
        </row>
        <row r="22">
          <cell r="B22" t="str">
            <v>., A CEU ABERTO, S/EXPLOSIVOS</v>
          </cell>
        </row>
        <row r="24">
          <cell r="A24" t="str">
            <v>03.008.090-1</v>
          </cell>
          <cell r="B24" t="str">
            <v>ESCAVACAO EM MAT. DE 2ªCAT., MOLEDO OU ROCHA MUITO DECOMP.,</v>
          </cell>
          <cell r="C24" t="str">
            <v>M3</v>
          </cell>
          <cell r="D24">
            <v>21</v>
          </cell>
          <cell r="E24">
            <v>31.04</v>
          </cell>
          <cell r="F24">
            <v>651.84</v>
          </cell>
        </row>
        <row r="25">
          <cell r="B25" t="str">
            <v>C/EQUIP. A AR COMPR., A CEU ABERTO, S/EXPLOSIVOS</v>
          </cell>
        </row>
        <row r="27">
          <cell r="A27" t="str">
            <v>03.008.095-0</v>
          </cell>
          <cell r="B27" t="str">
            <v>ESCAVACAO EM MAT. DE 2ªCAT., MOLEDO OU ROCHA DECOMP., C/EQUI</v>
          </cell>
          <cell r="C27" t="str">
            <v>M3</v>
          </cell>
          <cell r="D27">
            <v>21</v>
          </cell>
          <cell r="E27">
            <v>102.61</v>
          </cell>
          <cell r="F27">
            <v>2154.81</v>
          </cell>
        </row>
        <row r="28">
          <cell r="B28" t="str">
            <v>P. A AR COMPR., A CEU ABERTO, S/EXPLOSIVOS</v>
          </cell>
        </row>
        <row r="30">
          <cell r="A30" t="str">
            <v>03.021.005-1</v>
          </cell>
          <cell r="B30" t="str">
            <v>ESCAVACAO MEC., A CEU ABERTO, EM MAT. DE 1ªCAT., C/ESCAVADEI</v>
          </cell>
          <cell r="C30" t="str">
            <v>M3</v>
          </cell>
          <cell r="D30">
            <v>84</v>
          </cell>
          <cell r="E30">
            <v>1.85</v>
          </cell>
          <cell r="F30">
            <v>155.4</v>
          </cell>
        </row>
        <row r="31">
          <cell r="B31" t="str">
            <v>RA HIDR.</v>
          </cell>
        </row>
        <row r="33">
          <cell r="A33" t="str">
            <v>04.005.125-0</v>
          </cell>
          <cell r="B33" t="str">
            <v>TRANSPORTE DE QUALQUER NATUR. C/VELOC. MEDIA DE 20KM/H EM CA</v>
          </cell>
          <cell r="C33" t="str">
            <v>T X KM</v>
          </cell>
          <cell r="D33">
            <v>8070</v>
          </cell>
          <cell r="E33">
            <v>0.54</v>
          </cell>
          <cell r="F33">
            <v>4357.8</v>
          </cell>
        </row>
        <row r="34">
          <cell r="B34" t="str">
            <v>MINHAO BASCUL. CAPAC. UTIL DE 8T</v>
          </cell>
        </row>
        <row r="36">
          <cell r="A36" t="str">
            <v>04.006.008-1</v>
          </cell>
          <cell r="B36" t="str">
            <v>CARGA MANUAL E DESCARGA MEC. DE MAT. A GRANEL EM CAMINHAO BA</v>
          </cell>
          <cell r="C36" t="str">
            <v>T</v>
          </cell>
          <cell r="D36">
            <v>269</v>
          </cell>
          <cell r="E36">
            <v>9.73</v>
          </cell>
          <cell r="F36">
            <v>2617.37</v>
          </cell>
        </row>
        <row r="37">
          <cell r="B37" t="str">
            <v>SCUL. CAPAC. UTIL DE 8T, EMPREGANDO 2 SERVENTES NA CARGA</v>
          </cell>
        </row>
        <row r="39">
          <cell r="A39" t="str">
            <v>08.020.008-0</v>
          </cell>
          <cell r="B39" t="str">
            <v>PAVIMENTACAO EM LAJOTAS DE CONCR.,INTER-TRAVADO,C/ 6CM DE ES</v>
          </cell>
          <cell r="C39" t="str">
            <v>M2</v>
          </cell>
          <cell r="D39">
            <v>194.44</v>
          </cell>
          <cell r="E39">
            <v>35.590000000000003</v>
          </cell>
          <cell r="F39">
            <v>6920.11</v>
          </cell>
        </row>
        <row r="40">
          <cell r="B40" t="str">
            <v>P.,ASSENTES SOBRE COLCHAO DE PO-DE-PEDRA,AREIA OU MAT.EQUIV.</v>
          </cell>
        </row>
        <row r="42">
          <cell r="A42" t="str">
            <v>09.002.001-0</v>
          </cell>
          <cell r="B42" t="str">
            <v>PLANTIO DE ARVORE ISOLADA, ATE 2,00M DE ALT., DE QUALQUER ES</v>
          </cell>
          <cell r="C42" t="str">
            <v>UN</v>
          </cell>
          <cell r="D42">
            <v>6</v>
          </cell>
          <cell r="E42">
            <v>11.77</v>
          </cell>
          <cell r="F42">
            <v>70.62</v>
          </cell>
        </row>
        <row r="43">
          <cell r="B43" t="str">
            <v>PECIE, EM LOGRADOURO PUBL.</v>
          </cell>
        </row>
        <row r="45">
          <cell r="A45" t="str">
            <v>09.002.002-0</v>
          </cell>
          <cell r="B45" t="str">
            <v>PLANTIO DE ARBUSTO DE O,50 A 0,70M DE ALT., FORMANDO JARDIM</v>
          </cell>
          <cell r="C45" t="str">
            <v>M2</v>
          </cell>
          <cell r="D45">
            <v>63</v>
          </cell>
          <cell r="E45">
            <v>1.45</v>
          </cell>
          <cell r="F45">
            <v>91.35</v>
          </cell>
        </row>
        <row r="46">
          <cell r="B46" t="str">
            <v>C/ 12UN P/M2</v>
          </cell>
        </row>
        <row r="48">
          <cell r="A48" t="str">
            <v>09.003.006-0</v>
          </cell>
          <cell r="B48" t="str">
            <v>ARVORE EM TORNO DE 2,00M DE ALT., TIPO AMENDOEIRA OU CASTANH</v>
          </cell>
          <cell r="C48" t="str">
            <v>UN</v>
          </cell>
          <cell r="D48">
            <v>6</v>
          </cell>
          <cell r="E48">
            <v>9.5</v>
          </cell>
          <cell r="F48">
            <v>57</v>
          </cell>
        </row>
        <row r="49">
          <cell r="B49" t="str">
            <v>EIRA, CONSID. APENAS O FORN.</v>
          </cell>
        </row>
        <row r="51">
          <cell r="A51" t="str">
            <v>09.003.008-0</v>
          </cell>
          <cell r="B51" t="str">
            <v>ARBUSTO P/JARDINS, C/ 0,50 A 0,70M DE ALT., CONSID. APENAS O</v>
          </cell>
          <cell r="C51" t="str">
            <v>UN</v>
          </cell>
          <cell r="D51">
            <v>756</v>
          </cell>
          <cell r="E51">
            <v>1.5</v>
          </cell>
          <cell r="F51">
            <v>1134</v>
          </cell>
        </row>
        <row r="52">
          <cell r="B52" t="str">
            <v xml:space="preserve"> FORN.</v>
          </cell>
        </row>
        <row r="54">
          <cell r="A54" t="str">
            <v>09.004.002-0</v>
          </cell>
          <cell r="B54" t="str">
            <v>PROTETOR DE FERRO, PINTADO A OLEO, P/ARVORE</v>
          </cell>
          <cell r="C54" t="str">
            <v>UN</v>
          </cell>
          <cell r="D54">
            <v>6</v>
          </cell>
          <cell r="E54">
            <v>85.09</v>
          </cell>
          <cell r="F54">
            <v>510.54</v>
          </cell>
        </row>
        <row r="57">
          <cell r="A57" t="str">
            <v>09.005.042-0</v>
          </cell>
          <cell r="B57" t="str">
            <v>IRRIGACAO DE ARVORE C/CARRO PIPA</v>
          </cell>
          <cell r="C57" t="str">
            <v>UN</v>
          </cell>
          <cell r="D57">
            <v>6</v>
          </cell>
          <cell r="E57">
            <v>0.06</v>
          </cell>
          <cell r="F57">
            <v>0.36</v>
          </cell>
        </row>
        <row r="60">
          <cell r="A60" t="str">
            <v>09.006.001-0</v>
          </cell>
          <cell r="B60" t="str">
            <v>ATERRO C/TERRA PRETA VEGETAL, P/EXEC. DE GRAMADOS</v>
          </cell>
          <cell r="C60" t="str">
            <v>M3</v>
          </cell>
          <cell r="D60">
            <v>31.49</v>
          </cell>
          <cell r="E60">
            <v>53.76</v>
          </cell>
          <cell r="F60">
            <v>1692.9</v>
          </cell>
        </row>
        <row r="63">
          <cell r="A63" t="str">
            <v>11.002.023-1</v>
          </cell>
          <cell r="B63" t="str">
            <v>LANCAMENTO DE CONCR. EM PECAS ARMADAS, INCL. TRANSP. HORIZ.</v>
          </cell>
          <cell r="C63" t="str">
            <v>M3</v>
          </cell>
          <cell r="D63">
            <v>46.89</v>
          </cell>
          <cell r="E63">
            <v>33.090000000000003</v>
          </cell>
          <cell r="F63">
            <v>1551.59</v>
          </cell>
        </row>
        <row r="64">
          <cell r="B64" t="str">
            <v>E VERT., PRODUCAO APROX. DE 2,00M3/H</v>
          </cell>
        </row>
        <row r="66">
          <cell r="A66" t="str">
            <v>11.003.002-0</v>
          </cell>
          <cell r="B66" t="str">
            <v>CONCRETO P/PECAS ARMADAS, P/UMA RESISTENCIA A COMPRES. DE 15</v>
          </cell>
          <cell r="C66" t="str">
            <v>M3</v>
          </cell>
          <cell r="D66">
            <v>1.36</v>
          </cell>
          <cell r="E66">
            <v>203.22</v>
          </cell>
          <cell r="F66">
            <v>276.37</v>
          </cell>
        </row>
        <row r="67">
          <cell r="B67" t="str">
            <v>MPA, INCL. MAT., CONFECCAO E TRANSP. HORIZ. E VERT.</v>
          </cell>
        </row>
        <row r="69">
          <cell r="A69" t="str">
            <v>11.004.021-1</v>
          </cell>
          <cell r="B69" t="str">
            <v>FORMA DE MAD. P/MOLDAGEM DE PECAS DE CONCR. ARMADO C/PARAMEN</v>
          </cell>
          <cell r="C69" t="str">
            <v>M2</v>
          </cell>
          <cell r="D69">
            <v>66</v>
          </cell>
          <cell r="E69">
            <v>20.28</v>
          </cell>
          <cell r="F69">
            <v>1338.48</v>
          </cell>
        </row>
        <row r="70">
          <cell r="B70" t="str">
            <v>TOS PLANOS, SERVINDO A MAD. 2 VEZES,EM TABUAS DE PINHO DE 3ª</v>
          </cell>
        </row>
        <row r="72">
          <cell r="A72" t="str">
            <v>11.004.023-1</v>
          </cell>
          <cell r="B72" t="str">
            <v>FORMA DE MAD. P/MOLDAGEM DE PECAS DE CONCR. ARMADO C/PARAMEN</v>
          </cell>
          <cell r="C72" t="str">
            <v>M2</v>
          </cell>
          <cell r="D72">
            <v>5.25</v>
          </cell>
          <cell r="E72">
            <v>28.37</v>
          </cell>
          <cell r="F72">
            <v>148.94</v>
          </cell>
        </row>
        <row r="73">
          <cell r="B73" t="str">
            <v>TOS PLANOS, SERVINDO A MAD. 1 VEZ, EM TABUAS DE PINHO DE 3ª</v>
          </cell>
        </row>
        <row r="75">
          <cell r="A75" t="str">
            <v>11.004.066-0</v>
          </cell>
          <cell r="B75" t="str">
            <v>ESCORAMENTO DE FORMA DE CX. DE CONCR. EM GERAL, CINTA, BL. D</v>
          </cell>
          <cell r="C75" t="str">
            <v>M2</v>
          </cell>
          <cell r="D75">
            <v>66</v>
          </cell>
          <cell r="E75">
            <v>8.8800000000000008</v>
          </cell>
          <cell r="F75">
            <v>586.08000000000004</v>
          </cell>
        </row>
        <row r="76">
          <cell r="B76" t="str">
            <v>E FUNDACAO E/OU PARAMENTOS ATE 1,50M, C/APROVEIT. DE 2 VEZES</v>
          </cell>
        </row>
        <row r="78">
          <cell r="A78" t="str">
            <v>11.009.013-0</v>
          </cell>
          <cell r="B78" t="str">
            <v>BARRA DE ACO CA-50, C/SALIENCIA, DIAM. DE 6,3MM, DESTINADA</v>
          </cell>
          <cell r="C78" t="str">
            <v>KG</v>
          </cell>
          <cell r="D78">
            <v>24.48</v>
          </cell>
          <cell r="E78">
            <v>2.8</v>
          </cell>
          <cell r="F78">
            <v>68.540000000000006</v>
          </cell>
        </row>
        <row r="79">
          <cell r="B79" t="str">
            <v>A ARMADURA DE CONCR. ARMADO</v>
          </cell>
        </row>
        <row r="81">
          <cell r="A81" t="str">
            <v>11.009.014-1</v>
          </cell>
          <cell r="B81" t="str">
            <v>BARRA DE ACO CA-50, C/SALIENCIA, DIAM. DE 8 A 12,5MM, DESTI</v>
          </cell>
          <cell r="C81" t="str">
            <v>KG</v>
          </cell>
          <cell r="D81">
            <v>2870.52</v>
          </cell>
          <cell r="E81">
            <v>2.4300000000000002</v>
          </cell>
          <cell r="F81">
            <v>6975.36</v>
          </cell>
        </row>
        <row r="82">
          <cell r="B82" t="str">
            <v>NADA A ARMADURA DE CONCR. ARMADO</v>
          </cell>
        </row>
        <row r="84">
          <cell r="A84" t="str">
            <v>11.011.029-0</v>
          </cell>
          <cell r="B84" t="str">
            <v>CORTE, DOBRAGEM, MONT. E COLOC. DE FERRAG. NA FORMA, ACO CA-</v>
          </cell>
          <cell r="C84" t="str">
            <v>KG</v>
          </cell>
          <cell r="D84">
            <v>24.48</v>
          </cell>
          <cell r="E84">
            <v>1.36</v>
          </cell>
          <cell r="F84">
            <v>33.29</v>
          </cell>
        </row>
        <row r="85">
          <cell r="B85" t="str">
            <v>50, EM BARRA REDONDA C/DIAM. DE 6,3MM</v>
          </cell>
        </row>
        <row r="87">
          <cell r="A87" t="str">
            <v>11.011.030-1</v>
          </cell>
          <cell r="B87" t="str">
            <v>CORTE, DOBRAGEM, MONT. E COLOC. DE FERRAG. NA FORMA, ACO CA-</v>
          </cell>
          <cell r="C87" t="str">
            <v>KG</v>
          </cell>
          <cell r="D87">
            <v>2870.52</v>
          </cell>
          <cell r="E87">
            <v>1.19</v>
          </cell>
          <cell r="F87">
            <v>3415.91</v>
          </cell>
        </row>
        <row r="88">
          <cell r="B88" t="str">
            <v>50B OU CA-50A, EM BARRA REDONDA C/DIAM. DE 8 A 12,5MM</v>
          </cell>
        </row>
        <row r="90">
          <cell r="A90" t="str">
            <v>11.023.005-0</v>
          </cell>
          <cell r="B90" t="str">
            <v>TELA FORMADA P/BARRAS DE ACO CA-60, FORMANDO MALHA QUADRADA</v>
          </cell>
          <cell r="C90" t="str">
            <v>KG</v>
          </cell>
          <cell r="D90">
            <v>461.36</v>
          </cell>
          <cell r="E90">
            <v>3.32</v>
          </cell>
          <cell r="F90">
            <v>1531.71</v>
          </cell>
        </row>
        <row r="91">
          <cell r="B91" t="str">
            <v>C/DIAM. DE 4,2MM E ESPACAMENTO ENTRE ELES DE 10 X 10CM</v>
          </cell>
        </row>
        <row r="93">
          <cell r="A93" t="str">
            <v>11.048.015-0</v>
          </cell>
          <cell r="B93" t="str">
            <v>CONCRETO IMPORTADO DE USINA, P/UMA RESISTENCIA A COMPRES. DE</v>
          </cell>
          <cell r="C93" t="str">
            <v>M3</v>
          </cell>
          <cell r="D93">
            <v>46.89</v>
          </cell>
          <cell r="E93">
            <v>187.4</v>
          </cell>
          <cell r="F93">
            <v>8787.18</v>
          </cell>
        </row>
        <row r="94">
          <cell r="B94" t="str">
            <v xml:space="preserve"> 15MPA</v>
          </cell>
        </row>
        <row r="96">
          <cell r="A96" t="str">
            <v>12.005.010-0</v>
          </cell>
          <cell r="B96" t="str">
            <v>ALVENARIA DE BL. DE CONCR. (10 X 20 X 40)CM, EM PAREDES DE 1</v>
          </cell>
          <cell r="C96" t="str">
            <v>M2</v>
          </cell>
          <cell r="D96">
            <v>42.5</v>
          </cell>
          <cell r="E96">
            <v>18.27</v>
          </cell>
          <cell r="F96">
            <v>776.47</v>
          </cell>
        </row>
        <row r="97">
          <cell r="B97" t="str">
            <v>0CM, DE SUPERF. CORRIDA, ATE 3,00M DE ALT.</v>
          </cell>
        </row>
        <row r="99">
          <cell r="A99" t="str">
            <v>13.001.025-1</v>
          </cell>
          <cell r="B99" t="str">
            <v>EMBOCO C/ARG. DE CIM. E AREIA 1:3, ESP. 1,5CM, INCL. CHAPISC</v>
          </cell>
          <cell r="C99" t="str">
            <v>M2</v>
          </cell>
          <cell r="D99">
            <v>252</v>
          </cell>
          <cell r="E99">
            <v>11.25</v>
          </cell>
          <cell r="F99">
            <v>2835</v>
          </cell>
        </row>
        <row r="100">
          <cell r="B100" t="str">
            <v>O DE CIM. E AREIA 1:3, ESP. 9MM</v>
          </cell>
        </row>
        <row r="102">
          <cell r="A102" t="str">
            <v>13.026.025-0</v>
          </cell>
          <cell r="B102" t="str">
            <v>REVESTIMENTO DE AZUL. DE COR, 15 X 15CM, DE 1ª</v>
          </cell>
          <cell r="C102" t="str">
            <v>M2</v>
          </cell>
          <cell r="D102">
            <v>42.5</v>
          </cell>
          <cell r="E102">
            <v>38.64</v>
          </cell>
          <cell r="F102">
            <v>1642.2</v>
          </cell>
        </row>
        <row r="105">
          <cell r="A105" t="str">
            <v>17.018.110-0</v>
          </cell>
          <cell r="B105" t="str">
            <v>PINTURA C/TINTA ACRILICA INT. OU EXT., EM TIJ., CONCR. LISO,</v>
          </cell>
          <cell r="C105" t="str">
            <v>M2</v>
          </cell>
          <cell r="D105">
            <v>285</v>
          </cell>
          <cell r="E105">
            <v>6.32</v>
          </cell>
          <cell r="F105">
            <v>1801.2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
      <sheetName val="KsKr"/>
      <sheetName val="Etapa Única"/>
      <sheetName val="Trans.2o. trecho"/>
      <sheetName val="ETA-Mat"/>
      <sheetName val="01-TAC"/>
      <sheetName val="TAC - CORREÇÃO DA PROPOSTA"/>
      <sheetName val="M.C  - QUANTITATIVO "/>
      <sheetName val="PQP"/>
      <sheetName val="SALDOS"/>
      <sheetName val="TAC_ADUT_DN500"/>
      <sheetName val="INCCTOT"/>
      <sheetName val="Jacaraci"/>
      <sheetName val="Demanda-Total"/>
      <sheetName val="V reservação"/>
      <sheetName val="Pre dimensADUTORA"/>
      <sheetName val="Lista"/>
      <sheetName val="Zona A"/>
      <sheetName val="Zona B"/>
      <sheetName val="EEAB1(3+1)3G"/>
      <sheetName val="Tabela"/>
      <sheetName val="Insumos"/>
      <sheetName val="bm 8"/>
      <sheetName val="Drenagem"/>
      <sheetName val="viario"/>
      <sheetName val="BOLETIM DE MEDIÇÃO"/>
    </sheetNames>
    <sheetDataSet>
      <sheetData sheetId="0" refreshError="1"/>
      <sheetData sheetId="1" refreshError="1"/>
      <sheetData sheetId="2" refreshError="1">
        <row r="125">
          <cell r="C125">
            <v>15.399999999999977</v>
          </cell>
          <cell r="E125">
            <v>19.659999999999968</v>
          </cell>
        </row>
        <row r="126">
          <cell r="C126">
            <v>15.542336341085161</v>
          </cell>
          <cell r="E126">
            <v>19.802336341085152</v>
          </cell>
        </row>
        <row r="127">
          <cell r="C127">
            <v>16.257148068197694</v>
          </cell>
          <cell r="E127">
            <v>20.517148068197685</v>
          </cell>
        </row>
        <row r="128">
          <cell r="C128">
            <v>17.518811323131445</v>
          </cell>
          <cell r="E128">
            <v>21.778811323131436</v>
          </cell>
        </row>
        <row r="129">
          <cell r="C129">
            <v>19.303780580867624</v>
          </cell>
          <cell r="E129">
            <v>23.563780580867615</v>
          </cell>
        </row>
        <row r="130">
          <cell r="C130">
            <v>21.598989322352281</v>
          </cell>
          <cell r="E130">
            <v>25.858989322352272</v>
          </cell>
        </row>
        <row r="131">
          <cell r="C131">
            <v>24.396686091835932</v>
          </cell>
          <cell r="E131">
            <v>28.656686091835923</v>
          </cell>
        </row>
        <row r="132">
          <cell r="C132">
            <v>27.42734006018452</v>
          </cell>
          <cell r="E132">
            <v>31.687340060184511</v>
          </cell>
        </row>
        <row r="133">
          <cell r="C133">
            <v>31.13573066002607</v>
          </cell>
          <cell r="E133">
            <v>35.395730660026061</v>
          </cell>
        </row>
        <row r="134">
          <cell r="C134">
            <v>35.325379219265528</v>
          </cell>
          <cell r="E134">
            <v>39.585379219265519</v>
          </cell>
        </row>
      </sheetData>
      <sheetData sheetId="3" refreshError="1"/>
      <sheetData sheetId="4" refreshError="1"/>
      <sheetData sheetId="5">
        <row r="125">
          <cell r="C125" t="str">
            <v>Total Item 3</v>
          </cell>
        </row>
      </sheetData>
      <sheetData sheetId="6">
        <row r="125">
          <cell r="C125" t="str">
            <v>Total Item 3</v>
          </cell>
        </row>
      </sheetData>
      <sheetData sheetId="7"/>
      <sheetData sheetId="8"/>
      <sheetData sheetId="9"/>
      <sheetData sheetId="10"/>
      <sheetData sheetId="11" refreshError="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to básico referencial"/>
      <sheetName val="Dimensiona equipam + pessoal"/>
      <sheetName val="Equipamentos"/>
    </sheetNames>
    <sheetDataSet>
      <sheetData sheetId="0"/>
      <sheetData sheetId="1" refreshError="1"/>
      <sheetData sheetId="2">
        <row r="3">
          <cell r="B3" t="str">
            <v>001</v>
          </cell>
          <cell r="C3" t="str">
            <v>TRATOR DE EST C/LAM D4E-PS/4A</v>
          </cell>
        </row>
        <row r="4">
          <cell r="B4" t="str">
            <v>002</v>
          </cell>
          <cell r="C4" t="str">
            <v>TRATOR DE ESTEIRAS C/ LAM D6D</v>
          </cell>
        </row>
        <row r="5">
          <cell r="B5" t="str">
            <v>003</v>
          </cell>
          <cell r="C5" t="str">
            <v>TRATOR DE ESTEIRAS C/ LAM D8R</v>
          </cell>
        </row>
        <row r="6">
          <cell r="B6" t="str">
            <v>006</v>
          </cell>
          <cell r="C6" t="str">
            <v>MOTONIVELADORA 105 A 130HP</v>
          </cell>
        </row>
        <row r="7">
          <cell r="B7" t="str">
            <v>007</v>
          </cell>
          <cell r="C7" t="str">
            <v>TRATOR DE PNEUS - 115 HP</v>
          </cell>
        </row>
        <row r="8">
          <cell r="B8" t="str">
            <v>008</v>
          </cell>
          <cell r="C8" t="str">
            <v>RETROESCAVADEIRA</v>
          </cell>
        </row>
        <row r="9">
          <cell r="B9" t="str">
            <v>009</v>
          </cell>
          <cell r="C9" t="str">
            <v>RECICLADORA WR250 (FRIO)</v>
          </cell>
        </row>
        <row r="10">
          <cell r="B10" t="str">
            <v>010</v>
          </cell>
          <cell r="C10" t="str">
            <v>CARREGADEIRA DE PNEUS - 3,1 M3</v>
          </cell>
        </row>
        <row r="11">
          <cell r="B11" t="str">
            <v>013</v>
          </cell>
          <cell r="C11" t="str">
            <v>ROLO COMPACT. - CA-25 AUTOP. 11,25T</v>
          </cell>
        </row>
        <row r="12">
          <cell r="B12" t="str">
            <v>016</v>
          </cell>
          <cell r="C12" t="str">
            <v>CARREGADEIRA DE PNEUS - 1,33 M3</v>
          </cell>
        </row>
        <row r="13">
          <cell r="B13" t="str">
            <v>101</v>
          </cell>
          <cell r="C13" t="str">
            <v>GRADE DE DISCO</v>
          </cell>
        </row>
        <row r="14">
          <cell r="B14" t="str">
            <v>102</v>
          </cell>
          <cell r="C14" t="str">
            <v>ROLO COMPACT. TANDEN  AUTOP. 10,9T</v>
          </cell>
        </row>
        <row r="15">
          <cell r="B15" t="str">
            <v>105</v>
          </cell>
          <cell r="C15" t="str">
            <v>ROLO COMPACTADOR PNEUS AUTOPROP. 21T</v>
          </cell>
        </row>
        <row r="16">
          <cell r="B16" t="str">
            <v>107</v>
          </cell>
          <cell r="C16" t="str">
            <v>VASSOURA MECÂNICA REBOCÁVEL</v>
          </cell>
        </row>
        <row r="17">
          <cell r="B17" t="str">
            <v>108</v>
          </cell>
          <cell r="C17" t="str">
            <v>DISTR. DE AGREGADOS - REBOCÁVEL</v>
          </cell>
        </row>
        <row r="18">
          <cell r="B18" t="str">
            <v>110</v>
          </cell>
          <cell r="C18" t="str">
            <v>TANQUE DE ESTOCAGEM DE ASFALTO 20.000L</v>
          </cell>
        </row>
        <row r="19">
          <cell r="B19" t="str">
            <v>111</v>
          </cell>
          <cell r="C19" t="str">
            <v xml:space="preserve">CAMINHÃO DISTRIBUIDOR DE ASFALTO </v>
          </cell>
        </row>
        <row r="20">
          <cell r="B20" t="str">
            <v>112</v>
          </cell>
          <cell r="C20" t="str">
            <v>AQUECEDOR DE FLUIDO TÉRMICO</v>
          </cell>
        </row>
        <row r="21">
          <cell r="B21" t="str">
            <v>114</v>
          </cell>
          <cell r="C21" t="str">
            <v>VIBROACABADORA DE ASFALTO</v>
          </cell>
        </row>
        <row r="22">
          <cell r="B22" t="str">
            <v>116</v>
          </cell>
          <cell r="C22" t="str">
            <v>USINA PRE-MIST. A FRIO 30/60 T/H</v>
          </cell>
        </row>
        <row r="23">
          <cell r="B23" t="str">
            <v>122</v>
          </cell>
          <cell r="C23" t="str">
            <v>CAMINHÃO C/ EQUIP. LAMA ASFALTICA</v>
          </cell>
        </row>
        <row r="24">
          <cell r="B24" t="str">
            <v>126</v>
          </cell>
          <cell r="C24" t="str">
            <v>FRESADORA A FRIO</v>
          </cell>
        </row>
        <row r="25">
          <cell r="B25" t="str">
            <v>138</v>
          </cell>
          <cell r="C25" t="str">
            <v>ESTAB/RECICLADORA A FRIO</v>
          </cell>
        </row>
        <row r="26">
          <cell r="B26" t="str">
            <v>146</v>
          </cell>
          <cell r="C26" t="str">
            <v>CONJUNTO BRITAGEM 30 M3/H</v>
          </cell>
        </row>
        <row r="27">
          <cell r="B27" t="str">
            <v>147</v>
          </cell>
          <cell r="C27" t="str">
            <v>USINA DE ASFALTO A QUENTE - 90/120 T/H</v>
          </cell>
        </row>
        <row r="28">
          <cell r="B28" t="str">
            <v>148</v>
          </cell>
          <cell r="C28" t="str">
            <v>CALDEIRA DE ASFALTO 500 L</v>
          </cell>
        </row>
        <row r="29">
          <cell r="B29" t="str">
            <v>149</v>
          </cell>
          <cell r="C29" t="str">
            <v>VIBROACABADORA S/ ESTEIRAS 98 HP</v>
          </cell>
        </row>
        <row r="30">
          <cell r="B30" t="str">
            <v>156</v>
          </cell>
          <cell r="C30" t="str">
            <v>TRATOR UNILOADER C/ VASSOURA</v>
          </cell>
        </row>
        <row r="31">
          <cell r="B31" t="str">
            <v>201</v>
          </cell>
          <cell r="C31" t="str">
            <v>COMPRESSOR DE AR  180 PCM</v>
          </cell>
        </row>
        <row r="32">
          <cell r="B32" t="str">
            <v>204</v>
          </cell>
          <cell r="C32" t="str">
            <v xml:space="preserve">PERFURATRIZ MANUAL </v>
          </cell>
        </row>
        <row r="33">
          <cell r="B33" t="str">
            <v>209</v>
          </cell>
          <cell r="C33" t="str">
            <v>MARTELO PERFURADOR/ROMPEDOR</v>
          </cell>
        </row>
        <row r="34">
          <cell r="B34" t="str">
            <v>210</v>
          </cell>
          <cell r="C34" t="str">
            <v>MARTELETE/ROMPEDOR 33 KG</v>
          </cell>
        </row>
        <row r="35">
          <cell r="B35" t="str">
            <v>301</v>
          </cell>
          <cell r="C35" t="str">
            <v>BETONEIRA 320 L</v>
          </cell>
        </row>
        <row r="36">
          <cell r="B36" t="str">
            <v>304</v>
          </cell>
          <cell r="C36" t="str">
            <v>CARRINHO DE MÃO</v>
          </cell>
        </row>
        <row r="37">
          <cell r="B37" t="str">
            <v>305</v>
          </cell>
          <cell r="C37" t="str">
            <v>GERICA A-15</v>
          </cell>
        </row>
        <row r="38">
          <cell r="B38" t="str">
            <v>306</v>
          </cell>
          <cell r="C38" t="str">
            <v>VIBRADOR DE IMERSÃO</v>
          </cell>
        </row>
        <row r="39">
          <cell r="B39" t="str">
            <v>400</v>
          </cell>
          <cell r="C39" t="str">
            <v>CAMINHÃO BASCULANTE 5 M3 ( 8,8T )</v>
          </cell>
        </row>
        <row r="40">
          <cell r="B40" t="str">
            <v>403</v>
          </cell>
          <cell r="C40" t="str">
            <v>CAMINHÃO BASCULANTE 6 M3(10,5T)</v>
          </cell>
        </row>
        <row r="41">
          <cell r="B41" t="str">
            <v>404</v>
          </cell>
          <cell r="C41" t="str">
            <v>CAMINHÃO BASCULANTE 10 M3</v>
          </cell>
        </row>
        <row r="42">
          <cell r="B42" t="str">
            <v>405</v>
          </cell>
          <cell r="C42" t="str">
            <v>CAMINHÃO BASCULANTE 10 M3 P/ ROCHA</v>
          </cell>
        </row>
        <row r="43">
          <cell r="B43" t="str">
            <v>406</v>
          </cell>
          <cell r="C43" t="str">
            <v>CAMINHÃO TANQUE 6.OOOL</v>
          </cell>
        </row>
        <row r="44">
          <cell r="B44" t="str">
            <v>407</v>
          </cell>
          <cell r="C44" t="str">
            <v>COMPRESSOR DE AR DE 750 PCM</v>
          </cell>
        </row>
        <row r="45">
          <cell r="B45" t="str">
            <v>408</v>
          </cell>
          <cell r="C45" t="str">
            <v>CAMINHÃO CARROC. FIXA 4T</v>
          </cell>
        </row>
        <row r="46">
          <cell r="B46" t="str">
            <v>409</v>
          </cell>
          <cell r="C46" t="str">
            <v>CAMINHÃO CARROC. 9 TON</v>
          </cell>
        </row>
        <row r="47">
          <cell r="B47" t="str">
            <v>410</v>
          </cell>
          <cell r="C47" t="str">
            <v>CAMINHÃO CARROC. C/ MUCK 7 T</v>
          </cell>
        </row>
        <row r="48">
          <cell r="B48" t="str">
            <v>416</v>
          </cell>
          <cell r="C48" t="str">
            <v>PICK UP</v>
          </cell>
        </row>
        <row r="49">
          <cell r="B49" t="str">
            <v>417</v>
          </cell>
          <cell r="C49" t="str">
            <v>SERRA CIRCULAR</v>
          </cell>
        </row>
        <row r="50">
          <cell r="B50" t="str">
            <v>503</v>
          </cell>
          <cell r="C50" t="str">
            <v>GRUPO GERADOR - 220 KVA</v>
          </cell>
        </row>
        <row r="51">
          <cell r="B51" t="str">
            <v>505</v>
          </cell>
          <cell r="C51" t="str">
            <v>GRUPO GERADOR 9/10 KVA</v>
          </cell>
        </row>
        <row r="52">
          <cell r="B52" t="str">
            <v>906</v>
          </cell>
          <cell r="C52" t="str">
            <v>SOQUETE VIBRATÓRIO</v>
          </cell>
        </row>
        <row r="53">
          <cell r="B53" t="str">
            <v>908</v>
          </cell>
          <cell r="C53" t="str">
            <v>MAQ. PARA PINTURA FAIXAS</v>
          </cell>
        </row>
        <row r="54">
          <cell r="B54" t="str">
            <v>909</v>
          </cell>
          <cell r="C54" t="str">
            <v>EQUIP. PARA HIDROSEMEADURA</v>
          </cell>
        </row>
        <row r="55">
          <cell r="B55" t="str">
            <v>910</v>
          </cell>
          <cell r="C55" t="str">
            <v>MAQ. P/ PINTURA FAIXAS QUENTE</v>
          </cell>
        </row>
        <row r="56">
          <cell r="B56" t="str">
            <v>911</v>
          </cell>
          <cell r="C56" t="str">
            <v>FUSOR</v>
          </cell>
        </row>
        <row r="57">
          <cell r="B57" t="str">
            <v>914</v>
          </cell>
          <cell r="C57" t="str">
            <v>PLACA VIBRATÓRIA C/ MOTOR DIESEL</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PROJETISTA"/>
      <sheetName val="CRONO FISI FINAN ETA S BRAZ"/>
      <sheetName val="Q.C.I."/>
      <sheetName val="RESUMO"/>
      <sheetName val="CANTEIRO OB(1.0)"/>
      <sheetName val="GALERIA TUB(2.0)"/>
      <sheetName val="CANAL A DECANT (3.0)"/>
      <sheetName val="TB A LAV ASCENCIONAL(4.0)"/>
      <sheetName val="E ELEV LAV SUPERF(05)"/>
      <sheetName val="BARR A LAV SUP(6)"/>
      <sheetName val="Plan1"/>
      <sheetName val="FILTROS(7)"/>
      <sheetName val="CASA QUIM(8)"/>
      <sheetName val="INST ELÉT(9)"/>
      <sheetName val="REFORMA PRÉDIO ETA"/>
      <sheetName val="DECANTADORES MELHO"/>
    </sheetNames>
    <sheetDataSet>
      <sheetData sheetId="0"/>
      <sheetData sheetId="1" refreshError="1"/>
      <sheetData sheetId="2" refreshError="1"/>
      <sheetData sheetId="3" refreshError="1"/>
      <sheetData sheetId="4"/>
      <sheetData sheetId="5"/>
      <sheetData sheetId="6"/>
      <sheetData sheetId="7"/>
      <sheetData sheetId="8"/>
      <sheetData sheetId="9"/>
      <sheetData sheetId="10" refreshError="1"/>
      <sheetData sheetId="11"/>
      <sheetData sheetId="12"/>
      <sheetData sheetId="13"/>
      <sheetData sheetId="14"/>
      <sheetData sheetId="15"/>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L ZONA SUL"/>
      <sheetName val="ANEL LARANJEIRAS"/>
      <sheetName val="CS#"/>
      <sheetName val="VESPER"/>
      <sheetName val="EMBRATEL"/>
      <sheetName val="METRORED"/>
      <sheetName val="INTELIG"/>
      <sheetName val="NETSTREAM"/>
      <sheetName val="VESPER  PRÉ"/>
      <sheetName val="EMBRATEL PRÉ"/>
      <sheetName val="METRORED PRÉ"/>
      <sheetName val="INTELIG PRÉ"/>
      <sheetName val="NETSTREAM PRÉ"/>
      <sheetName val="ANEL ZONA SUL (2)"/>
      <sheetName val="ANEL LARANJEIRAS (2)"/>
      <sheetName val="assemblies A _ E"/>
    </sheetNames>
    <sheetDataSet>
      <sheetData sheetId="0" refreshError="1"/>
      <sheetData sheetId="1" refreshError="1"/>
      <sheetData sheetId="2" refreshError="1">
        <row r="3">
          <cell r="A3" t="str">
            <v>CX. 1,60 X 1,20 X 1,30 - Moldada no Local</v>
          </cell>
          <cell r="B3">
            <v>680.43661440000005</v>
          </cell>
          <cell r="C3">
            <v>637.25324444444448</v>
          </cell>
          <cell r="D3">
            <v>1317.6898588444446</v>
          </cell>
          <cell r="E3">
            <v>1515.3433376711112</v>
          </cell>
          <cell r="F3">
            <v>782.50210656000002</v>
          </cell>
          <cell r="G3">
            <v>732.84123111111114</v>
          </cell>
          <cell r="H3">
            <v>1515.3433376711112</v>
          </cell>
          <cell r="I3">
            <v>821.62721188800003</v>
          </cell>
          <cell r="J3">
            <v>769.48329266666678</v>
          </cell>
          <cell r="K3">
            <v>1591.1105045546669</v>
          </cell>
        </row>
        <row r="4">
          <cell r="A4" t="str">
            <v>CX. 1,60 X 1,20 X 1,30 - Pré-Moldada</v>
          </cell>
          <cell r="B4">
            <v>655.90895999999998</v>
          </cell>
          <cell r="C4">
            <v>560.57088888888904</v>
          </cell>
          <cell r="D4">
            <v>1216.4798488888891</v>
          </cell>
          <cell r="E4">
            <v>1398.9518262222225</v>
          </cell>
          <cell r="F4">
            <v>754.29530399999987</v>
          </cell>
          <cell r="G4">
            <v>644.65652222222241</v>
          </cell>
          <cell r="H4">
            <v>1398.9518262222223</v>
          </cell>
          <cell r="I4">
            <v>792.01006919999986</v>
          </cell>
          <cell r="J4">
            <v>676.8893483333336</v>
          </cell>
          <cell r="K4">
            <v>1468.8994175333335</v>
          </cell>
        </row>
        <row r="5">
          <cell r="A5" t="str">
            <v>CX. 1,20 X 1,20 X 1,00 - Moldada no Local</v>
          </cell>
          <cell r="B5">
            <v>495.63684480000001</v>
          </cell>
          <cell r="C5">
            <v>506.67754666666667</v>
          </cell>
          <cell r="D5">
            <v>1002.3143914666666</v>
          </cell>
          <cell r="E5">
            <v>1152.6615501866665</v>
          </cell>
          <cell r="F5">
            <v>569.98237152000002</v>
          </cell>
          <cell r="G5">
            <v>582.67917866666664</v>
          </cell>
          <cell r="H5">
            <v>1152.6615501866668</v>
          </cell>
          <cell r="I5">
            <v>598.48149009600002</v>
          </cell>
          <cell r="J5">
            <v>611.8131376</v>
          </cell>
          <cell r="K5">
            <v>1210.2946276960001</v>
          </cell>
        </row>
        <row r="6">
          <cell r="A6" t="str">
            <v>CX. 1,20 X 1,20 X 1,00 - Pré-Moldada</v>
          </cell>
          <cell r="B6">
            <v>479.33656000000002</v>
          </cell>
          <cell r="C6">
            <v>432.20288888888882</v>
          </cell>
          <cell r="D6">
            <v>911.53944888888884</v>
          </cell>
          <cell r="E6">
            <v>1048.270366222222</v>
          </cell>
          <cell r="F6">
            <v>551.23704399999997</v>
          </cell>
          <cell r="G6">
            <v>497.03332222222213</v>
          </cell>
          <cell r="H6">
            <v>1048.270366222222</v>
          </cell>
          <cell r="I6">
            <v>578.79889619999994</v>
          </cell>
          <cell r="J6">
            <v>521.88498833333324</v>
          </cell>
          <cell r="K6">
            <v>1100.6838845333332</v>
          </cell>
        </row>
        <row r="7">
          <cell r="A7" t="str">
            <v>CX. 1,20 X 1,00 X 1,00 - Moldada no Local</v>
          </cell>
          <cell r="B7">
            <v>441.61006079999993</v>
          </cell>
          <cell r="C7">
            <v>456.13252444444447</v>
          </cell>
          <cell r="D7">
            <v>897.7425852444444</v>
          </cell>
          <cell r="E7">
            <v>1032.403973031111</v>
          </cell>
          <cell r="F7">
            <v>507.85156991999986</v>
          </cell>
          <cell r="G7">
            <v>524.55240311111106</v>
          </cell>
          <cell r="H7">
            <v>1032.403973031111</v>
          </cell>
          <cell r="I7">
            <v>533.24414841599992</v>
          </cell>
          <cell r="J7">
            <v>550.7800232666666</v>
          </cell>
          <cell r="K7">
            <v>1084.0241716826665</v>
          </cell>
        </row>
        <row r="8">
          <cell r="A8" t="str">
            <v>CX. 1,20 X 1,00 X 1,00 - Pré-Moldada</v>
          </cell>
          <cell r="B8">
            <v>443.42848000000004</v>
          </cell>
          <cell r="C8">
            <v>401.21088888888886</v>
          </cell>
          <cell r="D8">
            <v>844.63936888888884</v>
          </cell>
          <cell r="E8">
            <v>971.3352742222221</v>
          </cell>
          <cell r="F8">
            <v>509.94275199999998</v>
          </cell>
          <cell r="G8">
            <v>461.39252222222217</v>
          </cell>
          <cell r="H8">
            <v>971.3352742222221</v>
          </cell>
          <cell r="I8">
            <v>535.43988960000001</v>
          </cell>
          <cell r="J8">
            <v>484.46214833333329</v>
          </cell>
          <cell r="K8">
            <v>1019.9020379333333</v>
          </cell>
        </row>
        <row r="9">
          <cell r="A9" t="str">
            <v>CX. 1,20 X 1,20 X 1,10 - Moldada no Local</v>
          </cell>
          <cell r="B9">
            <v>521.17967999999996</v>
          </cell>
          <cell r="C9">
            <v>521.7048533333334</v>
          </cell>
          <cell r="D9">
            <v>1042.8845333333334</v>
          </cell>
          <cell r="E9">
            <v>1199.3172133333333</v>
          </cell>
          <cell r="F9">
            <v>599.35663199999988</v>
          </cell>
          <cell r="G9">
            <v>599.96058133333338</v>
          </cell>
          <cell r="H9">
            <v>1199.3172133333333</v>
          </cell>
          <cell r="I9">
            <v>629.32446359999994</v>
          </cell>
          <cell r="J9">
            <v>629.95861040000011</v>
          </cell>
          <cell r="K9">
            <v>1259.2830739999999</v>
          </cell>
        </row>
        <row r="10">
          <cell r="A10" t="str">
            <v>CX. 1,20 X 1,20 X 1,10 - Pré-Moldada</v>
          </cell>
          <cell r="B10">
            <v>499.49928</v>
          </cell>
          <cell r="C10">
            <v>444.65088888888886</v>
          </cell>
          <cell r="D10">
            <v>944.15016888888886</v>
          </cell>
          <cell r="E10">
            <v>1085.7726942222221</v>
          </cell>
          <cell r="F10">
            <v>574.424172</v>
          </cell>
          <cell r="G10">
            <v>511.34852222222213</v>
          </cell>
          <cell r="H10">
            <v>1085.7726942222221</v>
          </cell>
          <cell r="I10">
            <v>603.14538060000007</v>
          </cell>
          <cell r="J10">
            <v>536.91594833333329</v>
          </cell>
          <cell r="K10">
            <v>1140.0613289333332</v>
          </cell>
        </row>
        <row r="11">
          <cell r="A11" t="str">
            <v>CX. 2,10 X 1,30 X 1,70 - Moldada no Local</v>
          </cell>
          <cell r="B11">
            <v>1039.8546000000001</v>
          </cell>
          <cell r="C11">
            <v>1019.8314888888889</v>
          </cell>
          <cell r="D11">
            <v>2059.6860888888891</v>
          </cell>
          <cell r="E11">
            <v>2368.6390022222222</v>
          </cell>
          <cell r="F11">
            <v>1195.8327899999999</v>
          </cell>
          <cell r="G11">
            <v>1172.806212222222</v>
          </cell>
          <cell r="H11">
            <v>2368.6390022222222</v>
          </cell>
          <cell r="I11">
            <v>1255.6244294999999</v>
          </cell>
          <cell r="J11">
            <v>1231.4465228333331</v>
          </cell>
          <cell r="K11">
            <v>2487.070952333333</v>
          </cell>
        </row>
        <row r="12">
          <cell r="A12" t="str">
            <v>CX. 2,10 X 1,30 X 1,70 - Pré-Moldada</v>
          </cell>
          <cell r="B12">
            <v>918.4158000000001</v>
          </cell>
          <cell r="C12">
            <v>824.47488888888893</v>
          </cell>
          <cell r="D12">
            <v>1742.8906888888891</v>
          </cell>
          <cell r="E12">
            <v>2004.3242922222223</v>
          </cell>
          <cell r="F12">
            <v>1056.1781700000001</v>
          </cell>
          <cell r="G12">
            <v>948.14612222222217</v>
          </cell>
          <cell r="H12">
            <v>2004.3242922222223</v>
          </cell>
          <cell r="I12">
            <v>1108.9870785000003</v>
          </cell>
          <cell r="J12">
            <v>995.55342833333327</v>
          </cell>
          <cell r="K12">
            <v>2104.5405068333334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çamentária"/>
      <sheetName val="Qtd_34"/>
      <sheetName val="BANCO"/>
      <sheetName val="Equipamentos"/>
    </sheetNames>
    <sheetDataSet>
      <sheetData sheetId="0"/>
      <sheetData sheetId="1" refreshError="1"/>
      <sheetData sheetId="2" refreshError="1"/>
      <sheetData sheetId="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a"/>
      <sheetName val="INVENTÁRIO"/>
    </sheetNames>
    <sheetDataSet>
      <sheetData sheetId="0" refreshError="1">
        <row r="5">
          <cell r="A5" t="str">
            <v>Cod</v>
          </cell>
          <cell r="B5" t="str">
            <v>Serviço</v>
          </cell>
          <cell r="C5" t="str">
            <v xml:space="preserve">Carga </v>
          </cell>
          <cell r="D5" t="str">
            <v>C.Estaca</v>
          </cell>
          <cell r="E5" t="str">
            <v>fixo</v>
          </cell>
          <cell r="F5" t="str">
            <v>Preço por km</v>
          </cell>
        </row>
        <row r="6">
          <cell r="A6">
            <v>0</v>
          </cell>
        </row>
        <row r="7">
          <cell r="A7">
            <v>100</v>
          </cell>
          <cell r="B7" t="str">
            <v>Transp. de Brita</v>
          </cell>
          <cell r="C7" t="str">
            <v>Diferença de Preço</v>
          </cell>
          <cell r="D7">
            <v>0</v>
          </cell>
          <cell r="E7">
            <v>3</v>
          </cell>
          <cell r="F7">
            <v>0.25</v>
          </cell>
        </row>
        <row r="8">
          <cell r="A8">
            <v>103</v>
          </cell>
          <cell r="B8" t="str">
            <v>Cascalho da Jaz. Nº 03</v>
          </cell>
          <cell r="C8" t="str">
            <v>Transporte de cascalho</v>
          </cell>
          <cell r="D8">
            <v>864</v>
          </cell>
          <cell r="E8">
            <v>3</v>
          </cell>
          <cell r="F8">
            <v>0.25</v>
          </cell>
        </row>
        <row r="9">
          <cell r="A9">
            <v>104</v>
          </cell>
          <cell r="B9" t="str">
            <v>Cascalho da Jaz. Nº 04</v>
          </cell>
          <cell r="C9" t="str">
            <v>Transporte de cascalho</v>
          </cell>
          <cell r="D9">
            <v>874</v>
          </cell>
          <cell r="E9">
            <v>3</v>
          </cell>
          <cell r="F9">
            <v>0.25</v>
          </cell>
        </row>
        <row r="10">
          <cell r="A10">
            <v>105</v>
          </cell>
          <cell r="B10" t="str">
            <v>Cascalho da Jaz. Nº 05</v>
          </cell>
          <cell r="C10" t="str">
            <v>Transporte de cascalho</v>
          </cell>
          <cell r="D10">
            <v>1380</v>
          </cell>
          <cell r="E10">
            <v>3</v>
          </cell>
          <cell r="F10">
            <v>0.25</v>
          </cell>
        </row>
        <row r="11">
          <cell r="A11">
            <v>106</v>
          </cell>
          <cell r="B11" t="str">
            <v>Cascalho da Jaz. Nº 06</v>
          </cell>
          <cell r="C11" t="str">
            <v>Transporte de cascalho</v>
          </cell>
          <cell r="D11">
            <v>0</v>
          </cell>
          <cell r="E11">
            <v>3</v>
          </cell>
          <cell r="F11">
            <v>0.25</v>
          </cell>
        </row>
        <row r="12">
          <cell r="A12">
            <v>107</v>
          </cell>
          <cell r="B12" t="str">
            <v>Cascalho da Jaz. Nº 07</v>
          </cell>
          <cell r="C12" t="str">
            <v>Transporte de cascalho</v>
          </cell>
          <cell r="E12">
            <v>3</v>
          </cell>
          <cell r="F12">
            <v>0.25</v>
          </cell>
        </row>
        <row r="13">
          <cell r="A13">
            <v>108</v>
          </cell>
          <cell r="B13" t="str">
            <v>Cascalho da Jaz. Nº 08</v>
          </cell>
          <cell r="C13" t="str">
            <v>Transporte de cascalho</v>
          </cell>
          <cell r="E13">
            <v>3</v>
          </cell>
          <cell r="F13">
            <v>0.25</v>
          </cell>
        </row>
        <row r="14">
          <cell r="A14">
            <v>109</v>
          </cell>
          <cell r="B14" t="str">
            <v>Cascalho da Jaz. Nº 09</v>
          </cell>
          <cell r="C14" t="str">
            <v>Transporte de cascalho</v>
          </cell>
          <cell r="E14">
            <v>3</v>
          </cell>
          <cell r="F14">
            <v>0.25</v>
          </cell>
        </row>
        <row r="15">
          <cell r="A15">
            <v>110</v>
          </cell>
          <cell r="B15" t="str">
            <v>Cascalho da Jaz. Nº 10</v>
          </cell>
          <cell r="C15" t="str">
            <v>Transporte de cascalho</v>
          </cell>
          <cell r="E15">
            <v>3</v>
          </cell>
          <cell r="F15">
            <v>0.25</v>
          </cell>
        </row>
        <row r="16">
          <cell r="A16">
            <v>301</v>
          </cell>
          <cell r="B16" t="str">
            <v>Corte</v>
          </cell>
          <cell r="C16" t="str">
            <v>Argila</v>
          </cell>
          <cell r="E16">
            <v>3</v>
          </cell>
          <cell r="F16">
            <v>0.25</v>
          </cell>
        </row>
        <row r="17">
          <cell r="A17">
            <v>302</v>
          </cell>
          <cell r="B17" t="str">
            <v>Corte</v>
          </cell>
          <cell r="C17" t="str">
            <v>Cascalho</v>
          </cell>
          <cell r="E17">
            <v>3</v>
          </cell>
          <cell r="F17">
            <v>0.25</v>
          </cell>
        </row>
        <row r="18">
          <cell r="A18">
            <v>303</v>
          </cell>
          <cell r="B18" t="str">
            <v>Valetão</v>
          </cell>
          <cell r="C18" t="str">
            <v>Cascalho</v>
          </cell>
          <cell r="E18">
            <v>3</v>
          </cell>
          <cell r="F18">
            <v>0.25</v>
          </cell>
        </row>
        <row r="19">
          <cell r="A19">
            <v>399</v>
          </cell>
          <cell r="B19" t="str">
            <v>Cascalho da Cx.1995</v>
          </cell>
          <cell r="C19" t="str">
            <v>Transporte de cascalho</v>
          </cell>
          <cell r="E19">
            <v>3</v>
          </cell>
          <cell r="F19">
            <v>0.25</v>
          </cell>
        </row>
        <row r="20">
          <cell r="A20">
            <v>400</v>
          </cell>
          <cell r="B20" t="str">
            <v>Transporte</v>
          </cell>
          <cell r="C20" t="str">
            <v>Argila</v>
          </cell>
          <cell r="D20">
            <v>0</v>
          </cell>
          <cell r="E20">
            <v>3</v>
          </cell>
          <cell r="F20">
            <v>0.25</v>
          </cell>
        </row>
        <row r="21">
          <cell r="A21">
            <v>401</v>
          </cell>
          <cell r="B21" t="str">
            <v>Cascalho  da Jaz. Nº 01</v>
          </cell>
          <cell r="C21" t="str">
            <v>Transporte de cascalho</v>
          </cell>
          <cell r="D21">
            <v>1900</v>
          </cell>
          <cell r="E21">
            <v>3</v>
          </cell>
          <cell r="F21">
            <v>0.25</v>
          </cell>
        </row>
      </sheetData>
      <sheetData sheetId="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quipamentos"/>
      <sheetName val="Materiais"/>
      <sheetName val="Mão de Obra"/>
      <sheetName val="Instalação e manutenção de cant"/>
      <sheetName val="Mobilização e desmob. de equip."/>
      <sheetName val="Mob. e desmob. de equip."/>
      <sheetName val="desmat. destoc 0,15m"/>
      <sheetName val="Esc. carga transp DMT 1000 a 12"/>
      <sheetName val="Compactação aterro 100%"/>
      <sheetName val="Dependências da área técnica"/>
      <sheetName val="Preparação área de estocage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ENTIFICACAO"/>
      <sheetName val="CPU"/>
      <sheetName val="SERVICOS"/>
      <sheetName val="CONSUMO"/>
      <sheetName val="INSUMOS"/>
      <sheetName val="CMO"/>
      <sheetName val="CEQ"/>
      <sheetName val="CMAT"/>
      <sheetName val="CONTROLE"/>
      <sheetName val="TABELA"/>
      <sheetName val="ABC INSUMOS"/>
      <sheetName val="Módulo1"/>
      <sheetName val="Diálog1"/>
    </sheetNames>
    <sheetDataSet>
      <sheetData sheetId="0">
        <row r="12">
          <cell r="D12" t="str">
            <v>SUDECAP - SUPERINDENTÊNCIA DE DESENVOLVIMENTO DA CAPITAL</v>
          </cell>
        </row>
      </sheetData>
      <sheetData sheetId="1"/>
      <sheetData sheetId="2"/>
      <sheetData sheetId="3"/>
      <sheetData sheetId="4"/>
      <sheetData sheetId="5"/>
      <sheetData sheetId="6"/>
      <sheetData sheetId="7"/>
      <sheetData sheetId="8">
        <row r="5">
          <cell r="D5">
            <v>0</v>
          </cell>
        </row>
      </sheetData>
      <sheetData sheetId="9"/>
      <sheetData sheetId="10"/>
      <sheetData sheetId="11" refreshError="1"/>
      <sheetData sheetId="12"/>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ço"/>
    </sheetNames>
    <sheetDataSet>
      <sheetData sheetId="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LOCOS ANCORAGEM"/>
      <sheetName val="RESUMO"/>
      <sheetName val="ADM"/>
      <sheetName val="ATERRO 1"/>
      <sheetName val="ATERRO 2"/>
      <sheetName val="ATERRO 2 DR"/>
      <sheetName val="ATERRO 3"/>
      <sheetName val="ATERRO 3 DR"/>
      <sheetName val="ATERRO 4"/>
      <sheetName val="CAMINHO SERV."/>
      <sheetName val="600 FoFo TERRA"/>
      <sheetName val="600 FoFo ASFALTO"/>
      <sheetName val="300 FoFo TERRA"/>
      <sheetName val="300 FoFo ASFALTO"/>
      <sheetName val="TRV AÉREA 600"/>
      <sheetName val="BLOCOS TRAVESSIAS"/>
      <sheetName val="ENVELOP. DE REDE"/>
      <sheetName val="CX DESC. E VENTOSA"/>
      <sheetName val="BUEIRO Ø 1.500 "/>
      <sheetName val="GALERIA CELULAR"/>
      <sheetName val="TRAVESSIA BUEIRO"/>
      <sheetName val="BOOSTER"/>
      <sheetName val="CAPTAÇÃO CIVIL"/>
      <sheetName val="TAU"/>
      <sheetName val="CHAMINÉ"/>
      <sheetName val="ELEV. COMPERJ"/>
      <sheetName val="CX DISTRIBUIÇÃO"/>
      <sheetName val="TANQUE CONTATO"/>
      <sheetName val="SISTEMA RECIRC."/>
      <sheetName val="SISTEMA LODO"/>
      <sheetName val="SISTEMA CLORO"/>
      <sheetName val="MOD. TRATAMENTO"/>
      <sheetName val="URBANIZ.ETA"/>
      <sheetName val="HISTOGRAMA"/>
      <sheetName val="COMPT IND"/>
      <sheetName val="PASSARELLI IND"/>
      <sheetName val="FORNECEDORES"/>
      <sheetName val="CRON. CONS."/>
      <sheetName val="EQUIPMT."/>
      <sheetName val="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_  POÇOS DEFINITIVO _2007  c"/>
      <sheetName val="TAB___POÇOS_DEFINITIVO__2007__c"/>
      <sheetName val="planilha projetista"/>
    </sheetNames>
    <sheetDataSet>
      <sheetData sheetId="0"/>
      <sheetData sheetId="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s>
    <sheetDataSet>
      <sheetData sheetId="0"/>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RESUMO"/>
      <sheetName val="ORÇAMENTO"/>
      <sheetName val="tabela orçamento"/>
      <sheetName val="ABC"/>
      <sheetName val="MH"/>
      <sheetName val="Plan1"/>
      <sheetName val="OBS"/>
      <sheetName val="Plano de trabalho 1ªparte"/>
      <sheetName val="plano de trabalho 2ª parte"/>
      <sheetName val="QCI"/>
    </sheetNames>
    <sheetDataSet>
      <sheetData sheetId="0" refreshError="1"/>
      <sheetData sheetId="1" refreshError="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DRA POLIESPORTIVA"/>
      <sheetName val="RUA PROJ. B"/>
      <sheetName val="URB. BECO I"/>
      <sheetName val="SCO mai-02"/>
      <sheetName val="Dados Gerais"/>
    </sheetNames>
    <sheetDataSet>
      <sheetData sheetId="0" refreshError="1"/>
      <sheetData sheetId="1" refreshError="1"/>
      <sheetData sheetId="2" refreshError="1"/>
      <sheetData sheetId="3" refreshError="1"/>
      <sheetData sheetId="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çosNoPrint"/>
      <sheetName val="ComparaQuantNoPrint"/>
      <sheetName val="TodasTraf-2011-NoPrint"/>
      <sheetName val="TrafPb008"/>
      <sheetName val="PavPb008"/>
      <sheetName val="TrafPb027"/>
      <sheetName val="PavPb027"/>
      <sheetName val="TrafPb033(1)"/>
      <sheetName val="PavPb033(1)"/>
      <sheetName val="TrafPb033(2)"/>
      <sheetName val="PavPb033(2)"/>
      <sheetName val="TrafPb059(1)"/>
      <sheetName val="PavPb059(1)"/>
      <sheetName val="TrafPb059(2)"/>
      <sheetName val="PavPb059(2)"/>
      <sheetName val="TrafPb061"/>
      <sheetName val="PavPb061"/>
      <sheetName val="TrafPb065"/>
      <sheetName val="PavPb065"/>
      <sheetName val="TodasTraf-2000-NoPrint"/>
      <sheetName val="Br101-NoPrint"/>
      <sheetName val="TrafAnual-NoPrint"/>
      <sheetName val="TrafContExpan-NoPrint"/>
      <sheetName val="PavComplNo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O0504"/>
      <sheetName val="Memoria 06-2004"/>
      <sheetName val="resumo"/>
      <sheetName val="dados"/>
    </sheetNames>
    <sheetDataSet>
      <sheetData sheetId="0" refreshError="1">
        <row r="1">
          <cell r="A1" t="str">
            <v>AD005942</v>
          </cell>
          <cell r="B1" t="str">
            <v>AD05050050/</v>
          </cell>
          <cell r="C1" t="str">
            <v>Analise granulometrica sem sedimentacao.</v>
          </cell>
          <cell r="D1" t="str">
            <v>un</v>
          </cell>
          <cell r="E1">
            <v>70.28</v>
          </cell>
        </row>
        <row r="2">
          <cell r="A2" t="str">
            <v>AD002407</v>
          </cell>
          <cell r="B2" t="str">
            <v>AD05050053/</v>
          </cell>
          <cell r="C2" t="str">
            <v>Analise granulometrica completa em amostra de solo de acordo com a NBR7181 e NBR6457, compreendendo as fases de peneiramento e sedimentacao quando constatada a presenca de particulas finas em sua composicao.</v>
          </cell>
          <cell r="D2" t="str">
            <v>un</v>
          </cell>
          <cell r="E2">
            <v>110.93</v>
          </cell>
        </row>
        <row r="3">
          <cell r="A3" t="str">
            <v>AD002413</v>
          </cell>
          <cell r="B3" t="str">
            <v>AD05050100/</v>
          </cell>
          <cell r="C3" t="str">
            <v>Ensaio de adensamento edometrico em amostra de solo envolvendo, no minimo, 10 estagios d ecarga, inclusive um laco de descarregamento e recarregamento de acordo com as recomendacoes estabelecidas na NBR12007.</v>
          </cell>
          <cell r="D3" t="str">
            <v>un</v>
          </cell>
          <cell r="E3">
            <v>524.64</v>
          </cell>
        </row>
        <row r="4">
          <cell r="A4" t="str">
            <v>AD002414</v>
          </cell>
          <cell r="B4" t="str">
            <v>AD05050150/</v>
          </cell>
          <cell r="C4" t="str">
            <v xml:space="preserve">Ensaio de cizalhamento direto em solo com, no minimo, 3 niveis de tensao normal aplicada a amostra e com apresentacao das curvas de tensao cisalhante por deslocamento horizontal e deslocamento vertical por deslocamento horizontal, em mm, para cada um dos </v>
          </cell>
          <cell r="D4" t="str">
            <v>un</v>
          </cell>
          <cell r="E4">
            <v>479.81</v>
          </cell>
        </row>
        <row r="5">
          <cell r="A5" t="str">
            <v>AD002408</v>
          </cell>
          <cell r="B5" t="str">
            <v>AD05050200/</v>
          </cell>
          <cell r="C5" t="str">
            <v>Ensaio de laboratorio para determinacao da Densidade Real dos graos de amostra de solo de acordo com as recomendacoes de preparo descritas na NBR6457.</v>
          </cell>
          <cell r="D5" t="str">
            <v>un</v>
          </cell>
          <cell r="E5">
            <v>58.5</v>
          </cell>
        </row>
        <row r="6">
          <cell r="A6" t="str">
            <v>AD002406</v>
          </cell>
          <cell r="B6" t="str">
            <v>AD05050250/</v>
          </cell>
          <cell r="C6" t="str">
            <v>Ensaio para determinacao, em laboratorio, do Limite de Liquidez de amostra de solo fino de acordo com as recomendacoes da NBR7180 e da NBR6457.</v>
          </cell>
          <cell r="D6" t="str">
            <v>un</v>
          </cell>
          <cell r="E6">
            <v>42.55</v>
          </cell>
        </row>
        <row r="7">
          <cell r="A7" t="str">
            <v>AD002405</v>
          </cell>
          <cell r="B7" t="str">
            <v>AD05050300/</v>
          </cell>
          <cell r="C7" t="str">
            <v>Ensaio para determinacao, em laboratorio, do Limite de Plasticidade de amostra de solo fino de acordo com as recomendacoes da NBR7180 e da NBR6457.</v>
          </cell>
          <cell r="D7" t="str">
            <v>un</v>
          </cell>
          <cell r="E7">
            <v>42.55</v>
          </cell>
        </row>
        <row r="8">
          <cell r="A8" t="str">
            <v>AD002409</v>
          </cell>
          <cell r="B8" t="str">
            <v>AD05050350/</v>
          </cell>
          <cell r="C8" t="str">
            <v>Ensaio para determinacao, em laboratorio, do Peso Especifico Aparente de amostra de solo de acordo com as recomendacoes da NBR6457.</v>
          </cell>
          <cell r="D8" t="str">
            <v>un</v>
          </cell>
          <cell r="E8">
            <v>23.55</v>
          </cell>
        </row>
        <row r="9">
          <cell r="A9" t="str">
            <v>AD002411</v>
          </cell>
          <cell r="B9" t="str">
            <v>AD05050400/</v>
          </cell>
          <cell r="C9" t="str">
            <v>Ensaio de compactacao com energia Proctor Normal conforme recomendacoes da NBR7182 e NBR6457.</v>
          </cell>
          <cell r="D9" t="str">
            <v>un</v>
          </cell>
          <cell r="E9">
            <v>92.7</v>
          </cell>
        </row>
        <row r="10">
          <cell r="A10" t="str">
            <v>AD002412</v>
          </cell>
          <cell r="B10" t="str">
            <v>AD05050450/</v>
          </cell>
          <cell r="C10" t="str">
            <v>Ensaio para determinacao do Indice de Suporte California (CBR) - 3 pontos - obtido com energia Proctor Normal, atraves de, no minimo, 5 corpos de prova conforme recomendacoes da NBR9895.</v>
          </cell>
          <cell r="D10" t="str">
            <v>un</v>
          </cell>
          <cell r="E10">
            <v>427.01</v>
          </cell>
        </row>
        <row r="11">
          <cell r="A11" t="str">
            <v>AD002410</v>
          </cell>
          <cell r="B11" t="str">
            <v>AD05050500/</v>
          </cell>
          <cell r="C11" t="str">
            <v>Ensaio para determinacao, no campo, da umidade aparente do solo atraves do Metodo "speedy".</v>
          </cell>
          <cell r="D11" t="str">
            <v>un</v>
          </cell>
          <cell r="E11">
            <v>14.82</v>
          </cell>
        </row>
        <row r="12">
          <cell r="A12" t="str">
            <v>AD005952</v>
          </cell>
          <cell r="B12" t="str">
            <v>AD05050550/</v>
          </cell>
          <cell r="C12" t="str">
            <v>Ensaio para determinacao da umidade natural de amostras de solo em laboratorio.</v>
          </cell>
          <cell r="D12" t="str">
            <v>un</v>
          </cell>
          <cell r="E12">
            <v>22.03</v>
          </cell>
        </row>
        <row r="13">
          <cell r="A13" t="str">
            <v>AD002416</v>
          </cell>
          <cell r="B13" t="str">
            <v>AD05050600/</v>
          </cell>
          <cell r="C13" t="str">
            <v>Extracao e acondicionamento de amostra indeformada  de solo com pistao estacionario de 100mm e de acordo com as recomendacoes estabelecidas na NBR9820.</v>
          </cell>
          <cell r="D13" t="str">
            <v>un</v>
          </cell>
          <cell r="E13">
            <v>110.93</v>
          </cell>
        </row>
        <row r="14">
          <cell r="A14" t="str">
            <v>AD008814</v>
          </cell>
          <cell r="B14" t="str">
            <v>AD05050650A</v>
          </cell>
          <cell r="C14" t="str">
            <v>Instalacao de medidor de nivel de agua.</v>
          </cell>
          <cell r="D14" t="str">
            <v>m</v>
          </cell>
          <cell r="E14">
            <v>80.63</v>
          </cell>
        </row>
        <row r="15">
          <cell r="A15" t="str">
            <v>AD005939</v>
          </cell>
          <cell r="B15" t="str">
            <v>AD05050700/</v>
          </cell>
          <cell r="C15" t="str">
            <v>Sondagem manual com pa e picareta por metro linear ou fracao.</v>
          </cell>
          <cell r="D15" t="str">
            <v>m</v>
          </cell>
          <cell r="E15">
            <v>58.5</v>
          </cell>
        </row>
        <row r="16">
          <cell r="A16" t="str">
            <v>AD005961</v>
          </cell>
          <cell r="B16" t="str">
            <v>AD05050703/</v>
          </cell>
          <cell r="C16" t="str">
            <v>Sondagem manual com trado e cavadeira por metro linear ou fracao.</v>
          </cell>
          <cell r="D16" t="str">
            <v>m</v>
          </cell>
          <cell r="E16">
            <v>49.77</v>
          </cell>
        </row>
        <row r="17">
          <cell r="A17" t="str">
            <v>AD002415</v>
          </cell>
          <cell r="B17" t="str">
            <v>AD05050706A</v>
          </cell>
          <cell r="C17" t="str">
            <v>Sondagem de reconhecimento a trado manual com diametro de 100mm.</v>
          </cell>
          <cell r="D17" t="str">
            <v>m</v>
          </cell>
          <cell r="E17">
            <v>29.98</v>
          </cell>
        </row>
        <row r="18">
          <cell r="A18" t="str">
            <v>AD010362</v>
          </cell>
          <cell r="B18" t="str">
            <v>AD05100050/</v>
          </cell>
          <cell r="C18" t="str">
            <v>Sondagem rotativa vertical, em rocha alterada, com coroa de Widia ou similar, diametro B (60mm), inclusive deslocamento e posicionamento em cada furo.</v>
          </cell>
          <cell r="D18" t="str">
            <v>m</v>
          </cell>
          <cell r="E18">
            <v>91.3</v>
          </cell>
        </row>
        <row r="19">
          <cell r="A19" t="str">
            <v>AD010363</v>
          </cell>
          <cell r="B19" t="str">
            <v>AD05100100/</v>
          </cell>
          <cell r="C19" t="str">
            <v>Sondagem rotativa vertical, em rocha alterada, com coroa de Widia ou similar, diametro N (75mm), inclusive deslocamento e posicionamento em cada furo.</v>
          </cell>
          <cell r="D19" t="str">
            <v>m</v>
          </cell>
          <cell r="E19">
            <v>106.54</v>
          </cell>
        </row>
        <row r="20">
          <cell r="A20" t="str">
            <v>AD010360</v>
          </cell>
          <cell r="B20" t="str">
            <v>AD05100150/</v>
          </cell>
          <cell r="C20" t="str">
            <v>Sondagem rotativa vertical, em solo, com coroa de  Widia ou similar, diametro B (60mm), inclusive deslocamento e posicionamento em cada furo.</v>
          </cell>
          <cell r="D20" t="str">
            <v>m</v>
          </cell>
          <cell r="E20">
            <v>52.08</v>
          </cell>
        </row>
        <row r="21">
          <cell r="A21" t="str">
            <v>AD010361</v>
          </cell>
          <cell r="B21" t="str">
            <v>AD05100200/</v>
          </cell>
          <cell r="C21" t="str">
            <v>Sondagem rotativa vertical, em solo, com coroa de  Widia ou similar, diametro N (75mm), inclusive deslocamento e posicionamento em cada furo.</v>
          </cell>
          <cell r="D21" t="str">
            <v>m</v>
          </cell>
          <cell r="E21">
            <v>56.24</v>
          </cell>
        </row>
        <row r="22">
          <cell r="A22" t="str">
            <v>AD010374</v>
          </cell>
          <cell r="B22" t="str">
            <v>AD05150050/</v>
          </cell>
          <cell r="C22" t="str">
            <v>Sondagem rotativa com Coroa de diamante, em rocha sa, diametro HW, inclinada (qualquer inclinacao diferente da vertical), inclusive deslocamento dentro do canteiro e instalacao da sonda no furo.</v>
          </cell>
          <cell r="D22" t="str">
            <v>m</v>
          </cell>
          <cell r="E22">
            <v>400.42</v>
          </cell>
        </row>
        <row r="23">
          <cell r="A23" t="str">
            <v>AD010373</v>
          </cell>
          <cell r="B23" t="str">
            <v>AD05150100/</v>
          </cell>
          <cell r="C23" t="str">
            <v>Sondagem rotativa com Coroa de diamante, em rocha sa, diametro NW, inclinada (qualquer inclinacao diferente da vertical), inclusive deslocamento dentro do canteiro e instalacao da sonda no furo.</v>
          </cell>
          <cell r="D23" t="str">
            <v>m</v>
          </cell>
          <cell r="E23">
            <v>306.31</v>
          </cell>
        </row>
        <row r="24">
          <cell r="A24" t="str">
            <v>AD010365</v>
          </cell>
          <cell r="B24" t="str">
            <v>AD05150150/</v>
          </cell>
          <cell r="C24" t="str">
            <v>Sondagem rotativa vertical, em rocha alterada, com coroa de diamante, diametro B (60mm), inclusive deslocamento e posicionamento em cada furo.</v>
          </cell>
          <cell r="D24" t="str">
            <v>m</v>
          </cell>
          <cell r="E24">
            <v>265.8</v>
          </cell>
        </row>
        <row r="25">
          <cell r="A25" t="str">
            <v>AD010378</v>
          </cell>
          <cell r="B25" t="str">
            <v>AD05150200/</v>
          </cell>
          <cell r="C25" t="str">
            <v>Sondagem rotativa vertical, em rocha alterada, com coroa de diamante, diametro H (99mm),  inclusive deslocamento e posicionamento em cada furo.</v>
          </cell>
          <cell r="D25" t="str">
            <v>m</v>
          </cell>
          <cell r="E25">
            <v>311.89</v>
          </cell>
        </row>
        <row r="26">
          <cell r="A26" t="str">
            <v>AD010370</v>
          </cell>
          <cell r="B26" t="str">
            <v>AD05150250/</v>
          </cell>
          <cell r="C26" t="str">
            <v>Sondagem rotativa vertical, em rocha sa, com coroa de diamante, diametro B (60mm), inclusive deslocamento e posicionamento em cada furo.</v>
          </cell>
          <cell r="D26" t="str">
            <v>m</v>
          </cell>
          <cell r="E26">
            <v>244.1</v>
          </cell>
        </row>
        <row r="27">
          <cell r="A27" t="str">
            <v>AD010375</v>
          </cell>
          <cell r="B27" t="str">
            <v>AD05150300/</v>
          </cell>
          <cell r="C27" t="str">
            <v>Sondagem rotativa vertical, em rocha sa, com coroa de diamante, diametro N (75mm), inclusive deslocamento e posicionamento em cada furo.</v>
          </cell>
          <cell r="D27" t="str">
            <v>m</v>
          </cell>
          <cell r="E27">
            <v>269.24</v>
          </cell>
        </row>
        <row r="28">
          <cell r="A28" t="str">
            <v>AD010383</v>
          </cell>
          <cell r="B28" t="str">
            <v>AD05150350/</v>
          </cell>
          <cell r="C28" t="str">
            <v>Sondagem rotativa vertical, em rocha sa, com coroa de diamante, diametro N (75mm), inclusive deslocamento e posicionamento em cada furo.</v>
          </cell>
          <cell r="D28" t="str">
            <v>m</v>
          </cell>
          <cell r="E28" t="e">
            <v>#N/A</v>
          </cell>
        </row>
        <row r="29">
          <cell r="A29" t="str">
            <v>AD010379</v>
          </cell>
          <cell r="B29" t="str">
            <v>AD05150400/</v>
          </cell>
          <cell r="C29" t="str">
            <v>Sondagem rotativa vertical, em rocha sa, com coroa de diamante, diametro H (99mm), inclusive deslocamento e posicionamento em cada furo.</v>
          </cell>
          <cell r="D29" t="str">
            <v>m</v>
          </cell>
          <cell r="E29">
            <v>352.9</v>
          </cell>
        </row>
        <row r="30">
          <cell r="A30" t="str">
            <v>AD010636</v>
          </cell>
          <cell r="B30" t="str">
            <v>AD05200050/</v>
          </cell>
          <cell r="C30" t="str">
            <v>Sondagem a percurssao com diametro ate 3" com ensaio de penetracao (SPT) a cada metro, incluindo relatorio contendo classificacao tatil visual das amostras, perfis individuais dos furos, planta de localizacao e respectivas cotas das sondagens.  Inclui des</v>
          </cell>
          <cell r="D30" t="str">
            <v>m</v>
          </cell>
          <cell r="E30">
            <v>53.7</v>
          </cell>
        </row>
        <row r="31">
          <cell r="A31" t="str">
            <v>AD000032</v>
          </cell>
          <cell r="B31" t="str">
            <v>AD10050050/</v>
          </cell>
          <cell r="C31" t="str">
            <v>Marcacao de obra sem instrumento topografico, considerada a projecao horizontal da area envolvente.</v>
          </cell>
          <cell r="D31" t="str">
            <v>m2</v>
          </cell>
          <cell r="E31">
            <v>0.96</v>
          </cell>
        </row>
        <row r="32">
          <cell r="A32" t="str">
            <v>AD000033</v>
          </cell>
          <cell r="B32" t="str">
            <v>AD10100100/</v>
          </cell>
          <cell r="C32" t="str">
            <v>Locacao de obra com aparelho topografico sobre cerca de marcacao, inclusive construcao desta e sua pre-locacao e o fornecimento do material e tendo por medicao o perimetro a construir.</v>
          </cell>
          <cell r="D32" t="str">
            <v>m</v>
          </cell>
          <cell r="E32">
            <v>6.94</v>
          </cell>
        </row>
        <row r="33">
          <cell r="A33" t="str">
            <v>AD010381</v>
          </cell>
          <cell r="B33" t="str">
            <v>AD15050050/</v>
          </cell>
          <cell r="C33" t="str">
            <v>Deslocamento, entre furos, de equipamento de sondagem a percurssao, incluindo desmontagem e remontagem.</v>
          </cell>
          <cell r="D33" t="str">
            <v>un</v>
          </cell>
          <cell r="E33">
            <v>151.80000000000001</v>
          </cell>
        </row>
        <row r="34">
          <cell r="A34" t="str">
            <v>AD005106</v>
          </cell>
          <cell r="B34" t="str">
            <v>AD15100050/</v>
          </cell>
          <cell r="C34" t="str">
            <v>Carga e descarga de equipamentos pesados em carretas, exclusive o custo horario do equipamento durante a operacao.</v>
          </cell>
          <cell r="D34" t="str">
            <v>t</v>
          </cell>
          <cell r="E34">
            <v>13.54</v>
          </cell>
        </row>
        <row r="35">
          <cell r="A35" t="str">
            <v>AD000159</v>
          </cell>
          <cell r="B35" t="str">
            <v>AD15100100/</v>
          </cell>
          <cell r="C35" t="str">
            <v>Transporte de andaime suspenso, tipo leve, para pintura, inclusive ida e volta do caminhao, carga e descarga (considerar o minimo de 40unxKm, para calculo deste transporte).</v>
          </cell>
          <cell r="D35" t="str">
            <v>un.Km</v>
          </cell>
          <cell r="E35">
            <v>3.31</v>
          </cell>
        </row>
        <row r="36">
          <cell r="A36" t="str">
            <v>AD000158</v>
          </cell>
          <cell r="B36" t="str">
            <v>AD15100150/</v>
          </cell>
          <cell r="C36" t="str">
            <v>Transporte de andaime suspenso, tipo pesado, para revestimento, inclusive ida e volta do caminhao, carga e descarga (considerar o minimo de 200unxKm, para calculo deste transporte).</v>
          </cell>
          <cell r="D36" t="str">
            <v>un.Km</v>
          </cell>
          <cell r="E36">
            <v>0.67</v>
          </cell>
        </row>
        <row r="37">
          <cell r="A37" t="str">
            <v>AD000157</v>
          </cell>
          <cell r="B37" t="str">
            <v>AD15100200/</v>
          </cell>
          <cell r="C37" t="str">
            <v>Transporte de andaime tubular, considerando-se a area de projecao vertical do andaime, inclusive ida e volta do caminhao, carga e descarga (considerar o minimo de 315m2xKm, para calculo deste transporte).</v>
          </cell>
          <cell r="D37" t="str">
            <v>m2.Km</v>
          </cell>
          <cell r="E37">
            <v>0.06</v>
          </cell>
        </row>
        <row r="38">
          <cell r="A38" t="str">
            <v>AD004548</v>
          </cell>
          <cell r="B38" t="str">
            <v>AD15100250/</v>
          </cell>
          <cell r="C38" t="str">
            <v>Transporte de elevador de obras constituido por cabine aberta, com plataforma, guinchos e cabos de 16m de altura.</v>
          </cell>
          <cell r="D38" t="str">
            <v>un.Km</v>
          </cell>
          <cell r="E38">
            <v>50.27</v>
          </cell>
        </row>
        <row r="39">
          <cell r="A39" t="str">
            <v>AD005107</v>
          </cell>
          <cell r="B39" t="str">
            <v>AD15100300/</v>
          </cell>
          <cell r="C39" t="str">
            <v>Transporte de equipamentos pesados em carretas, exclusive a carga e descarga e  o custo horario dos equipamentos transportados.</v>
          </cell>
          <cell r="D39" t="str">
            <v>t.Km</v>
          </cell>
          <cell r="E39">
            <v>0.73</v>
          </cell>
        </row>
        <row r="40">
          <cell r="A40" t="str">
            <v>AD010600</v>
          </cell>
          <cell r="B40" t="str">
            <v>AD15100350/</v>
          </cell>
          <cell r="C40" t="str">
            <v>Transporte maritimo de carga de qualquer natureza, exclusive despesas de carga e descarga, no trajeto da Ilha do Governador ate a Ilha de Paqueta ou vice-versa, em embarcacao apropriada.</v>
          </cell>
          <cell r="D40" t="str">
            <v>t</v>
          </cell>
          <cell r="E40">
            <v>13.11</v>
          </cell>
        </row>
        <row r="41">
          <cell r="A41" t="str">
            <v>AD001257</v>
          </cell>
          <cell r="B41" t="str">
            <v>AD15150050B</v>
          </cell>
          <cell r="C41" t="str">
            <v>Caminhoneta, com cabine e cacamba, motor diesel de 85CV, com capacidade util de 4m3, com motorista.  Aluguel produtivo.</v>
          </cell>
          <cell r="D41" t="str">
            <v>h</v>
          </cell>
          <cell r="E41">
            <v>31.16</v>
          </cell>
        </row>
        <row r="42">
          <cell r="A42" t="str">
            <v>AD001258</v>
          </cell>
          <cell r="B42" t="str">
            <v>AD15150100A</v>
          </cell>
          <cell r="C42" t="str">
            <v>Caminhoneta, com cabine e cacamba, motor diesel de 85CV, com capacidade util de 4m3, com motorista.  Aluguel improdutivo motor funcionando.</v>
          </cell>
          <cell r="D42" t="str">
            <v>h</v>
          </cell>
          <cell r="E42">
            <v>15.93</v>
          </cell>
        </row>
        <row r="43">
          <cell r="A43" t="str">
            <v>AD001259</v>
          </cell>
          <cell r="B43" t="str">
            <v>AD15150150A</v>
          </cell>
          <cell r="C43" t="str">
            <v>Caminhoneta, com cabine e cacamba, motor diesel de 85CV, com capacidade util de 4m3, com motorista.  Aluguel improdutivo motor parado.</v>
          </cell>
          <cell r="D43" t="str">
            <v>h</v>
          </cell>
          <cell r="E43">
            <v>9.68</v>
          </cell>
        </row>
        <row r="44">
          <cell r="A44" t="str">
            <v>AD001768</v>
          </cell>
          <cell r="B44" t="str">
            <v>AD15150200/</v>
          </cell>
          <cell r="C44" t="str">
            <v>Caminhoneta de servico, capacidade para 09 passageiros ou 1t, com motorista, material de operacao e material de manutencao, com as seguintes especificacoes minimas: motor a gasolina de 53CV, modelo Standard.  Custo horario diurno (entre 05:00h e 22:00h).</v>
          </cell>
          <cell r="D44" t="str">
            <v>h</v>
          </cell>
          <cell r="E44">
            <v>17.43</v>
          </cell>
        </row>
        <row r="45">
          <cell r="A45" t="str">
            <v>AD001254</v>
          </cell>
          <cell r="B45" t="str">
            <v>AD15150250A</v>
          </cell>
          <cell r="C45" t="str">
            <v>Caminhoneta de Servico,  motor com potencia minima de 53CV, capacidade de 9 passageiros ou 1t, com motorista.  Aluguel produtivo.</v>
          </cell>
          <cell r="D45" t="str">
            <v>h</v>
          </cell>
          <cell r="E45">
            <v>29.35</v>
          </cell>
        </row>
        <row r="46">
          <cell r="A46" t="str">
            <v>AD001255</v>
          </cell>
          <cell r="B46" t="str">
            <v>AD15150300/</v>
          </cell>
          <cell r="C46" t="str">
            <v>Caminhoneta de Servico,  motor com potencia minima de 53CV, capacidade de 9 passageiros ou 1t, com motorista.  Aluguel improdutivo motor funcionando.</v>
          </cell>
          <cell r="D46" t="str">
            <v>h</v>
          </cell>
          <cell r="E46">
            <v>16</v>
          </cell>
        </row>
        <row r="47">
          <cell r="A47" t="str">
            <v>AD001256</v>
          </cell>
          <cell r="B47" t="str">
            <v>AD15150350/</v>
          </cell>
          <cell r="C47" t="str">
            <v>Caminhoneta de Servico,  motor com potencia minima de 53CV, capacidade de 9 passageiros ou 1t, com motorista.  Aluguel improdutivo motor parado.</v>
          </cell>
          <cell r="D47" t="str">
            <v>h</v>
          </cell>
          <cell r="E47">
            <v>7.14</v>
          </cell>
        </row>
        <row r="48">
          <cell r="A48" t="str">
            <v>AD018009</v>
          </cell>
          <cell r="B48" t="str">
            <v>AD15150401A</v>
          </cell>
          <cell r="C48" t="str">
            <v>Caminhoneta de Servico,  capacidade de 9 passageiros ou 1t, com motorista, material de operacao e material de manutencao, com as seguintes especificacoes minimas: motor a gasolina de 53CV, autonomia de 3000Km/mes.  Custo mensal.</v>
          </cell>
          <cell r="D48" t="str">
            <v>un.mes</v>
          </cell>
          <cell r="E48">
            <v>2223.48</v>
          </cell>
        </row>
        <row r="49">
          <cell r="A49" t="str">
            <v>AD018010</v>
          </cell>
          <cell r="B49" t="str">
            <v>AD15150403A</v>
          </cell>
          <cell r="C49" t="str">
            <v>Caminhoneta de Servico (kilometragem adicional),  capacidade para 9 passageiros ou 1t, com motorista, material de operacao e material de manutencao, com as seguintes especificacoes minimas: motor a gasolina de 53CV.  Custo do quilometro adicional.</v>
          </cell>
          <cell r="D49" t="str">
            <v>Km</v>
          </cell>
          <cell r="E49">
            <v>0.31</v>
          </cell>
        </row>
        <row r="50">
          <cell r="A50" t="str">
            <v>AD013168</v>
          </cell>
          <cell r="B50" t="str">
            <v>AD15150450A</v>
          </cell>
          <cell r="C50" t="str">
            <v>Caminhonete (Pick-up), cabine dupla e cacamba, 4 portas, 5 passageiros, marca Ford, tipo luxo, modelo Ranger XL ou similar, motor 2.5 a diesel de 115CV (112,7HP),  com ar condicionado e direcao hidraulica, com motorista, inclusive combustivel, seguro obri</v>
          </cell>
          <cell r="D50" t="str">
            <v>un.mes</v>
          </cell>
          <cell r="E50">
            <v>2849.85</v>
          </cell>
        </row>
        <row r="51">
          <cell r="A51" t="str">
            <v>AD013167</v>
          </cell>
          <cell r="B51" t="str">
            <v>AD15150500A</v>
          </cell>
          <cell r="C51" t="str">
            <v>Caminhonete (Pick-up), cabine dupla e cacamba, 4 portas, 5 passageiros, marca Ford, tipo luxo, modelo Ranger XL ou similar, motor 2.5 a diesel de 115CV (112,7HP),  com ar condicionado e direcao hidraulica, sem motorista, inclusive combustivel, seguro obri</v>
          </cell>
          <cell r="D51" t="str">
            <v>un.mes</v>
          </cell>
          <cell r="E51">
            <v>2001.45</v>
          </cell>
        </row>
        <row r="52">
          <cell r="A52" t="str">
            <v>AD001248</v>
          </cell>
          <cell r="B52" t="str">
            <v>AD15150550A</v>
          </cell>
          <cell r="C52" t="str">
            <v>Carreta para transporte pesado, com capacidade para carga util de 60/80t, motor diesel de 388CV, com motorista.  Aluguel produtivo.</v>
          </cell>
          <cell r="D52" t="str">
            <v>h</v>
          </cell>
          <cell r="E52">
            <v>146.44</v>
          </cell>
        </row>
        <row r="53">
          <cell r="A53" t="str">
            <v>AD001249</v>
          </cell>
          <cell r="B53" t="str">
            <v>AD15150600A</v>
          </cell>
          <cell r="C53" t="str">
            <v>Carreta para transporte pesado, com capacidade para carga util de 60/80t, motor diesel de 388CV, com motorista.  Aluguel improdutivo motor funcionando.</v>
          </cell>
          <cell r="D53" t="str">
            <v>h</v>
          </cell>
          <cell r="E53">
            <v>68.569999999999993</v>
          </cell>
        </row>
        <row r="54">
          <cell r="A54" t="str">
            <v>AD001250</v>
          </cell>
          <cell r="B54" t="str">
            <v>AD15150650A</v>
          </cell>
          <cell r="C54" t="str">
            <v>Carreta para transporte pesado, com capacidade para carga util de 60/80t, motor diesel de 388CV com motorista.  Aluguel improdutivo motor parado.</v>
          </cell>
          <cell r="D54" t="str">
            <v>h</v>
          </cell>
          <cell r="E54">
            <v>57.43</v>
          </cell>
        </row>
        <row r="55">
          <cell r="A55" t="str">
            <v>AD002305</v>
          </cell>
          <cell r="B55" t="str">
            <v>AD15150700A</v>
          </cell>
          <cell r="C55" t="str">
            <v>Carreta para transporte pesado, capacidade para carga de 30t, motor diesel de 333CV, com motorista.</v>
          </cell>
          <cell r="D55" t="str">
            <v>h</v>
          </cell>
          <cell r="E55">
            <v>80.83</v>
          </cell>
        </row>
        <row r="56">
          <cell r="A56" t="str">
            <v>AD013166</v>
          </cell>
          <cell r="B56" t="str">
            <v>AD15150750A</v>
          </cell>
          <cell r="C56" t="str">
            <v>Veiculo de servico, motor 1.0 a gasolina, de 69 CV (67,6 HP), com ar condicionado e direcao hidraulica, inclusive combustivel, seguro obrigatorio, lubrificacao, licenciamento, manutencao, lavagem geral, sem motorista.  Aluguel mensal.</v>
          </cell>
          <cell r="D56" t="str">
            <v>un.mes</v>
          </cell>
          <cell r="E56">
            <v>1278.17</v>
          </cell>
        </row>
        <row r="57">
          <cell r="A57" t="str">
            <v>AD004342</v>
          </cell>
          <cell r="B57" t="str">
            <v>AD40050200/</v>
          </cell>
          <cell r="C57" t="str">
            <v>Supervisor de trafego, com todo o seu EPI, colete, capa, bone, apito, (inclusive encargos sociais).</v>
          </cell>
          <cell r="D57" t="str">
            <v>h</v>
          </cell>
          <cell r="E57">
            <v>29.23</v>
          </cell>
        </row>
        <row r="58">
          <cell r="A58" t="str">
            <v>AD005359</v>
          </cell>
          <cell r="B58" t="str">
            <v>AD40050206/</v>
          </cell>
          <cell r="C58" t="str">
            <v>Tecnico em eletronica ou eletrotecnica (inclusive encargos sociais).</v>
          </cell>
          <cell r="D58" t="str">
            <v>h</v>
          </cell>
          <cell r="E58">
            <v>10.199999999999999</v>
          </cell>
        </row>
        <row r="59">
          <cell r="A59" t="str">
            <v>AD010440</v>
          </cell>
          <cell r="B59" t="str">
            <v>AD40050212/</v>
          </cell>
          <cell r="C59" t="str">
            <v>Topografo A - servicos de campo e escritorio, com responsabilidade de dirigi-los (inclusive encargos sociais).</v>
          </cell>
          <cell r="D59" t="str">
            <v>h</v>
          </cell>
          <cell r="E59">
            <v>15.43</v>
          </cell>
        </row>
        <row r="60">
          <cell r="A60" t="str">
            <v>AD000284</v>
          </cell>
          <cell r="B60" t="str">
            <v>AD40050218/</v>
          </cell>
          <cell r="C60" t="str">
            <v>Vigia (inclusive encargos sociais).</v>
          </cell>
          <cell r="D60" t="str">
            <v>h</v>
          </cell>
          <cell r="E60">
            <v>5.05</v>
          </cell>
        </row>
        <row r="61">
          <cell r="A61" t="str">
            <v>AL000748</v>
          </cell>
          <cell r="B61" t="str">
            <v>AL05050050/</v>
          </cell>
          <cell r="C61" t="str">
            <v>Alvenaria de pedra em elevacao, de uma face, feita com blocos de dimensoes aproximadas de (30x30x30)cm ate (40x40x40)cm, assentes com argamassa de cimento, saibro e areia 1:2:3, juntas simples, tendo altura ate 1,50m.</v>
          </cell>
          <cell r="D61" t="str">
            <v>m3</v>
          </cell>
          <cell r="E61">
            <v>151.82</v>
          </cell>
        </row>
        <row r="62">
          <cell r="A62" t="str">
            <v>AL000751</v>
          </cell>
          <cell r="B62" t="str">
            <v>AL05050053/</v>
          </cell>
          <cell r="C62" t="str">
            <v>Alvenaria de pedra em elevacao, de uma face, feita com blocos de  pedra-de-mao, assentes com argamassa de cimento, saibro e areia, traco 1:2:3, tendo altura ate 1,50m, sendo a espessura ate 0,35m.</v>
          </cell>
          <cell r="D62" t="str">
            <v>m3</v>
          </cell>
          <cell r="E62">
            <v>220.92</v>
          </cell>
        </row>
        <row r="63">
          <cell r="A63" t="str">
            <v>AL000749</v>
          </cell>
          <cell r="B63" t="str">
            <v>AL05050100/</v>
          </cell>
          <cell r="C63" t="str">
            <v>Alvenaria de pedra em elevacao, de uma face, feita com blocos de dimensoes aproximadas de (30x30x30)cm ate (40x40x40)cm, assentes com argamassa de cimento, saibro e areia 1:2:3, juntas simples, tendo altura ate 3m.</v>
          </cell>
          <cell r="D63" t="str">
            <v>m3</v>
          </cell>
          <cell r="E63">
            <v>237.93</v>
          </cell>
        </row>
        <row r="64">
          <cell r="A64" t="str">
            <v>AL000750</v>
          </cell>
          <cell r="B64" t="str">
            <v>AL05050103/</v>
          </cell>
          <cell r="C64" t="str">
            <v>Alvenaria de pedra seca em elevacao, de uma face, feita com blocos de dimensoes aproximadas de (30x30x30)cm ate (40x40x40)cm, ate 3m.</v>
          </cell>
          <cell r="D64" t="str">
            <v>m3</v>
          </cell>
          <cell r="E64">
            <v>99.74</v>
          </cell>
        </row>
        <row r="65">
          <cell r="A65" t="str">
            <v>AL005258</v>
          </cell>
          <cell r="B65" t="str">
            <v>AL05050150/</v>
          </cell>
          <cell r="C65" t="str">
            <v>Alvenaria de pedra em elevacao, de 2 faces, feita com blocos de pedra-de-mao, assentes com argamassa de cimento, saibro e areia no traco 1:2:3, tendo altura ate 1,50m, sendo espessura ate 0,35m.</v>
          </cell>
          <cell r="D65" t="str">
            <v>m3</v>
          </cell>
          <cell r="E65">
            <v>283.33</v>
          </cell>
        </row>
        <row r="66">
          <cell r="A66" t="str">
            <v>AL007097</v>
          </cell>
          <cell r="B66" t="str">
            <v>AL05050153/</v>
          </cell>
          <cell r="C66" t="str">
            <v>Alvenaria de pedra am elevacao, de 2 faces, feita com blocos de dimensoes aproximadas de (30x30x30)cm ate (40x40x40)cm ate 1,50m de altura.</v>
          </cell>
          <cell r="D66" t="str">
            <v>m2</v>
          </cell>
          <cell r="E66">
            <v>160.38999999999999</v>
          </cell>
        </row>
        <row r="67">
          <cell r="A67" t="str">
            <v>AL005257</v>
          </cell>
          <cell r="B67" t="str">
            <v>AL05050200/</v>
          </cell>
          <cell r="C67" t="str">
            <v>Alvenaria de pedra em elevacao, de 2 faces, feita com blocos de  pedra-de-mao, assentes com argamassa de cimento, saibro e areia no traco 1:2:3, tendo altura ate 3m, sendo espessura ate 0,35m.</v>
          </cell>
          <cell r="D67" t="str">
            <v>m3</v>
          </cell>
          <cell r="E67">
            <v>329.76</v>
          </cell>
        </row>
        <row r="68">
          <cell r="A68" t="str">
            <v>AL007096</v>
          </cell>
          <cell r="B68" t="str">
            <v>AL05050250/</v>
          </cell>
          <cell r="C68" t="str">
            <v>Junta relevo, em alvenaria de pedra em elevacao, de 1 face, feita com blocos de dimensoes aproximadas de (30x30x30)cm ate (40x40x40)cm, com argamassa de cimento, cal e areia fina, no traco 1:3:5.</v>
          </cell>
          <cell r="D68" t="str">
            <v>m2</v>
          </cell>
          <cell r="E68">
            <v>46.87</v>
          </cell>
        </row>
        <row r="69">
          <cell r="A69" t="str">
            <v>AL005216</v>
          </cell>
          <cell r="B69" t="str">
            <v>AL05100050/</v>
          </cell>
          <cell r="C69" t="str">
            <v>Alvenaria de tijolo macico (7x10x20)cm, com argamassa de cimento e saibro no traco 1:6, em paredes de meia vez (0,10m), de superficie corrida, ate 1,50m de altura, e medida pela area real.</v>
          </cell>
          <cell r="D69" t="str">
            <v>m2</v>
          </cell>
          <cell r="E69">
            <v>40.479999999999997</v>
          </cell>
        </row>
        <row r="70">
          <cell r="A70" t="str">
            <v>AL000752</v>
          </cell>
          <cell r="B70" t="str">
            <v>AL05100053/</v>
          </cell>
          <cell r="C70" t="str">
            <v>Alvenaria de tijolo macico (7x10x20)cm, com argamassa de cimento e saibro no traco 1:6, em paredes de meia vez (0,10m), de superficie corrida, ate 3m de altura, e medida pela area real.</v>
          </cell>
          <cell r="D70" t="str">
            <v>m2</v>
          </cell>
          <cell r="E70">
            <v>41.21</v>
          </cell>
        </row>
        <row r="71">
          <cell r="A71" t="str">
            <v>AL005210</v>
          </cell>
          <cell r="B71" t="str">
            <v>AL05100056/</v>
          </cell>
          <cell r="C71" t="str">
            <v>Alvenaria de tijolo macico (7x10x20)cm, com argamassa de cimento e saibro no traco 1:6, em paredes de 1 vez (0,20m), de superficie corrida, ate 3m de altura, e medida pela area real.</v>
          </cell>
          <cell r="D71" t="str">
            <v>m2</v>
          </cell>
          <cell r="E71">
            <v>80.95</v>
          </cell>
        </row>
        <row r="72">
          <cell r="A72" t="str">
            <v>AL005215</v>
          </cell>
          <cell r="B72" t="str">
            <v>AL05100059/</v>
          </cell>
          <cell r="C72" t="str">
            <v>Alvenaria de tijolo macico (7x10x20)cm, com argamassa de cimento e saibro no traco 1:6, em paredes de meia vez (0,10m), de superficie corrida, de 3m a 4,50m de altura, e medida pela area real.</v>
          </cell>
          <cell r="D72" t="str">
            <v>m2</v>
          </cell>
          <cell r="E72">
            <v>50.03</v>
          </cell>
        </row>
        <row r="73">
          <cell r="A73" t="str">
            <v>AL005217</v>
          </cell>
          <cell r="B73" t="str">
            <v>AL05100103/</v>
          </cell>
          <cell r="C73" t="str">
            <v>Alvenaria de tijolo macico (7x10x20)cm, com argamassa de cimento e saibro no traco 1:6, em paredes com vaos ou arestas, de meia vez (0,10m), de superficie corrida, ate 3m  de altura, e medida pela area real.</v>
          </cell>
          <cell r="D73" t="str">
            <v>m2</v>
          </cell>
          <cell r="E73">
            <v>44.06</v>
          </cell>
        </row>
        <row r="74">
          <cell r="A74" t="str">
            <v>AL005218</v>
          </cell>
          <cell r="B74" t="str">
            <v>AL05100106/</v>
          </cell>
          <cell r="C74" t="str">
            <v>Alvenaria de tijolo macico (7x10x20)cm, com argamassa de cimento e saibro no traco 1:6, em paredes com vaos ou arestas, de meia vez (0,10m), de superficie corrida, de 3m a 4,50m de altura, e medida pela area real.</v>
          </cell>
          <cell r="D74" t="str">
            <v>m2</v>
          </cell>
          <cell r="E74">
            <v>55.3</v>
          </cell>
        </row>
        <row r="75">
          <cell r="A75" t="str">
            <v>AL005211</v>
          </cell>
          <cell r="B75" t="str">
            <v>AL05100150/</v>
          </cell>
          <cell r="C75" t="str">
            <v>Alvenaria de tijolo macico (7x10x20)cm, com argamassa de cimento e saibro no traco 1:6, em paredes de 1 vez (0,20m), de superficie corrida, ate 1,50m de altura, e medida pela area real.</v>
          </cell>
          <cell r="D75" t="str">
            <v>m2</v>
          </cell>
          <cell r="E75">
            <v>79.849999999999994</v>
          </cell>
        </row>
        <row r="76">
          <cell r="A76" t="str">
            <v>AL005212</v>
          </cell>
          <cell r="B76" t="str">
            <v>AL05100153/</v>
          </cell>
          <cell r="C76" t="str">
            <v>Alvenaria de tijolo macico (7x10x20)cm, com argamassa de cimento e saibro no traco 1:6, em paredes com vaos ou arestas, de 1 vez (0,20m), de superficie corrida, ate 3m de altura, e medida pela area real.</v>
          </cell>
          <cell r="D76" t="str">
            <v>m2</v>
          </cell>
          <cell r="E76">
            <v>87.89</v>
          </cell>
        </row>
        <row r="77">
          <cell r="A77" t="str">
            <v>AL005214</v>
          </cell>
          <cell r="B77" t="str">
            <v>AL05100156/</v>
          </cell>
          <cell r="C77" t="str">
            <v>Alvenaria de tijolo macico (7x10x20)cm, com argamassa de cimento e saibro no traco 1:6, em paredes de 1 vez (0,20m), de superficie corrida, de 3m a 4,50m de altura, e medida pela area real.</v>
          </cell>
          <cell r="D77" t="str">
            <v>m2</v>
          </cell>
          <cell r="E77">
            <v>97.6</v>
          </cell>
        </row>
        <row r="78">
          <cell r="A78" t="str">
            <v>AL005213</v>
          </cell>
          <cell r="B78" t="str">
            <v>AL05100200/</v>
          </cell>
          <cell r="C78" t="str">
            <v>Alvenaria de tijolo macico (7x10x20)cm, com argamassa de cimento e saibro no traco 1:6, em paredes com vaos ou arestas, de 1 vez (0,20m), de superficie corrida, de 3m a 4,50m de altura, e medida pela area real.</v>
          </cell>
          <cell r="D78" t="str">
            <v>m2</v>
          </cell>
          <cell r="E78">
            <v>107.24</v>
          </cell>
        </row>
        <row r="79">
          <cell r="A79" t="str">
            <v>AL000753</v>
          </cell>
          <cell r="B79" t="str">
            <v>AL05150050/</v>
          </cell>
          <cell r="C79" t="str">
            <v>Alvenaria para caixas enterradas, ate 0,80m de profundidade, de tijolo macico (7x10x20)cm, com argamassa de cimento, saibro e areia no traco 1:2:2 e parede de meia vez.</v>
          </cell>
          <cell r="D79" t="str">
            <v>m2</v>
          </cell>
          <cell r="E79">
            <v>45.27</v>
          </cell>
        </row>
        <row r="80">
          <cell r="A80" t="str">
            <v>AL000754</v>
          </cell>
          <cell r="B80" t="str">
            <v>AL05150100/</v>
          </cell>
          <cell r="C80" t="str">
            <v>Alvenaria para caixas enterradas, ate 0,80m de profundidade, de tijolo macico (7x10x20)cm, com argamassa de cimento, saibro e areia no traco 1:2:2 e parede de 1 vez.</v>
          </cell>
          <cell r="D80" t="str">
            <v>m2</v>
          </cell>
          <cell r="E80">
            <v>91.17</v>
          </cell>
        </row>
        <row r="81">
          <cell r="A81" t="str">
            <v>AL000755</v>
          </cell>
          <cell r="B81" t="str">
            <v>AL05150103/</v>
          </cell>
          <cell r="C81" t="str">
            <v>Alvenaria para caixas enterradas, de 0,80m a 1,60m de profundidade, de tijolo macico (7x10x20)cm, com argamassa de cimento, saibro e areia no traco 1:2:2 e parede de 1 vez.</v>
          </cell>
          <cell r="D81" t="str">
            <v>m2</v>
          </cell>
          <cell r="E81">
            <v>127.58</v>
          </cell>
        </row>
        <row r="82">
          <cell r="A82" t="str">
            <v>AL000761</v>
          </cell>
          <cell r="B82" t="str">
            <v>AL05200050/</v>
          </cell>
          <cell r="C82" t="str">
            <v>Alvenaria de tijolo (10x20x20)cm,de furos redondos, com argamassa de cimento e saibro no traco 1:8, em parede de meia vez (0,10m), de superficie corrida, ate 1,50m de altura, e medida pela area real.</v>
          </cell>
          <cell r="D82" t="str">
            <v>m2</v>
          </cell>
          <cell r="E82">
            <v>18.25</v>
          </cell>
        </row>
        <row r="83">
          <cell r="A83" t="str">
            <v>AL000760</v>
          </cell>
          <cell r="B83" t="str">
            <v>AL05200053/</v>
          </cell>
          <cell r="C83" t="str">
            <v>Alvenaria de tijolo (10x20x20)cm, de furos redondos, com argamassa de cimento e saibro no traco 1:8, em parede de meia vez (0,10m), de superficie corrida, ate 3m de altura, e medida pela area real.</v>
          </cell>
          <cell r="D83" t="str">
            <v>m2</v>
          </cell>
          <cell r="E83">
            <v>18.86</v>
          </cell>
        </row>
        <row r="84">
          <cell r="A84" t="str">
            <v>AL005219</v>
          </cell>
          <cell r="B84" t="str">
            <v>AL05200056/</v>
          </cell>
          <cell r="C84" t="str">
            <v>Alvenaria de tijolo (10x20x20)cm, de furos redondos, com argamassa de cimento e saibro no traco 1:8, em paredes de meia vez (0,10m), de superficie corrida, de 3m a 4,50m de altura, e medida pela area real.</v>
          </cell>
          <cell r="D84" t="str">
            <v>m2</v>
          </cell>
          <cell r="E84">
            <v>26.51</v>
          </cell>
        </row>
        <row r="85">
          <cell r="A85" t="str">
            <v>AL000762</v>
          </cell>
          <cell r="B85" t="str">
            <v>AL05200100/</v>
          </cell>
          <cell r="C85" t="str">
            <v>Alvenaria de tijolo (10x20x20)cm, de furos redondos, com argamassa de cimento e saibro no traco 1:8, em parede com vaos ou arestas (0,10m), de superficie corrida, ate 3m de altura, e medida pela area real.</v>
          </cell>
          <cell r="D85" t="str">
            <v>m2</v>
          </cell>
          <cell r="E85">
            <v>20.9</v>
          </cell>
        </row>
        <row r="86">
          <cell r="A86" t="str">
            <v>AL005220</v>
          </cell>
          <cell r="B86" t="str">
            <v>AL05200103/</v>
          </cell>
          <cell r="C86" t="str">
            <v>Alvenaria de tijolo (10x20x20)cm, de furos redondos, com argamassa de cimento e saibro no traco 1:8, em paredes com vaos ou arestas de meia vez (0,10m), de 3m a 4,50m de altura, e medida pela area real.</v>
          </cell>
          <cell r="D86" t="str">
            <v>m2</v>
          </cell>
          <cell r="E86">
            <v>30.57</v>
          </cell>
        </row>
        <row r="87">
          <cell r="A87" t="str">
            <v>AL000767</v>
          </cell>
          <cell r="B87" t="str">
            <v>AL05200150/</v>
          </cell>
          <cell r="C87" t="str">
            <v>Alvenaria de tijolo (10x20x30)cm, de furos redondos, com argamassa de cimento e saibro no traco 1:8, em paredes de meia vez (0,10m), de superficie corrida, ate 1,50m de altura, e medida pela area real.</v>
          </cell>
          <cell r="D87" t="str">
            <v>m2</v>
          </cell>
          <cell r="E87">
            <v>14.88</v>
          </cell>
        </row>
        <row r="88">
          <cell r="A88" t="str">
            <v>AL000766</v>
          </cell>
          <cell r="B88" t="str">
            <v>AL05200153/</v>
          </cell>
          <cell r="C88" t="str">
            <v>Alvenaria de tijolo (10x20x30)cm, de furos redondos, com argamassa de cimento e saibro no traco 1:8, em paredes de meia vez (0,10m), de superficie corrida, ate 3m de altura, e medida pela area real.</v>
          </cell>
          <cell r="D88" t="str">
            <v>m2</v>
          </cell>
          <cell r="E88">
            <v>15.22</v>
          </cell>
        </row>
        <row r="89">
          <cell r="A89" t="str">
            <v>AL005225</v>
          </cell>
          <cell r="B89" t="str">
            <v>AL05200156/</v>
          </cell>
          <cell r="C89" t="str">
            <v>Alvenaria de tijolo (10x20x30)cm, de furos redondos, com argamassa de cimento e saibro no traco 1:8, em paredes de meia vez (0,10m), de superficie corrida de 3m a 4,50m de altura, e medida pela area real.</v>
          </cell>
          <cell r="D89" t="str">
            <v>m2</v>
          </cell>
          <cell r="E89">
            <v>20.57</v>
          </cell>
        </row>
        <row r="90">
          <cell r="A90" t="str">
            <v>AL000768</v>
          </cell>
          <cell r="B90" t="str">
            <v>AL05200200/</v>
          </cell>
          <cell r="C90" t="str">
            <v>Alvenaria de tijolo (10x20x30)cm, de furos redondos, com argamassa de cimento e saibro no traco 1:8, em paredes com vaos ou arestas (0,10m), de superficie corrida, ate 3m de altura, e medida pela area real.</v>
          </cell>
          <cell r="D90" t="str">
            <v>m2</v>
          </cell>
          <cell r="E90">
            <v>16.989999999999998</v>
          </cell>
        </row>
        <row r="91">
          <cell r="A91" t="str">
            <v>AL005221</v>
          </cell>
          <cell r="B91" t="str">
            <v>AL05200203/</v>
          </cell>
          <cell r="C91" t="str">
            <v>Alvenaria de tijolo (10x20x30)cm, de furos redondos, com argamassa de cimento e saibro no traco 1:8, em paredes com vaos ou arestas de meia vez (0,10m), de 3m a 4,50m de altura, e medida pela area real.</v>
          </cell>
          <cell r="D91" t="str">
            <v>m2</v>
          </cell>
          <cell r="E91">
            <v>17.670000000000002</v>
          </cell>
        </row>
        <row r="92">
          <cell r="A92" t="str">
            <v>AL000757</v>
          </cell>
          <cell r="B92" t="str">
            <v>AL05200250/</v>
          </cell>
          <cell r="C92" t="str">
            <v>Alvenaria de tijolo (10x20x20)cm, de furos redondos, com argamassa de cimento e saibro no traco 1:8, em paredes de 1 vez (0,20m), de superficie corrida, ate 1,50m de altura, e medida pela area real.</v>
          </cell>
          <cell r="D92" t="str">
            <v>m2</v>
          </cell>
          <cell r="E92">
            <v>37.19</v>
          </cell>
        </row>
        <row r="93">
          <cell r="A93" t="str">
            <v>AL000756</v>
          </cell>
          <cell r="B93" t="str">
            <v>AL05200253/</v>
          </cell>
          <cell r="C93" t="str">
            <v>Alvenaria de tijolo (10x20x20)cm, de furos redondos, com argamassa de cimento e saibro no traco 1:8, em paredes de 1 vez (0,20m), de superficie corrida, ate 3m de altura, e medida pela area real.</v>
          </cell>
          <cell r="D93" t="str">
            <v>m2</v>
          </cell>
          <cell r="E93">
            <v>38.11</v>
          </cell>
        </row>
        <row r="94">
          <cell r="A94" t="str">
            <v>AL000758</v>
          </cell>
          <cell r="B94" t="str">
            <v>AL05200300/</v>
          </cell>
          <cell r="C94" t="str">
            <v>Alvenaria de tijolo (10x20x20)cm, de furos redondos, com argamassa de cimento e saibro no traco 1:8, em parede com vaos ou arestas (0,20m), de superficie corrida, ate 3m de altura, e medida pela area real.</v>
          </cell>
          <cell r="D94" t="str">
            <v>m2</v>
          </cell>
          <cell r="E94">
            <v>42.5</v>
          </cell>
        </row>
        <row r="95">
          <cell r="A95" t="str">
            <v>AL000759</v>
          </cell>
          <cell r="B95" t="str">
            <v>AL05200303/</v>
          </cell>
          <cell r="C95" t="str">
            <v>Alvenaria de tijolo (10x20x20)cm, de furos redondos, com argamassa de cimento e saibro no traco 1:8, em parede com vaos ou arestas (0,20m), de superficie corrida, de 3m a 4,50m de altura, e medida pela area real.</v>
          </cell>
          <cell r="D95" t="str">
            <v>m2</v>
          </cell>
          <cell r="E95">
            <v>58.91</v>
          </cell>
        </row>
        <row r="96">
          <cell r="A96" t="str">
            <v>AL000764</v>
          </cell>
          <cell r="B96" t="str">
            <v>AL05200350/</v>
          </cell>
          <cell r="C96" t="str">
            <v>Alvenaria de tijolo (10x20x30)cm, de furos redondos, com argamassa de cimento e saibro no traco 1:8, em paredes de 1 vez (0,20m), de superficie corrida, ate 1,50m de altura, e medida pela area real.</v>
          </cell>
          <cell r="D96" t="str">
            <v>m2</v>
          </cell>
          <cell r="E96">
            <v>29.96</v>
          </cell>
        </row>
        <row r="97">
          <cell r="A97" t="str">
            <v>AL000763</v>
          </cell>
          <cell r="B97" t="str">
            <v>AL05200353/</v>
          </cell>
          <cell r="C97" t="str">
            <v>Alvenaria de tijolo (10x20x30)cm, de furos redondos, com argamassa de cimento e saibro no traco 1:8, em paredes de 1 vez (0,20m), de superficie corrida, ate 3m de altura, e medida pela area real.</v>
          </cell>
          <cell r="D97" t="str">
            <v>m2</v>
          </cell>
          <cell r="E97">
            <v>30.7</v>
          </cell>
        </row>
        <row r="98">
          <cell r="A98" t="str">
            <v>AL000765</v>
          </cell>
          <cell r="B98" t="str">
            <v>AL05200400/</v>
          </cell>
          <cell r="C98" t="str">
            <v>Alvenaria de tijolo (10x20x30)cm, de furos redondos, com argamassa de cimento e saibro no traco 1:8, em paredes com vaos ou arestas (0,20m), de superficie corrida, ate 3m de altura, e medida pela area real.</v>
          </cell>
          <cell r="D98" t="str">
            <v>m2</v>
          </cell>
          <cell r="E98">
            <v>33.25</v>
          </cell>
        </row>
        <row r="99">
          <cell r="A99" t="str">
            <v>AL005223</v>
          </cell>
          <cell r="B99" t="str">
            <v>AL05200450/</v>
          </cell>
          <cell r="C99" t="str">
            <v>Alvenaria de tijolo (10x20x30)cm, de furos redondos, com argamassa de cimento e saibro no traco 1:8, em paredes corridas de 1 vez (0,20m), de 3m a 4,50m de altura, e medida pela area real.</v>
          </cell>
          <cell r="D99" t="str">
            <v>m2</v>
          </cell>
          <cell r="E99">
            <v>39.81</v>
          </cell>
        </row>
        <row r="100">
          <cell r="A100" t="str">
            <v>AL005222</v>
          </cell>
          <cell r="B100" t="str">
            <v>AL05200500/</v>
          </cell>
          <cell r="C100" t="str">
            <v>Alvenaria de tijolo (10x20x30)cm, de furos redondos, com argamassa de cimento e saibro no traco 1:8, em paredes com vaos ou arestas de 1 vez (0,20m), de 3m a 4,50m de altura, e medida pela area real.</v>
          </cell>
          <cell r="D100" t="str">
            <v>m2</v>
          </cell>
          <cell r="E100">
            <v>44.77</v>
          </cell>
        </row>
        <row r="101">
          <cell r="A101" t="str">
            <v>AL007923</v>
          </cell>
          <cell r="B101" t="str">
            <v>AL05200550/</v>
          </cell>
          <cell r="C101" t="str">
            <v>Alvenaria estrutural de tijolo ceramico (14x19x29)cm, aparentes, espessura de 14cm, para superficies com vaos e arestas.  Fornecimento e assentamento.</v>
          </cell>
          <cell r="D101" t="str">
            <v>m2</v>
          </cell>
          <cell r="E101">
            <v>31.54</v>
          </cell>
        </row>
        <row r="102">
          <cell r="A102" t="str">
            <v>AL007925</v>
          </cell>
          <cell r="B102" t="str">
            <v>AL05200553A</v>
          </cell>
          <cell r="C102" t="str">
            <v>Alvenaria estrutural de tijolo ceramico tipo "L" (14x19x29)cm, aparentes, espessura de 14cm, para cintas e vergas de amarracao.  Fornecimento e assentamento.</v>
          </cell>
          <cell r="D102" t="str">
            <v>m2</v>
          </cell>
          <cell r="E102">
            <v>9.82</v>
          </cell>
        </row>
        <row r="103">
          <cell r="A103" t="str">
            <v>AL007924</v>
          </cell>
          <cell r="B103" t="str">
            <v>AL05200556/</v>
          </cell>
          <cell r="C103" t="str">
            <v>Alvenaria estrutural de tijolo ceramico tipo "U" (14x19x29)cm, aparentes, espessura de 14cm, para cintas e vergas de amarracao.  Fornecimento e assentamento.</v>
          </cell>
          <cell r="D103" t="str">
            <v>m2</v>
          </cell>
          <cell r="E103">
            <v>10.31</v>
          </cell>
        </row>
        <row r="104">
          <cell r="A104" t="str">
            <v>AL000769</v>
          </cell>
          <cell r="B104" t="str">
            <v>AL05250050/</v>
          </cell>
          <cell r="C104" t="str">
            <v>Alvenaria de blocos de concreto (10x20x40)cm, com argamassa de cimento e areia no traco 1:8, em paredes corridas de 0,10m de espessura, de superficie corrida, ate 3m de altura, e medida pela area real.</v>
          </cell>
          <cell r="D104" t="str">
            <v>m2</v>
          </cell>
          <cell r="E104">
            <v>21.2</v>
          </cell>
        </row>
        <row r="105">
          <cell r="A105" t="str">
            <v>AL000770</v>
          </cell>
          <cell r="B105" t="str">
            <v>AL05250053/</v>
          </cell>
          <cell r="C105" t="str">
            <v>Alvenaria de blocos de concreto (10x20x40)cm, com argamassa de cimento e areia no traco 1:8, em paredes corridas de 0,10m de espessura, de superficie corrida, de 3m a 4,50m de altura, e medida pela area real.</v>
          </cell>
          <cell r="D105" t="str">
            <v>m2</v>
          </cell>
          <cell r="E105">
            <v>28.75</v>
          </cell>
        </row>
        <row r="106">
          <cell r="A106" t="str">
            <v>AL005229</v>
          </cell>
          <cell r="B106" t="str">
            <v>AL05250100/</v>
          </cell>
          <cell r="C106" t="str">
            <v>Alvenaria de blocos de concreto (10x20x40)cm, com argamassa de cimento e areia, no traco 1:8, em paredes com vaos e arestas de meia vez (0,10m), ate 3m de altura, e medida pela area real.</v>
          </cell>
          <cell r="D106" t="str">
            <v>m2</v>
          </cell>
          <cell r="E106">
            <v>25.33</v>
          </cell>
        </row>
        <row r="107">
          <cell r="A107" t="str">
            <v>AL005227</v>
          </cell>
          <cell r="B107" t="str">
            <v>AL05250103/</v>
          </cell>
          <cell r="C107" t="str">
            <v>Alvenaria de blocos de concreto (10x20x40)cm, com argamassa de cimento e areia no traco 1:8, em paredes com vaos e arestas de meia vez (0,10m),de 3m a 4,50m de altura, e medida pela area real.</v>
          </cell>
          <cell r="D107" t="str">
            <v>m2</v>
          </cell>
          <cell r="E107">
            <v>31.14</v>
          </cell>
        </row>
        <row r="108">
          <cell r="A108" t="str">
            <v>AL007259</v>
          </cell>
          <cell r="B108" t="str">
            <v>AL05250200/</v>
          </cell>
          <cell r="C108" t="str">
            <v>Alvenaria de blocos de concreto celular (10x30x60)cm, assentes com argamassa de cimento, cal hidratada e areia fina no traco 1:3:5, em paredes de 10cm de espessura.</v>
          </cell>
          <cell r="D108" t="str">
            <v>m2</v>
          </cell>
          <cell r="E108">
            <v>28.2</v>
          </cell>
        </row>
        <row r="109">
          <cell r="A109" t="str">
            <v>AL007927</v>
          </cell>
          <cell r="B109" t="str">
            <v>AL05250250/</v>
          </cell>
          <cell r="C109" t="str">
            <v>Alvenaria de blocos de concreto (15x20x40)cm,  em paredes de 0,15m de espessura, utilizando argamassa de cimento e areia no traco 1:4, em volume no assentamento e enchimento de blocos, tendo altura de 1,50m medida pela area real.</v>
          </cell>
          <cell r="D109" t="str">
            <v>m2</v>
          </cell>
          <cell r="E109">
            <v>43.37</v>
          </cell>
        </row>
        <row r="110">
          <cell r="A110" t="str">
            <v>AL005482</v>
          </cell>
          <cell r="B110" t="str">
            <v>AL05250300/</v>
          </cell>
          <cell r="C110" t="str">
            <v>Alvenaria de blocos de concreto (15x20x40)cm, com argamassa de cimento e areia no traco 1:8, em paredes de 0,15m de espessura, de superficie corrida medida pela area real.</v>
          </cell>
          <cell r="D110" t="str">
            <v>m2</v>
          </cell>
          <cell r="E110">
            <v>21.98</v>
          </cell>
        </row>
        <row r="111">
          <cell r="A111" t="str">
            <v>AL008856</v>
          </cell>
          <cell r="B111" t="str">
            <v>AL05250303/</v>
          </cell>
          <cell r="C111" t="str">
            <v>Alvenaria de blocos de concreto estrutural (15x20x40)cm, com argamassa de cimento e areia no traco 1:8, em paredes com vaos de meia vez (0,15m), ate 3m de altura, e medida pela area real.</v>
          </cell>
          <cell r="D111" t="str">
            <v>m2</v>
          </cell>
          <cell r="E111">
            <v>26.31</v>
          </cell>
        </row>
        <row r="112">
          <cell r="A112" t="str">
            <v>AL000771</v>
          </cell>
          <cell r="B112" t="str">
            <v>AL05250350/</v>
          </cell>
          <cell r="C112" t="str">
            <v>Alvenaria de blocos de concreto (10x20x40)cm, com argamassa de cimento e areia no traco 1:8, em paredes corridas de 0,20m de espessura, de superficie corrida, ate 3m de altura, e medida pela area real.</v>
          </cell>
          <cell r="D112" t="str">
            <v>m2</v>
          </cell>
          <cell r="E112">
            <v>43.02</v>
          </cell>
        </row>
        <row r="113">
          <cell r="A113" t="str">
            <v>AL000773</v>
          </cell>
          <cell r="B113" t="str">
            <v>AL05250353/</v>
          </cell>
          <cell r="C113" t="str">
            <v>Alvenaria de blocos de concreto (10x20x40)cm, com argamassa de cimento e areia no traco 1:8, em paredes corridas de 0,20m de espessura, de superficie corrida, de 3m a 4,50m de altura, e medida pela area real.</v>
          </cell>
          <cell r="D113" t="str">
            <v>m2</v>
          </cell>
          <cell r="E113">
            <v>46.5</v>
          </cell>
        </row>
        <row r="114">
          <cell r="A114" t="str">
            <v>AL000772</v>
          </cell>
          <cell r="B114" t="str">
            <v>AL05250400/</v>
          </cell>
          <cell r="C114" t="str">
            <v>Alvenaria de blocos de concreto (10x20x40)cm, com argamassa de cimento e areia no traco 1:8, em paredes com vaos ou arestas de 0,20m de espessura, de superficie corrida, ate 3m de altura, e medida pela area real.</v>
          </cell>
          <cell r="D114" t="str">
            <v>m2</v>
          </cell>
          <cell r="E114">
            <v>46.58</v>
          </cell>
        </row>
        <row r="115">
          <cell r="A115" t="str">
            <v>AL000774</v>
          </cell>
          <cell r="B115" t="str">
            <v>AL05250403/</v>
          </cell>
          <cell r="C115" t="str">
            <v>Alvenaria de blocos de concreto (10x20x40)cm, com argamassa de cimento e areia no traco 1:8, em paredes com vaos ou arestas de 0,20m de espessura, de superficie corrida, de 3m a 4,50m de altura, e medida pela area real.</v>
          </cell>
          <cell r="D115" t="str">
            <v>m2</v>
          </cell>
          <cell r="E115">
            <v>51.81</v>
          </cell>
        </row>
        <row r="116">
          <cell r="A116" t="str">
            <v>AL000775</v>
          </cell>
          <cell r="B116" t="str">
            <v>AL05250450/</v>
          </cell>
          <cell r="C116" t="str">
            <v>Alvenaria de blocos de concreto (20x20x40)cm, com argamassa de cimento e areia no traco 1:6, em paredes de 0,20m de espessura, de superficie corrida, ate 3m de altura, e medida pela area real.</v>
          </cell>
          <cell r="D116" t="str">
            <v>m2</v>
          </cell>
          <cell r="E116">
            <v>29.29</v>
          </cell>
        </row>
        <row r="117">
          <cell r="A117" t="str">
            <v>AL000776</v>
          </cell>
          <cell r="B117" t="str">
            <v>AL05250453/</v>
          </cell>
          <cell r="C117" t="str">
            <v>Alvenaria de blocos de concreto (20x20x40)cm, com argamassa de cimento e areia no traco 1:6, em paredes corridas de 0,20m de espessura, de superficie corrida, de 3m a 4,50m de altura, e medida pela area real.</v>
          </cell>
          <cell r="D117" t="str">
            <v>m2</v>
          </cell>
          <cell r="E117">
            <v>33.94</v>
          </cell>
        </row>
        <row r="118">
          <cell r="A118" t="str">
            <v>AP006459</v>
          </cell>
          <cell r="B118" t="str">
            <v>AP05200403/</v>
          </cell>
          <cell r="C118" t="str">
            <v>Torneira de boia, em bronze, de pressao, de 1".  Fornecimento e colocacao.</v>
          </cell>
          <cell r="D118" t="str">
            <v>un</v>
          </cell>
          <cell r="E118">
            <v>17.98</v>
          </cell>
        </row>
        <row r="119">
          <cell r="A119" t="str">
            <v>AP006462</v>
          </cell>
          <cell r="B119" t="str">
            <v>AP05200406/</v>
          </cell>
          <cell r="C119" t="str">
            <v>Torneira de boia, em bronze, de pressao, de 1 1/4".  Fornecimento e colocacao.</v>
          </cell>
          <cell r="D119" t="str">
            <v>un</v>
          </cell>
          <cell r="E119">
            <v>42.03</v>
          </cell>
        </row>
        <row r="120">
          <cell r="A120" t="str">
            <v>AP005878</v>
          </cell>
          <cell r="B120" t="str">
            <v>AP05200409/</v>
          </cell>
          <cell r="C120" t="str">
            <v>Torneira de boia, em bronze, de pressao, de 1 1/2".  Fornecimento e colocacao.</v>
          </cell>
          <cell r="D120" t="str">
            <v>un</v>
          </cell>
          <cell r="E120">
            <v>52.45</v>
          </cell>
        </row>
        <row r="121">
          <cell r="A121" t="str">
            <v>AP006461</v>
          </cell>
          <cell r="B121" t="str">
            <v>AP05200412/</v>
          </cell>
          <cell r="C121" t="str">
            <v>Torneira de boia, em bronze, de pressao, de 2".  Fornecimento e colocacao.</v>
          </cell>
          <cell r="D121" t="str">
            <v>un</v>
          </cell>
          <cell r="E121">
            <v>61.27</v>
          </cell>
        </row>
        <row r="122">
          <cell r="A122" t="str">
            <v>AP006460</v>
          </cell>
          <cell r="B122" t="str">
            <v>AP05200415/</v>
          </cell>
          <cell r="C122" t="str">
            <v>Torneira de boia, em bronze, de pressao, de2 1/2".  Fornecimento e colocacao.</v>
          </cell>
          <cell r="D122" t="str">
            <v>un</v>
          </cell>
          <cell r="E122">
            <v>282.61</v>
          </cell>
        </row>
        <row r="123">
          <cell r="A123" t="str">
            <v>AP005575</v>
          </cell>
          <cell r="B123" t="str">
            <v>AP05200450/</v>
          </cell>
          <cell r="C123" t="str">
            <v>Torneira para filtro, 1147-A, Fabrimar ou similar.  Fornecimento.</v>
          </cell>
          <cell r="D123" t="str">
            <v>un</v>
          </cell>
          <cell r="E123">
            <v>43.8</v>
          </cell>
        </row>
        <row r="124">
          <cell r="A124" t="str">
            <v>AP005721</v>
          </cell>
          <cell r="B124" t="str">
            <v>AP05200500/</v>
          </cell>
          <cell r="C124" t="str">
            <v>Torneira para jardins, modelo 1153-38C, de 1/2", Deca ou similar.  Fornecimento.</v>
          </cell>
          <cell r="D124" t="str">
            <v>un</v>
          </cell>
          <cell r="E124">
            <v>21.5</v>
          </cell>
        </row>
        <row r="125">
          <cell r="A125" t="str">
            <v>AP005576</v>
          </cell>
          <cell r="B125" t="str">
            <v>AP05200550/</v>
          </cell>
          <cell r="C125" t="str">
            <v>Torneira para lavatorio, 1193-A, Fabrimar ou similar.  Fornecimento.</v>
          </cell>
          <cell r="D125" t="str">
            <v>un</v>
          </cell>
          <cell r="E125">
            <v>118.22</v>
          </cell>
        </row>
        <row r="126">
          <cell r="A126" t="str">
            <v>AP005772</v>
          </cell>
          <cell r="B126" t="str">
            <v>AP05200600/</v>
          </cell>
          <cell r="C126" t="str">
            <v>Torneira para pia, com arejador, 1168, tipo parede, de 1/2", Deca ou similar.  Fornecimento.</v>
          </cell>
          <cell r="D126" t="str">
            <v>un</v>
          </cell>
          <cell r="E126">
            <v>118.22</v>
          </cell>
        </row>
        <row r="127">
          <cell r="A127" t="str">
            <v>AP005574</v>
          </cell>
          <cell r="B127" t="str">
            <v>AP05200603/</v>
          </cell>
          <cell r="C127" t="str">
            <v>Torneira para pia, com arejador, 1157-C, diametro de 1/2", de 20cm, Deca ou similar.  Fornecimento.</v>
          </cell>
          <cell r="D127" t="str">
            <v>un</v>
          </cell>
          <cell r="E127">
            <v>118.22</v>
          </cell>
        </row>
        <row r="128">
          <cell r="A128" t="str">
            <v>AP005322</v>
          </cell>
          <cell r="B128" t="str">
            <v>AP05200606/</v>
          </cell>
          <cell r="C128" t="str">
            <v>Torneira para pia ou tanque, no 1158-A, de 1/2", Fabrimar ou similar.  Fornecimento.</v>
          </cell>
          <cell r="D128" t="str">
            <v>un</v>
          </cell>
          <cell r="E128">
            <v>37.979999999999997</v>
          </cell>
        </row>
        <row r="129">
          <cell r="A129" t="str">
            <v>AP001172</v>
          </cell>
          <cell r="B129" t="str">
            <v>AP05200650/</v>
          </cell>
          <cell r="C129" t="str">
            <v>Torneira de pressao, Aquarius 1193-A, de 1/2", da Fabrimar ou similar.  Fornecimento.</v>
          </cell>
          <cell r="D129" t="str">
            <v>un</v>
          </cell>
          <cell r="E129">
            <v>36.42</v>
          </cell>
        </row>
        <row r="130">
          <cell r="A130" t="str">
            <v>AP001182</v>
          </cell>
          <cell r="B130" t="str">
            <v>AP05200700/</v>
          </cell>
          <cell r="C130" t="str">
            <v>Tubo de ligacao para vaso sanitario, com anel expansor, cromado.  Fornecimento.</v>
          </cell>
          <cell r="D130" t="str">
            <v>un</v>
          </cell>
          <cell r="E130">
            <v>14.43</v>
          </cell>
        </row>
        <row r="131">
          <cell r="A131" t="str">
            <v>AP001173</v>
          </cell>
          <cell r="B131" t="str">
            <v>AP05200750/</v>
          </cell>
          <cell r="C131" t="str">
            <v>Valvula americana, de 1 1/2"x1 1/2".  Fornecimento.</v>
          </cell>
          <cell r="D131" t="str">
            <v>un</v>
          </cell>
          <cell r="E131">
            <v>34.520000000000003</v>
          </cell>
        </row>
        <row r="132">
          <cell r="A132" t="str">
            <v>AP006430</v>
          </cell>
          <cell r="B132" t="str">
            <v>AP05200753A</v>
          </cell>
          <cell r="C132" t="str">
            <v>Valvula americana, de 1 1/2"x1 1/2".  Fornecimento e colocacao.</v>
          </cell>
          <cell r="D132" t="str">
            <v>un</v>
          </cell>
          <cell r="E132">
            <v>48.72</v>
          </cell>
        </row>
        <row r="133">
          <cell r="A133" t="str">
            <v>AP001175</v>
          </cell>
          <cell r="B133" t="str">
            <v>AP05200800/</v>
          </cell>
          <cell r="C133" t="str">
            <v>Valvula para tanque, de 1 1/4"x 2 3/4".  Fornecimento.</v>
          </cell>
          <cell r="D133" t="str">
            <v>un</v>
          </cell>
          <cell r="E133">
            <v>25.03</v>
          </cell>
        </row>
        <row r="134">
          <cell r="A134" t="str">
            <v>AP001155</v>
          </cell>
          <cell r="B134" t="str">
            <v>AP05200850/</v>
          </cell>
          <cell r="C134" t="str">
            <v>Valvula de descarga, de 1 1/4", com registro integrado.  Fornecimento.</v>
          </cell>
          <cell r="D134" t="str">
            <v>un</v>
          </cell>
          <cell r="E134">
            <v>69.61</v>
          </cell>
        </row>
        <row r="135">
          <cell r="A135" t="str">
            <v>AP005771</v>
          </cell>
          <cell r="B135" t="str">
            <v>AP05200853/</v>
          </cell>
          <cell r="C135" t="str">
            <v>Valvula de descarga, silenciosa, cromada, de embutir, com registro de 1 1/4".   Fornecimento e colocacao.</v>
          </cell>
          <cell r="D135" t="str">
            <v>un</v>
          </cell>
          <cell r="E135">
            <v>83.31</v>
          </cell>
        </row>
        <row r="136">
          <cell r="A136" t="str">
            <v>AP001157</v>
          </cell>
          <cell r="B136" t="str">
            <v>AP05200856/</v>
          </cell>
          <cell r="C136" t="str">
            <v>Valvula de descarga, de 1 1/4", silenciosa, cromada, super luxo.  Fornecimento.</v>
          </cell>
          <cell r="D136" t="str">
            <v>un</v>
          </cell>
          <cell r="E136">
            <v>87.29</v>
          </cell>
        </row>
        <row r="137">
          <cell r="A137" t="str">
            <v>AP001159</v>
          </cell>
          <cell r="B137" t="str">
            <v>AP05200859/</v>
          </cell>
          <cell r="C137" t="str">
            <v>Valvula de descarga, de 1 1/4", silenciosa, cromada.  Fornecimento.</v>
          </cell>
          <cell r="D137" t="str">
            <v>un</v>
          </cell>
          <cell r="E137">
            <v>83.31</v>
          </cell>
        </row>
        <row r="138">
          <cell r="A138" t="str">
            <v>AP001154</v>
          </cell>
          <cell r="B138" t="str">
            <v>AP05200862/</v>
          </cell>
          <cell r="C138" t="str">
            <v>Valvula de descarga, de 1 1/2", com registro integrado.  Fornecimento.</v>
          </cell>
          <cell r="D138" t="str">
            <v>un</v>
          </cell>
          <cell r="E138">
            <v>70.400000000000006</v>
          </cell>
        </row>
        <row r="139">
          <cell r="A139" t="str">
            <v>AP001156</v>
          </cell>
          <cell r="B139" t="str">
            <v>AP05200865/</v>
          </cell>
          <cell r="C139" t="str">
            <v>Valvula de descarga, de 1 1/2", silenciosa, cromada, super luxo.  Fornecimento.</v>
          </cell>
          <cell r="D139" t="str">
            <v>un</v>
          </cell>
          <cell r="E139">
            <v>84.88</v>
          </cell>
        </row>
        <row r="140">
          <cell r="A140" t="str">
            <v>AP001158</v>
          </cell>
          <cell r="B140" t="str">
            <v>AP05200868/</v>
          </cell>
          <cell r="C140" t="str">
            <v>Valvula de descarga, de 1 1/2", silenciosa, cromada, luxo.  Fornecimento.</v>
          </cell>
          <cell r="D140" t="str">
            <v>un</v>
          </cell>
          <cell r="E140">
            <v>83.31</v>
          </cell>
        </row>
        <row r="141">
          <cell r="A141" t="str">
            <v>AP001160</v>
          </cell>
          <cell r="B141" t="str">
            <v>AP05200871/</v>
          </cell>
          <cell r="C141" t="str">
            <v>Valvula de descarga, silenciosa, cromada, de embutir, com registro de 1 1/2".  Fornecimento.</v>
          </cell>
          <cell r="D141" t="str">
            <v>un</v>
          </cell>
          <cell r="E141">
            <v>70.400000000000006</v>
          </cell>
        </row>
        <row r="142">
          <cell r="A142" t="str">
            <v>AP005764</v>
          </cell>
          <cell r="B142" t="str">
            <v>AP05200874/</v>
          </cell>
          <cell r="C142" t="str">
            <v>Valvula de descarga, silenciosa, cromada, de embutir, com registro de 1 1/2", Fabrimar 3600 ou similar.  Fornecimento.</v>
          </cell>
          <cell r="D142" t="str">
            <v>un</v>
          </cell>
          <cell r="E142">
            <v>70.400000000000006</v>
          </cell>
        </row>
        <row r="143">
          <cell r="A143" t="str">
            <v>AP008302</v>
          </cell>
          <cell r="B143" t="str">
            <v>AP05200900/</v>
          </cell>
          <cell r="C143" t="str">
            <v>Valvula de esfera em bronze, com diametro de 3/4", referencia 1552, Deca ou similar.  Fornecimento.</v>
          </cell>
          <cell r="D143" t="str">
            <v>un</v>
          </cell>
          <cell r="E143">
            <v>17.149999999999999</v>
          </cell>
        </row>
        <row r="144">
          <cell r="A144" t="str">
            <v>AP008300</v>
          </cell>
          <cell r="B144" t="str">
            <v>AP05200903/</v>
          </cell>
          <cell r="C144" t="str">
            <v>Valvula de esfera em bronze, com diametro de 1", referencia 1552, Deca ou similar.  Fornecimento.</v>
          </cell>
          <cell r="D144" t="str">
            <v>un</v>
          </cell>
          <cell r="E144">
            <v>24.29</v>
          </cell>
        </row>
        <row r="145">
          <cell r="A145" t="str">
            <v>AP008299</v>
          </cell>
          <cell r="B145" t="str">
            <v>AP05200906/</v>
          </cell>
          <cell r="C145" t="str">
            <v>Valvula de esfera em bronze, com diametro de 1 1/2", referencia 1552, Deca ou similar.  Fornecimento.</v>
          </cell>
          <cell r="D145" t="str">
            <v>un</v>
          </cell>
          <cell r="E145">
            <v>46.29</v>
          </cell>
        </row>
        <row r="146">
          <cell r="A146" t="str">
            <v>AP008301</v>
          </cell>
          <cell r="B146" t="str">
            <v>BP05200909/</v>
          </cell>
          <cell r="C146" t="str">
            <v>Valvula de esfera em bronze, com diametro de 1/2", referencia 1552, Deca ou similar.  Fornecimento.</v>
          </cell>
          <cell r="D146" t="str">
            <v>un</v>
          </cell>
          <cell r="E146" t="e">
            <v>#N/A</v>
          </cell>
        </row>
        <row r="147">
          <cell r="A147" t="str">
            <v>AP004470</v>
          </cell>
          <cell r="B147" t="str">
            <v>AP10050050/</v>
          </cell>
          <cell r="C147" t="str">
            <v>Aquecedor eletrico automatico de 200l.  Fornecimento e colocacao.</v>
          </cell>
          <cell r="D147" t="str">
            <v>un</v>
          </cell>
          <cell r="E147">
            <v>1973.79</v>
          </cell>
        </row>
        <row r="148">
          <cell r="A148" t="str">
            <v>AP001198</v>
          </cell>
          <cell r="B148" t="str">
            <v>AP10100050/</v>
          </cell>
          <cell r="C148" t="str">
            <v>Bebedouro eletrico tipo pressao em aco inoxidavel, modelo de pe, adulto/crianca, capacidade 80l/h.  Fornecimento.</v>
          </cell>
          <cell r="D148" t="str">
            <v>un</v>
          </cell>
          <cell r="E148">
            <v>435.96</v>
          </cell>
        </row>
        <row r="149">
          <cell r="A149" t="str">
            <v>AP004636</v>
          </cell>
          <cell r="B149" t="str">
            <v>AP10100053A</v>
          </cell>
          <cell r="C149" t="str">
            <v>Bebedouro eletrico, modelo Elege ou similar, exclusive o fornecimento do aparelho, compreendendo: 2 varas de eletroduto PVC, diametro de 3/4" com luvas, 10m de fio 2,5mm2, tomada de embutir caixa estampada, 4m de tubo de PVC 3/4", 3m de tubo de 40mm, regi</v>
          </cell>
          <cell r="D149" t="str">
            <v>un</v>
          </cell>
          <cell r="E149">
            <v>114.66</v>
          </cell>
        </row>
        <row r="150">
          <cell r="A150" t="str">
            <v>AP017939</v>
          </cell>
          <cell r="B150" t="str">
            <v>AP10100100/</v>
          </cell>
          <cell r="C150" t="str">
            <v>Bebedouro coletivo em fibra de vidro impreganado com poliester de alta resistencia, com acabamento superficial em Gel Coat em cores diversas, a ser consultada, medindo 880mm de altura x 500mm de largura x 335mm de comprimento, reservatorio 3L com de 12 li</v>
          </cell>
          <cell r="D150" t="str">
            <v>un</v>
          </cell>
          <cell r="E150">
            <v>1394</v>
          </cell>
        </row>
        <row r="151">
          <cell r="A151" t="str">
            <v>AP017940</v>
          </cell>
          <cell r="B151" t="str">
            <v>AP10100103/</v>
          </cell>
          <cell r="C151" t="str">
            <v>Bebedouro coletivo em fibra de vidro impreganado com poliester de alta resistencia, com acabamento superficial em Gel Coat nas cores branco gelo, bege e cinza, medindo 880mm de altura x 500mm de largura x 335mm de comprimento, reservatorio 3L com de 12 li</v>
          </cell>
          <cell r="D151" t="str">
            <v>un</v>
          </cell>
          <cell r="E151">
            <v>1268</v>
          </cell>
        </row>
        <row r="152">
          <cell r="A152" t="str">
            <v>AP017941</v>
          </cell>
          <cell r="B152" t="str">
            <v>AP10100106/</v>
          </cell>
          <cell r="C152" t="str">
            <v>Bebedouro coletivo em fibra de vidro impreganado com poliester de alta resistencia, com acabamento superficial em Gel Coat em cores diversas, a ser consultada, medindo 990mm de altura x 1000mm de largura x 460mm de comprimento, reservatorio 3L com de 12 l</v>
          </cell>
          <cell r="D152" t="str">
            <v>un</v>
          </cell>
          <cell r="E152">
            <v>2058</v>
          </cell>
        </row>
        <row r="153">
          <cell r="A153" t="str">
            <v>AP017942</v>
          </cell>
          <cell r="B153" t="str">
            <v>AP10100109/</v>
          </cell>
          <cell r="C153" t="str">
            <v>Bebedouro coletivo em fibra de vidro impreganado com poliester de alta resistencia, com acabamento superficial em Gel Coat nas cores branco gelo, bege e cinza, medindo 990mm de altura x 1000mm de largura x 460mm de comprimento, reservatorio 3L com de 12 l</v>
          </cell>
          <cell r="D153" t="str">
            <v>un</v>
          </cell>
          <cell r="E153">
            <v>1871</v>
          </cell>
        </row>
        <row r="154">
          <cell r="A154" t="str">
            <v>AP017943</v>
          </cell>
          <cell r="B154" t="str">
            <v>AP10100112/</v>
          </cell>
          <cell r="C154" t="str">
            <v>Bebedouro coletivo em fibra de vidro impreganado com poliester de alta resistencia, com acabamento superficial em Gel Coat em cores diversas, a ser consultada, medindo 990mm de altura x 1500mm de largura x 460mm de comprimento, reservatorio 3L com de 12 l</v>
          </cell>
          <cell r="D154" t="str">
            <v>un</v>
          </cell>
          <cell r="E154">
            <v>2364</v>
          </cell>
        </row>
        <row r="155">
          <cell r="A155" t="str">
            <v>AP017944</v>
          </cell>
          <cell r="B155" t="str">
            <v>AP10100115/</v>
          </cell>
          <cell r="C155" t="str">
            <v>Bebedouro coletivo em fibra de vidro impreganado com poliester de alta resistencia, com acabamento superficial em Gel Coat nas cores branco gelo, bege e cinza, medindo 990mm de altura x 1500mm de largura x 460mm de comprimento, reservatorio 3L com de 12 l</v>
          </cell>
          <cell r="D155" t="str">
            <v>un</v>
          </cell>
          <cell r="E155">
            <v>2148</v>
          </cell>
        </row>
        <row r="156">
          <cell r="A156" t="str">
            <v>AP004672</v>
          </cell>
          <cell r="B156" t="str">
            <v>AP10150050/</v>
          </cell>
          <cell r="C156" t="str">
            <v>Chuveiro eletrico, Lorenzetti ou similar, automatico, 110/220V.  Fornecimento.</v>
          </cell>
          <cell r="D156" t="str">
            <v>un</v>
          </cell>
          <cell r="E156">
            <v>17</v>
          </cell>
        </row>
        <row r="157">
          <cell r="A157" t="str">
            <v>AP005324</v>
          </cell>
          <cell r="B157" t="str">
            <v>AP10150100/</v>
          </cell>
          <cell r="C157" t="str">
            <v>Chuveiro eletrico, automatico, maxi-ducha, com braco cromado de 1/2", 110/220V e 1 registro  de pressao de 3/4".  Fornecimento.</v>
          </cell>
          <cell r="D157" t="str">
            <v>un</v>
          </cell>
          <cell r="E157">
            <v>49.06</v>
          </cell>
        </row>
        <row r="158">
          <cell r="A158" t="str">
            <v>AP005896</v>
          </cell>
          <cell r="B158" t="str">
            <v>AP10150150/</v>
          </cell>
          <cell r="C158" t="str">
            <v>Fornecimento de braco cromado de 1/2", para chuveiro eletrico.</v>
          </cell>
          <cell r="D158" t="str">
            <v>un</v>
          </cell>
          <cell r="E158">
            <v>4.42</v>
          </cell>
        </row>
        <row r="159">
          <cell r="A159" t="str">
            <v>AP008180</v>
          </cell>
          <cell r="B159" t="str">
            <v>AP10200050/</v>
          </cell>
          <cell r="C159" t="str">
            <v>Ar condicionado Consul ou similar, de 7500BTUS.  Fornecimento.</v>
          </cell>
          <cell r="D159" t="str">
            <v>un</v>
          </cell>
          <cell r="E159">
            <v>586.5</v>
          </cell>
        </row>
        <row r="160">
          <cell r="A160" t="str">
            <v>AP008811</v>
          </cell>
          <cell r="B160" t="str">
            <v>AP10200059/</v>
          </cell>
          <cell r="C160" t="str">
            <v>Ar condicionado para colocacao em parede, 21000BTUS.  Fornecimento.</v>
          </cell>
          <cell r="D160" t="str">
            <v>un</v>
          </cell>
          <cell r="E160">
            <v>1803</v>
          </cell>
        </row>
        <row r="161">
          <cell r="A161" t="str">
            <v>AP007428</v>
          </cell>
          <cell r="B161" t="str">
            <v>AP10250050/</v>
          </cell>
          <cell r="C161" t="str">
            <v>Exaustor axial de parede com diametro de 800mm, vazao de 22000m3/h, pressao de 5mmca e motor de 1,5HP de 6 polos/220V.</v>
          </cell>
          <cell r="D161" t="str">
            <v>un</v>
          </cell>
          <cell r="E161">
            <v>995</v>
          </cell>
        </row>
        <row r="162">
          <cell r="A162" t="str">
            <v>AP008178</v>
          </cell>
          <cell r="B162" t="str">
            <v>AP10250100/</v>
          </cell>
          <cell r="C162" t="str">
            <v>Exaustor eolico de 24", para fixacao em telhados.  Fornecimento.</v>
          </cell>
          <cell r="D162" t="str">
            <v>un</v>
          </cell>
          <cell r="E162">
            <v>205</v>
          </cell>
        </row>
        <row r="163">
          <cell r="A163" t="str">
            <v>AP018070</v>
          </cell>
          <cell r="B163" t="str">
            <v>AP10250151/</v>
          </cell>
          <cell r="C163" t="e">
            <v>#N/A</v>
          </cell>
          <cell r="D163" t="e">
            <v>#N/A</v>
          </cell>
          <cell r="E163">
            <v>182.13</v>
          </cell>
        </row>
        <row r="164">
          <cell r="A164" t="str">
            <v>AP007786</v>
          </cell>
          <cell r="B164" t="str">
            <v>AP10300050/</v>
          </cell>
          <cell r="C164" t="str">
            <v>Torneira eletrica 110/220V.  Fornecimento e colocacao.</v>
          </cell>
          <cell r="D164" t="str">
            <v>un</v>
          </cell>
          <cell r="E164">
            <v>50.21</v>
          </cell>
        </row>
        <row r="165">
          <cell r="A165" t="str">
            <v>AP007785</v>
          </cell>
          <cell r="B165" t="str">
            <v>AP10300059/</v>
          </cell>
          <cell r="C165" t="str">
            <v>Torneira fotoeletrica.  Fornecimento e colocacao.</v>
          </cell>
          <cell r="D165" t="str">
            <v>un</v>
          </cell>
          <cell r="E165">
            <v>381.34</v>
          </cell>
        </row>
        <row r="166">
          <cell r="A166" t="str">
            <v>AP005236</v>
          </cell>
          <cell r="B166" t="str">
            <v>AP10350050/</v>
          </cell>
          <cell r="C166" t="str">
            <v>Ventilador de teto Ventaco ou similar, com chave para ventilacao e exaustao e pas em aco pintado.  Fornecimento e colocacao.</v>
          </cell>
          <cell r="D166" t="str">
            <v>un</v>
          </cell>
          <cell r="E166">
            <v>102.02</v>
          </cell>
        </row>
        <row r="167">
          <cell r="A167" t="str">
            <v>AP007416</v>
          </cell>
          <cell r="B167" t="str">
            <v>AP10350100/</v>
          </cell>
          <cell r="C167" t="str">
            <v>Ventilador de parede com diametro de 400mm, vazao de 5000m3/h, pressao de 5mmca e motor de 0,33HP de 4 polos/220V.  Fornecimento e colocacao.</v>
          </cell>
          <cell r="D167" t="str">
            <v>un</v>
          </cell>
          <cell r="E167">
            <v>470</v>
          </cell>
        </row>
        <row r="168">
          <cell r="A168" t="str">
            <v>AP009717</v>
          </cell>
          <cell r="B168" t="str">
            <v>AP10350150/</v>
          </cell>
          <cell r="C168" t="str">
            <v>Ventilador de parede tipo comercial oscilante VP20, diametro de 20", motor de 270W, rotacao de 1500RPM, vazao de 280m3/min., monofasico de 110/220V, da Viva Vento ou similar.  Fornecimento.</v>
          </cell>
          <cell r="D168" t="str">
            <v>un</v>
          </cell>
          <cell r="E168">
            <v>143.5</v>
          </cell>
        </row>
        <row r="169">
          <cell r="A169" t="str">
            <v>AP009716</v>
          </cell>
          <cell r="B169" t="str">
            <v>AP10350200/</v>
          </cell>
          <cell r="C169" t="str">
            <v>Ventilador de parede tipo industrial oscilante Veneza Plus V2, diametro de 24", motor de 1/8HP, rotacao de 1500RPM (com 3 velocidades), vazao de 380m3/min., monofasico de 110/220V, da Solaster ou similar.  Fornecimento.</v>
          </cell>
          <cell r="D169" t="str">
            <v>un</v>
          </cell>
          <cell r="E169">
            <v>198.8</v>
          </cell>
        </row>
        <row r="170">
          <cell r="A170" t="str">
            <v>AP008693</v>
          </cell>
          <cell r="B170" t="str">
            <v>AP10990050/</v>
          </cell>
          <cell r="C170" t="str">
            <v>Display em led's (diodos emissores de luz), com area para digitos de (80x914)mm, na cor vermelha, caracter de 76mm, dimensoes externas de (134x1036)mm, numero de caracteres: 14/16, outdoor, modelo SSM-314/Superlight ou similar.  Fornecimento.</v>
          </cell>
          <cell r="D170" t="str">
            <v>un</v>
          </cell>
          <cell r="E170">
            <v>1676.28</v>
          </cell>
        </row>
        <row r="171">
          <cell r="A171" t="str">
            <v>AP006758</v>
          </cell>
          <cell r="B171" t="str">
            <v>AP10990100/</v>
          </cell>
          <cell r="C171" t="str">
            <v>Lanterna de seguranca tipo giratoria, para Camara Escura, com filtro vermelho, tipo Kodak 6B ou similar, em estrutura de aco pintado.  Fornecimento.</v>
          </cell>
          <cell r="D171" t="str">
            <v>un</v>
          </cell>
          <cell r="E171">
            <v>191.95</v>
          </cell>
        </row>
        <row r="172">
          <cell r="A172" t="str">
            <v>AP006759</v>
          </cell>
          <cell r="B172" t="str">
            <v>AP10990150/</v>
          </cell>
          <cell r="C172" t="str">
            <v>Prisma bicolor de sinalizacao para portas de salas de Raio X.  Fornecimento e instalacao.</v>
          </cell>
          <cell r="D172" t="str">
            <v>un</v>
          </cell>
          <cell r="E172">
            <v>165</v>
          </cell>
        </row>
        <row r="173">
          <cell r="A173" t="str">
            <v>AP008817</v>
          </cell>
          <cell r="B173" t="str">
            <v>AP15050050/</v>
          </cell>
          <cell r="C173" t="str">
            <v>Fogao industrial Merinox Fog 430 ou similar, em aco carbono pintado, de 4 bocas com grelha em ferro fundido de (30x30)cm, provido de 2 queimadores simples e 2 queimadores duplos e estrado paneleiro inferor, nas medidas de (76x86x85)cm.  Fornecimento.</v>
          </cell>
          <cell r="D173" t="str">
            <v>un</v>
          </cell>
          <cell r="E173">
            <v>451.47</v>
          </cell>
        </row>
        <row r="174">
          <cell r="A174" t="str">
            <v>AP008818</v>
          </cell>
          <cell r="B174" t="str">
            <v>AP15050100/</v>
          </cell>
          <cell r="C174" t="str">
            <v>Fogao industrial a gas Merinox Fog 630 ou similar, em aco carbono pintado, de 6 bocas com grelha em ferro fundido de (30x30)cm, provido de 3 queimadores simples e 3 queimadores duplos e estrado paneleiro inferior.  Fornecimento.</v>
          </cell>
          <cell r="D174" t="str">
            <v>un</v>
          </cell>
          <cell r="E174">
            <v>709.48</v>
          </cell>
        </row>
        <row r="175">
          <cell r="A175" t="str">
            <v>AP008833</v>
          </cell>
          <cell r="B175" t="str">
            <v>AP15050150/</v>
          </cell>
          <cell r="C175" t="str">
            <v>Fogao industrial de 6 bocas com forno.  Fornecimento.</v>
          </cell>
          <cell r="D175" t="str">
            <v>un</v>
          </cell>
          <cell r="E175">
            <v>769</v>
          </cell>
        </row>
        <row r="176">
          <cell r="A176" t="str">
            <v>AP017507</v>
          </cell>
          <cell r="B176" t="str">
            <v>AP20050050/</v>
          </cell>
          <cell r="C176" t="str">
            <v xml:space="preserve">Elevador especial para cadeira de rodas, modelo EL-2913 da montele ou similar, capacidade de 210Kg, velocidade 15m/min, 2 paradas, percurso de 6,60m, comando automatico simples em todas as paradas, com 2 portas por andar, abertura do mesmo lado tipo eixo </v>
          </cell>
          <cell r="D176" t="str">
            <v>un</v>
          </cell>
          <cell r="E176">
            <v>31560</v>
          </cell>
        </row>
        <row r="177">
          <cell r="A177" t="str">
            <v>AP009298</v>
          </cell>
          <cell r="B177" t="str">
            <v>AP20050100/</v>
          </cell>
          <cell r="C177" t="str">
            <v xml:space="preserve">Elevador hidraulico, marca Otis ou similar com capacidade para 6 pessoas, 420Kg, velocidade de 0,75m/s, paradas 2 (1 a 2), com motor de corrente alternada, 2 velocidades, tensao de iluminacao de 110V, motriz de 220V, frequencia de 60Hz, maquina de tracao </v>
          </cell>
          <cell r="D177" t="str">
            <v>un</v>
          </cell>
          <cell r="E177">
            <v>182002.68</v>
          </cell>
        </row>
        <row r="178">
          <cell r="A178" t="str">
            <v>AP006512</v>
          </cell>
          <cell r="B178" t="str">
            <v>AP20050150/</v>
          </cell>
          <cell r="C178" t="str">
            <v>Elevador hidraulico, marca Atlas Vilares ou similar com capacidade para 8 pessoas, 560Kg, velocidade de 0,53m/s, percurso 11,3m, paradas 4 (T1 a 3), com motor trifasico de 220V, 60Hz, sistema hidraulico com transmissao forca motriz atraves de oleo sobre p</v>
          </cell>
          <cell r="D178" t="str">
            <v>un</v>
          </cell>
          <cell r="E178">
            <v>204951.11</v>
          </cell>
        </row>
        <row r="179">
          <cell r="A179" t="str">
            <v>BP010605</v>
          </cell>
          <cell r="B179" t="str">
            <v>BP15050050/</v>
          </cell>
          <cell r="C179" t="str">
            <v>Corte mecanico com maquina fresadora em concreto asfaltico, com espessura ate 5cm, em zona urbana com interferencias, inclusive coleta de material fresado em caminhao basculante, exclusive transporte do material para fora do canteiro de obra.</v>
          </cell>
          <cell r="D179" t="str">
            <v>m2</v>
          </cell>
          <cell r="E179">
            <v>1.33</v>
          </cell>
        </row>
        <row r="180">
          <cell r="A180" t="str">
            <v>BP017588</v>
          </cell>
          <cell r="B180" t="str">
            <v>BP15050060/</v>
          </cell>
          <cell r="C180" t="str">
            <v>Corte mecanico com fresadora a frio em concreto asfaltico, em zona urbana com interferencias, inclusive coleta do material em caminhao basculante, exclusive transporte do material.</v>
          </cell>
          <cell r="D180" t="str">
            <v>m3</v>
          </cell>
          <cell r="E180">
            <v>49.93</v>
          </cell>
        </row>
        <row r="181">
          <cell r="A181" t="str">
            <v>BP010301</v>
          </cell>
          <cell r="B181" t="str">
            <v>BP15050100/</v>
          </cell>
          <cell r="C181" t="str">
            <v>Reciclagem de CBUQ em espuma asfaltica com espessura ate 12cm, em area urbana, trabalho diurno, executado em 1/2 pista (faixa ate 5,50m), com adicao de cap-20, cimento portland e agua.</v>
          </cell>
          <cell r="D181" t="str">
            <v>m3</v>
          </cell>
          <cell r="E181">
            <v>242.92</v>
          </cell>
        </row>
        <row r="182">
          <cell r="A182" t="str">
            <v>BP016014</v>
          </cell>
          <cell r="B182" t="str">
            <v>BP20050050/</v>
          </cell>
          <cell r="C182" t="str">
            <v>Meio-fio em granito, com secao de (20x25)cm, formato de paralelogramo com angulo de 83o, superficies sem polimento com chanfro de 1cm na parte superior, em uma das faces.  Fornecimento e assentamento.</v>
          </cell>
          <cell r="D182" t="str">
            <v>m</v>
          </cell>
          <cell r="E182">
            <v>37.979999999999997</v>
          </cell>
        </row>
        <row r="183">
          <cell r="A183" t="str">
            <v>BP000456</v>
          </cell>
          <cell r="B183" t="str">
            <v>BP20050053/</v>
          </cell>
          <cell r="C183" t="str">
            <v>Meio-fio reto de granito, altura de 0,35m, apicoado comum, fornecimento e assentamento com rejuntamento de argamassa de cimento e areia no traco 1:3:5.</v>
          </cell>
          <cell r="D183" t="str">
            <v>m</v>
          </cell>
          <cell r="E183">
            <v>32.58</v>
          </cell>
        </row>
        <row r="184">
          <cell r="A184" t="str">
            <v>BP000457</v>
          </cell>
          <cell r="B184" t="str">
            <v>BP20050100/</v>
          </cell>
          <cell r="C184" t="str">
            <v>Travessao ou tento de granito, fornecimento e assentamento com rejuntamento de argamassa de cimento e areia no traco 1:3,5.</v>
          </cell>
          <cell r="D184" t="str">
            <v>m</v>
          </cell>
          <cell r="E184">
            <v>14.86</v>
          </cell>
        </row>
        <row r="185">
          <cell r="A185" t="str">
            <v>BP000539</v>
          </cell>
          <cell r="B185" t="str">
            <v>BP20100050/</v>
          </cell>
          <cell r="C185" t="str">
            <v>Cordoes de concreto simples, com seccao de (6x25)cm, moldados no local, inclusive escavacao e reaterro.</v>
          </cell>
          <cell r="D185" t="str">
            <v>m</v>
          </cell>
          <cell r="E185">
            <v>8.59</v>
          </cell>
        </row>
        <row r="186">
          <cell r="A186" t="str">
            <v>BP000538</v>
          </cell>
          <cell r="B186" t="str">
            <v>BP20100053/</v>
          </cell>
          <cell r="C186" t="str">
            <v>Cordoes de concreto simples, com seccao de (10x25)cm, moldados no local, inclusive escavacao e reaterro.</v>
          </cell>
          <cell r="D186" t="str">
            <v>m</v>
          </cell>
          <cell r="E186">
            <v>16.23</v>
          </cell>
        </row>
        <row r="187">
          <cell r="A187" t="str">
            <v>BP000478</v>
          </cell>
          <cell r="B187" t="str">
            <v>BP20100100/</v>
          </cell>
          <cell r="C187" t="str">
            <v>Meio-fio de concreto simples (fck=13,5MPa), moldado no local, tipo DER-RJ, medindo 0,15m na base e com altura de 0,30m, rejuntamento com argamassa de cimento e areia no traco 1:3,5, com fornecimento de todos os materiais, escavacao e reaterro.</v>
          </cell>
          <cell r="D187" t="str">
            <v>m</v>
          </cell>
          <cell r="E187">
            <v>23.8</v>
          </cell>
        </row>
        <row r="188">
          <cell r="A188" t="str">
            <v>BP000475</v>
          </cell>
          <cell r="B188" t="str">
            <v>BP20100150/</v>
          </cell>
          <cell r="C188" t="str">
            <v>Meio-fio reto de concreto simples (fck=15MPa), moldado no local, tipo DER-RJ, medindo 0,15m na base e com altura de 0,45m, rejuntamento com argamassa de cimento e areia no traco 1:3,5, com fornecimento de todos os materiais, escavacao e reaterro.</v>
          </cell>
          <cell r="D188" t="str">
            <v>m</v>
          </cell>
          <cell r="E188">
            <v>34.86</v>
          </cell>
        </row>
        <row r="189">
          <cell r="A189" t="str">
            <v>BP004577</v>
          </cell>
          <cell r="B189" t="str">
            <v>BP20100200/</v>
          </cell>
          <cell r="C189" t="str">
            <v>Meio-fio curvo de concreto simples (fck=13,5MPa), moldado no local, tipo DER-RJ, medindo 0,15m na base e com altura de 0,30m, rejuntamento com argamassa de cimento e areia no traco 1:3,5; com fornecimento de todos os materiais, escavacao e reaterro.</v>
          </cell>
          <cell r="D189" t="str">
            <v>m</v>
          </cell>
          <cell r="E189">
            <v>23.67</v>
          </cell>
        </row>
        <row r="190">
          <cell r="A190" t="str">
            <v>BP000476</v>
          </cell>
          <cell r="B190" t="str">
            <v>BP20100250/</v>
          </cell>
          <cell r="C190" t="str">
            <v>Meio-fio curvo de concreto simples (fck=15MPa), moldado no local, tipo DER-RJ, medindo 0,15m na base e com altura de 0,45m, rejuntamento com argamassa de cimento e areia no traco 1:3:5, com fornecimento de todos os materiais, escavacao e reaterro.</v>
          </cell>
          <cell r="D190" t="str">
            <v>m</v>
          </cell>
          <cell r="E190">
            <v>38.35</v>
          </cell>
        </row>
        <row r="191">
          <cell r="A191" t="str">
            <v>BP000481</v>
          </cell>
          <cell r="B191" t="str">
            <v>BP20150050/</v>
          </cell>
          <cell r="C191" t="str">
            <v>Sarjeta e meio-fio conjugados, de concreto simples (fck=15MPa), moldado no local, tipo      DER-RJ, medindo 0,45m de base e com altura de 0,30m, rejuntamento de argamassa de cimento e areia no traco 1:3:5; com fornecimento de todos os materiais.</v>
          </cell>
          <cell r="D191" t="str">
            <v>m</v>
          </cell>
          <cell r="E191">
            <v>35.11</v>
          </cell>
        </row>
        <row r="192">
          <cell r="A192" t="str">
            <v>BP009602</v>
          </cell>
          <cell r="B192" t="str">
            <v>BP20150053/</v>
          </cell>
          <cell r="C192" t="str">
            <v>Sarjeta e meio-fio conjugados, de concreto simples (fck=35MPa), moldado no local, tipo DER-RJ, medindo 0,45m de base e com altura de 0,30m, rejuntamento de argamassa de cimento e areia no traco 1:3:5; com fornecimento de todos os materiais.</v>
          </cell>
          <cell r="D192" t="str">
            <v>m</v>
          </cell>
          <cell r="E192">
            <v>37.9</v>
          </cell>
        </row>
        <row r="193">
          <cell r="A193" t="str">
            <v>BP009603</v>
          </cell>
          <cell r="B193" t="str">
            <v>BP20150056/</v>
          </cell>
          <cell r="C193" t="str">
            <v>Sarjeta e meio-fio conjugados, de concreto colorido simples (fck=35MPa), moldado no local, tipo DER-RJ, medindo 0,45m de base e com altura de 0,30m, rejuntamento de argamassa de cimento e areia no traco 1:3:5; com fornecimento de todos os materiais.</v>
          </cell>
          <cell r="D193" t="str">
            <v>m</v>
          </cell>
          <cell r="E193">
            <v>45.33</v>
          </cell>
        </row>
        <row r="194">
          <cell r="A194" t="str">
            <v>BP000480</v>
          </cell>
          <cell r="B194" t="str">
            <v>BP20150059/</v>
          </cell>
          <cell r="C194" t="str">
            <v>Sarjeta e meio-fio conjugados, de concreto simples (fck=15MPa), moldado no local, tipo      DER-RJ, medindo 0,65m de base e com altura de 0,30m, rejuntamento de argamassa de cimento e areia no traco 1:3:5; com fornecimento de todos os materiais.</v>
          </cell>
          <cell r="D194" t="str">
            <v>m</v>
          </cell>
          <cell r="E194">
            <v>44.96</v>
          </cell>
        </row>
        <row r="195">
          <cell r="A195" t="str">
            <v>BP017815</v>
          </cell>
          <cell r="B195" t="str">
            <v>BP20200050/</v>
          </cell>
          <cell r="C195" t="str">
            <v>Meio-fio de concreto pre-moldado (fck=15MPa), medindo 0,15m na base e com altura de 0,30m, rejuntamento com argamassa de cimento e areia no traco 1:3,5, com fornecimento de todos os materiais, escavacao e reaterro.</v>
          </cell>
          <cell r="D195" t="str">
            <v>m</v>
          </cell>
          <cell r="E195">
            <v>15.63</v>
          </cell>
        </row>
        <row r="196">
          <cell r="A196" t="str">
            <v>BP017814</v>
          </cell>
          <cell r="B196" t="str">
            <v>BP20200053/</v>
          </cell>
          <cell r="C196" t="str">
            <v>Meio-fio de concreto pre-moldado (fck=15MPa), medindo 0,15m na base e com altura de 0,45m, rejuntamento com argamassa de cimento e areia no traco 1:3,5, com fornecimento de todos os materiais, escavacao e reaterro.</v>
          </cell>
          <cell r="D196" t="str">
            <v>m</v>
          </cell>
          <cell r="E196">
            <v>22.75</v>
          </cell>
        </row>
        <row r="197">
          <cell r="A197" t="str">
            <v>BP017816</v>
          </cell>
          <cell r="B197" t="str">
            <v>BP20200100/</v>
          </cell>
          <cell r="C197" t="str">
            <v>Sarjeta e meio-fio conjugados, de concreto pre-moldado (fck=15MPa), medindo 0,45m na base e com altura de 0,30m, rejuntamento com argamassa de cimento e areia no traco 1:3,5; com fornecimento de todos os materiais.</v>
          </cell>
          <cell r="D197" t="str">
            <v>m</v>
          </cell>
          <cell r="E197">
            <v>23.63</v>
          </cell>
        </row>
        <row r="198">
          <cell r="A198" t="str">
            <v>BP004588</v>
          </cell>
          <cell r="B198" t="str">
            <v>BP20200103/</v>
          </cell>
          <cell r="C198" t="str">
            <v>Sarjeta e meio-fio conjugados, de concreto pre-moldado (fck=15MPa), moldado no local, tipo DER-RJ, medindo 0,65m na base e com altura de 0,30m, rejuntamento com argamassa de cimento e areia no traco 1:3,5; com fornecimento de todos os materiais.</v>
          </cell>
          <cell r="D198" t="str">
            <v>m</v>
          </cell>
          <cell r="E198">
            <v>23.67</v>
          </cell>
        </row>
        <row r="199">
          <cell r="A199" t="str">
            <v>BP005067</v>
          </cell>
          <cell r="B199" t="str">
            <v>BP20250050/</v>
          </cell>
          <cell r="C199" t="str">
            <v>Guia de concreto armado, destinado ao encunhamento de pavimentacao em paralelos, em logradouro com declividade do greide maior que 18%, de secao (0,15x0,40)m, assentado transversalmente ao eixo da via.  Fornecimento e colocacao.</v>
          </cell>
          <cell r="D199" t="str">
            <v>m</v>
          </cell>
          <cell r="E199">
            <v>77.94</v>
          </cell>
        </row>
        <row r="200">
          <cell r="A200" t="str">
            <v>BP002428</v>
          </cell>
          <cell r="B200" t="str">
            <v>BP20250100/</v>
          </cell>
          <cell r="C200" t="str">
            <v>Sarjeta-guia de paralelepipedo (1 fiada), assente sobre base de concreto (fck=11MPa); inclusive esta, rejuntamento de argamassa de cimento e areia (traco 1:3), para pavimentacao betuminosa.</v>
          </cell>
          <cell r="D200" t="str">
            <v>m</v>
          </cell>
          <cell r="E200">
            <v>10.53</v>
          </cell>
        </row>
        <row r="201">
          <cell r="A201" t="str">
            <v>BP000454</v>
          </cell>
          <cell r="B201" t="str">
            <v>BP20300050/</v>
          </cell>
          <cell r="C201" t="str">
            <v>Levantamento e reassentamento de meio-fio.</v>
          </cell>
          <cell r="D201" t="str">
            <v>m</v>
          </cell>
          <cell r="E201">
            <v>16.29</v>
          </cell>
        </row>
        <row r="202">
          <cell r="A202" t="str">
            <v>BP002430</v>
          </cell>
          <cell r="B202" t="str">
            <v>BP20300053/</v>
          </cell>
          <cell r="C202" t="str">
            <v>Levantamento e reassentamento de tento ou travessao.</v>
          </cell>
          <cell r="D202" t="str">
            <v>m</v>
          </cell>
          <cell r="E202">
            <v>13.1</v>
          </cell>
        </row>
        <row r="203">
          <cell r="A203" t="str">
            <v>BP000455</v>
          </cell>
          <cell r="B203" t="str">
            <v>BP20300100/</v>
          </cell>
          <cell r="C203" t="str">
            <v>Reassentamento de meio-fio.</v>
          </cell>
          <cell r="D203" t="str">
            <v>m</v>
          </cell>
          <cell r="E203">
            <v>12.9</v>
          </cell>
        </row>
        <row r="204">
          <cell r="A204" t="str">
            <v>BP008036</v>
          </cell>
          <cell r="B204" t="str">
            <v>BP20300103/</v>
          </cell>
          <cell r="C204" t="str">
            <v>Reassentamento de tento ou travessao.</v>
          </cell>
          <cell r="D204" t="str">
            <v>m</v>
          </cell>
          <cell r="E204">
            <v>11.49</v>
          </cell>
        </row>
        <row r="205">
          <cell r="A205" t="str">
            <v>CE007227</v>
          </cell>
          <cell r="B205" t="str">
            <v>CE05050050/</v>
          </cell>
          <cell r="C205" t="str">
            <v>Prestacao de servicos de engenharia para acompanhamento e desenvolvimento de estudos e projetos das Diretorias de Projetos e de Informacoes Gerenciais, com alocacao de tecnicos especializados.</v>
          </cell>
          <cell r="D205" t="str">
            <v>hh</v>
          </cell>
          <cell r="E205">
            <v>42.13</v>
          </cell>
        </row>
        <row r="206">
          <cell r="A206" t="str">
            <v>CE017570</v>
          </cell>
          <cell r="B206" t="str">
            <v>CE05100050/</v>
          </cell>
          <cell r="C206" t="str">
            <v>Advogado pleno de servicos tecnicos especializados de consultoria de engenharia e arquitetura.</v>
          </cell>
          <cell r="D206" t="str">
            <v>h</v>
          </cell>
          <cell r="E206">
            <v>30.25</v>
          </cell>
        </row>
        <row r="207">
          <cell r="A207" t="str">
            <v>CE005819</v>
          </cell>
          <cell r="B207" t="str">
            <v>CE05100056/</v>
          </cell>
          <cell r="C207" t="str">
            <v>Arquiteto junior de servicos tecnicos especializados de consultoria de engenharia e arquitetura.</v>
          </cell>
          <cell r="D207" t="str">
            <v>h</v>
          </cell>
          <cell r="E207">
            <v>16.63</v>
          </cell>
        </row>
        <row r="208">
          <cell r="A208" t="str">
            <v>CE017568</v>
          </cell>
          <cell r="B208" t="str">
            <v>CE05100062/</v>
          </cell>
          <cell r="C208" t="str">
            <v>Arquiteto pleno de servicos tecnicos especializados de consultoria de engenharia e arquitetura.</v>
          </cell>
          <cell r="D208" t="str">
            <v>h</v>
          </cell>
          <cell r="E208">
            <v>25.48</v>
          </cell>
        </row>
        <row r="209">
          <cell r="A209" t="str">
            <v>CE005818</v>
          </cell>
          <cell r="B209" t="str">
            <v>CE05100068/</v>
          </cell>
          <cell r="C209" t="str">
            <v>Arquiteto senior de servicos tecnicos especializados de consultoria de engenharia e arquitetura.</v>
          </cell>
          <cell r="D209" t="str">
            <v>h</v>
          </cell>
          <cell r="E209">
            <v>27.09</v>
          </cell>
        </row>
        <row r="210">
          <cell r="A210" t="str">
            <v>CE017574</v>
          </cell>
          <cell r="B210" t="str">
            <v>CE05100074/</v>
          </cell>
          <cell r="C210" t="str">
            <v>Arquivista tecnico de servicos tecnicos especializados de consultoria de engenharia e arquitetura.</v>
          </cell>
          <cell r="D210" t="str">
            <v>h</v>
          </cell>
          <cell r="E210">
            <v>10.14</v>
          </cell>
        </row>
        <row r="211">
          <cell r="A211" t="str">
            <v>CE005833</v>
          </cell>
          <cell r="B211" t="str">
            <v>CE05100080/</v>
          </cell>
          <cell r="C211" t="str">
            <v>Auxiliar de laboratorista de servicos tecnicos especializados de consultoria de engenharia e arquitetura.</v>
          </cell>
          <cell r="D211" t="str">
            <v>h</v>
          </cell>
          <cell r="E211">
            <v>2.79</v>
          </cell>
        </row>
        <row r="212">
          <cell r="A212" t="str">
            <v>CE005834</v>
          </cell>
          <cell r="B212" t="str">
            <v>CE05100086/</v>
          </cell>
          <cell r="C212" t="str">
            <v>Auxiliar de tecnico de servicos tecnicos especializados de consultoria de engenharia e arquitetura.</v>
          </cell>
          <cell r="D212" t="str">
            <v>h</v>
          </cell>
          <cell r="E212">
            <v>5.55</v>
          </cell>
        </row>
        <row r="213">
          <cell r="A213" t="str">
            <v>CE005831</v>
          </cell>
          <cell r="B213" t="str">
            <v>CE05100092/</v>
          </cell>
          <cell r="C213" t="str">
            <v>Auxiliar de topografia de servicos tecnicos especializados de consultoria de engenharia e arquitetura.</v>
          </cell>
          <cell r="D213" t="str">
            <v>h</v>
          </cell>
          <cell r="E213">
            <v>4.22</v>
          </cell>
        </row>
        <row r="214">
          <cell r="A214" t="str">
            <v>CE005824</v>
          </cell>
          <cell r="B214" t="str">
            <v>CE05100098/</v>
          </cell>
          <cell r="C214" t="str">
            <v>Bibliotecario de servicos tecnicos especializados de consultoria de engenharia e arquitetura.</v>
          </cell>
          <cell r="D214" t="str">
            <v>h</v>
          </cell>
          <cell r="E214">
            <v>13.78</v>
          </cell>
        </row>
        <row r="215">
          <cell r="A215" t="str">
            <v>CE017566</v>
          </cell>
          <cell r="B215" t="str">
            <v>CE05100104/</v>
          </cell>
          <cell r="C215" t="str">
            <v>Biologo pleno de servicos tecnicos especializados de consultoria de engenharia e arquitetura.</v>
          </cell>
          <cell r="D215" t="str">
            <v>h</v>
          </cell>
          <cell r="E215">
            <v>32.76</v>
          </cell>
        </row>
        <row r="216">
          <cell r="A216" t="str">
            <v>CE017579</v>
          </cell>
          <cell r="B216" t="str">
            <v>CE05100110/</v>
          </cell>
          <cell r="C216" t="str">
            <v>Consultor de servicos tecnicos especializados de consultoria de engenharia e arquitetura.</v>
          </cell>
          <cell r="D216" t="str">
            <v>h</v>
          </cell>
          <cell r="E216">
            <v>89.09</v>
          </cell>
        </row>
        <row r="217">
          <cell r="A217" t="str">
            <v>CE017564</v>
          </cell>
          <cell r="B217" t="str">
            <v>CE05100116/</v>
          </cell>
          <cell r="C217" t="str">
            <v>Coordenador de servicos tecnicos especializados de consultoria de engenharia e arquitetura.</v>
          </cell>
          <cell r="D217" t="str">
            <v>h</v>
          </cell>
          <cell r="E217">
            <v>48.19</v>
          </cell>
        </row>
        <row r="218">
          <cell r="A218" t="str">
            <v>CE017580</v>
          </cell>
          <cell r="B218" t="str">
            <v>CE05100122/</v>
          </cell>
          <cell r="C218" t="str">
            <v>Desenhista cadista senior de servicos tecnicos especializados de consultoria de engenharia e arquitetura.</v>
          </cell>
          <cell r="D218" t="str">
            <v>h</v>
          </cell>
          <cell r="E218">
            <v>12.76</v>
          </cell>
        </row>
        <row r="219">
          <cell r="A219" t="str">
            <v>CE005827</v>
          </cell>
          <cell r="B219" t="str">
            <v>CE05100128/</v>
          </cell>
          <cell r="C219" t="str">
            <v>Desenhista junior de servicos tecnicos especializados de consultoria de engenharia e arquitetura.</v>
          </cell>
          <cell r="D219" t="str">
            <v>h</v>
          </cell>
          <cell r="E219">
            <v>5.69</v>
          </cell>
        </row>
        <row r="220">
          <cell r="A220" t="str">
            <v>CE005826</v>
          </cell>
          <cell r="B220" t="str">
            <v>CE05100134/</v>
          </cell>
          <cell r="C220" t="str">
            <v>Desenhista pleno de servicos tecnicos especializados de consultoria de engenharia e arquitetura.</v>
          </cell>
          <cell r="D220" t="str">
            <v>h</v>
          </cell>
          <cell r="E220">
            <v>9.01</v>
          </cell>
        </row>
        <row r="221">
          <cell r="A221" t="str">
            <v>CE017569</v>
          </cell>
          <cell r="B221" t="str">
            <v>CE05100140/</v>
          </cell>
          <cell r="C221" t="str">
            <v>Economista pleno de servicos tecnicos especializados de consultoria de engenharia e arquitetura.</v>
          </cell>
          <cell r="D221" t="str">
            <v>h</v>
          </cell>
          <cell r="E221">
            <v>28.91</v>
          </cell>
        </row>
        <row r="222">
          <cell r="A222" t="str">
            <v>CE005828</v>
          </cell>
          <cell r="B222" t="str">
            <v>CE05100146/</v>
          </cell>
          <cell r="C222" t="str">
            <v>Encarregado de servicos tecnicos especializados de consultoria de engenharia e arquitetura.</v>
          </cell>
          <cell r="D222" t="str">
            <v>h</v>
          </cell>
          <cell r="E222">
            <v>16.78</v>
          </cell>
        </row>
        <row r="223">
          <cell r="A223" t="str">
            <v>CE017578</v>
          </cell>
          <cell r="B223" t="str">
            <v>CE05100152/</v>
          </cell>
          <cell r="C223" t="str">
            <v>Engenheiro junior de servicos tecnicos especializados de consultoria de engenharia e arquitetura.</v>
          </cell>
          <cell r="D223" t="str">
            <v>h</v>
          </cell>
          <cell r="E223">
            <v>14.65</v>
          </cell>
        </row>
        <row r="224">
          <cell r="A224" t="str">
            <v>CE017565</v>
          </cell>
          <cell r="B224" t="str">
            <v>CE05100158/</v>
          </cell>
          <cell r="C224" t="str">
            <v>Engenheiro pleno de servicos tecnicos especializados de consultoria de engenharia e arquitetura.</v>
          </cell>
          <cell r="D224" t="str">
            <v>h</v>
          </cell>
          <cell r="E224">
            <v>20.85</v>
          </cell>
        </row>
        <row r="225">
          <cell r="A225" t="str">
            <v>CE017577</v>
          </cell>
          <cell r="B225" t="str">
            <v>CE05100164/</v>
          </cell>
          <cell r="C225" t="str">
            <v>Engenheiro senior de servicos tecnicos especializados de consultoria de engenharia e arquitetura.</v>
          </cell>
          <cell r="D225" t="str">
            <v>h</v>
          </cell>
          <cell r="E225">
            <v>46.86</v>
          </cell>
        </row>
        <row r="226">
          <cell r="A226" t="str">
            <v>CE005821</v>
          </cell>
          <cell r="B226" t="str">
            <v>CE05100170/</v>
          </cell>
          <cell r="C226" t="str">
            <v>Geologo junior de servicos tecnicos especializados de consultoria de engenharia e arquitetura.</v>
          </cell>
          <cell r="D226" t="str">
            <v>h</v>
          </cell>
          <cell r="E226">
            <v>15.21</v>
          </cell>
        </row>
        <row r="227">
          <cell r="A227" t="str">
            <v>CE017567</v>
          </cell>
          <cell r="B227" t="str">
            <v>CE05100176/</v>
          </cell>
          <cell r="C227" t="str">
            <v>Geologo pleno de servicos tecnicos especializados de consultoria de engenharia e arquitetura.</v>
          </cell>
          <cell r="D227" t="str">
            <v>h</v>
          </cell>
          <cell r="E227">
            <v>29.63</v>
          </cell>
        </row>
        <row r="228">
          <cell r="A228" t="str">
            <v>CE005820</v>
          </cell>
          <cell r="B228" t="str">
            <v>CE05100182/</v>
          </cell>
          <cell r="C228" t="str">
            <v>Geologo senior de servicos tecnicos especializados de consultoria de engenharia e arquitetura.</v>
          </cell>
          <cell r="D228" t="str">
            <v>h</v>
          </cell>
          <cell r="E228">
            <v>31.19</v>
          </cell>
        </row>
        <row r="229">
          <cell r="A229" t="str">
            <v>CE005832</v>
          </cell>
          <cell r="B229" t="str">
            <v>CE05100188/</v>
          </cell>
          <cell r="C229" t="str">
            <v>Laboratorista de servicos tecnicos especializados de consultoria de engenharia e arquitetura.</v>
          </cell>
          <cell r="D229" t="str">
            <v>h</v>
          </cell>
          <cell r="E229">
            <v>5.2</v>
          </cell>
        </row>
        <row r="230">
          <cell r="A230" t="str">
            <v>CE005830</v>
          </cell>
          <cell r="B230" t="str">
            <v>CE05100194/</v>
          </cell>
          <cell r="C230" t="str">
            <v>Nivelador de servicos tecnicos especializados de consultoria de engenharia e arquitetura.</v>
          </cell>
          <cell r="D230" t="str">
            <v>h</v>
          </cell>
          <cell r="E230">
            <v>4.57</v>
          </cell>
        </row>
        <row r="231">
          <cell r="A231" t="str">
            <v>CE005825</v>
          </cell>
          <cell r="B231" t="str">
            <v>CE05100200/</v>
          </cell>
          <cell r="C231" t="str">
            <v>Projetista junior de servicos tecnicos especializados de consultoria de engenharia e arquitetura.</v>
          </cell>
          <cell r="D231" t="str">
            <v>h</v>
          </cell>
          <cell r="E231">
            <v>10.74</v>
          </cell>
        </row>
        <row r="232">
          <cell r="A232" t="str">
            <v>CE017573</v>
          </cell>
          <cell r="B232" t="str">
            <v>CE05100206/</v>
          </cell>
          <cell r="C232" t="str">
            <v>Projetista pleno de servicos tecnicos especializados de consultoria de engenharia e arquitetura.</v>
          </cell>
          <cell r="D232" t="str">
            <v>h</v>
          </cell>
          <cell r="E232">
            <v>14.86</v>
          </cell>
        </row>
        <row r="233">
          <cell r="A233" t="str">
            <v>CE017572</v>
          </cell>
          <cell r="B233" t="str">
            <v>CE05100212/</v>
          </cell>
          <cell r="C233" t="str">
            <v>Projetista senior de servicos tecnicos especializados de consultoria de engenharia e arquitetura.</v>
          </cell>
          <cell r="D233" t="str">
            <v>h</v>
          </cell>
          <cell r="E233">
            <v>21.73</v>
          </cell>
        </row>
        <row r="234">
          <cell r="A234" t="str">
            <v>CE017575</v>
          </cell>
          <cell r="B234" t="str">
            <v>CE05100218/</v>
          </cell>
          <cell r="C234" t="str">
            <v>Secretaria executiva de servicos tecnicos especializados de consultoria de engenharia e arquitetura.</v>
          </cell>
          <cell r="D234" t="str">
            <v>h</v>
          </cell>
          <cell r="E234">
            <v>17.14</v>
          </cell>
        </row>
        <row r="235">
          <cell r="A235" t="str">
            <v>CE017576</v>
          </cell>
          <cell r="B235" t="str">
            <v>CE05100224/</v>
          </cell>
          <cell r="C235" t="str">
            <v>Secretaria junior de servicos tecnicos especializados de consultoria de engenharia e arquitetura.</v>
          </cell>
          <cell r="D235" t="str">
            <v>h</v>
          </cell>
          <cell r="E235">
            <v>5.04</v>
          </cell>
        </row>
        <row r="236">
          <cell r="A236" t="str">
            <v>CE005835</v>
          </cell>
          <cell r="B236" t="str">
            <v>CE05100230/</v>
          </cell>
          <cell r="C236" t="str">
            <v>Secretario senior de servicos tecnicos especializados de consultoria de engenharia e arquitetura.</v>
          </cell>
          <cell r="D236" t="str">
            <v>h</v>
          </cell>
          <cell r="E236">
            <v>12.37</v>
          </cell>
        </row>
        <row r="237">
          <cell r="A237" t="str">
            <v>CE017571</v>
          </cell>
          <cell r="B237" t="str">
            <v>CE05100236/</v>
          </cell>
          <cell r="C237" t="str">
            <v>Sociologo pleno de servicos tecnicos especializados de consultoria de engenharia e arquitetura.</v>
          </cell>
          <cell r="D237" t="str">
            <v>h</v>
          </cell>
          <cell r="E237">
            <v>22.48</v>
          </cell>
        </row>
        <row r="238">
          <cell r="A238" t="str">
            <v>CE005823</v>
          </cell>
          <cell r="B238" t="str">
            <v>CE05100242/</v>
          </cell>
          <cell r="C238" t="str">
            <v>Tecnologo junior de servicos tecnicos especializados de consultoria de engenharia e arquitetura.</v>
          </cell>
          <cell r="D238" t="str">
            <v>h</v>
          </cell>
          <cell r="E238">
            <v>12.01</v>
          </cell>
        </row>
        <row r="239">
          <cell r="A239" t="str">
            <v>CE005822</v>
          </cell>
          <cell r="B239" t="str">
            <v>CE05100248/</v>
          </cell>
          <cell r="C239" t="str">
            <v>Tecnologo senior de servicos tecnicos especializados de consultoria de engenharia e arquitetura.</v>
          </cell>
          <cell r="D239" t="str">
            <v>h</v>
          </cell>
          <cell r="E239">
            <v>27.31</v>
          </cell>
        </row>
        <row r="240">
          <cell r="A240" t="str">
            <v>CO005510</v>
          </cell>
          <cell r="B240" t="str">
            <v>CO05050650/</v>
          </cell>
          <cell r="C240" t="str">
            <v>Tela para protecao de fachada, Sampa ou similar, malha de (3x3)mm, na cor azul, larguras de 1,50m ou 2,85m, 100% polipropileno.   Fornecimento e assentamento.</v>
          </cell>
          <cell r="D240" t="str">
            <v>m2</v>
          </cell>
          <cell r="E240">
            <v>7.88</v>
          </cell>
        </row>
        <row r="241">
          <cell r="A241" t="str">
            <v>CO002171</v>
          </cell>
          <cell r="B241" t="str">
            <v>CO05050700/</v>
          </cell>
          <cell r="C241" t="str">
            <v>Torre para guincho, com prumos de madeira de Lei, prancha de (1,50x1,60)m, inclusive fornecimento do cabo, montagem e desmontagem de torre e do guincho, exclusive fornecimento do guincho (vide item EQ002015).</v>
          </cell>
          <cell r="D241" t="str">
            <v>m</v>
          </cell>
          <cell r="E241">
            <v>187.51</v>
          </cell>
        </row>
        <row r="242">
          <cell r="A242" t="str">
            <v>CO000056</v>
          </cell>
          <cell r="B242" t="str">
            <v>CO05100050/</v>
          </cell>
          <cell r="C242" t="str">
            <v>Aluguel de andaime tubular sobre sapatas fixas, formado por elementos de 1,50m de largura e de altura, considerando-se a area da projecao vertical do andaime e pago pelo tempo necessario a sua utilizacao, exclusive: transporte dos elementos do andaime, at</v>
          </cell>
          <cell r="D242" t="str">
            <v>m2.mes</v>
          </cell>
          <cell r="E242">
            <v>2.4</v>
          </cell>
        </row>
        <row r="243">
          <cell r="A243" t="str">
            <v>CO002004</v>
          </cell>
          <cell r="B243" t="str">
            <v>CO05100100/</v>
          </cell>
          <cell r="C243" t="str">
            <v>Aluguel de andaime tubular sobre sapatas fixas, formado por elementos de 2m de largura e 1,50m de altura, considerando-se a area da projecao vertical do andaime e pago pelo tempo necessario a sua utilizacao, exclusive: transporte dos elementos do andaime,</v>
          </cell>
          <cell r="D243" t="str">
            <v>m2.mes</v>
          </cell>
          <cell r="E243">
            <v>2.4</v>
          </cell>
        </row>
        <row r="244">
          <cell r="A244" t="str">
            <v>CO001760</v>
          </cell>
          <cell r="B244" t="str">
            <v>CO05100150/</v>
          </cell>
          <cell r="C244" t="str">
            <v>Aluguel de andaime tubular, para altura de ate 4m; exclusive mao-de-obra de montagem e desmontagem e transporte.</v>
          </cell>
          <cell r="D244" t="str">
            <v>un.mes</v>
          </cell>
          <cell r="E244">
            <v>22.56</v>
          </cell>
        </row>
        <row r="245">
          <cell r="A245" t="str">
            <v>CO001757</v>
          </cell>
          <cell r="B245" t="str">
            <v>CO05100200/</v>
          </cell>
          <cell r="C245" t="str">
            <v>Aluguel de andaime tubular, para altura de ate 15m; exclusive mao-de-obra de montagem e desmontagem, inclusive transporte.</v>
          </cell>
          <cell r="D245" t="str">
            <v>un.mes</v>
          </cell>
          <cell r="E245">
            <v>108.22</v>
          </cell>
        </row>
        <row r="246">
          <cell r="A246" t="str">
            <v>CO001758</v>
          </cell>
          <cell r="B246" t="str">
            <v>CO05100250/</v>
          </cell>
          <cell r="C246" t="str">
            <v>Aluguel de andaime tubular, para altura de 16m ate 20m; exclusive mao-de-obra de montagem e desmontagem, inclusive transporte.</v>
          </cell>
          <cell r="D246" t="str">
            <v>un.mes</v>
          </cell>
          <cell r="E246">
            <v>136.30000000000001</v>
          </cell>
        </row>
        <row r="247">
          <cell r="A247" t="str">
            <v>CO001759</v>
          </cell>
          <cell r="B247" t="str">
            <v>CO05100300/</v>
          </cell>
          <cell r="C247" t="str">
            <v>Aluguel de andaime tubular, para altura de 21m ate 50m; exclusive mao-de-obra de montagem e desmontagem, inclusive transporte.</v>
          </cell>
          <cell r="D247" t="str">
            <v>un.mes</v>
          </cell>
          <cell r="E247">
            <v>304.3</v>
          </cell>
        </row>
        <row r="248">
          <cell r="A248" t="str">
            <v>CO000057</v>
          </cell>
          <cell r="B248" t="str">
            <v>CO05100350/</v>
          </cell>
          <cell r="C248" t="str">
            <v>Aluguel de torre-andaime tubular sobre rodizios com largura e profundidade de 1,50m e 10,50m de altura, exclusive transporte dos elementos da torre, plataforma ou passarela  de Pinho ou similar (vide item CO000052).  Montagem e desmontagem (vide item CO00</v>
          </cell>
          <cell r="D248" t="str">
            <v>un.mes</v>
          </cell>
          <cell r="E248">
            <v>114</v>
          </cell>
        </row>
        <row r="249">
          <cell r="A249" t="str">
            <v>CO000058</v>
          </cell>
          <cell r="B249" t="str">
            <v>CO05100400/</v>
          </cell>
          <cell r="C249" t="str">
            <v>Aluguel de elevador para obra, de elementos tubulares, para transporte vertical de materiais em cabine aberta, inclusive esta, guincho de 10CV, plataforma e cabos de 16m de altura, exclusive: transporte dos elementos ate a obra.  Inclusive montagem e desm</v>
          </cell>
          <cell r="D249" t="str">
            <v>un.mes</v>
          </cell>
          <cell r="E249">
            <v>1748.39</v>
          </cell>
        </row>
        <row r="250">
          <cell r="A250" t="str">
            <v>CO002174</v>
          </cell>
          <cell r="B250" t="str">
            <v>CO05100450/</v>
          </cell>
          <cell r="C250" t="str">
            <v xml:space="preserve">Aluguel de elevador para obra, de elementos tubulares, para transporte vertical de concreto, pedra, areia e outros materiais, constituido de guincho de 10CV, cacamba automatica de 550l, funil para descarga, silo de espera de 1000l e cabos, 16m de altura, </v>
          </cell>
          <cell r="D250" t="str">
            <v>un.mes</v>
          </cell>
          <cell r="E250">
            <v>1234.07</v>
          </cell>
        </row>
        <row r="251">
          <cell r="A251" t="str">
            <v>CO000059</v>
          </cell>
          <cell r="B251" t="str">
            <v>CO05100500/</v>
          </cell>
          <cell r="C251" t="str">
            <v>Aluguel de andaime suspenso tipo pesado para servicos de revestimento, com 2m de extensao, constituido por 4 guinchos, cabos com 30m, tela protetora e demais materiais necessarios a fixacao e operacao do andaime.  Exclusive: transporte do andaime ate a ob</v>
          </cell>
          <cell r="D251" t="str">
            <v>un.mes</v>
          </cell>
          <cell r="E251">
            <v>61.34</v>
          </cell>
        </row>
        <row r="252">
          <cell r="A252" t="str">
            <v>CO000060</v>
          </cell>
          <cell r="B252" t="str">
            <v>CO05100550/</v>
          </cell>
          <cell r="C252" t="str">
            <v>Aluguel de andaime suspenso tipo leve, para servicos de pintura, com 3m de extensao, constituido por 2 guinchos, cabos com 45m, tela protetora, plataforma e demais materiais necessarios a fixacao e operacao de andaime.  Exclusive: transporte do andaime at</v>
          </cell>
          <cell r="D252" t="str">
            <v>un.mes</v>
          </cell>
          <cell r="E252">
            <v>182.13</v>
          </cell>
        </row>
        <row r="253">
          <cell r="A253" t="str">
            <v>CO000067</v>
          </cell>
          <cell r="B253" t="str">
            <v>CO05100600/</v>
          </cell>
          <cell r="C253" t="str">
            <v>Teleferico de obra para transporte de materiais diversos encosta acima, incluindo todos os materiais para sua instalacao, exclusive aluguel guincho, talha manual e montagem e desmontagem.</v>
          </cell>
          <cell r="D253" t="str">
            <v>m</v>
          </cell>
          <cell r="E253">
            <v>83.71</v>
          </cell>
        </row>
        <row r="254">
          <cell r="A254" t="str">
            <v>CO001761</v>
          </cell>
          <cell r="B254" t="str">
            <v>CO05150050/</v>
          </cell>
          <cell r="C254" t="str">
            <v>Montagem e desmontagem de andaime tubular.</v>
          </cell>
          <cell r="D254" t="str">
            <v>h</v>
          </cell>
          <cell r="E254">
            <v>5.35</v>
          </cell>
        </row>
        <row r="255">
          <cell r="A255" t="str">
            <v>CO000061</v>
          </cell>
          <cell r="B255" t="str">
            <v>CO05150100/</v>
          </cell>
          <cell r="C255" t="str">
            <v>Montagem e desmontagem de andaime tubular, considerando-se a area vertical recoberta.</v>
          </cell>
          <cell r="D255" t="str">
            <v>m2</v>
          </cell>
          <cell r="E255">
            <v>1.94</v>
          </cell>
        </row>
        <row r="256">
          <cell r="A256" t="str">
            <v>CO000062</v>
          </cell>
          <cell r="B256" t="str">
            <v>CO05150150/</v>
          </cell>
          <cell r="C256" t="str">
            <v>Montagem e desmontagem de andaime suspenso, considerando-se a extensao horizontal das fachadas e/ou empenas.</v>
          </cell>
          <cell r="D256" t="str">
            <v>m</v>
          </cell>
          <cell r="E256">
            <v>9.25</v>
          </cell>
        </row>
        <row r="257">
          <cell r="A257" t="str">
            <v>CO000063</v>
          </cell>
          <cell r="B257" t="str">
            <v>CO05150200/</v>
          </cell>
          <cell r="C257" t="str">
            <v>Desmontagem e remontagem de andaimes suspensos pendentes da estrutura.</v>
          </cell>
          <cell r="D257" t="str">
            <v>m2</v>
          </cell>
          <cell r="E257">
            <v>16.18</v>
          </cell>
        </row>
        <row r="258">
          <cell r="A258" t="str">
            <v>CO000064</v>
          </cell>
          <cell r="B258" t="str">
            <v>CO05150250/</v>
          </cell>
          <cell r="C258" t="str">
            <v>Movimentacao vertical de andaime suspenso, considerando-se uma vez a area trabalhada, em projecao vertical.</v>
          </cell>
          <cell r="D258" t="str">
            <v>m2</v>
          </cell>
          <cell r="E258">
            <v>0.78</v>
          </cell>
        </row>
        <row r="259">
          <cell r="A259" t="str">
            <v>CO000065</v>
          </cell>
          <cell r="B259" t="str">
            <v>CO05150300/</v>
          </cell>
          <cell r="C259" t="str">
            <v>Movimentacao vertical ou horizontal de plataforma ou passarela.</v>
          </cell>
          <cell r="D259" t="str">
            <v>m2</v>
          </cell>
          <cell r="E259">
            <v>0.16</v>
          </cell>
        </row>
        <row r="260">
          <cell r="A260" t="str">
            <v>CO007101</v>
          </cell>
          <cell r="B260" t="str">
            <v>CO05200050/</v>
          </cell>
          <cell r="C260" t="str">
            <v>Montagem e desmontagem de elevador de obra de elementos tubulares para transporte vertical de concreto, pedra, areia e outros materiais e para elevadores com transporte vertical de materiais em cabine aberta constituidos de guincho de 10CV, cacamba automa</v>
          </cell>
          <cell r="D260" t="str">
            <v>un</v>
          </cell>
          <cell r="E260">
            <v>154.91</v>
          </cell>
        </row>
        <row r="261">
          <cell r="A261" t="str">
            <v>CO005389</v>
          </cell>
          <cell r="B261" t="str">
            <v>CO10050050/</v>
          </cell>
          <cell r="C261" t="str">
            <v>Montagem ou desmontagem de andaime tipo flutuante, com plataforma.</v>
          </cell>
          <cell r="D261" t="str">
            <v>m2</v>
          </cell>
          <cell r="E261">
            <v>32.25</v>
          </cell>
        </row>
        <row r="262">
          <cell r="A262" t="str">
            <v>DR002179</v>
          </cell>
          <cell r="B262" t="str">
            <v>DR05050050/</v>
          </cell>
          <cell r="C262" t="str">
            <v>Tampao de ferro fundido, tipo quadrado ate (25x25)cm, assentado com argamassa de cimento e areia no traco 1:4 em volume, exclusive o tampao.  Assentamento.</v>
          </cell>
          <cell r="D262" t="str">
            <v>un</v>
          </cell>
          <cell r="E262">
            <v>12.15</v>
          </cell>
        </row>
        <row r="263">
          <cell r="A263" t="str">
            <v>DR017753</v>
          </cell>
          <cell r="B263" t="str">
            <v>DR05050100/</v>
          </cell>
          <cell r="C263" t="str">
            <v>Tampao de ferro fundido, tipo quadrado de (50x50)cm ate (1x1)m, assentamento com argamassa de cimento e areia no traco 1:4 em volume, exclusive o tampao.</v>
          </cell>
          <cell r="D263" t="str">
            <v>un</v>
          </cell>
          <cell r="E263">
            <v>25.02</v>
          </cell>
        </row>
        <row r="264">
          <cell r="A264" t="str">
            <v>DR008801</v>
          </cell>
          <cell r="B264" t="str">
            <v>DR05050150/</v>
          </cell>
          <cell r="C264" t="str">
            <v>Tampao de ferro fundido completo, articulado, de 0,60m de diametro, padrao RIOLUZ, tipo leve, assentado com argamassa de cimento e areia no traco 1:4 em volume, exclusive o tampao.  Assentamento.</v>
          </cell>
          <cell r="D264" t="str">
            <v>un</v>
          </cell>
          <cell r="E264">
            <v>19.29</v>
          </cell>
        </row>
        <row r="265">
          <cell r="A265" t="str">
            <v>DR009501</v>
          </cell>
          <cell r="B265" t="str">
            <v>DR05050200/</v>
          </cell>
          <cell r="C265" t="str">
            <v>Tampao de ferro fundido, circular, de 0,60m de diametro, pesando 175Kg, assentado com argamassa de cimento e areia no traco 1:4 em volume, exclusive o tampao.  Assentamento.</v>
          </cell>
          <cell r="D265" t="str">
            <v>un</v>
          </cell>
          <cell r="E265">
            <v>24.12</v>
          </cell>
        </row>
        <row r="266">
          <cell r="A266" t="str">
            <v>DR017749</v>
          </cell>
          <cell r="B266" t="str">
            <v>DR05100050/</v>
          </cell>
          <cell r="C266" t="str">
            <v>Calhas meio-tubo circulares de concreto vibrado, diametro interno de 0,30m.  Fornecimento e assentamento.</v>
          </cell>
          <cell r="D266" t="str">
            <v>m</v>
          </cell>
          <cell r="E266">
            <v>16.93</v>
          </cell>
        </row>
        <row r="267">
          <cell r="A267" t="str">
            <v>DR017750</v>
          </cell>
          <cell r="B267" t="str">
            <v>DR05100100/</v>
          </cell>
          <cell r="C267" t="str">
            <v>Calhas meio-tubo circulares de concreto vibrado, diametro interno de 0,40m.  Fornecimento e assentamento.</v>
          </cell>
          <cell r="D267" t="str">
            <v>m</v>
          </cell>
          <cell r="E267">
            <v>24.73</v>
          </cell>
        </row>
        <row r="268">
          <cell r="A268" t="str">
            <v>DR017751</v>
          </cell>
          <cell r="B268" t="str">
            <v>DR05100150/</v>
          </cell>
          <cell r="C268" t="str">
            <v>Calhas meio-tubo circulares de concreto vibrado, diametro interno de 0,50m.  Fornecimento e assentamento.</v>
          </cell>
          <cell r="D268" t="str">
            <v>m</v>
          </cell>
          <cell r="E268">
            <v>35.6</v>
          </cell>
        </row>
        <row r="269">
          <cell r="A269" t="str">
            <v>DR017752</v>
          </cell>
          <cell r="B269" t="str">
            <v>DR05100200/</v>
          </cell>
          <cell r="C269" t="str">
            <v>Calhas meio-tubo circulares de concreto vibrado, diametro interno de 0,60m.  Fornecimento e assentamento.</v>
          </cell>
          <cell r="D269" t="str">
            <v>m</v>
          </cell>
          <cell r="E269">
            <v>53.55</v>
          </cell>
        </row>
        <row r="270">
          <cell r="A270" t="str">
            <v>DR000327</v>
          </cell>
          <cell r="B270" t="str">
            <v>DR05150050/</v>
          </cell>
          <cell r="C270" t="str">
            <v>Tubo de concreto simples, classe C-1, para coletor de aguas pluviais, de 0,30m de diametro, aterro e soca ate a altura da geratriz superior do tubo; inclusive fornecimento do material para rejuntamento com argamassa de cimento e areia no traco 1:4.  Forne</v>
          </cell>
          <cell r="D270" t="str">
            <v>m</v>
          </cell>
          <cell r="E270">
            <v>27.9</v>
          </cell>
        </row>
        <row r="271">
          <cell r="A271" t="str">
            <v>DR000328</v>
          </cell>
          <cell r="B271" t="str">
            <v>DR05150100/</v>
          </cell>
          <cell r="C271" t="str">
            <v>Tubo de concreto simples, classe C-1, para coletor de aguas pluviais, de 0,40m de diametro, aterro e soca ate a altura da geratriz superior do tubo; inclusive fornecimento do material para rejuntamento com argamassa de cimento e areia no traco 1:4.  Forne</v>
          </cell>
          <cell r="D271" t="str">
            <v>m</v>
          </cell>
          <cell r="E271">
            <v>37.869999999999997</v>
          </cell>
        </row>
        <row r="272">
          <cell r="A272" t="str">
            <v>DR000329</v>
          </cell>
          <cell r="B272" t="str">
            <v>DR05150150/</v>
          </cell>
          <cell r="C272" t="str">
            <v>Tubo de concreto simples, classe C-1, para coletor de aguas pluviais, de 0,50m de diametro, aterro e soca ate a altura da geratriz superior do tubo; inclusive fornecimento do material para rejuntamento com argamassa de cimento e areia no traco 1:4.  Forne</v>
          </cell>
          <cell r="D272" t="str">
            <v>m</v>
          </cell>
          <cell r="E272">
            <v>53.83</v>
          </cell>
        </row>
        <row r="273">
          <cell r="A273" t="str">
            <v>DR000330</v>
          </cell>
          <cell r="B273" t="str">
            <v>DR05150200/</v>
          </cell>
          <cell r="C273" t="str">
            <v>Tubo de concreto simples, classe C-1, para coletor de aguas pluviais, de 0,60m de diametro, aterro e soca ate a altura da geratriz superior do tubo; inclusive fornecimento do material para rejuntamento com argamassa de cimento e areia no traco 1:4.  Forne</v>
          </cell>
          <cell r="D273" t="str">
            <v>m</v>
          </cell>
          <cell r="E273">
            <v>72.73</v>
          </cell>
        </row>
        <row r="274">
          <cell r="A274" t="str">
            <v>DR000331</v>
          </cell>
          <cell r="B274" t="str">
            <v>DR05200050/</v>
          </cell>
          <cell r="C274" t="str">
            <v xml:space="preserve">Tubo de concreto armado, classe CA-1, para galerias de aguas pluviais, com diametro de 0,40m, aterro e soca ate a geratriz superior do tubo; inclusive fornecimento do material para rejuntamento com argamassa de cimento e areia no traco 1:4.  Fornecimento </v>
          </cell>
          <cell r="D274" t="str">
            <v>m</v>
          </cell>
          <cell r="E274">
            <v>42.34</v>
          </cell>
        </row>
        <row r="275">
          <cell r="A275" t="str">
            <v>DR000332</v>
          </cell>
          <cell r="B275" t="str">
            <v>DR05200100/</v>
          </cell>
          <cell r="C275" t="str">
            <v xml:space="preserve">Tubo de concreto armado, classe CA-1, para galerias de aguas pluviais, com diametro de 0,50m, aterro e soca ate a geratriz superior do tubo; inclusive fornecimento do material para rejuntamento com argamassa de cimento e areia no traco 1:4.  Fornecimento </v>
          </cell>
          <cell r="D275" t="str">
            <v>m</v>
          </cell>
          <cell r="E275">
            <v>64.31</v>
          </cell>
        </row>
        <row r="276">
          <cell r="A276" t="str">
            <v>DR000333</v>
          </cell>
          <cell r="B276" t="str">
            <v>DR05200150/</v>
          </cell>
          <cell r="C276" t="str">
            <v xml:space="preserve">Tubo de concreto armado, classe CA-1, para galerias de aguas pluviais, com diametro de 0,60m, aterro e soca ate a geratriz superior do tubo; inclusive fornecimento do material para rejuntamento com argamassa de cimento e areia no traco 1:4.  Fornecimento </v>
          </cell>
          <cell r="D276" t="str">
            <v>m</v>
          </cell>
          <cell r="E276">
            <v>73.510000000000005</v>
          </cell>
        </row>
        <row r="277">
          <cell r="A277" t="str">
            <v>DR000334</v>
          </cell>
          <cell r="B277" t="str">
            <v>DR05200200/</v>
          </cell>
          <cell r="C277" t="str">
            <v xml:space="preserve">Tubo de concreto armado, classe CA-1, para galerias de aguas pluviais, com diametro de 0,70m, aterro e soca ate a geratriz superior do tubo; inclusive fornecimento do material para rejuntamento com argamassa de cimento e areia no traco 1:4.  Fornecimento </v>
          </cell>
          <cell r="D277" t="str">
            <v>m</v>
          </cell>
          <cell r="E277">
            <v>97.63</v>
          </cell>
        </row>
        <row r="278">
          <cell r="A278" t="str">
            <v>DR000335</v>
          </cell>
          <cell r="B278" t="str">
            <v>DR05200250/</v>
          </cell>
          <cell r="C278" t="str">
            <v xml:space="preserve">Tubo de concreto armado, classe CA-1, para galerias de aguas pluviais, com diametro de 0,80m, aterro e soca ate a geratriz superior do tubo; inclusive fornecimento do material para rejuntamento com argamassa de cimento e areia no traco 1:4.  Fornecimento </v>
          </cell>
          <cell r="D278" t="str">
            <v>m</v>
          </cell>
          <cell r="E278">
            <v>109.9</v>
          </cell>
        </row>
        <row r="279">
          <cell r="A279" t="str">
            <v>DR000336</v>
          </cell>
          <cell r="B279" t="str">
            <v>DR05200300/</v>
          </cell>
          <cell r="C279" t="str">
            <v xml:space="preserve">Tubo de concreto armado, classe CA-1, para galerias de aguas pluviais, com diametro de 0,90m, aterro e soca ate a geratriz superior do tubo; inclusive fornecimento do material para rejuntamento com argamassa de cimento e areia no traco 1:4.  Fornecimento </v>
          </cell>
          <cell r="D279" t="str">
            <v>m</v>
          </cell>
          <cell r="E279">
            <v>136.74</v>
          </cell>
        </row>
        <row r="280">
          <cell r="A280" t="str">
            <v>DR007518</v>
          </cell>
          <cell r="B280" t="str">
            <v>DR05200350/</v>
          </cell>
          <cell r="C280" t="str">
            <v>Tubo de concreto armado, classe CA-1, para galerias de aguas pluviais, com diametro de 1m, aterro e soca ate a geratriz superior do tubo; inclusive fornecimento do material para rejuntamento com argamassa de cimento e areia no traco 1:4.  Fornecimento e a</v>
          </cell>
          <cell r="D280" t="str">
            <v>m</v>
          </cell>
          <cell r="E280">
            <v>149.03</v>
          </cell>
        </row>
        <row r="281">
          <cell r="A281" t="str">
            <v>DR007519</v>
          </cell>
          <cell r="B281" t="str">
            <v>DR05200400/</v>
          </cell>
          <cell r="C281" t="str">
            <v xml:space="preserve">Tubo de concreto armado, classe CA-1, para galerias de aguas pluviais, com diametro de 1,10m, aterro e soca ate a geratriz superior do tubo; inclusive fornecimento do material para rejuntamento com argamassa de cimento e areia no traco 1:4.  Fornecimento </v>
          </cell>
          <cell r="D281" t="str">
            <v>m</v>
          </cell>
          <cell r="E281">
            <v>180.55</v>
          </cell>
        </row>
        <row r="282">
          <cell r="A282" t="str">
            <v>DR007520</v>
          </cell>
          <cell r="B282" t="str">
            <v>DR05200450/</v>
          </cell>
          <cell r="C282" t="str">
            <v xml:space="preserve">Tubo de concreto armado, classe CA-1, para galerias de aguas pluviais, com diametro de 1,20m, aterro e soca ate a geratriz superior do tubo; inclusive fornecimento do material para rejuntamento com argamassa de cimento e areia no traco 1:4.  Fornecimento </v>
          </cell>
          <cell r="D282" t="str">
            <v>m</v>
          </cell>
          <cell r="E282">
            <v>257.8</v>
          </cell>
        </row>
        <row r="283">
          <cell r="A283" t="str">
            <v>DR007521</v>
          </cell>
          <cell r="B283" t="str">
            <v>DR05200500/</v>
          </cell>
          <cell r="C283" t="str">
            <v xml:space="preserve">Tubo de concreto armado, classe CA-1, para galerias de aguas pluviais, com diametro de 1,50m, aterro e soca ate a geratriz superior do tubo; inclusive fornecimento do material para rejuntamento com argamassa de cimento e areia no traco 1:4.  Fornecimento </v>
          </cell>
          <cell r="D283" t="str">
            <v>m</v>
          </cell>
          <cell r="E283">
            <v>386.41</v>
          </cell>
        </row>
        <row r="284">
          <cell r="A284" t="str">
            <v>DR005814</v>
          </cell>
          <cell r="B284" t="str">
            <v>DR05200550/</v>
          </cell>
          <cell r="C284" t="str">
            <v>Tubo de concreto armado, classe CA-1, para galerias de aguas pluviais, com diametro de 2m, aterro e soca ate a geratriz superior do tubo; inclusive fornecimento do material para rejuntamento com argamassa de cimento e areia no traco 1:4.  Fornecimento e a</v>
          </cell>
          <cell r="D284" t="str">
            <v>m</v>
          </cell>
          <cell r="E284">
            <v>753.91</v>
          </cell>
        </row>
        <row r="285">
          <cell r="A285" t="str">
            <v>DR000341</v>
          </cell>
          <cell r="B285" t="str">
            <v>DR05250050/</v>
          </cell>
          <cell r="C285" t="str">
            <v xml:space="preserve">Tubo de concreto armado, classe CA-2, para galerias de aguas pluviais, com diametro de 0,40m, aterro e soca ate a geratriz superior do tubo; inclusive fornecimento do material para rejuntamento com argamassa de cimento e areia no traco 1:4.  Fornecimento </v>
          </cell>
          <cell r="D285" t="str">
            <v>m</v>
          </cell>
          <cell r="E285">
            <v>52.2</v>
          </cell>
        </row>
        <row r="286">
          <cell r="A286" t="str">
            <v>DR000342</v>
          </cell>
          <cell r="B286" t="str">
            <v>DR05250100/</v>
          </cell>
          <cell r="C286" t="str">
            <v xml:space="preserve">Tubo de concreto armado, classe CA-2, para galerias de aguas pluviais, com diametro de 0,50m, aterro e soca ate a geratriz superior do tubo; inclusive fornecimento do material para rejuntamento com argamassa de cimento e areia no traco 1:4.  Fornecimento </v>
          </cell>
          <cell r="D286" t="str">
            <v>m</v>
          </cell>
          <cell r="E286">
            <v>84.53</v>
          </cell>
        </row>
        <row r="287">
          <cell r="A287" t="str">
            <v>DR000343</v>
          </cell>
          <cell r="B287" t="str">
            <v>DR05250150/</v>
          </cell>
          <cell r="C287" t="str">
            <v xml:space="preserve">Tubo de concreto armado, classe CA-2, para galerias de aguas pluviais, com diametro de 0,60m, aterro e soca ate a geratriz superior do tubo; inclusive fornecimento do material para rejuntamento com argamassa de cimento e areia no traco 1:4.  Fornecimento </v>
          </cell>
          <cell r="D287" t="str">
            <v>m</v>
          </cell>
          <cell r="E287">
            <v>92.47</v>
          </cell>
        </row>
        <row r="288">
          <cell r="A288" t="str">
            <v>DR007522</v>
          </cell>
          <cell r="B288" t="str">
            <v>DR05250200/</v>
          </cell>
          <cell r="C288" t="str">
            <v>Tubo de concreto armado, classe CA-2, para galerias de aguas pluviais, com diametro de 1m, aterro e soca ate a geratriz superior do tubo; inclusive fornecimento do material para rejuntamento com argamassa de cimento e areia no traco 1:4.  Fornecimento e a</v>
          </cell>
          <cell r="D288" t="str">
            <v>m</v>
          </cell>
          <cell r="E288">
            <v>184.53</v>
          </cell>
        </row>
        <row r="289">
          <cell r="A289" t="str">
            <v>DR004186</v>
          </cell>
          <cell r="B289" t="str">
            <v>DR05300050/</v>
          </cell>
          <cell r="C289" t="str">
            <v xml:space="preserve">Manilha ceramica vidrada, conforme especificacoes da CEDAE, para esgoto sanitario, aterro e soca ate a altura da geratriz superior do tubo, com diametro 0,10m, inclusive fornecimento do material para rejuntamento com argamassa de cimento e areia no traco </v>
          </cell>
          <cell r="D289" t="str">
            <v>m</v>
          </cell>
          <cell r="E289">
            <v>9.8800000000000008</v>
          </cell>
        </row>
        <row r="290">
          <cell r="A290" t="str">
            <v>DR000345</v>
          </cell>
          <cell r="B290" t="str">
            <v>DR05300100/</v>
          </cell>
          <cell r="C290" t="str">
            <v xml:space="preserve">Manilha ceramica vidrada, conforme especificacoes da CEDAE, para esgoto sanitario, aterro e soca ate a altura da geratriz superior do tubo, com diametro 0,15m, inclusive fornecimento do material para rejuntamento com argamassa de cimento e areia no traco </v>
          </cell>
          <cell r="D290" t="str">
            <v>m</v>
          </cell>
          <cell r="E290">
            <v>15.74</v>
          </cell>
        </row>
        <row r="291">
          <cell r="A291" t="str">
            <v>DR000346</v>
          </cell>
          <cell r="B291" t="str">
            <v>DR05300150/</v>
          </cell>
          <cell r="C291" t="str">
            <v xml:space="preserve">Manilha ceramica vidrada, conforme especificacoes da CEDAE, para esgoto sanitario, aterro e soca ate a altura da geratriz superior do tubo, com diametro 0,20m, inclusive fornecimento do material para rejuntamento com argamassa de cimento e areia no traco </v>
          </cell>
          <cell r="D291" t="str">
            <v>m</v>
          </cell>
          <cell r="E291">
            <v>21.92</v>
          </cell>
        </row>
        <row r="292">
          <cell r="A292" t="str">
            <v>DR004407</v>
          </cell>
          <cell r="B292" t="str">
            <v>DR05300200/</v>
          </cell>
          <cell r="C292" t="str">
            <v xml:space="preserve">Manilha ceramica vidrada, conforme especificacoes da CEDAE, para esgoto sanitario, aterro e soca ate a altura da geratriz superior do tubo, com diametro 0,25m, inclusive fornecimento do material para rejuntamento com argamassa de cimento e areia no traco </v>
          </cell>
          <cell r="D292" t="str">
            <v>m</v>
          </cell>
          <cell r="E292">
            <v>35.17</v>
          </cell>
        </row>
        <row r="293">
          <cell r="A293" t="str">
            <v>DR004408</v>
          </cell>
          <cell r="B293" t="str">
            <v>DR05300250/</v>
          </cell>
          <cell r="C293" t="str">
            <v xml:space="preserve">Manilha ceramica vidrada, conforme especificacoes da CEDAE, para esgoto sanitario, aterro e soca ate a altura da geratriz superior do tubo, com diametro 0,30m, inclusive fornecimento do material para rejuntamento com argamassa de cimento e areia no traco </v>
          </cell>
          <cell r="D293" t="str">
            <v>m</v>
          </cell>
          <cell r="E293">
            <v>58.38</v>
          </cell>
        </row>
        <row r="294">
          <cell r="A294" t="str">
            <v>DR000348</v>
          </cell>
          <cell r="B294" t="str">
            <v>DR05350050/</v>
          </cell>
          <cell r="C294" t="str">
            <v>Curva ceramica de 45o ou 90o de ceramica, vibrada internamente, para esgoto, com diametro de 0,15m, inclusive fornecimento do material para rejuntamento com argamassa de cimento e areia no traco 1:4.  Fornecimento e assentamento.</v>
          </cell>
          <cell r="D294" t="str">
            <v>un</v>
          </cell>
          <cell r="E294">
            <v>11.84</v>
          </cell>
        </row>
        <row r="295">
          <cell r="A295" t="str">
            <v>DR000347</v>
          </cell>
          <cell r="B295" t="str">
            <v>DR05350100/</v>
          </cell>
          <cell r="C295" t="str">
            <v>Juncao de 45o ou 90o de ceramica, vibrada internamente, para esgoto, com diametro de 0,15m, inclusive fornecimento do material para rejuntamento com argamassa de cimento e areia no traco 1:4.  Fornecimento e assentamento.</v>
          </cell>
          <cell r="D295" t="str">
            <v>un</v>
          </cell>
          <cell r="E295">
            <v>19.57</v>
          </cell>
        </row>
        <row r="296">
          <cell r="A296" t="str">
            <v>DR004185</v>
          </cell>
          <cell r="B296" t="str">
            <v>DR05350150/</v>
          </cell>
          <cell r="C296" t="str">
            <v>Juncao de 45o ou 90o, vibrada internamente, para esgoto, com diametro de 0,20m, inclusive fornecimento do material para rejuntamento com argamassa de cimento e areia no traco 1:4. Fornecimento e assentamento.</v>
          </cell>
          <cell r="D296" t="str">
            <v>un</v>
          </cell>
          <cell r="E296">
            <v>26.89</v>
          </cell>
        </row>
        <row r="297">
          <cell r="A297" t="str">
            <v>DR010326</v>
          </cell>
          <cell r="B297" t="str">
            <v>DR05400050/</v>
          </cell>
          <cell r="C297" t="str">
            <v xml:space="preserve">Tubo de PVC rigido (NBR-7362), Vinilfort, para coletor de esgoto sanitario, com diametro nominal de 100mm, compreendendo carga e descarga, colocacao na vala, montagem e reaterro ate a geratriz superior do tubo, inclusive anel de borracha.  Fornecimento e </v>
          </cell>
          <cell r="D297" t="str">
            <v>m</v>
          </cell>
          <cell r="E297">
            <v>9.6999999999999993</v>
          </cell>
        </row>
        <row r="298">
          <cell r="A298" t="str">
            <v>DR010325</v>
          </cell>
          <cell r="B298" t="str">
            <v>DR05400100/</v>
          </cell>
          <cell r="C298" t="str">
            <v xml:space="preserve">Tubo de PVC rigido (NBR-7362), Vinilfort, para coletor de esgoto sanitario, com diametro nominal de 150mm, compreendendo carga e descarga, colocacao na vala, montagem e reaterro ate a geratriz superior do tubo, inclusive anel de borracha.  Fornecimento e </v>
          </cell>
          <cell r="D298" t="str">
            <v>m</v>
          </cell>
          <cell r="E298">
            <v>22.24</v>
          </cell>
        </row>
        <row r="299">
          <cell r="A299" t="str">
            <v>DR010322</v>
          </cell>
          <cell r="B299" t="str">
            <v>DR05400150/</v>
          </cell>
          <cell r="C299" t="str">
            <v xml:space="preserve">Tubo de PVC rigido (NBR-7362), Vinilfort, para coletor de esgoto sanitario, com diametro nominal de 200mm, compreendendo carga e descarga, colocacao na vala, montagem e reaterro ate a geratriz superior do tubo, inclusive anel de borracha.  Fornecimento e </v>
          </cell>
          <cell r="D299" t="str">
            <v>m</v>
          </cell>
          <cell r="E299">
            <v>31.38</v>
          </cell>
        </row>
        <row r="300">
          <cell r="A300" t="str">
            <v>DR010323</v>
          </cell>
          <cell r="B300" t="str">
            <v>DR05400200/</v>
          </cell>
          <cell r="C300" t="str">
            <v xml:space="preserve">Tubo de PVC rigido (NBR-7362), Vinilfort, para coletor de esgoto sanitario, com diametro nominal de 250mm, compreendendo carga e descarga, colocacao na vala, montagem e reaterro ate a geratriz superior do tubo, inclusive anel de borracha.  Fornecimento e </v>
          </cell>
          <cell r="D300" t="str">
            <v>m</v>
          </cell>
          <cell r="E300">
            <v>57.53</v>
          </cell>
        </row>
        <row r="301">
          <cell r="A301" t="str">
            <v>DR005433</v>
          </cell>
          <cell r="B301" t="str">
            <v>DR10100053A</v>
          </cell>
          <cell r="C301" t="str">
            <v>Tubo de queda de ferro fundido, diametro de 75mm, para drenagem de passarelas e viadutos.  Fornecimento e assentamento.</v>
          </cell>
          <cell r="D301" t="str">
            <v>m</v>
          </cell>
          <cell r="E301">
            <v>106.11</v>
          </cell>
        </row>
        <row r="302">
          <cell r="A302" t="str">
            <v>DR004080</v>
          </cell>
          <cell r="B302" t="str">
            <v>DR10150050/</v>
          </cell>
          <cell r="C302" t="str">
            <v>Cap de ferro fundido ductil, pintado interna e externamente com tinta betuminosa, com uma bolsa, inclusive fornecimento do material para junta (anel de borracha), com diametro de 75mm.  Fornecimento e assentamento.</v>
          </cell>
          <cell r="D302" t="str">
            <v>un</v>
          </cell>
          <cell r="E302">
            <v>52.9</v>
          </cell>
        </row>
        <row r="303">
          <cell r="A303" t="str">
            <v>DR004081</v>
          </cell>
          <cell r="B303" t="str">
            <v>DR10150053/</v>
          </cell>
          <cell r="C303" t="str">
            <v>Cap de ferro fundido ductil, pintado interna e externamente com tinta betuminosa, com uma bolsa, inclusive fornecimento do material para junta (anel de borracha), com diametro de 100mm.  Fornecimento e assentamento.</v>
          </cell>
          <cell r="D303" t="str">
            <v>un</v>
          </cell>
          <cell r="E303">
            <v>65.89</v>
          </cell>
        </row>
        <row r="304">
          <cell r="A304" t="str">
            <v>DR004094</v>
          </cell>
          <cell r="B304" t="str">
            <v>DR10150056/</v>
          </cell>
          <cell r="C304" t="str">
            <v>Cap de ferro fundido ductil, pintado interna e externamente com tinta betuminosa, com uma bolsa, inclusive fornecimento do material para junta (anel de borracha), com diametro de 150mm.  Fornecimento e assentamento.</v>
          </cell>
          <cell r="D304" t="str">
            <v>un</v>
          </cell>
          <cell r="E304">
            <v>100.94</v>
          </cell>
        </row>
        <row r="305">
          <cell r="A305" t="str">
            <v>DR004258</v>
          </cell>
          <cell r="B305" t="str">
            <v>DR10150100/</v>
          </cell>
          <cell r="C305" t="str">
            <v>Crivo de ferro fundido ductil, pintado interna e externamente com tinta betuminosa, com 1 flange, com diametro de 75mm.  Fornecimento e assentamento.</v>
          </cell>
          <cell r="D305" t="str">
            <v>un</v>
          </cell>
          <cell r="E305" t="e">
            <v>#N/A</v>
          </cell>
        </row>
        <row r="306">
          <cell r="A306" t="str">
            <v>DR004259</v>
          </cell>
          <cell r="B306" t="str">
            <v>DR10150103/</v>
          </cell>
          <cell r="C306" t="str">
            <v>Crivo de ferro fundido ductil, pintado interna e externamente com tinta betuminosa, com 1 flange, com diametro de 100mm.  Fornecimento e assentamento.</v>
          </cell>
          <cell r="D306" t="str">
            <v>un</v>
          </cell>
          <cell r="E306" t="e">
            <v>#N/A</v>
          </cell>
        </row>
        <row r="307">
          <cell r="A307" t="str">
            <v>DR004260</v>
          </cell>
          <cell r="B307" t="str">
            <v>DR10150106/</v>
          </cell>
          <cell r="C307" t="str">
            <v>Crivo de ferro fundido ductil, pintado interna e externamente com tinta betuminosa, com 1 flange, com diametro de 150mm.  Fornecimento e assentamento.</v>
          </cell>
          <cell r="D307" t="str">
            <v>un</v>
          </cell>
          <cell r="E307" t="e">
            <v>#N/A</v>
          </cell>
        </row>
        <row r="308">
          <cell r="A308" t="str">
            <v>DR004280</v>
          </cell>
          <cell r="B308" t="str">
            <v>DR10150150/</v>
          </cell>
          <cell r="C308" t="str">
            <v>Cruzeta de ferro fundido ductil, pintado interna e externamente com tinta betuminosa, com 4 bolsas, inclusive fornecimento do material para junta (anel de borracha), com diametro de (50x50)mm.  Fornecimento e assentamento.</v>
          </cell>
          <cell r="D308" t="str">
            <v>un</v>
          </cell>
          <cell r="E308" t="e">
            <v>#N/A</v>
          </cell>
        </row>
        <row r="309">
          <cell r="A309" t="str">
            <v>DR004105</v>
          </cell>
          <cell r="B309" t="str">
            <v>DR10150200/</v>
          </cell>
          <cell r="C309" t="str">
            <v>Curva de 90o de ferro fundido ductil, pintada interna e externamente com tinta betuminosa, com 2 flanges, inclusive  fornecimento do material para junta (arruela de borracha, parafusos com porca), com diametro de 50mm.  Fornecimento e assentamento.</v>
          </cell>
          <cell r="D309" t="str">
            <v>un</v>
          </cell>
          <cell r="E309">
            <v>97.4</v>
          </cell>
        </row>
        <row r="310">
          <cell r="A310" t="str">
            <v>DR004106</v>
          </cell>
          <cell r="B310" t="str">
            <v>DR10150203/</v>
          </cell>
          <cell r="C310" t="str">
            <v>Curva de 90o de ferro fundido ductil, pintada interna e externamente com tinta betuminosa, com 2 flanges, inclusive fornecimento do material para junta (arruela de borracha, parafusos com porca), com diametro de 75mm.  Fornecimento e assentamento.</v>
          </cell>
          <cell r="D310" t="str">
            <v>un</v>
          </cell>
          <cell r="E310">
            <v>172.76</v>
          </cell>
        </row>
        <row r="311">
          <cell r="A311" t="str">
            <v>DR004107</v>
          </cell>
          <cell r="B311" t="str">
            <v>DR10150206/</v>
          </cell>
          <cell r="C311" t="str">
            <v>Curva de 90o de ferro fundido ductil, pintada interna e externamente com tinta betuminosa, com 2 flanges, inclusive  fornecimento do material para junta (arruela de borracha, parafusos com porca), com diametro de 100mm.  Fornecimento e assentamento.</v>
          </cell>
          <cell r="D311" t="str">
            <v>un</v>
          </cell>
          <cell r="E311">
            <v>194.52</v>
          </cell>
        </row>
        <row r="312">
          <cell r="A312" t="str">
            <v>DR004108</v>
          </cell>
          <cell r="B312" t="str">
            <v>DR10150209/</v>
          </cell>
          <cell r="C312" t="str">
            <v>Curva de 90o de ferro fundido ductil, pintada interna e externamente com tinta betuminosa, com 2 flanges, inclusive fornecimento do material para junta (arruela de borracha, parafusos com porca), com diametro de 150mm.  Fornecimento e assentamento.</v>
          </cell>
          <cell r="D312" t="str">
            <v>un</v>
          </cell>
          <cell r="E312">
            <v>355.46</v>
          </cell>
        </row>
        <row r="313">
          <cell r="A313" t="str">
            <v>DR004112</v>
          </cell>
          <cell r="B313" t="str">
            <v>DR10150212/</v>
          </cell>
          <cell r="C313" t="str">
            <v>Curva de 90o de ferro fundido ductil, pintada interna e externamente com tinta betuminosa, com 2 flanges, inclusive fornecimento do material para junta (arruela de borracha, parafusos com porca), com diametro de 200mm.  Fornecimento e assentamento.</v>
          </cell>
          <cell r="D313" t="str">
            <v>un</v>
          </cell>
          <cell r="E313">
            <v>502.59</v>
          </cell>
        </row>
        <row r="314">
          <cell r="A314" t="str">
            <v>DR004113</v>
          </cell>
          <cell r="B314" t="str">
            <v>DR10150215/</v>
          </cell>
          <cell r="C314" t="str">
            <v>Curva de 90o de ferro fundido ductil, pintada interna e externamente com tinta betuminosa, com 2 flanges, inclusive fornecimento do material para junta (arruela de borracha, parafusos com porca), com diametro de 250mm.  Fornecimento e assentamento.</v>
          </cell>
          <cell r="D314" t="str">
            <v>un</v>
          </cell>
          <cell r="E314">
            <v>835.76</v>
          </cell>
        </row>
        <row r="315">
          <cell r="A315" t="str">
            <v>DR004115</v>
          </cell>
          <cell r="B315" t="str">
            <v>DR10150250/</v>
          </cell>
          <cell r="C315" t="str">
            <v>Curva de 45o de ferro fundido ductil, pintada interna e externamente com tinta betuminosa, com 2 flanges, inclusive fornecimento do material para junta (arruela de borracha, parafusos com porca), com diametro de 50mm.  Fornecimento e assentamento.</v>
          </cell>
          <cell r="D315" t="str">
            <v>un</v>
          </cell>
          <cell r="E315" t="e">
            <v>#N/A</v>
          </cell>
        </row>
        <row r="316">
          <cell r="A316" t="str">
            <v>DR004116</v>
          </cell>
          <cell r="B316" t="str">
            <v>DR10150253/</v>
          </cell>
          <cell r="C316" t="str">
            <v>Curva de 45o de ferro fundido ductil, pintada interna e externamente com tinta betuminosa, com 2 flanges, inclusive fornecimento do material para junta (arruela de borracha, parafusos com porca), com diametro de 75mm.  Fornecimento e assentamento.</v>
          </cell>
          <cell r="D316" t="str">
            <v>un</v>
          </cell>
          <cell r="E316">
            <v>186.4</v>
          </cell>
        </row>
        <row r="317">
          <cell r="A317" t="str">
            <v>DR004117</v>
          </cell>
          <cell r="B317" t="str">
            <v>DR10150256/</v>
          </cell>
          <cell r="C317" t="str">
            <v>Curva de 45o de ferro fundido ductil, pintada interna e externamente com tinta betuminosa, com 2 flanges, inclusive fornecimento do material para junta (arruela de borracha, parafusos com porca), com diametro de 100mm.  Fornecimento e assentamento.</v>
          </cell>
          <cell r="D317" t="str">
            <v>un</v>
          </cell>
          <cell r="E317">
            <v>187.81</v>
          </cell>
        </row>
        <row r="318">
          <cell r="A318" t="str">
            <v>DR004118</v>
          </cell>
          <cell r="B318" t="str">
            <v>DR10150259/</v>
          </cell>
          <cell r="C318" t="str">
            <v>Curva de 45o de ferro fundido ductil, pintada interna e externamente com tinta betuminosa, com 2 flanges, inclusive fornecimento do material para junta (arruela de borracha, parafusos com porca), com diametro de 150mm.  Fornecimento e assentamento.</v>
          </cell>
          <cell r="D318" t="str">
            <v>un</v>
          </cell>
          <cell r="E318">
            <v>336.23</v>
          </cell>
        </row>
        <row r="319">
          <cell r="A319" t="str">
            <v>DR004119</v>
          </cell>
          <cell r="B319" t="str">
            <v>DR10150262/</v>
          </cell>
          <cell r="C319" t="str">
            <v>Curva de 45o de ferro fundido ductil, pintada interna e externamente com tinta betuminosa, com 2 flanges, inclusive fornecimento do material para junta (arruela de borracha, parafusos com porca), com diametro de 200mm.  Fornecimento e assentamento.</v>
          </cell>
          <cell r="D319" t="str">
            <v>un</v>
          </cell>
          <cell r="E319">
            <v>439.67</v>
          </cell>
        </row>
        <row r="320">
          <cell r="A320" t="str">
            <v>DR004120</v>
          </cell>
          <cell r="B320" t="str">
            <v>DR10150265/</v>
          </cell>
          <cell r="C320" t="str">
            <v>Curva de 45o de ferro fundido ductil, pintada interna e externamente com tinta betuminosa, com 2 flanges, inclusive fornecimento do material para junta (arruela de borracha, parafusos com porca), com diametro de 250mm.  Fornecimento e assentamento.</v>
          </cell>
          <cell r="D320" t="str">
            <v>un</v>
          </cell>
          <cell r="E320">
            <v>990.5</v>
          </cell>
        </row>
        <row r="321">
          <cell r="A321" t="str">
            <v>DR004121</v>
          </cell>
          <cell r="B321" t="str">
            <v>DR10150268/</v>
          </cell>
          <cell r="C321" t="str">
            <v>Curva de 45o de ferro fundido ductil, pintada interna e externamente com tinta betuminosa, com 2 flanges, inclusive fornecimento do material para junta (arruela de borracha, parafusos com porca), com diametro de 300mm.  Fornecimento e assentamento.</v>
          </cell>
          <cell r="D321" t="str">
            <v>un</v>
          </cell>
          <cell r="E321">
            <v>1436.24</v>
          </cell>
        </row>
        <row r="322">
          <cell r="A322" t="str">
            <v>DR004098</v>
          </cell>
          <cell r="B322" t="str">
            <v>DR10150300/</v>
          </cell>
          <cell r="C322" t="str">
            <v>Extremidade de ferro fundido ductil, pintado internamente e externamente com tinta betuminosa, com 1 flange e 1 bolsa, inclusive fornecimento do material para junta (arruela, parafusos, anel de borracha), com diametro de 50mm.  Fornecimento e assentamento</v>
          </cell>
          <cell r="D322" t="str">
            <v>un</v>
          </cell>
          <cell r="E322" t="e">
            <v>#N/A</v>
          </cell>
        </row>
        <row r="323">
          <cell r="A323" t="str">
            <v>DR004099</v>
          </cell>
          <cell r="B323" t="str">
            <v>DR10150303/</v>
          </cell>
          <cell r="C323" t="str">
            <v>Extremidade de ferro fundido ductil, pintado internamente e externamente com tinta betuminosa, com 1 flange e 1 bolsa, inclusive fornecimento do material para junta (arruela, parafusos, anel de borracha), com diametro de 75mm.  Fornecimento e assentamento</v>
          </cell>
          <cell r="D323" t="str">
            <v>un</v>
          </cell>
          <cell r="E323">
            <v>135.86000000000001</v>
          </cell>
        </row>
        <row r="324">
          <cell r="A324" t="str">
            <v>DR004100</v>
          </cell>
          <cell r="B324" t="str">
            <v>DR10150306/</v>
          </cell>
          <cell r="C324" t="str">
            <v>Extremidade de ferro fundido ductil, pintado internamente e externamente com tinta betuminosa, com 1 flange e 1 bolsa, inclusive fornecimento do material para junta (arruela, parafusos, anel de borracha), com diametro de 100mm.  Fornecimento e assentament</v>
          </cell>
          <cell r="D324" t="str">
            <v>un</v>
          </cell>
          <cell r="E324">
            <v>152.6</v>
          </cell>
        </row>
        <row r="325">
          <cell r="A325" t="str">
            <v>DR004101</v>
          </cell>
          <cell r="B325" t="str">
            <v>DR10150309/</v>
          </cell>
          <cell r="C325" t="str">
            <v>Extremidade de ferro fundido ductil, pintado internamente e externamente com tinta betuminosa, com 1 flange e 1 bolsa, inclusive fornecimento do material para junta (arruela, parafusos, anel de borracha), com diametro de 150mm.  Fornecimento e assentament</v>
          </cell>
          <cell r="D325" t="str">
            <v>un</v>
          </cell>
          <cell r="E325">
            <v>234.04</v>
          </cell>
        </row>
        <row r="326">
          <cell r="A326" t="str">
            <v>DR004102</v>
          </cell>
          <cell r="B326" t="str">
            <v>DR10150312/</v>
          </cell>
          <cell r="C326" t="str">
            <v>Extremidade de ferro fundido ductil, pintado internamente e externamente com tinta betuminosa, com 1 flange e 1bolsa, inclusive fornecimento do material para junta (arruela, parafusos, anel de borracha), com diametro de 200mm.  Fornecimento e assentamento</v>
          </cell>
          <cell r="D326" t="str">
            <v>un</v>
          </cell>
          <cell r="E326">
            <v>331.84</v>
          </cell>
        </row>
        <row r="327">
          <cell r="A327" t="str">
            <v>DR004103</v>
          </cell>
          <cell r="B327" t="str">
            <v>DR10150315/</v>
          </cell>
          <cell r="C327" t="str">
            <v>Extremidade de ferro fundido ductil, pintado internamente e externamente com tinta betuminosa, com 1 flange e 1 bolsa, inclusive fornecimento do material para junta (arruela, parafusos, anel de borracha), com diametro de 250mm.  Fornecimento e assentament</v>
          </cell>
          <cell r="D327" t="str">
            <v>un</v>
          </cell>
          <cell r="E327">
            <v>420.21</v>
          </cell>
        </row>
        <row r="328">
          <cell r="A328" t="str">
            <v>DR004104</v>
          </cell>
          <cell r="B328" t="str">
            <v>DR10150318/</v>
          </cell>
          <cell r="C328" t="str">
            <v>Extremidade de ferro fundido ductil, pintado internamente e externamente com tinta betuminosa, com 1 flange e 1 bolsa, inclusive fornecimento do material para junta (arruela, parafusos, anel de borracha), com diametro de 300mm.  Fornecimento e assentament</v>
          </cell>
          <cell r="D328" t="str">
            <v>un</v>
          </cell>
          <cell r="E328">
            <v>575.38</v>
          </cell>
        </row>
        <row r="329">
          <cell r="A329" t="str">
            <v>DR004222</v>
          </cell>
          <cell r="B329" t="str">
            <v>DR10150350/</v>
          </cell>
          <cell r="C329" t="str">
            <v>Extremidade de ferro fundido ductil, pintado internamente e externamente com tinta betuminosa, com 1 flange e 1ponta, inclusive fornecimento do material para junta (arruela de borracha, parafusos com porca), com diametro de 50mm.  Fornecimento e assentame</v>
          </cell>
          <cell r="D329" t="str">
            <v>un</v>
          </cell>
          <cell r="E329">
            <v>77.12</v>
          </cell>
        </row>
        <row r="330">
          <cell r="A330" t="str">
            <v>DR004223</v>
          </cell>
          <cell r="B330" t="str">
            <v>DR10150353/</v>
          </cell>
          <cell r="C330" t="str">
            <v>Extremidade de ferro fundido ductil, pintado internamente e externamente com tinta betuminosa, com 1 flange e 1ponta, inclusive fornecimento do material para junta (arruela de borracha, parafusos com porca), com diametro de 75mm.  Fornecimento e assentame</v>
          </cell>
          <cell r="D330" t="str">
            <v>un</v>
          </cell>
          <cell r="E330">
            <v>109.11</v>
          </cell>
        </row>
        <row r="331">
          <cell r="A331" t="str">
            <v>DR004224</v>
          </cell>
          <cell r="B331" t="str">
            <v>DR10150356/</v>
          </cell>
          <cell r="C331" t="str">
            <v>Extremidade de ferro fundido ductil, pintado internamente e externamente com tinta betuminosa, com 1 flange e 1ponta, inclusive fornecimento do material para junta (arruela de borracha, parafusos com porca), com diametro de 100mm.  Fornecimento e assentam</v>
          </cell>
          <cell r="D331" t="str">
            <v>un</v>
          </cell>
          <cell r="E331">
            <v>128.13</v>
          </cell>
        </row>
        <row r="332">
          <cell r="A332" t="str">
            <v>DR004225</v>
          </cell>
          <cell r="B332" t="str">
            <v>DR10150359/</v>
          </cell>
          <cell r="C332" t="str">
            <v>Extremidade de ferro fundido ductil, pintado internamente e externamente com tinta betuminosa, com 1 flange e 1ponta, inclusive fornecimento do material para junta (arruela de borracha, parafusos com porca), com diametro de 150mm.  Fornecimento e assentam</v>
          </cell>
          <cell r="D332" t="str">
            <v>un</v>
          </cell>
          <cell r="E332">
            <v>401.89</v>
          </cell>
        </row>
        <row r="333">
          <cell r="A333" t="str">
            <v>DR004226</v>
          </cell>
          <cell r="B333" t="str">
            <v>DR10150362/</v>
          </cell>
          <cell r="C333" t="str">
            <v>Extremidade de ferro fundido ductil, pintado internamente e externamente com tinta betuminosa, com 1 flange e 1ponta, inclusive fornecimento do material para junta (arruela de borracha, parafusos com porca), com diametro de 200mm.  Fornecimento e assentam</v>
          </cell>
          <cell r="D333" t="str">
            <v>un</v>
          </cell>
          <cell r="E333">
            <v>727.88</v>
          </cell>
        </row>
        <row r="334">
          <cell r="A334" t="str">
            <v>DR004227</v>
          </cell>
          <cell r="B334" t="str">
            <v>DR10150365/</v>
          </cell>
          <cell r="C334" t="str">
            <v>Extremidade de ferro fundido ductil, pintado internamente e externamente com tinta betuminosa, com 1 flange e 1ponta, inclusive fornecimento do material para junta (arruela de borracha, parafusos com porca), com diametro de 250mm.  Fornecimento e assentam</v>
          </cell>
          <cell r="D334" t="str">
            <v>un</v>
          </cell>
          <cell r="E334">
            <v>857.61</v>
          </cell>
        </row>
        <row r="335">
          <cell r="A335" t="str">
            <v>DR004228</v>
          </cell>
          <cell r="B335" t="str">
            <v>DR10150368/</v>
          </cell>
          <cell r="C335" t="str">
            <v>Extremidade de ferro fundido ductil, pintado internamente e externamente com tinta betuminosa, com 1 flange e 1ponta, inclusive fornecimento do material para junta (arruela de borracha, parafusos com porca), com diametro de 300mm.  Fornecimento e assentam</v>
          </cell>
          <cell r="D335" t="str">
            <v>un</v>
          </cell>
          <cell r="E335">
            <v>981.71</v>
          </cell>
        </row>
        <row r="336">
          <cell r="A336" t="str">
            <v>DR004231</v>
          </cell>
          <cell r="B336" t="str">
            <v>DR10150400/</v>
          </cell>
          <cell r="C336" t="str">
            <v>Extremidade com aba de vedacao de ferro fundido ductil, pintada internamente e externamente com tinta betuminosa, com 1 flange e 1 ponta, inclusive fornecimento do material para junta (arruela de borracha, parafusos com porca), com diametro de 100mm.  For</v>
          </cell>
          <cell r="D336" t="str">
            <v>un</v>
          </cell>
          <cell r="E336">
            <v>273.29000000000002</v>
          </cell>
        </row>
        <row r="337">
          <cell r="A337" t="str">
            <v>DR004232</v>
          </cell>
          <cell r="B337" t="str">
            <v>DR10150403/</v>
          </cell>
          <cell r="C337" t="str">
            <v>Extremidade com aba de vedacao de ferro fundido ductil, pintada internamente e externamente com tinta betuminosa, com 1 flange e 1 ponta, inclusive fornecimento do material para junta (arruela de borracha, parafusos com porca), com diametro de 150mm.  For</v>
          </cell>
          <cell r="D337" t="str">
            <v>un</v>
          </cell>
          <cell r="E337">
            <v>401.89</v>
          </cell>
        </row>
        <row r="338">
          <cell r="A338" t="str">
            <v>DR004233</v>
          </cell>
          <cell r="B338" t="str">
            <v>DR10150406/</v>
          </cell>
          <cell r="C338" t="str">
            <v>Extremidade com aba de vedacao de ferro fundido ductil, pintada internamente e externamente com tinta betuminosa, com 1 flange e 1 ponta, inclusive fornecimento do material para junta (arruela de borracha, parafusos com porca), com diametro de 200mm.  For</v>
          </cell>
          <cell r="D338" t="str">
            <v>un</v>
          </cell>
          <cell r="E338">
            <v>727.88</v>
          </cell>
        </row>
        <row r="339">
          <cell r="A339" t="str">
            <v>DR004237</v>
          </cell>
          <cell r="B339" t="str">
            <v>DR10150450/</v>
          </cell>
          <cell r="C339" t="str">
            <v>Flange cego de ferro fundido ductil, pintado interna e externamente com tinta betuminosa, inclusive fornecimento do material para junta (arruela de borracha, parafusos com porca), com diametro de 75mm.  Fornecimento e assentamento.</v>
          </cell>
          <cell r="D339" t="str">
            <v>un</v>
          </cell>
          <cell r="E339">
            <v>56.09</v>
          </cell>
        </row>
        <row r="340">
          <cell r="A340" t="str">
            <v>DR004238</v>
          </cell>
          <cell r="B340" t="str">
            <v>DR10150453/</v>
          </cell>
          <cell r="C340" t="str">
            <v>Flange cego de ferro fundido ductil, pintado interna e externamente com tinta betuminosa, inclusive fornecimento do material para junta (arruela de borracha, parafusos com porca), com diametro de 100mm.  Fornecimento e assentamento.</v>
          </cell>
          <cell r="D340" t="str">
            <v>un</v>
          </cell>
          <cell r="E340">
            <v>75.28</v>
          </cell>
        </row>
        <row r="341">
          <cell r="A341" t="str">
            <v>DR004239</v>
          </cell>
          <cell r="B341" t="str">
            <v>DR10150456/</v>
          </cell>
          <cell r="C341" t="str">
            <v>Flange cego de ferro fundido ductil, pintado interna e externamente com tinta betuminosa, inclusive fornecimento do material para junta (arruela de borracha, parafusos com porca), com diametro de 150mm.  Fornecimento e assentamento.</v>
          </cell>
          <cell r="D341" t="str">
            <v>un</v>
          </cell>
          <cell r="E341">
            <v>132.1</v>
          </cell>
        </row>
        <row r="342">
          <cell r="A342" t="str">
            <v>DR004240</v>
          </cell>
          <cell r="B342" t="str">
            <v>DR10150459/</v>
          </cell>
          <cell r="C342" t="str">
            <v>Flange cego de ferro fundido ductil, pintado interna e externamente com tinta betuminosa, inclusive fornecimento do material para junta (arruela de borracha, parafusos com porca), com diametro de 200mm.  Fornecimento e assentamento.</v>
          </cell>
          <cell r="D342" t="str">
            <v>un</v>
          </cell>
          <cell r="E342">
            <v>158.25</v>
          </cell>
        </row>
        <row r="343">
          <cell r="A343" t="str">
            <v>DR004241</v>
          </cell>
          <cell r="B343" t="str">
            <v>DR10150462/</v>
          </cell>
          <cell r="C343" t="str">
            <v>Flange cego de ferro fundido ductil, pintado interna e externamente com tinta betuminosa, inclusive fornecimento do material para junta (arruela de borracha, parafusos com porca), com diametro de 250mm.  Fornecimento e assentamento.</v>
          </cell>
          <cell r="D343" t="str">
            <v>un</v>
          </cell>
          <cell r="E343">
            <v>248.66</v>
          </cell>
        </row>
        <row r="344">
          <cell r="A344" t="str">
            <v>DR004243</v>
          </cell>
          <cell r="B344" t="str">
            <v>DR10150500/</v>
          </cell>
          <cell r="C344" t="str">
            <v>Flange de ferro fundido ductil, pintado interna e externamente com tinta betuminosa, inclusive fornecimento do material para junta (arruela de borracha, parafusos com porca), com diametro de 50mm.  Fornecimento e assentamento.</v>
          </cell>
          <cell r="D344" t="str">
            <v>un</v>
          </cell>
          <cell r="E344" t="e">
            <v>#N/A</v>
          </cell>
        </row>
        <row r="345">
          <cell r="A345" t="str">
            <v>DR004244</v>
          </cell>
          <cell r="B345" t="str">
            <v>DR10150503/</v>
          </cell>
          <cell r="C345" t="str">
            <v>Flange de ferro fundido ductil, pintado interna e externamente com tinta betuminosa, inclusive fornecimento do material para junta (arruela de borracha, parafusos com porca), com diametro de 75mm.  Fornecimento e assentamento.</v>
          </cell>
          <cell r="D345" t="str">
            <v>un</v>
          </cell>
          <cell r="E345">
            <v>54.46</v>
          </cell>
        </row>
        <row r="346">
          <cell r="A346" t="str">
            <v>DR004245</v>
          </cell>
          <cell r="B346" t="str">
            <v>DR10150506/</v>
          </cell>
          <cell r="C346" t="str">
            <v>Flange de ferro fundido ductil, pintado interna e externamente com tinta betuminosa, inclusive fornecimento do material para junta (arruela de borracha, parafusos com porca), com diametro de 100mm.  Fornecimento e assentamento.</v>
          </cell>
          <cell r="D346" t="str">
            <v>un</v>
          </cell>
          <cell r="E346">
            <v>73.39</v>
          </cell>
        </row>
        <row r="347">
          <cell r="A347" t="str">
            <v>DR004246</v>
          </cell>
          <cell r="B347" t="str">
            <v>DR10150509/</v>
          </cell>
          <cell r="C347" t="str">
            <v>Flange de ferro fundido ductil, pintado interna e externamente com tinta betuminosa, inclusive fornecimento do material para junta (arruela de borracha, parafusos com porca), com diametro de 150mm.  Fornecimento e assentamento.</v>
          </cell>
          <cell r="D347" t="str">
            <v>un</v>
          </cell>
          <cell r="E347">
            <v>108.66</v>
          </cell>
        </row>
        <row r="348">
          <cell r="A348" t="str">
            <v>DR004247</v>
          </cell>
          <cell r="B348" t="str">
            <v>DR10150512/</v>
          </cell>
          <cell r="C348" t="str">
            <v>Flange de ferro fundido ductil, pintado interna e externamente com tinta betuminosa, inclusive fornecimento do material para junta (arruela de borracha, parafusos com porca), com diametro de 200mm.  Fornecimento e assentamento.</v>
          </cell>
          <cell r="D348" t="str">
            <v>un</v>
          </cell>
          <cell r="E348">
            <v>137.16999999999999</v>
          </cell>
        </row>
        <row r="349">
          <cell r="A349" t="str">
            <v>DR004248</v>
          </cell>
          <cell r="B349" t="str">
            <v>DR10150515/</v>
          </cell>
          <cell r="C349" t="str">
            <v>Flange de ferro fundido ductil, pintado interna e externamente com tinta betuminosa, inclusive fornecimento do material para junta (arruela de borracha, parafusos com porca), com diametro de 250mm.  Fornecimento e assentamento.</v>
          </cell>
          <cell r="D349" t="str">
            <v>un</v>
          </cell>
          <cell r="E349">
            <v>187.76</v>
          </cell>
        </row>
        <row r="350">
          <cell r="A350" t="str">
            <v>DR004207</v>
          </cell>
          <cell r="B350" t="str">
            <v>DR10150530/</v>
          </cell>
          <cell r="C350" t="str">
            <v>Juncao de 45o de ferro fundido ductil, pintado interna e externamente com tinta betuminosa, com 3 flanges, inclusive fornecimento do material para junta (arruela de borracha, parafusos com porca), com diametro de (75x75)mm.  Fornecimento e assentamento.</v>
          </cell>
          <cell r="D350" t="str">
            <v>un</v>
          </cell>
          <cell r="E350">
            <v>388.15</v>
          </cell>
        </row>
        <row r="351">
          <cell r="A351" t="str">
            <v>DR004208</v>
          </cell>
          <cell r="B351" t="str">
            <v>DR10150533/</v>
          </cell>
          <cell r="C351" t="str">
            <v>Juncao de 45o de ferro fundido ductil, pintado interna e externamente com tinta betuminosa, com 3 flanges, inclusive fornecimento do material para junta (arruela de borracha, parafusos com porca), com diametro de (100x75)mm.  Fornecimento e assentamento.</v>
          </cell>
          <cell r="D351" t="str">
            <v>un</v>
          </cell>
          <cell r="E351">
            <v>338.04</v>
          </cell>
        </row>
        <row r="352">
          <cell r="A352" t="str">
            <v>DR004209</v>
          </cell>
          <cell r="B352" t="str">
            <v>DR10150536/</v>
          </cell>
          <cell r="C352" t="str">
            <v>Juncao de 45o de ferro fundido ductil, pintado interna e externamente com tinta betuminosa, com 3 flanges, inclusive fornecimento do material para junta (arruela de borracha, parafusos com porca), com diametro de (100x100)mm.  Fornecimento e assentamento.</v>
          </cell>
          <cell r="D352" t="str">
            <v>un</v>
          </cell>
          <cell r="E352">
            <v>299.29000000000002</v>
          </cell>
        </row>
        <row r="353">
          <cell r="A353" t="str">
            <v>DR004211</v>
          </cell>
          <cell r="B353" t="str">
            <v>DR10150539/</v>
          </cell>
          <cell r="C353" t="str">
            <v>Juncao de 45o de ferro fundido ductil, pintado interna e externamente com tinta betuminosa, com 3 flanges, inclusive fornecimento do material para junta (arruela de borracha, parafusos com porca), com diametro de (150x150)mm.  Fornecimento e assentamento.</v>
          </cell>
          <cell r="D353" t="str">
            <v>un</v>
          </cell>
          <cell r="E353">
            <v>905.89</v>
          </cell>
        </row>
        <row r="354">
          <cell r="A354" t="str">
            <v>DR004218</v>
          </cell>
          <cell r="B354" t="str">
            <v>DR10150542/</v>
          </cell>
          <cell r="C354" t="str">
            <v>Juncao de 45o de ferro fundido ductil, pintado interna e externamente com tinta betuminosa, com 3 flanges, inclusive fornecimento do material para junta (arruela de borracha, parafusos com porca), com diametro de (250x250)mm.  Fornecimento e assentamento.</v>
          </cell>
          <cell r="D354" t="str">
            <v>un</v>
          </cell>
          <cell r="E354">
            <v>1553.77</v>
          </cell>
        </row>
        <row r="355">
          <cell r="A355" t="str">
            <v>DR004250</v>
          </cell>
          <cell r="B355" t="str">
            <v>DR10150550/</v>
          </cell>
          <cell r="C355" t="str">
            <v>Junta Gibault de ferro fundido ductil, pintado interna e externamente com tinta betuminosa, inclusive fornecimento do material para junta (anel de borracha, luva, contra-flanges e parafusos com porca), com diametro de 50mm.  Fornecimento e assentamento.</v>
          </cell>
          <cell r="D355" t="str">
            <v>un</v>
          </cell>
          <cell r="E355">
            <v>98.89</v>
          </cell>
        </row>
        <row r="356">
          <cell r="A356" t="str">
            <v>DR004251</v>
          </cell>
          <cell r="B356" t="str">
            <v>DR10150553/</v>
          </cell>
          <cell r="C356" t="str">
            <v>Junta Gibault de ferro fundido ductil, pintado interna e externamente com tinta betuminosa, inclusive fornecimento do material para junta (anel de borracha, luva, contra-flanges e parafusos com porca), com diametro de 75mm.  Fornecimento e assentamento.</v>
          </cell>
          <cell r="D356" t="str">
            <v>un</v>
          </cell>
          <cell r="E356">
            <v>113.5</v>
          </cell>
        </row>
        <row r="357">
          <cell r="A357" t="str">
            <v>DR004252</v>
          </cell>
          <cell r="B357" t="str">
            <v>DR10150556/</v>
          </cell>
          <cell r="C357" t="str">
            <v>Junta Gibault de ferro fundido ductil, pintado interna e externamente com tinta betuminosa, inclusive fornecimento do material para junta (anel de borracha, luva, contra-flanges e parafusos com porca), com diametro de 100mm.  Fornecimento e assentamento.</v>
          </cell>
          <cell r="D357" t="str">
            <v>un</v>
          </cell>
          <cell r="E357">
            <v>146.41</v>
          </cell>
        </row>
        <row r="358">
          <cell r="A358" t="str">
            <v>DR004253</v>
          </cell>
          <cell r="B358" t="str">
            <v>DR10150559/</v>
          </cell>
          <cell r="C358" t="str">
            <v>Junta Gibault de ferro fundido ductil, pintado interna e externamente com tinta betuminosa, inclusive fornecimento do material para junta (anel de borracha, luva, contra-flanges e parafusos com porca), com diametro de 150mm.  Fornecimento e assentamento.</v>
          </cell>
          <cell r="D358" t="str">
            <v>un</v>
          </cell>
          <cell r="E358">
            <v>222.37</v>
          </cell>
        </row>
        <row r="359">
          <cell r="A359" t="str">
            <v>DR004254</v>
          </cell>
          <cell r="B359" t="str">
            <v>DR10150562/</v>
          </cell>
          <cell r="C359" t="str">
            <v>Junta Gibault de ferro fundido ductil, pintado interna e externamente com tinta betuminosa, inclusive fornecimento do material para junta (anel de borracha, luva, contra-flanges e parafusos com porca), com diametro de 200mm.  Fornecimento e assentamento.</v>
          </cell>
          <cell r="D359" t="str">
            <v>un</v>
          </cell>
          <cell r="E359">
            <v>267.13</v>
          </cell>
        </row>
        <row r="360">
          <cell r="A360" t="str">
            <v>DR004256</v>
          </cell>
          <cell r="B360" t="str">
            <v>DR10150565/</v>
          </cell>
          <cell r="C360" t="str">
            <v>Junta Gibault de ferro fundido ductil, pintado interna e externamente com tinta betuminosa, inclusive fornecimento do material para junta (anel de borracha, luva, contra-flanges e parafusos com porca), com diametro de 250mm.  Fornecimento e assentamento.</v>
          </cell>
          <cell r="D360" t="str">
            <v>un</v>
          </cell>
          <cell r="E360">
            <v>355.82</v>
          </cell>
        </row>
        <row r="361">
          <cell r="A361" t="str">
            <v>DR004257</v>
          </cell>
          <cell r="B361" t="str">
            <v>DR10150569/</v>
          </cell>
          <cell r="C361" t="str">
            <v>Junta Gibault de ferro fundido ductil, pintado interna e externamente com tinta betuminosa, inclusive fornecimento do material para junta (anel de borracha, luva, contra-flanges e parafusos com porca), com diametro de 300mm.  Fornecimento e assentamento.</v>
          </cell>
          <cell r="D361" t="str">
            <v>un</v>
          </cell>
          <cell r="E361">
            <v>482.59</v>
          </cell>
        </row>
        <row r="362">
          <cell r="A362" t="str">
            <v>DR004308</v>
          </cell>
          <cell r="B362" t="str">
            <v>DR15450062/</v>
          </cell>
          <cell r="C362" t="str">
            <v>Ventosa triplice com flange, de ferro fundido ductil, classe 1MPa, pintada interna e externamente com tinta Epoxi poliamida, inclusive fornecimento do material para junta (arruela de borracha, parafusos com porca), com diametro de 200mm.  Fornecimento e a</v>
          </cell>
          <cell r="D362" t="str">
            <v>un</v>
          </cell>
          <cell r="E362">
            <v>4732.08</v>
          </cell>
        </row>
        <row r="363">
          <cell r="A363" t="str">
            <v>DR004293</v>
          </cell>
          <cell r="B363" t="str">
            <v>DR15500050/</v>
          </cell>
          <cell r="C363" t="str">
            <v>Volante de ferro fundido ductil para registros e valvulas com diametro de 50mm, referencia no 34, Barbara ou similar.  Fornecimento e assentamento.</v>
          </cell>
          <cell r="D363" t="str">
            <v>un</v>
          </cell>
          <cell r="E363">
            <v>48.9</v>
          </cell>
        </row>
        <row r="364">
          <cell r="A364" t="str">
            <v>DR004294</v>
          </cell>
          <cell r="B364" t="str">
            <v>DR15500053/</v>
          </cell>
          <cell r="C364" t="str">
            <v>Volante de ferro fundido ductil para registros e valvulas com diametro de 75mm, referencia no 35, Barbara ou similar.  Fornecimento e assentamento.</v>
          </cell>
          <cell r="D364" t="str">
            <v>un</v>
          </cell>
          <cell r="E364">
            <v>49.13</v>
          </cell>
        </row>
        <row r="365">
          <cell r="A365" t="str">
            <v>DR004295</v>
          </cell>
          <cell r="B365" t="str">
            <v>DR15500056/</v>
          </cell>
          <cell r="C365" t="str">
            <v>Volante de ferro fundido ductil para registros e valvulas com diametro de 100mm, referencia  no 36, Barbara ou similar.  Fornecimento e assentamento.</v>
          </cell>
          <cell r="D365" t="str">
            <v>un</v>
          </cell>
          <cell r="E365">
            <v>86.27</v>
          </cell>
        </row>
        <row r="366">
          <cell r="A366" t="str">
            <v>DR004296</v>
          </cell>
          <cell r="B366" t="str">
            <v>DR15500059/</v>
          </cell>
          <cell r="C366" t="str">
            <v>Volante de ferro fundido ductil para registros e valvulas com diametro de 150mm e 200mm referencia no 36, Barbara ou similar.  Fornecimento e assentamento.</v>
          </cell>
          <cell r="D366" t="str">
            <v>un</v>
          </cell>
          <cell r="E366">
            <v>138.74</v>
          </cell>
        </row>
        <row r="367">
          <cell r="A367" t="str">
            <v>DR004297</v>
          </cell>
          <cell r="B367" t="str">
            <v>DR15500062/</v>
          </cell>
          <cell r="C367" t="str">
            <v>Volante de ferro fundido ductil para registros e valvulas com diametro de 250mm e 300mm referencia no 21, Barbara ou similar.  Fornecimento e assentamento.</v>
          </cell>
          <cell r="D367" t="str">
            <v>un</v>
          </cell>
          <cell r="E367">
            <v>179.44</v>
          </cell>
        </row>
        <row r="368">
          <cell r="A368" t="str">
            <v>DR000350</v>
          </cell>
          <cell r="B368" t="str">
            <v>DR20050050/</v>
          </cell>
          <cell r="C368" t="str">
            <v>Poco de visita de concreto armado de (1x1x1,40)m, para coletor de aguas pluviais de 0,40m a 0,50m de diametro, com paredes de 0,15m de espessura e base de 0,20m, sendo o concreto dosado para fck=11MPa e sendo a base revestida com argamassa de cimento e ar</v>
          </cell>
          <cell r="D368" t="str">
            <v>un</v>
          </cell>
          <cell r="E368">
            <v>788.46</v>
          </cell>
        </row>
        <row r="369">
          <cell r="A369" t="str">
            <v>DR017819</v>
          </cell>
          <cell r="B369" t="str">
            <v>DR20100050/</v>
          </cell>
          <cell r="C369" t="str">
            <v>Poco de visita de blocos de concreto (20x20x40)cm, com vazios preenchidos de concreto simples para camadas preparatorias (180kg de cimento/m3), em paredes de 0,20m de espessura, de (1,20x1,20x1,40)m, utilizando argamassa de cimento e areia no traco 1:4 em</v>
          </cell>
          <cell r="D369" t="str">
            <v>un</v>
          </cell>
          <cell r="E369">
            <v>704.13</v>
          </cell>
        </row>
        <row r="370">
          <cell r="A370" t="str">
            <v>DR017820</v>
          </cell>
          <cell r="B370" t="str">
            <v>DR20100053/</v>
          </cell>
          <cell r="C370" t="str">
            <v>Poco de visita de blocos de concreto (20x20x40)cm, com vazios preenchidos de concreto simples para camadas preparatorias (180kg de cimento/m3), em paredes de 0,20m de espessura, de (1,30x1,30x1,40)m, utilizando argamassa de cimento e areia no traco 1:4 em</v>
          </cell>
          <cell r="D370" t="str">
            <v>un</v>
          </cell>
          <cell r="E370">
            <v>749.22</v>
          </cell>
        </row>
        <row r="371">
          <cell r="A371" t="str">
            <v>DR017821</v>
          </cell>
          <cell r="B371" t="str">
            <v>DR20100056/</v>
          </cell>
          <cell r="C371" t="str">
            <v>Poco de visita de blocos de concreto (20x20x40)cm, com vazios preenchidos de concreto simples para camadas preparatorias (180kg de cimento/m3), em paredes de 0,20m de espessura, de (1,40x1,40x1,50)m, utilizando argamassa de cimento e areia no traco 1:4 em</v>
          </cell>
          <cell r="D371" t="str">
            <v>un</v>
          </cell>
          <cell r="E371">
            <v>846.53</v>
          </cell>
        </row>
        <row r="372">
          <cell r="A372" t="str">
            <v>DR017822</v>
          </cell>
          <cell r="B372" t="str">
            <v>DR20100059/</v>
          </cell>
          <cell r="C372" t="str">
            <v>Poco de visita de blocos de concreto (20x20x40)cm, com vazios preenchidos de concreto simples para camadas preparatorias (180kg de cimento/m3), em paredes de 0,20m de espessura, de (1,50x1,50x1,60)m, utilizando argamassa de cimento e areia no traco 1:4 em</v>
          </cell>
          <cell r="D372" t="str">
            <v>un</v>
          </cell>
          <cell r="E372">
            <v>942.07</v>
          </cell>
        </row>
        <row r="373">
          <cell r="A373" t="str">
            <v>DR017823</v>
          </cell>
          <cell r="B373" t="str">
            <v>DR20100062/</v>
          </cell>
          <cell r="C373" t="str">
            <v>Poco de visita de blocos de concreto (20x20x40)cm, com vazios preenchidos de concreto simples para camadas preparatorias (180kg de cimento/m3), em paredes de 0,20m de espessura, de (1,60x1,60x1,70)m, utilizando argamassa de cimento e areia no traco 1:4 em</v>
          </cell>
          <cell r="D373" t="str">
            <v>un</v>
          </cell>
          <cell r="E373">
            <v>1046.75</v>
          </cell>
        </row>
        <row r="374">
          <cell r="A374" t="str">
            <v>DR017824</v>
          </cell>
          <cell r="B374" t="str">
            <v>DR20100065/</v>
          </cell>
          <cell r="C374" t="str">
            <v>Poco de visita de blocos de concreto (20x20x40)cm, com vazios preenchidos de concreto simples para camadas preparatorias (180kg de cimento/m3), em paredes de 0,20m de espessura, de (1,70x1,70x1,80)m, utilizando argamassa de cimento e areia no traco 1:4 em</v>
          </cell>
          <cell r="D374" t="str">
            <v>un</v>
          </cell>
          <cell r="E374">
            <v>1151.02</v>
          </cell>
        </row>
        <row r="375">
          <cell r="A375" t="str">
            <v>DR017825</v>
          </cell>
          <cell r="B375" t="str">
            <v>DR20100068/</v>
          </cell>
          <cell r="C375" t="str">
            <v>Poco de visita de blocos de concreto (20x20x40)cm, com vazios preenchidos de concreto simples para camadas preparatorias (180kg de cimento/m3), em paredes 0,20m de (2x2x2,10)m, utilizando argamassa de cimento e areia no traco 1:4 em volume, sendo as pared</v>
          </cell>
          <cell r="D375" t="str">
            <v>un</v>
          </cell>
          <cell r="E375">
            <v>1502.92</v>
          </cell>
        </row>
        <row r="376">
          <cell r="A376" t="str">
            <v>DR007820</v>
          </cell>
          <cell r="B376" t="str">
            <v>DR20100071/</v>
          </cell>
          <cell r="C376" t="str">
            <v>Poco de visita de blocos de concreto (10x20x40)cm, com vazios preenchidos de concreto simples para camadas preparatorias (180kg de cimento/m3), em paredes de 1 vez (0,20)m de (2,40x2,40x250)m, utilizando argamassa de cimento e areia no traco 1:4 em volume</v>
          </cell>
          <cell r="D376" t="str">
            <v>un</v>
          </cell>
          <cell r="E376">
            <v>2209.54</v>
          </cell>
        </row>
        <row r="377">
          <cell r="A377" t="str">
            <v>DR007819</v>
          </cell>
          <cell r="B377" t="str">
            <v>DR20100074/</v>
          </cell>
          <cell r="C377" t="str">
            <v>Poco de visita de blocos de concreto (10x20x40)cm, com vazios preenchidos de concreto simples para camadas preparatorias (180kg de cimento/m3), em paredes de 1 vez (0,20)m de (2,60x2,60x2,70)m, utilizando argamassa de cimento e areia no traco 1:4 em volum</v>
          </cell>
          <cell r="D377" t="str">
            <v>un</v>
          </cell>
          <cell r="E377">
            <v>2567.34</v>
          </cell>
        </row>
        <row r="378">
          <cell r="A378" t="str">
            <v>DR008214</v>
          </cell>
          <cell r="B378" t="str">
            <v>DR20150050A</v>
          </cell>
          <cell r="C378" t="str">
            <v>Poco de visita para coletor de esgoto sanitario, aneis de concreto pre-moldado, conforme especificacoes da CEDAE ; exclusive tampao de ferro fundido com profundidade de 0,80m.</v>
          </cell>
          <cell r="D378" t="str">
            <v>un</v>
          </cell>
          <cell r="E378">
            <v>109.37</v>
          </cell>
        </row>
        <row r="379">
          <cell r="A379" t="str">
            <v>DR004414</v>
          </cell>
          <cell r="B379" t="str">
            <v>DR20150053A</v>
          </cell>
          <cell r="C379" t="str">
            <v>Poco de visita para coletor de esgoto sanitario, aneis de concreto pre-moldado, de 1m de profundidade, conforme especificacoes da CEDAE, inclusive fornecimento de degraus de ferro fundido; exclusive tampao de ferro fundido.</v>
          </cell>
          <cell r="D379" t="str">
            <v>un</v>
          </cell>
          <cell r="E379">
            <v>133.02000000000001</v>
          </cell>
        </row>
        <row r="380">
          <cell r="A380" t="str">
            <v>DR004415</v>
          </cell>
          <cell r="B380" t="str">
            <v>DR20150056A</v>
          </cell>
          <cell r="C380" t="str">
            <v>Poco de visita para coletor de esgoto sanitario, aneis de concreto pre-moldado, conforme especificacoes da CEDAE, inclusive degraus de ferro fundido; exclusive tampao de ferro fundido com profundidade de 1,05m.</v>
          </cell>
          <cell r="D380" t="str">
            <v>un</v>
          </cell>
          <cell r="E380">
            <v>425.43</v>
          </cell>
        </row>
        <row r="381">
          <cell r="A381" t="str">
            <v>DR004416</v>
          </cell>
          <cell r="B381" t="str">
            <v>DR20150059A</v>
          </cell>
          <cell r="C381" t="str">
            <v>Poco de visita para coletor de esgoto sanitario, aneis de concreto pre-moldado, conforme especificacoes da CEDAE, inclusive degraus de ferro fundido; exclusive tampao de ferro fundido com profundidade de 1,20m.</v>
          </cell>
          <cell r="D381" t="str">
            <v>un</v>
          </cell>
          <cell r="E381">
            <v>459.11</v>
          </cell>
        </row>
        <row r="382">
          <cell r="A382" t="str">
            <v>DR004417</v>
          </cell>
          <cell r="B382" t="str">
            <v>DR20150062B</v>
          </cell>
          <cell r="C382" t="str">
            <v>Poco de visita para coletor de esgoto sanitario, aneis de concreto pre-moldado, conforme especificacoes da CEDAE, inclusive degraus de ferro fundido; exclusive tampao de ferro fundido com profundidade de 1,40m.</v>
          </cell>
          <cell r="D382" t="str">
            <v>un</v>
          </cell>
          <cell r="E382">
            <v>395.52</v>
          </cell>
        </row>
        <row r="383">
          <cell r="A383" t="str">
            <v>DR004418</v>
          </cell>
          <cell r="B383" t="str">
            <v>DR20150065A</v>
          </cell>
          <cell r="C383" t="str">
            <v>Poco de visita para coletor de esgoto sanitario, aneis de concreto pre-moldado, conforme especificacoes da CEDAE, inclusive degraus de ferro fundido; exclusive tampao de ferro fundido com profundidade de 1,50m.</v>
          </cell>
          <cell r="D383" t="str">
            <v>un</v>
          </cell>
          <cell r="E383">
            <v>539.15</v>
          </cell>
        </row>
        <row r="384">
          <cell r="A384" t="str">
            <v>DR004419</v>
          </cell>
          <cell r="B384" t="str">
            <v>DR20150068A</v>
          </cell>
          <cell r="C384" t="str">
            <v>Poco de visita para coletor de esgoto sanitario, aneis de concreto pre-moldado, conforme especificacoes da CEDAE, inclusive degraus de ferro fundido; exclusive tampao de ferro fundido com profundidade de 1,60m.</v>
          </cell>
          <cell r="D384" t="str">
            <v>un</v>
          </cell>
          <cell r="E384">
            <v>542.27</v>
          </cell>
        </row>
        <row r="385">
          <cell r="A385" t="str">
            <v>DR004420</v>
          </cell>
          <cell r="B385" t="str">
            <v>DR20150071A</v>
          </cell>
          <cell r="C385" t="str">
            <v>Poco de visita para coletor de esgoto sanitario, aneis de concreto pre-moldado, conforme especificacoes da CEDAE, inclusive degraus de ferro fundido; exclusive tampao de ferro fundido com profundidade de 1,70m.</v>
          </cell>
          <cell r="D385" t="str">
            <v>un</v>
          </cell>
          <cell r="E385">
            <v>460.16</v>
          </cell>
        </row>
        <row r="386">
          <cell r="A386" t="str">
            <v>DR004421</v>
          </cell>
          <cell r="B386" t="str">
            <v>DR20150074A</v>
          </cell>
          <cell r="C386" t="str">
            <v>Poco de visita para coletor de esgoto sanitario, aneis de concreto pre-moldado, conforme especificacoes da CEDAE, inclusive degraus de ferro fundido; exclusive tampao de ferro fundido com profundidade de 2m.</v>
          </cell>
          <cell r="D386" t="str">
            <v>un</v>
          </cell>
          <cell r="E386">
            <v>607.61</v>
          </cell>
        </row>
        <row r="387">
          <cell r="A387" t="str">
            <v>DR004422</v>
          </cell>
          <cell r="B387" t="str">
            <v>DR20150077A</v>
          </cell>
          <cell r="C387" t="str">
            <v>Poco de visita para coletor de esgoto sanitario, aneis de concreto pre-moldado, conforme especificacoes da CEDAE, inclusive degraus de ferro fundido; exclusive tampao de ferro fundido com profundidade de 2,30m.</v>
          </cell>
          <cell r="D387" t="str">
            <v>un</v>
          </cell>
          <cell r="E387">
            <v>649.09</v>
          </cell>
        </row>
        <row r="388">
          <cell r="A388" t="str">
            <v>DR008024</v>
          </cell>
          <cell r="B388" t="str">
            <v>DR20150080A</v>
          </cell>
          <cell r="C388" t="str">
            <v>Poco de visita para coletor de esgoto sanitario, aneis de concreto pre-moldado, conforme especificacoes da CEDAE, inclusive degraus de ferro fundido; exclusive tampao de ferro fundido com profundidade de 2,60m.</v>
          </cell>
          <cell r="D388" t="str">
            <v>un</v>
          </cell>
          <cell r="E388">
            <v>714.59</v>
          </cell>
        </row>
        <row r="389">
          <cell r="A389" t="str">
            <v>DR008025</v>
          </cell>
          <cell r="B389" t="str">
            <v>DR20150083A</v>
          </cell>
          <cell r="C389" t="str">
            <v>Poco de visita para coletor de esgoto sanitario, aneis de concreto pre-moldado, conforme especificacoes da CEDAE, inclusive degraus de ferro fundido; exclusive tampao de ferro fundido com profundidade de 3,20m.</v>
          </cell>
          <cell r="D389" t="str">
            <v>un</v>
          </cell>
          <cell r="E389">
            <v>813.73</v>
          </cell>
        </row>
        <row r="390">
          <cell r="A390" t="str">
            <v>DR008026</v>
          </cell>
          <cell r="B390" t="str">
            <v>DR20150086A</v>
          </cell>
          <cell r="C390" t="str">
            <v>Poco de visita para coletor de esgoto sanitario, aneis de concreto pre-moldado, conforme especificacoes da CEDAE, inclusive degraus de ferro fundido; exclusive tampao de ferro fundido com profundidade de 3,50m.</v>
          </cell>
          <cell r="D390" t="str">
            <v>un</v>
          </cell>
          <cell r="E390">
            <v>881.94</v>
          </cell>
        </row>
        <row r="391">
          <cell r="A391" t="str">
            <v>DR008027</v>
          </cell>
          <cell r="B391" t="str">
            <v>DR20150089A</v>
          </cell>
          <cell r="C391" t="str">
            <v>Poco de visita para coletor de esgoto sanitario, aneis de concreto pre-moldado, conforme especificacoes da CEDAE, inclusive degraus de ferro fundido; exclusive tampao de ferro fundido com profundidade de 3,80m.</v>
          </cell>
          <cell r="D391" t="str">
            <v>un</v>
          </cell>
          <cell r="E391">
            <v>936.72</v>
          </cell>
        </row>
        <row r="392">
          <cell r="A392" t="str">
            <v>DR008028</v>
          </cell>
          <cell r="B392" t="str">
            <v>DR20150092A</v>
          </cell>
          <cell r="C392" t="str">
            <v>Poco de visita para coletor de esgoto sanitario, aneis de concreto pre-moldado, conforme especificacoes da CEDAE, inclusive degraus de ferro fundido; exclusive tampao de ferro fundido com profundidade de 4,10m.</v>
          </cell>
          <cell r="D392" t="str">
            <v>un</v>
          </cell>
          <cell r="E392">
            <v>1004.81</v>
          </cell>
        </row>
        <row r="393">
          <cell r="A393" t="str">
            <v>DR008029</v>
          </cell>
          <cell r="B393" t="str">
            <v>DR20150095A</v>
          </cell>
          <cell r="C393" t="str">
            <v>Poco de visita para coletor de esgoto sanitario, aneis de concreto pre-moldado, conforme especificacoes da CEDAE, inclusive degraus de ferro fundido; exclusive tampao de ferro fundido com profundidade de 4,40m.</v>
          </cell>
          <cell r="D393" t="str">
            <v>un</v>
          </cell>
          <cell r="E393">
            <v>1051.23</v>
          </cell>
        </row>
        <row r="394">
          <cell r="A394" t="str">
            <v>DR008030</v>
          </cell>
          <cell r="B394" t="str">
            <v>DR20150098A</v>
          </cell>
          <cell r="C394" t="str">
            <v>Poco de visita para coletor de esgoto sanitario, aneis de concreto pre-moldado, conforme especificacoes da CEDAE, inclusive degraus de ferro fundido; exclusive tampao de ferro fundido com profundidade de 4,70m.</v>
          </cell>
          <cell r="D394" t="str">
            <v>un</v>
          </cell>
          <cell r="E394">
            <v>1112.77</v>
          </cell>
        </row>
        <row r="395">
          <cell r="A395" t="str">
            <v>DR008031</v>
          </cell>
          <cell r="B395" t="str">
            <v>DR20150101A</v>
          </cell>
          <cell r="C395" t="str">
            <v>Poco de visita para coletor de esgoto sanitario, aneis de concreto pre-moldado, conforme especificacoes da CEDAE, inclusive degraus de ferro fundido; exclusive tampao de ferro fundido com profundidade de 5m.</v>
          </cell>
          <cell r="D395" t="str">
            <v>un</v>
          </cell>
          <cell r="E395">
            <v>1174.19</v>
          </cell>
        </row>
        <row r="396">
          <cell r="A396" t="str">
            <v>DR007823</v>
          </cell>
          <cell r="B396" t="str">
            <v>DR20150150/</v>
          </cell>
          <cell r="C396" t="str">
            <v>Poco de visita para coletor de esgoto sanitario em aneis de concreto pre-moldado de 1,32m de profundidade, conforme especificacoes da CEDAE, inclusive fornecimento de tampao completo de ferro fundido de 0,60m de diametro, degraus de ferro fundido, rejunta</v>
          </cell>
          <cell r="D396" t="str">
            <v>un</v>
          </cell>
          <cell r="E396">
            <v>290.64999999999998</v>
          </cell>
        </row>
        <row r="397">
          <cell r="A397" t="str">
            <v>DR007682</v>
          </cell>
          <cell r="B397" t="str">
            <v>DR20150200A</v>
          </cell>
          <cell r="C397" t="str">
            <v>Fornecimento e assentamento de anel de concreto armado pre-moldado para pocos de visita de esgotos sanitarios, segundo especificacoes da CEDAE, medindo (0,60x0,15x0,05)m, com argamassa de cimento e areia no traco 1:4, inclusive degraus de ferro fundido; e</v>
          </cell>
          <cell r="D397" t="str">
            <v>un</v>
          </cell>
          <cell r="E397">
            <v>20.45</v>
          </cell>
        </row>
        <row r="398">
          <cell r="A398" t="str">
            <v>DR007683</v>
          </cell>
          <cell r="B398" t="str">
            <v>DR20150203A</v>
          </cell>
          <cell r="C398" t="str">
            <v>Fornecimento e assentamento de anel de concreto armado pre-moldado para pocos de visita de esgotos sanitarios, segundo especificacoes da CEDAE, medindo (0,60x0,30x0,05)m, com argamassa de cimento e areia no traco 1:4, inclusive degraus de ferro fundido; e</v>
          </cell>
          <cell r="D398" t="str">
            <v>un</v>
          </cell>
          <cell r="E398">
            <v>33.54</v>
          </cell>
        </row>
        <row r="399">
          <cell r="A399" t="str">
            <v>DR007684</v>
          </cell>
          <cell r="B399" t="str">
            <v>DR20150209A</v>
          </cell>
          <cell r="C399" t="str">
            <v xml:space="preserve">Fornecimento e assentamento de anel de concreto armado pre-moldado para pocos de visita de esgotos sanitarios, segundo especificacoes da CEDAE, medindo (0,60x0,075x0,05)m, com argamassa de cimento e areia no traco 1:4, inclusive degraus de ferro fundido; </v>
          </cell>
          <cell r="D399" t="str">
            <v>un</v>
          </cell>
          <cell r="E399">
            <v>14.74</v>
          </cell>
        </row>
        <row r="400">
          <cell r="A400" t="str">
            <v>DR017796</v>
          </cell>
          <cell r="B400" t="str">
            <v>DR30050050/</v>
          </cell>
          <cell r="C400" t="str">
            <v xml:space="preserve">Caixa de passagem de alvenaria de tijolo macico (5,5x9,5x19,5)cm, em paredes de meia vez (0,10m), de (0,40x0,40x0,60)m, cem tampa em concreto armado, utilizando argamassa de cimento e areia no traco 1:4 em volume, com fundo em concreto simples provido de </v>
          </cell>
          <cell r="D400" t="str">
            <v>un</v>
          </cell>
          <cell r="E400">
            <v>92.35</v>
          </cell>
        </row>
        <row r="401">
          <cell r="A401" t="str">
            <v>DR017797</v>
          </cell>
          <cell r="B401" t="str">
            <v>DR30050100/</v>
          </cell>
          <cell r="C401" t="str">
            <v>Caixa de passagem de alvenaria de bloco de concreto prensado (15x20x40)cm, com vazios preenchidos de concreto simples para camadas preparatorias (180kg de cimento/m3), em paredes de meia vez (0,15m), de (0,60x0,60x0,80)m, sem tampa utilizando argamassa de</v>
          </cell>
          <cell r="D401" t="str">
            <v>un</v>
          </cell>
          <cell r="E401">
            <v>170.75</v>
          </cell>
        </row>
        <row r="402">
          <cell r="A402" t="str">
            <v>DR000358</v>
          </cell>
          <cell r="B402" t="str">
            <v>DR30100050/</v>
          </cell>
          <cell r="C402" t="str">
            <v>Caixa para registro, de alvenaria de tijolo macico (7x10x20)cm, em paredes de meia vez (0,10m), de (0,28x0,28x0,50)m, com tampa de concreto com 0,10m de espessura minima, utilizando argamassa de cimento e areia, no traco 1:4.</v>
          </cell>
          <cell r="D402" t="str">
            <v>un</v>
          </cell>
          <cell r="E402">
            <v>84.45</v>
          </cell>
        </row>
        <row r="403">
          <cell r="A403" t="str">
            <v>DR004413</v>
          </cell>
          <cell r="B403" t="str">
            <v>DR30100053/</v>
          </cell>
          <cell r="C403" t="str">
            <v>Caixa para registro, de alvenaria de tijolo macico (7x10x20)cm, em paredes de meia vez (0,10m), de (0,30x0,30x0,50)m, com tampa de concreto com 0,10m de espessura minima, utilizando argamassa de cimento e areia no traco 1:4 em volume, sendo as paredes rev</v>
          </cell>
          <cell r="D403" t="str">
            <v>un</v>
          </cell>
          <cell r="E403">
            <v>89.1</v>
          </cell>
        </row>
        <row r="404">
          <cell r="A404" t="str">
            <v>DR004409</v>
          </cell>
          <cell r="B404" t="str">
            <v>DR30100056/</v>
          </cell>
          <cell r="C404" t="str">
            <v>Caixa para registro, de alvenaria de tijolo macico (7x10x20)cm, em paredes de meia vez (0,10m), de (0,50x0,50x0,70)m, com tampa de concreto com 0,10m de espessura minima, utilizando argamassa de cimento e areia no traco 1:4 em volume, sendo as paredes rev</v>
          </cell>
          <cell r="D404" t="str">
            <v>un</v>
          </cell>
          <cell r="E404">
            <v>186.72</v>
          </cell>
        </row>
        <row r="405">
          <cell r="A405" t="str">
            <v>DR004411</v>
          </cell>
          <cell r="B405" t="str">
            <v>DR30100059/</v>
          </cell>
          <cell r="C405" t="str">
            <v>Caixa para registro, de alvenaria de tijolo macico (7x10x20)cm, em paredes de meia vez (0,10m), de (0,40x0,40x0,50)m, com tampa de concreto com 0,10m de espessura minima, utilizando argamassa de cimento e areia no traco 1:4 em volume, sendo as paredes rev</v>
          </cell>
          <cell r="D405" t="str">
            <v>un</v>
          </cell>
          <cell r="E405">
            <v>111.48</v>
          </cell>
        </row>
        <row r="406">
          <cell r="A406" t="str">
            <v>DR005016</v>
          </cell>
          <cell r="B406" t="str">
            <v>DR30100100/</v>
          </cell>
          <cell r="C406" t="str">
            <v>Caixa de concreto pre-moldado, medindo (30x30x20)cm com tampao para registro de incendio de (30x40)cm.  Fornecimento.</v>
          </cell>
          <cell r="D406" t="str">
            <v>un</v>
          </cell>
          <cell r="E406">
            <v>50.95</v>
          </cell>
        </row>
        <row r="407">
          <cell r="A407" t="str">
            <v>DR007271</v>
          </cell>
          <cell r="B407" t="str">
            <v>DR30150050/</v>
          </cell>
          <cell r="C407" t="str">
            <v>Caixa de ralo, de alvenaria de tijolo macico (7x10x20)cm em paredes de uma vez (0,20m), de (0,40x1x1)m, utilizando argamassa de cimento e areia no traco 1:4 em volume, sendo as paredes revestidas internamente com a mesma argamassa, com base de 0,20m de co</v>
          </cell>
          <cell r="D407" t="str">
            <v>un</v>
          </cell>
          <cell r="E407">
            <v>534.29</v>
          </cell>
        </row>
        <row r="408">
          <cell r="A408" t="str">
            <v>DR000359</v>
          </cell>
          <cell r="B408" t="str">
            <v>DR30150053/</v>
          </cell>
          <cell r="C408" t="str">
            <v>Caixa de ralo, de alvenaria de tijolo macico (7x10x20)cm, em paredes de uma vez (0,20m), de (0,90x1,20x1,50) (medidas externas), utilizando argamassa de cimento e areia no traco 1:4 em volume, sendo as paredes revestidas internamente com a mesma argamassa</v>
          </cell>
          <cell r="D408" t="str">
            <v>un</v>
          </cell>
          <cell r="E408">
            <v>652.88</v>
          </cell>
        </row>
        <row r="409">
          <cell r="A409" t="str">
            <v>DR017801</v>
          </cell>
          <cell r="B409" t="str">
            <v>DR30150100/</v>
          </cell>
          <cell r="C409" t="str">
            <v>Caixa de ralo, de blocos de concreto prensado (15x20x40)cm, com vazios preenchidos de concreto simples para camadas preparatorias (180Kg de cimento/m3),  em paredes de 1/2 vez (0,15m), de (0,30x0,90x0,90)m, para aguas pluviais, utilizando argamassa de cim</v>
          </cell>
          <cell r="D409" t="str">
            <v>un</v>
          </cell>
          <cell r="E409">
            <v>392.45</v>
          </cell>
        </row>
        <row r="410">
          <cell r="A410" t="str">
            <v>DR017798</v>
          </cell>
          <cell r="B410" t="str">
            <v>DR30150103/</v>
          </cell>
          <cell r="C410" t="str">
            <v>Caixa de ralo, de blocos de concreto prensado (15x20x40)cm, com vazios preenchidos de concreto simples para camadas preparatorias (180kg de cimento/m3), em paredes de meia vez (0,15m), de (0,30x0,90x0,90)m, para aguas pluviais, utilizando argamassa de cim</v>
          </cell>
          <cell r="D410" t="str">
            <v>un</v>
          </cell>
          <cell r="E410">
            <v>559.58000000000004</v>
          </cell>
        </row>
        <row r="411">
          <cell r="A411" t="str">
            <v>DR007272</v>
          </cell>
          <cell r="B411" t="str">
            <v>DR30200050/</v>
          </cell>
          <cell r="C411" t="str">
            <v>Caixa de inspecao para coletor de esgoto sanitario em aneis de concreto pre-moldado de 0,70m de profundidade, conforme especificacoes da CEDAE, inclusive fornecimento de tampao completo de ferro fundido de 0,60m de diametro, degraus de ferro fundido, reju</v>
          </cell>
          <cell r="D411" t="str">
            <v>un</v>
          </cell>
          <cell r="E411">
            <v>243.6</v>
          </cell>
        </row>
        <row r="412">
          <cell r="A412" t="str">
            <v>DR007269</v>
          </cell>
          <cell r="B412" t="str">
            <v>DR30200053/</v>
          </cell>
          <cell r="C412" t="str">
            <v>Caixa de inspecao para coletor de esgoto sanitario em aneis de concreto pre-moldado de 0,75m de profundidade, conforme especificacoes da CEDAE, inclusive fornecimento de tampao completo de ferro fundido de 0,60m de diametro, degraus de ferro fundido, reju</v>
          </cell>
          <cell r="D412" t="str">
            <v>un</v>
          </cell>
          <cell r="E412">
            <v>245.36</v>
          </cell>
        </row>
        <row r="413">
          <cell r="A413" t="str">
            <v>DR007293</v>
          </cell>
          <cell r="B413" t="str">
            <v>DR30200056/</v>
          </cell>
          <cell r="C413" t="str">
            <v>Caixa de inspecao para coletor de esgoto sanitario em aneis de concreto pre-moldado de 0,95m de profundidade, conforme especificacoes da CEDAE, inclusive fornecimento de tampao completo de ferro fundido de 0,60m de diametro, degraus de ferro fundido, reju</v>
          </cell>
          <cell r="D413" t="str">
            <v>un</v>
          </cell>
          <cell r="E413">
            <v>266.88</v>
          </cell>
        </row>
        <row r="414">
          <cell r="A414" t="str">
            <v>DR007292</v>
          </cell>
          <cell r="B414" t="str">
            <v>DR30200059/</v>
          </cell>
          <cell r="C414" t="str">
            <v>Caixa de inspecao para coletor de esgoto sanitario em aneis de concreto pre-moldado de 1m de profundidade, conforme especificacoes da CEDAE, inclusive fornecimento de tampao completo de ferro fundido de 0,60m de diametro, degraus de ferro fundido, rejunta</v>
          </cell>
          <cell r="D414" t="str">
            <v>un</v>
          </cell>
          <cell r="E414" t="e">
            <v>#N/A</v>
          </cell>
        </row>
        <row r="415">
          <cell r="A415" t="str">
            <v>DR003874</v>
          </cell>
          <cell r="B415" t="str">
            <v>DR35050050/</v>
          </cell>
          <cell r="C415" t="str">
            <v>Tampao de ferro fundido articulado, de 30cm de diametro, padrao RIOLUZ/CET-RIO, assentado com argamassa de cimento e areia no traco 1:4 em volume.  Fornecimento e assentamento.</v>
          </cell>
          <cell r="D415" t="str">
            <v>un</v>
          </cell>
          <cell r="E415">
            <v>39.869999999999997</v>
          </cell>
        </row>
        <row r="416">
          <cell r="A416" t="str">
            <v>DR000368</v>
          </cell>
          <cell r="B416" t="str">
            <v>DR35050053/</v>
          </cell>
          <cell r="C416" t="str">
            <v>Tampao de ferro fundido, articulado, de 0,60m de diametro, padrao RIOLUZ, tipo leve, assentado com argamassa de cimento e areia no traco 1:4 em volume.  Fornecimento e colocacao.</v>
          </cell>
          <cell r="D416" t="str">
            <v>un</v>
          </cell>
          <cell r="E416">
            <v>214.29</v>
          </cell>
        </row>
        <row r="417">
          <cell r="A417" t="str">
            <v>DR000369</v>
          </cell>
          <cell r="B417" t="str">
            <v>DR35050056/</v>
          </cell>
          <cell r="C417" t="str">
            <v>Tampao de ferro fundido, articulado, de 0,60m de diametro, padrao RIOLUZ, tipo pesado, assentado com argamassa de cimento e areia no traco 1:4 em volume.  Fornecimento e colocacao.</v>
          </cell>
          <cell r="D417" t="str">
            <v>un</v>
          </cell>
          <cell r="E417">
            <v>291.89</v>
          </cell>
        </row>
        <row r="418">
          <cell r="A418" t="str">
            <v>DR005195</v>
          </cell>
          <cell r="B418" t="str">
            <v>DR35050100/</v>
          </cell>
          <cell r="C418" t="str">
            <v>Tampao de ferro fundido completo, para caixa de inspecao ou semelhante, com 25Kg, assentado com argamassa de cimento e areia no traco 1:4 em volume.  Fornecimento e colocacao.</v>
          </cell>
          <cell r="D418" t="str">
            <v>un</v>
          </cell>
          <cell r="E418">
            <v>66.430000000000007</v>
          </cell>
        </row>
        <row r="419">
          <cell r="A419" t="str">
            <v>DR002188</v>
          </cell>
          <cell r="B419" t="str">
            <v>DR35050150/</v>
          </cell>
          <cell r="C419" t="str">
            <v>Tampao de ferro fundido completo, de 0,40m a 0,60m de diametro, com 125Kg, para caixa de registro, assentamento com argamassa de cimento e areia no traco 1:3 em volume.  Fornecimento e assentamento.</v>
          </cell>
          <cell r="D419" t="str">
            <v>un</v>
          </cell>
          <cell r="E419">
            <v>131.35</v>
          </cell>
        </row>
        <row r="420">
          <cell r="A420" t="str">
            <v>DR000364</v>
          </cell>
          <cell r="B420" t="str">
            <v>DR35050200/</v>
          </cell>
          <cell r="C420" t="str">
            <v>Tampao de ferro fundido completo, tipo medio, com 125Kg, para  poco de visita de esgoto sanitario, assentado com argamassa de cimento e areia no traco 1:4 em volume.  Fornecimento e colocacao.</v>
          </cell>
          <cell r="D420" t="str">
            <v>un</v>
          </cell>
          <cell r="E420">
            <v>136.18</v>
          </cell>
        </row>
        <row r="421">
          <cell r="A421" t="str">
            <v>DR000367</v>
          </cell>
          <cell r="B421" t="str">
            <v>DR35050250/</v>
          </cell>
          <cell r="C421" t="str">
            <v>Tampao de ferro fundido completo, articulado, pesado, de 0,60m de diametro, tipo avenida, assentado com argamassa de cimento e areia no traco 1:4 em volume.  Fornecimento e colocacao.</v>
          </cell>
          <cell r="D421" t="str">
            <v>un</v>
          </cell>
          <cell r="E421">
            <v>207.62</v>
          </cell>
        </row>
        <row r="422">
          <cell r="A422" t="str">
            <v>DR000363</v>
          </cell>
          <cell r="B422" t="str">
            <v>DR35050253/</v>
          </cell>
          <cell r="C422" t="str">
            <v>Tampao de ferro fundido completo, de 0,60m de diametro, com 175Kg, para chamines de caixa de areia ou poco de visita, assentamento com argamassa de cimento e areia no traco 1:4 em volume.  Fornecimento e colocacao.</v>
          </cell>
          <cell r="D422" t="str">
            <v>un</v>
          </cell>
          <cell r="E422">
            <v>155.79</v>
          </cell>
        </row>
        <row r="423">
          <cell r="A423" t="str">
            <v>EQ007990</v>
          </cell>
          <cell r="B423" t="str">
            <v>EQ05050615A</v>
          </cell>
          <cell r="C423" t="str">
            <v>Caminhao tanque, capacidade de 10.000l, com motorista, material de operacao e material de manutencao, com as seguintes especificacoes minimas: motor diesel de 142CV, bomba d'agua e mangote com 50m de extensao.  Custo horario produtivo.</v>
          </cell>
          <cell r="D423" t="str">
            <v>h</v>
          </cell>
          <cell r="E423">
            <v>49.18</v>
          </cell>
        </row>
        <row r="424">
          <cell r="A424" t="str">
            <v>EQ007992</v>
          </cell>
          <cell r="B424" t="str">
            <v>EQ05050618/</v>
          </cell>
          <cell r="C424" t="str">
            <v>Caminhao tanque, capacidade de 10.000l, com motorista e material de operacao, com as seguintes especificacoes minimas: motor diesel de 142CV, bomba d'agua e mangote com 50m de extensao.  Custo horario improdutivo (motor funcionando).</v>
          </cell>
          <cell r="D424" t="str">
            <v>h</v>
          </cell>
          <cell r="E424">
            <v>23.44</v>
          </cell>
        </row>
        <row r="425">
          <cell r="A425" t="str">
            <v>EQ007993</v>
          </cell>
          <cell r="B425" t="str">
            <v>EQ05050621/</v>
          </cell>
          <cell r="C425" t="str">
            <v>Caminhao tanque, capacidade de 10.000l, com motorista, com as seguintes especificacoes minimas: motor diesel de 142CV, bomba d'agua e mangote com 50m de extensao.  Custo horario improdutivo (motor desligado).</v>
          </cell>
          <cell r="D425" t="str">
            <v>h</v>
          </cell>
          <cell r="E425">
            <v>10.92</v>
          </cell>
        </row>
        <row r="426">
          <cell r="A426" t="str">
            <v>EQ001291</v>
          </cell>
          <cell r="B426" t="str">
            <v>EQ05050650/</v>
          </cell>
          <cell r="C426" t="str">
            <v>Elevador para transporte de concreto, exclusive operador, com as seguintes especificacoes minimas: guincho com motor trifasico de 10HP, chave de reversao manual, motofreio e dispositivo de anti queda livre, 16m de torre desmontavel estaiada, cacamba autom</v>
          </cell>
          <cell r="D426" t="str">
            <v>h</v>
          </cell>
          <cell r="E426">
            <v>5.05</v>
          </cell>
        </row>
        <row r="427">
          <cell r="A427" t="str">
            <v>EQ001293</v>
          </cell>
          <cell r="B427" t="str">
            <v>EQ05050653/</v>
          </cell>
          <cell r="C427" t="str">
            <v>Elevador para transporte de concreto, exclusive operador, com as seguintes especificacoes minimas: guincho com motor trifasico de 10HP, chave de reversao manual, motofreio e dispositivo de anti queda livre, 16m de torre desmontavel estaiada, cacamba autom</v>
          </cell>
          <cell r="D427" t="str">
            <v>h</v>
          </cell>
          <cell r="E427">
            <v>2.11</v>
          </cell>
        </row>
        <row r="428">
          <cell r="A428" t="str">
            <v>EQ017870</v>
          </cell>
          <cell r="B428" t="str">
            <v>EQ05050700A</v>
          </cell>
          <cell r="C428" t="str">
            <v>Guindaste sobre rodas, capacidade de 10t, com operador e um  auxiliar, material de operacao e material de manutencao com as seguintes especificacoes minimas: motor diesel de 124CV, lanca telescopica retraida com 7,0m e extendida com 11,0m, raio de giro de</v>
          </cell>
          <cell r="D428" t="str">
            <v>h</v>
          </cell>
          <cell r="E428">
            <v>73.23</v>
          </cell>
        </row>
        <row r="429">
          <cell r="A429" t="str">
            <v>EQ017872</v>
          </cell>
          <cell r="B429" t="str">
            <v>EQ05050703/</v>
          </cell>
          <cell r="C429" t="str">
            <v>Guindaste sobre rodas, capacidade de 10t, com operador e um  auxiliar, material de operacao, com as seguintes especificacoes minimas: motor diesel de 124CV, lanca telescopica retraida com 7,0m e extendida com 11,0m, raio de giro de 5,60m, acionamento hidr</v>
          </cell>
          <cell r="D429" t="str">
            <v>h</v>
          </cell>
          <cell r="E429">
            <v>39.42</v>
          </cell>
        </row>
        <row r="430">
          <cell r="A430" t="str">
            <v>EQ017871</v>
          </cell>
          <cell r="B430" t="str">
            <v>EQ05050706/</v>
          </cell>
          <cell r="C430" t="str">
            <v>Guindaste sobre rodas, capacidade de 10t, com operador e um  auxiliar, com as seguintes especificacoes minimas: motor diesel de 124CV, lanca telescopica retraida com 7,0m e extendida com 11,0m, raio de giro de 5,60m, acionamento hidraulico.  Custo horario</v>
          </cell>
          <cell r="D430" t="str">
            <v>h</v>
          </cell>
          <cell r="E430">
            <v>28.75</v>
          </cell>
        </row>
        <row r="431">
          <cell r="A431" t="str">
            <v>EQ017874</v>
          </cell>
          <cell r="B431" t="str">
            <v>EQ05050715A</v>
          </cell>
          <cell r="C431" t="str">
            <v xml:space="preserve">Guindaste sobre rodas, capacidade de 15t, com operador e um  auxiliar, material de operacao e material de manutencao com as seguintes especificacoes minimas: motor diesel de 121CV, lanca telescopica retraida com 7,60m e extendida com 18,30m, raio de giro </v>
          </cell>
          <cell r="D431" t="str">
            <v>h</v>
          </cell>
          <cell r="E431">
            <v>131.86000000000001</v>
          </cell>
        </row>
        <row r="432">
          <cell r="A432" t="str">
            <v>EQ017875</v>
          </cell>
          <cell r="B432" t="str">
            <v>EQ05050718/</v>
          </cell>
          <cell r="C432" t="str">
            <v>Guindaste sobre rodas, capacidade de 15t, com operador e um  auxiliar, material de operacao,  com as seguintes especificacoes minimas: motor diesel de 121CV, lanca telescopica retraida com 7,60m e extendida com 18,30m, raio de giro de 4,65m, acionamento h</v>
          </cell>
          <cell r="D432" t="str">
            <v>h</v>
          </cell>
          <cell r="E432">
            <v>69.069999999999993</v>
          </cell>
        </row>
        <row r="433">
          <cell r="A433" t="str">
            <v>EQ017876</v>
          </cell>
          <cell r="B433" t="str">
            <v>EQ05050721/</v>
          </cell>
          <cell r="C433" t="str">
            <v>Guindaste sobre rodas, capacidade de 15t, com operador e um  auxiliar, com as seguintes especificacoes minimas: motor diesel de 121CV, lanca telescopica retraida com 7,60m e extendida com 18,30m, raio de giro de 4,65m, acionamento hidraulico.  Custo horar</v>
          </cell>
          <cell r="D433" t="str">
            <v>h</v>
          </cell>
          <cell r="E433">
            <v>58.4</v>
          </cell>
        </row>
        <row r="434">
          <cell r="A434" t="str">
            <v>EQ017877</v>
          </cell>
          <cell r="B434" t="str">
            <v>EQ05050730A</v>
          </cell>
          <cell r="C434" t="str">
            <v xml:space="preserve">Guindaste sobre rodas, inclusive este, capacidade de 30t, com operador, operador auxiliar e um ajudante, material de operacao e material de manutencao com as seguintes especificacoes minimas: motor diesel de 220CV, lanca telescopica retraida com 10,50m e </v>
          </cell>
          <cell r="D434" t="str">
            <v>h</v>
          </cell>
          <cell r="E434">
            <v>150.03</v>
          </cell>
        </row>
        <row r="435">
          <cell r="A435" t="str">
            <v>EQ017878</v>
          </cell>
          <cell r="B435" t="str">
            <v>EQ05050733/</v>
          </cell>
          <cell r="C435" t="str">
            <v xml:space="preserve">Guindaste sobre rodas,  inclusive este, capacidade de 30t, com operador e operador auxiliar, material de operacao, com as seguintes especificacoes minimas: motor diesel de 220CV, lanca telescopica retraida com 10,50m e extendida com 31,50m, angulo maximo </v>
          </cell>
          <cell r="D435" t="str">
            <v>h</v>
          </cell>
          <cell r="E435">
            <v>64.39</v>
          </cell>
        </row>
        <row r="436">
          <cell r="A436" t="str">
            <v>EQ017879</v>
          </cell>
          <cell r="B436" t="str">
            <v>EQ05050736/</v>
          </cell>
          <cell r="C436" t="str">
            <v>Guindaste sobre rodas,  inclusive este, capacidade de 30t, com operador e operador auxiliar, com as seguintes especificacoes minimas: motor diesel de 220CV, lanca telescopica retraida com 10,50m e extendida com 31,50m, angulo maximo de lanca de 82o, acion</v>
          </cell>
          <cell r="D436" t="str">
            <v>h</v>
          </cell>
          <cell r="E436">
            <v>53.72</v>
          </cell>
        </row>
        <row r="437">
          <cell r="A437" t="str">
            <v>EQ001299</v>
          </cell>
          <cell r="B437" t="str">
            <v>EQ05050750/</v>
          </cell>
          <cell r="C437" t="str">
            <v>Guindauto sobre chassis, capacidade de 3,5t, exclusive operador, inclusive 2 ajudantes, com material de operacao e de manutencao, com as seguintes especificacoes minimas: Lanca com alcance de ate 5,9m, angulo de giro de 180o.  Custo horario produtivo.</v>
          </cell>
          <cell r="D437" t="str">
            <v>h</v>
          </cell>
          <cell r="E437">
            <v>15.11</v>
          </cell>
        </row>
        <row r="438">
          <cell r="A438" t="str">
            <v>EQ001300</v>
          </cell>
          <cell r="B438" t="str">
            <v>EQ05050756/</v>
          </cell>
          <cell r="C438" t="str">
            <v>Guindauto sobre chassis, capacidade de 3,5t, exclusive operador, inclusive 2 ajudantes, com as seguintes especificacoes minimas: Lanca com alcance de ate 5,9m, angulo de giro de 180o.  Custo horario improdutivo (motor desligado).</v>
          </cell>
          <cell r="D438" t="str">
            <v>h</v>
          </cell>
          <cell r="E438">
            <v>13.33</v>
          </cell>
        </row>
        <row r="439">
          <cell r="A439" t="str">
            <v>EQ001288</v>
          </cell>
          <cell r="B439" t="str">
            <v>EQ05050800A</v>
          </cell>
          <cell r="C439" t="str">
            <v>Guincho para transporte vertical de cargas, exclusive o operador, a torre  e o respectivo estaiamento, com as seguintes especificacoes minimas: motor eletrico trifasico de 10HP, chave de reversao manual, motofreio e dispositivo de ante queda livre.  Custo</v>
          </cell>
          <cell r="D439" t="str">
            <v>h</v>
          </cell>
          <cell r="E439">
            <v>4.28</v>
          </cell>
        </row>
        <row r="440">
          <cell r="A440" t="str">
            <v>EQ001290</v>
          </cell>
          <cell r="B440" t="str">
            <v>EQ05050806/</v>
          </cell>
          <cell r="C440" t="str">
            <v>Guincho para transporte vertical de cargas, exclusive o operador, a torre  e o respectivo estaiamento, com as seguintes especificacoes minimas: motor eletrico trifasico de 10HP, chave de reversao manual, motofreio e dispositivo de ante queda livre.  Custo</v>
          </cell>
          <cell r="D440" t="str">
            <v>h</v>
          </cell>
          <cell r="E440">
            <v>0.85</v>
          </cell>
        </row>
        <row r="441">
          <cell r="A441" t="str">
            <v>EQ001289</v>
          </cell>
          <cell r="B441" t="str">
            <v>EQ05050815/</v>
          </cell>
          <cell r="C441" t="str">
            <v>Guincho de friccao, com capacidade para 750Kg a 1500Kg, com motor eletrico de 10CV com jogo de 4 roldanas; com cabo simples, sem operador.  Aluguel improdutivo motor funcionando.</v>
          </cell>
          <cell r="D441" t="str">
            <v>h</v>
          </cell>
          <cell r="E441">
            <v>1.51</v>
          </cell>
        </row>
        <row r="442">
          <cell r="A442" t="str">
            <v>EQ001297</v>
          </cell>
          <cell r="B442" t="str">
            <v>EQ05050850/</v>
          </cell>
          <cell r="C442" t="str">
            <v>Portico movel metalico, com talha manual de 10t, vao de 5m, curso de 30m em trilhos, exclusive operador.  Custo horario produtivo.</v>
          </cell>
          <cell r="D442" t="str">
            <v>h</v>
          </cell>
          <cell r="E442">
            <v>25.11</v>
          </cell>
        </row>
        <row r="443">
          <cell r="A443" t="str">
            <v>EQ001298</v>
          </cell>
          <cell r="B443" t="str">
            <v>EQ05050853/</v>
          </cell>
          <cell r="C443" t="str">
            <v>Portico movel metalico, com talha manual de 10t, vao de 5m, curso de 30m em trilhos, exclusive operador.  Custo horario improdutivo.</v>
          </cell>
          <cell r="D443" t="str">
            <v>h</v>
          </cell>
          <cell r="E443">
            <v>15.11</v>
          </cell>
        </row>
        <row r="444">
          <cell r="A444" t="str">
            <v>EQ002349</v>
          </cell>
          <cell r="B444" t="str">
            <v>EQ05050900/</v>
          </cell>
          <cell r="C444" t="str">
            <v>Reboque leve, com motorista, material de operacao e material de manutencao.  Custo horario produtivo.</v>
          </cell>
          <cell r="D444" t="str">
            <v>h</v>
          </cell>
          <cell r="E444">
            <v>34.03</v>
          </cell>
        </row>
        <row r="445">
          <cell r="A445" t="str">
            <v>EQ002350</v>
          </cell>
          <cell r="B445" t="str">
            <v>EQ05050903/</v>
          </cell>
          <cell r="C445" t="str">
            <v>Reboque leve, com motorista.  Custo horario improdutivo (motor desligado).</v>
          </cell>
          <cell r="D445" t="str">
            <v>h</v>
          </cell>
          <cell r="E445">
            <v>11.2</v>
          </cell>
        </row>
        <row r="446">
          <cell r="A446" t="str">
            <v>EQ008500</v>
          </cell>
          <cell r="B446" t="str">
            <v>EQ05050912A</v>
          </cell>
          <cell r="C446" t="str">
            <v>Reboque leve, sem motorista, com material de operacao e material de manutencao.  Custo horario produtivo.</v>
          </cell>
          <cell r="D446" t="str">
            <v>h</v>
          </cell>
          <cell r="E446">
            <v>29.3</v>
          </cell>
        </row>
        <row r="447">
          <cell r="A447" t="str">
            <v>EQ008497</v>
          </cell>
          <cell r="B447" t="str">
            <v>EQ05050915A</v>
          </cell>
          <cell r="C447" t="str">
            <v>Reboque leve, sem motorista.  Custo horario improdutivo (motor desligado).</v>
          </cell>
          <cell r="D447" t="str">
            <v>h</v>
          </cell>
          <cell r="E447">
            <v>8.6</v>
          </cell>
        </row>
        <row r="448">
          <cell r="A448" t="str">
            <v>EQ016817</v>
          </cell>
          <cell r="B448" t="str">
            <v>EQ05050921A</v>
          </cell>
          <cell r="C448" t="str">
            <v>Reboque leve, sem motorista.  Custo mensal.</v>
          </cell>
          <cell r="D448" t="str">
            <v>un.mes</v>
          </cell>
          <cell r="E448">
            <v>3058.16</v>
          </cell>
        </row>
        <row r="449">
          <cell r="A449" t="str">
            <v>EQ002351</v>
          </cell>
          <cell r="B449" t="str">
            <v>EQ05050950/</v>
          </cell>
          <cell r="C449" t="str">
            <v>Reboque medio, com motorista, material de operacao e material de manutencao.  custo horario produtivo.</v>
          </cell>
          <cell r="D449" t="str">
            <v>h</v>
          </cell>
          <cell r="E449">
            <v>46.28</v>
          </cell>
        </row>
        <row r="450">
          <cell r="A450" t="str">
            <v>EQ002352</v>
          </cell>
          <cell r="B450" t="str">
            <v>EQ05050953/</v>
          </cell>
          <cell r="C450" t="str">
            <v>Reboque medio, com motorista.  Custo horario improdutivo (motor desligado).</v>
          </cell>
          <cell r="D450" t="str">
            <v>h</v>
          </cell>
          <cell r="E450">
            <v>12.13</v>
          </cell>
        </row>
        <row r="451">
          <cell r="A451" t="str">
            <v>EQ016824</v>
          </cell>
          <cell r="B451" t="str">
            <v>EQ05050971A</v>
          </cell>
          <cell r="C451" t="str">
            <v>Reboque medio, sem motorista, com material de operacao e material de manutencao.  Custo mensal.</v>
          </cell>
          <cell r="D451" t="str">
            <v>un.mes</v>
          </cell>
          <cell r="E451">
            <v>3200.76</v>
          </cell>
        </row>
        <row r="452">
          <cell r="A452" t="str">
            <v>EQ002353</v>
          </cell>
          <cell r="B452" t="str">
            <v>EQ05051000/</v>
          </cell>
          <cell r="C452" t="str">
            <v>Reboque pesado, com motorista, material de operacao e material de manutencao.  Custo horario produtivo.</v>
          </cell>
          <cell r="D452" t="str">
            <v>h</v>
          </cell>
          <cell r="E452">
            <v>50.04</v>
          </cell>
        </row>
        <row r="453">
          <cell r="A453" t="str">
            <v>EQ002354</v>
          </cell>
          <cell r="B453" t="str">
            <v>EQ05051003/</v>
          </cell>
          <cell r="C453" t="str">
            <v>Reboque pesado, com motorista.  Custo horario improdutivo (motor desligado).</v>
          </cell>
          <cell r="D453" t="str">
            <v>h</v>
          </cell>
          <cell r="E453">
            <v>15.89</v>
          </cell>
        </row>
        <row r="454">
          <cell r="A454" t="str">
            <v>EQ008501</v>
          </cell>
          <cell r="B454" t="str">
            <v>EQ05051009A</v>
          </cell>
          <cell r="C454" t="str">
            <v>Reboque pesado, sem motorista, com material de operacao e material de manutencao.  Custo horario produtivo.</v>
          </cell>
          <cell r="D454" t="str">
            <v>h</v>
          </cell>
          <cell r="E454">
            <v>47.74</v>
          </cell>
        </row>
        <row r="455">
          <cell r="A455" t="str">
            <v>EQ016830</v>
          </cell>
          <cell r="B455" t="str">
            <v>EQ05051021A</v>
          </cell>
          <cell r="C455" t="str">
            <v>Reboque pesado, sem motorista, com material de operacao e material de manutencao.  Custo mensal.</v>
          </cell>
          <cell r="D455" t="str">
            <v>un.mes</v>
          </cell>
          <cell r="E455">
            <v>4756.53</v>
          </cell>
        </row>
        <row r="456">
          <cell r="A456" t="str">
            <v>EQ002356</v>
          </cell>
          <cell r="B456" t="str">
            <v>EQ05051050A</v>
          </cell>
          <cell r="C456" t="str">
            <v>Reboque super-pesado, com motorista, material de operacao e material de manutencao.  Custo horario produtivo.</v>
          </cell>
          <cell r="D456" t="str">
            <v>h</v>
          </cell>
          <cell r="E456">
            <v>95.65</v>
          </cell>
        </row>
        <row r="457">
          <cell r="A457" t="str">
            <v>EQ002355</v>
          </cell>
          <cell r="B457" t="str">
            <v>EQ05051053/</v>
          </cell>
          <cell r="C457" t="str">
            <v>Reboque super-pesado, com motorista e material de operacao.  Custo horario improdutivo (motor desligado).</v>
          </cell>
          <cell r="D457" t="str">
            <v>h</v>
          </cell>
          <cell r="E457">
            <v>25.41</v>
          </cell>
        </row>
        <row r="458">
          <cell r="A458" t="str">
            <v>EQ016821</v>
          </cell>
          <cell r="B458" t="str">
            <v>EQ05051071A</v>
          </cell>
          <cell r="C458" t="str">
            <v>Reboque super-pesado, sem motorista, com material de operacao e material de manutencao.  Custo mensal.</v>
          </cell>
          <cell r="D458" t="str">
            <v>un.mes</v>
          </cell>
          <cell r="E458">
            <v>5943.9</v>
          </cell>
        </row>
        <row r="459">
          <cell r="A459" t="str">
            <v>EQ001763</v>
          </cell>
          <cell r="B459" t="str">
            <v>EQ05100050/</v>
          </cell>
          <cell r="C459" t="str">
            <v>Caminhao com carroceria fixa, capacidade de 7,5t, equipado com guindaste hidraulico com capacidade de 3,5t, com motorista operador, material de operacao e material de manutencao, com as seguintes especificacoes minimas: motor diesel de 162CV, guindaste hi</v>
          </cell>
          <cell r="D459" t="str">
            <v>h</v>
          </cell>
          <cell r="E459">
            <v>50.9</v>
          </cell>
        </row>
        <row r="460">
          <cell r="A460" t="str">
            <v>EQ001764</v>
          </cell>
          <cell r="B460" t="str">
            <v>EQ05100053/</v>
          </cell>
          <cell r="C460" t="str">
            <v>Caminhao com carroceria fixa, capacidade de 7,5t, equipado com guindaste hidraulico com capacidade de 3,5t, com motorista operador, material de operacao e material de manutencao, com as seguintes especificacoes minimas: motor diesel de 162CV, guindaste hi</v>
          </cell>
          <cell r="D460" t="str">
            <v>h</v>
          </cell>
          <cell r="E460">
            <v>52.37</v>
          </cell>
        </row>
        <row r="461">
          <cell r="A461" t="str">
            <v>EQ001765</v>
          </cell>
          <cell r="B461" t="str">
            <v>EQ05100300/</v>
          </cell>
          <cell r="C461" t="str">
            <v>Cavalo mecanico, com semi-reboque extensivel ate 22m, com motorista, material de operacao e material de manutencao, com as seguintes especificacoes minimas: motor diesel de 330Cv.  Custo horario diurno (entre 05:00hs e 22:00h).</v>
          </cell>
          <cell r="D461" t="str">
            <v>h</v>
          </cell>
          <cell r="E461">
            <v>95.24</v>
          </cell>
        </row>
        <row r="462">
          <cell r="A462" t="str">
            <v>EQ017635</v>
          </cell>
          <cell r="B462" t="str">
            <v>EQ10050200A</v>
          </cell>
          <cell r="C462" t="str">
            <v>Perfuratriz pneumatica manual, com 24Kg de peso, exclusive operador, broca e mangueira, com as seguintes especficacoes minimas: Utilizacao vertical, consumo de ar de 58 l/s, frequencia de impactos 34 imp/s, comprimento de 64cm, diametro do pistao de 65mm.</v>
          </cell>
          <cell r="D462" t="str">
            <v>h</v>
          </cell>
          <cell r="E462">
            <v>0.51</v>
          </cell>
        </row>
        <row r="463">
          <cell r="A463" t="str">
            <v>EQ017636</v>
          </cell>
          <cell r="B463" t="str">
            <v>EQ10050206/</v>
          </cell>
          <cell r="C463" t="str">
            <v>Perfuratriz pneumatica manual, com 24Kg de peso, exclusive operador, broca e mangueira, com as seguintes especficacoes minimas: Utilizacao vertical, consumo de ar de 58 l/s, frequencia de impactos 34 imp/s, comprimento de 64cm, diametro do pistao de 65mm.</v>
          </cell>
          <cell r="D463" t="str">
            <v>h</v>
          </cell>
          <cell r="E463">
            <v>0.34</v>
          </cell>
        </row>
        <row r="464">
          <cell r="A464" t="str">
            <v>EQ001494</v>
          </cell>
          <cell r="B464" t="str">
            <v>EQ15050200/</v>
          </cell>
          <cell r="C464" t="str">
            <v>Escavadeira hidraulica, sobre esteiras,  capacidade de peso operacional de 16t, capacidade da cacamba  rasa de 0,73m3,  motor diesel de 108,2CV (106HP),  com operador e ajudante.  Aluguel produtivo.</v>
          </cell>
          <cell r="D464" t="str">
            <v>h</v>
          </cell>
          <cell r="E464" t="e">
            <v>#N/A</v>
          </cell>
        </row>
        <row r="465">
          <cell r="A465" t="str">
            <v>EQ015990</v>
          </cell>
          <cell r="B465" t="str">
            <v>EQ15050203/</v>
          </cell>
          <cell r="C465" t="str">
            <v>Escavadeira hidraulica, sobre esteiras,  capacidade de peso operacional de 16T, capacidade da cacamba  rasa de 0,73m3,  motor diesel de 108,2CV (106HP),  com operador e ajudante.  Aluguel improdutivo motor funcionando.</v>
          </cell>
          <cell r="D465" t="str">
            <v>h</v>
          </cell>
          <cell r="E465" t="e">
            <v>#N/A</v>
          </cell>
        </row>
        <row r="466">
          <cell r="A466" t="str">
            <v>EQ015991</v>
          </cell>
          <cell r="B466" t="str">
            <v>EQ15050206/</v>
          </cell>
          <cell r="C466" t="str">
            <v>Escavadeira hidraulica, sobre esteiras,  capacidade de peso operacional de 16T, capacidade da cacamba  rasa de 0,73m3,  motor diesel de 108,2CV (106HP),  com operador e ajudante.  Aluguel improdutivo motor parado.</v>
          </cell>
          <cell r="D466" t="str">
            <v>h</v>
          </cell>
          <cell r="E466" t="e">
            <v>#N/A</v>
          </cell>
        </row>
        <row r="467">
          <cell r="A467" t="str">
            <v>EQ017948</v>
          </cell>
          <cell r="B467" t="str">
            <v>EQ15050212A</v>
          </cell>
          <cell r="C467" t="str">
            <v>Escavadeira hidraulica, capacidade de 0,78m3, com operador, material de operacao e material de manutencao, com as seguintes especificacoes minimas: motor diesel de 92CV, tres bracos articulados e braco intermediario ajustavel em 3 posicoes.  Custo horario</v>
          </cell>
          <cell r="D467" t="str">
            <v>h</v>
          </cell>
          <cell r="E467">
            <v>61.17</v>
          </cell>
        </row>
        <row r="468">
          <cell r="A468" t="str">
            <v>EQ017949</v>
          </cell>
          <cell r="B468" t="str">
            <v>EQ15050215/</v>
          </cell>
          <cell r="C468" t="str">
            <v>Escavadeira hidraulica, capacidade de 0,78m3, com operador, material de operacao, com as seguintes especificacoes minimas: motor diesel de 92CV, tres bracos articulados e braco intermediario ajustavel em 3 posicoes.  Custo horario improdutivo (motor funci</v>
          </cell>
          <cell r="D468" t="str">
            <v>h</v>
          </cell>
          <cell r="E468">
            <v>31.5</v>
          </cell>
        </row>
        <row r="469">
          <cell r="A469" t="str">
            <v>EQ017950</v>
          </cell>
          <cell r="B469" t="str">
            <v>EQ15050218/</v>
          </cell>
          <cell r="C469" t="str">
            <v>Escavadeira hidraulica, capacidade de 0,78m3, com operador, com as seguintes especificacoes minimas: motor diesel de 92CV, tres bracos articulados e braco intermediario ajustavel em 3 posicoes.  Custo horario improdutivo (motor desligado).</v>
          </cell>
          <cell r="D469" t="str">
            <v>h</v>
          </cell>
          <cell r="E469">
            <v>20.47</v>
          </cell>
        </row>
        <row r="470">
          <cell r="A470" t="str">
            <v>EQ017587</v>
          </cell>
          <cell r="B470" t="str">
            <v>EQ15050300A</v>
          </cell>
          <cell r="C470" t="str">
            <v>Fresadora a frio, com largura de tambor de ate 1m, potencia de 142CV a 2300rpm e  profundidade de corte ate 0,10m.  Custo horario produtivo.</v>
          </cell>
          <cell r="D470" t="str">
            <v>h</v>
          </cell>
          <cell r="E470">
            <v>190.8</v>
          </cell>
        </row>
        <row r="471">
          <cell r="A471" t="str">
            <v>EQ010498</v>
          </cell>
          <cell r="B471" t="str">
            <v>EQ15050303A</v>
          </cell>
          <cell r="C471" t="str">
            <v>Fresadora a frio, modelo 1000C, com largura de tambor de ate 1m, potencia de 142CV a 2300Rpm e  profundidade de corte ate 10cm, Wirtgen ou similar.  Aluguel improdutivo motor funcionando.</v>
          </cell>
          <cell r="D471" t="str">
            <v>h</v>
          </cell>
          <cell r="E471">
            <v>51.68</v>
          </cell>
        </row>
        <row r="472">
          <cell r="A472" t="str">
            <v>EQ017586</v>
          </cell>
          <cell r="B472" t="str">
            <v>EQ15050306A</v>
          </cell>
          <cell r="C472" t="str">
            <v>Fresadora a frio, com largura de tambor de ate 1m, potencia de 142CV a 2300rpm e  profundidade de corte ate 0,10m.  Custo horario improdutivo.</v>
          </cell>
          <cell r="D472" t="str">
            <v>h</v>
          </cell>
          <cell r="E472">
            <v>39.17</v>
          </cell>
        </row>
        <row r="473">
          <cell r="A473" t="str">
            <v>EQ001319</v>
          </cell>
          <cell r="B473" t="str">
            <v>EQ15050350/</v>
          </cell>
          <cell r="C473" t="str">
            <v>Grade de disco, peso de 13t, exclusive operador, com material de manutencao, com as seguintes especificacoes minimas: armadura leve, composta de 20 discos, largura de corte de 2,30m, acionamento mecanico.  Custo horario produtivo.</v>
          </cell>
          <cell r="D473" t="str">
            <v>h</v>
          </cell>
          <cell r="E473">
            <v>2.48</v>
          </cell>
        </row>
        <row r="474">
          <cell r="A474" t="str">
            <v>EQ001320</v>
          </cell>
          <cell r="B474" t="str">
            <v>EQ15050356/</v>
          </cell>
          <cell r="C474" t="str">
            <v>Grade de disco, peso de 13t, exclusive operador, com as seguintes especificacoes minimas: armadura leve, composta de 20 discos, largura de corte de 2,30m, acionamento mecanico.  Custo horario improdutivo.</v>
          </cell>
          <cell r="D474" t="str">
            <v>h</v>
          </cell>
          <cell r="E474">
            <v>1.29</v>
          </cell>
        </row>
        <row r="475">
          <cell r="A475" t="str">
            <v>EQ017951</v>
          </cell>
          <cell r="B475" t="str">
            <v>EQ15050400A</v>
          </cell>
          <cell r="C475" t="str">
            <v>Motoniveladora, com operador, material de operacao e manutencao, com as seguintes especificacoes minimas: motor diesel de 125CV.  Custo horario produtivo.</v>
          </cell>
          <cell r="D475" t="str">
            <v>h</v>
          </cell>
          <cell r="E475">
            <v>85.49</v>
          </cell>
        </row>
        <row r="476">
          <cell r="A476" t="str">
            <v>EQ017952</v>
          </cell>
          <cell r="B476" t="str">
            <v>EQ15050403/</v>
          </cell>
          <cell r="C476" t="str">
            <v>Motoniveladora, com operador, material de operacao, com as seguintes especificacoes minimas: motor diesel de 125CV.  Custo horario improdutivo (motor funcionando).</v>
          </cell>
          <cell r="D476" t="str">
            <v>h</v>
          </cell>
          <cell r="E476">
            <v>43.66</v>
          </cell>
        </row>
        <row r="477">
          <cell r="A477" t="str">
            <v>EQ017953</v>
          </cell>
          <cell r="B477" t="str">
            <v>EQ15050406/</v>
          </cell>
          <cell r="C477" t="str">
            <v>Motoniveladora, com operador, com as seguintes especificacoes minimas: motor diesel de 125CV.  Custo horario improdutivo (motor desligado).</v>
          </cell>
          <cell r="D477" t="str">
            <v>h</v>
          </cell>
          <cell r="E477">
            <v>32.630000000000003</v>
          </cell>
        </row>
        <row r="478">
          <cell r="A478" t="str">
            <v>EQ017963</v>
          </cell>
          <cell r="B478" t="str">
            <v>EQ15050450A</v>
          </cell>
          <cell r="C478" t="str">
            <v>Pa-Carregadeira (Carregador frontal) sobre rodas, capacidade rasa de 1,7m3, com operador, material de operacao e material de manutencao, com as seguintes especificacoes minimas: motor diesel de 100CV.  Custo horario produtivo.</v>
          </cell>
          <cell r="D478" t="str">
            <v>h</v>
          </cell>
          <cell r="E478">
            <v>60.96</v>
          </cell>
        </row>
        <row r="479">
          <cell r="A479" t="str">
            <v>EQ017964</v>
          </cell>
          <cell r="B479" t="str">
            <v>EQ15050453/</v>
          </cell>
          <cell r="C479" t="str">
            <v>Pa-Carregadeira (Carregador frontal) sobre rodas, capacidade rasa de 1,7m3, com operador, material de operacao, com as seguintes especificacoes minimas: motor diesel de 100CV.  Custo horario improdutivo (motor funcionando).</v>
          </cell>
          <cell r="D479" t="str">
            <v>h</v>
          </cell>
          <cell r="E479">
            <v>27.99</v>
          </cell>
        </row>
        <row r="480">
          <cell r="A480" t="str">
            <v>EQ017965</v>
          </cell>
          <cell r="B480" t="str">
            <v>EQ15050456/</v>
          </cell>
          <cell r="C480" t="str">
            <v>Pa-Carregadeira (Carregador frontal) sobre rodas, capacidade rasa de 1,7m3, com operador, com as seguintes especificacoes minimas: motor diesel de 100CV.  Custo horario improdutivo (motor desligado).</v>
          </cell>
          <cell r="D480" t="str">
            <v>h</v>
          </cell>
          <cell r="E480">
            <v>21.02</v>
          </cell>
        </row>
        <row r="481">
          <cell r="A481" t="str">
            <v>EQ017966</v>
          </cell>
          <cell r="B481" t="str">
            <v>EQ15050461A</v>
          </cell>
          <cell r="C481" t="str">
            <v>Pa-Carregadeira (Carregador frontal) sobre rodas, capacidade rasa de 2,66m3, com operador, material de operacao e material de manutencao, com as seguintes especificacoes minimas: motor diesel de 183,7CV.  Custo horario produtivo.</v>
          </cell>
          <cell r="D481" t="str">
            <v>h</v>
          </cell>
          <cell r="E481">
            <v>98.57</v>
          </cell>
        </row>
        <row r="482">
          <cell r="A482" t="str">
            <v>EQ017967</v>
          </cell>
          <cell r="B482" t="str">
            <v>EQ15050464/</v>
          </cell>
          <cell r="C482" t="str">
            <v>Pa-Carregadeira (Carregador frontal) sobre rodas, capacidade rasa de 2,66m3, com operador, material de operacao, com as seguintes especificacoes minimas: motor diesel de 183,7CV.  Custo horario improdutivo (motor funcionando).</v>
          </cell>
          <cell r="D482" t="str">
            <v>h</v>
          </cell>
          <cell r="E482">
            <v>48.9</v>
          </cell>
        </row>
        <row r="483">
          <cell r="A483" t="str">
            <v>EQ017968</v>
          </cell>
          <cell r="B483" t="str">
            <v>EQ15050467/</v>
          </cell>
          <cell r="C483" t="str">
            <v>Pa-Carregadeira (Carregador frontal) sobre rodas, capacidade rasa de 2,66m3, com operador, com as seguintes especificacoes minimas: motor diesel de 183,7CV.  Custo horario improdutivo (motor desligado).</v>
          </cell>
          <cell r="D483" t="str">
            <v>h</v>
          </cell>
          <cell r="E483">
            <v>32.700000000000003</v>
          </cell>
        </row>
        <row r="484">
          <cell r="A484" t="str">
            <v>EQ010340</v>
          </cell>
          <cell r="B484" t="str">
            <v>EQ35100500A</v>
          </cell>
          <cell r="C484" t="str">
            <v>Moto Bomba Susuki ou similar, com bomba centrifuga auto-escorvante de rotor aberto, bocaios de succao de 3" e recalque de 3", motor a gasolina de 5,3HP, inclusive mangueiras de succao e recalque, sem operador.  Aluguel produtivo.</v>
          </cell>
          <cell r="D484" t="str">
            <v>h</v>
          </cell>
          <cell r="E484">
            <v>7.08</v>
          </cell>
        </row>
        <row r="485">
          <cell r="A485" t="str">
            <v>EQ010341</v>
          </cell>
          <cell r="B485" t="str">
            <v>EQ35100503/</v>
          </cell>
          <cell r="C485" t="str">
            <v>Moto Bomba Susuki ou similar, com bomba centrifuga auto-escorvante de rotor aberto, bocaios de succao de 3" e recalque de 3", motor a gasolina de 5,3HP, inclusive mangueiras de succao e recalque, sem operador.  Aluguel improdutivo motor parado.</v>
          </cell>
          <cell r="D485" t="str">
            <v>h</v>
          </cell>
          <cell r="E485">
            <v>3.98</v>
          </cell>
        </row>
        <row r="486">
          <cell r="A486" t="str">
            <v>EQ018075</v>
          </cell>
          <cell r="B486" t="str">
            <v>EQ35100551/</v>
          </cell>
          <cell r="C486" t="e">
            <v>#N/A</v>
          </cell>
          <cell r="D486" t="e">
            <v>#N/A</v>
          </cell>
          <cell r="E486">
            <v>2038</v>
          </cell>
        </row>
        <row r="487">
          <cell r="A487" t="str">
            <v>EQ007692</v>
          </cell>
          <cell r="B487" t="str">
            <v>EQ35100600A</v>
          </cell>
          <cell r="C487" t="str">
            <v>Recuperacao de Bomba Hidraulica Centrifuga trifasica, com motor eletrico de 3/4CV - 220V/380V, marca Worthington modelo D-520 ou similar, com troca de selo, gaxetas, buchas, mancal e rolamentos e pintura externa.</v>
          </cell>
          <cell r="D487" t="str">
            <v>un</v>
          </cell>
          <cell r="E487">
            <v>100</v>
          </cell>
        </row>
        <row r="488">
          <cell r="A488" t="str">
            <v>EQ007663</v>
          </cell>
          <cell r="B488" t="str">
            <v>EQ35100650A</v>
          </cell>
          <cell r="C488" t="str">
            <v>Recuperacao de Bomba Hidraulica Submersivel, monofasica, com motor eletrico com potencia de 1CV - 220V/380V, marca ABS modelo UNI 500 ou similar, com troca de buchas, selo gaxetas, mancal e rolamentos e pintura externa.</v>
          </cell>
          <cell r="D488" t="str">
            <v>un</v>
          </cell>
          <cell r="E488">
            <v>640.69000000000005</v>
          </cell>
        </row>
        <row r="489">
          <cell r="A489" t="str">
            <v>EQ007665</v>
          </cell>
          <cell r="B489" t="str">
            <v>EQ35100700A</v>
          </cell>
          <cell r="C489" t="str">
            <v>Recuperacao de Bomba Hidraulica Submersivel, trifasica, com motor eletrico com potencia de 2CV - 220V/380V, marca ABS modelo UNI 600T ou similar, com troca de buchas, selo, gaxetas, mancal e rolamentos e pintura externa.</v>
          </cell>
          <cell r="D489" t="str">
            <v>un</v>
          </cell>
          <cell r="E489">
            <v>856.38</v>
          </cell>
        </row>
        <row r="490">
          <cell r="A490" t="str">
            <v>EQ006046</v>
          </cell>
          <cell r="B490" t="str">
            <v>EQ35100750A</v>
          </cell>
          <cell r="C490" t="str">
            <v>Recuperacao de Bomba Hidraulica Centrifuga Submersivel, trifasica, tipo sapo, com motor eletrico, potencia de 2CV.</v>
          </cell>
          <cell r="D490" t="str">
            <v>un</v>
          </cell>
          <cell r="E490">
            <v>371.23</v>
          </cell>
        </row>
        <row r="491">
          <cell r="A491" t="str">
            <v>EQ006338</v>
          </cell>
          <cell r="B491" t="str">
            <v>EQ35100800A</v>
          </cell>
          <cell r="C491" t="str">
            <v>Recuperacao de Bomba Hidraulica Centrifuga Submersivel, de 2,4CV, refrigerada a agua, trifasica, vazao de 42m3/h, altura manometrica maxima de 15MCA, modelo ASI250 da Hidrosul ou similar.</v>
          </cell>
          <cell r="D491" t="str">
            <v>un</v>
          </cell>
          <cell r="E491">
            <v>666.38</v>
          </cell>
        </row>
        <row r="492">
          <cell r="A492" t="str">
            <v>EQ007667</v>
          </cell>
          <cell r="B492" t="str">
            <v>EQ35100850A</v>
          </cell>
          <cell r="C492" t="str">
            <v>Recuperacao de Bomba Hidraulica Submersivel, trifasica, com motor eletrico com potencia de 3,5CV - 220V/380V, modelo AFP-100 ou similar, com troca de buchas, selo, gaxetas, mancal e rolamentos e pintura externa.</v>
          </cell>
          <cell r="D492" t="str">
            <v>un</v>
          </cell>
          <cell r="E492">
            <v>965.72</v>
          </cell>
        </row>
        <row r="493">
          <cell r="A493" t="str">
            <v>EQ007669</v>
          </cell>
          <cell r="B493" t="str">
            <v>EQ35100900A</v>
          </cell>
          <cell r="C493" t="str">
            <v>Recuperacao de Bomba Hidraulica Submersivel, trifasica, com motor eletrico com potencia de 8CV - 220V/380V, modelo JUMBO S1ND ou similar, com troca de buchas, selo, gaxetas, mancal e rolamentos e pintura externa.</v>
          </cell>
          <cell r="D493" t="str">
            <v>un</v>
          </cell>
          <cell r="E493">
            <v>2997.11</v>
          </cell>
        </row>
        <row r="494">
          <cell r="A494" t="str">
            <v>EQ005904</v>
          </cell>
          <cell r="B494" t="str">
            <v>EQ35100950A</v>
          </cell>
          <cell r="C494" t="str">
            <v>Recuperacao de Bomba Hidraulica Centrifuga Submersivel, SPV 30/2 ou similar, com motor eletrico de 4,2CV.</v>
          </cell>
          <cell r="D494" t="str">
            <v>un</v>
          </cell>
          <cell r="E494">
            <v>1435.56</v>
          </cell>
        </row>
        <row r="495">
          <cell r="A495" t="str">
            <v>EQ005902</v>
          </cell>
          <cell r="B495" t="str">
            <v>EQ35101000A</v>
          </cell>
          <cell r="C495" t="str">
            <v>Recuperacao de Bomba Hidraulica Centrifuga Submersivel, SPV 40/C ou similar, com motor eletrico de 6,3CV.</v>
          </cell>
          <cell r="D495" t="str">
            <v>un</v>
          </cell>
          <cell r="E495">
            <v>2001.34</v>
          </cell>
        </row>
        <row r="496">
          <cell r="A496" t="str">
            <v>EQ009496</v>
          </cell>
          <cell r="B496" t="str">
            <v>EQ35101050/</v>
          </cell>
          <cell r="C496" t="str">
            <v>Recuperacao de Bomba Hidraulica Centrifuga Submersivel, de 30CV, saida de 4" ou 6", modelo Jumbo 201, fabricacao ABS ou similar.</v>
          </cell>
          <cell r="D496" t="str">
            <v>un</v>
          </cell>
          <cell r="E496">
            <v>18223.5</v>
          </cell>
        </row>
        <row r="497">
          <cell r="A497" t="str">
            <v>EQ007691</v>
          </cell>
          <cell r="B497" t="str">
            <v>EQ35150200/</v>
          </cell>
          <cell r="C497" t="str">
            <v>Bomba Hidraulica Centrifuga trifasica, com motor eletrico de 3/4CV - 220V/380V, marca Worthington modelo D-520 ou similar, exclusive acessorios.  Fornecimento e colocacao.</v>
          </cell>
          <cell r="D497" t="str">
            <v>un</v>
          </cell>
          <cell r="E497">
            <v>239.86</v>
          </cell>
        </row>
        <row r="498">
          <cell r="A498" t="str">
            <v>EQ006336</v>
          </cell>
          <cell r="B498" t="str">
            <v>EQ35150250/</v>
          </cell>
          <cell r="C498" t="str">
            <v>Bomba Hidraulica Centrifuga, com motor eletrico, potencia de 1CV, succao de 1", elevacao de 1", vazao de 5m3/h, altura manometrica maxima de 35MCA, trifasica, modelo 250RS da Dancor ou similar, exclusive acessorios.  Fornecimento e colocacao.</v>
          </cell>
          <cell r="D498" t="str">
            <v>un</v>
          </cell>
          <cell r="E498">
            <v>401.17</v>
          </cell>
        </row>
        <row r="499">
          <cell r="A499" t="str">
            <v>EQ018014</v>
          </cell>
          <cell r="B499" t="str">
            <v>EQ35150253/</v>
          </cell>
          <cell r="C499" t="str">
            <v>Bomba Hidraulica centrifuga, trifasica, motor eletrico 220/380V, com potencia de 5CV, com succao de 2" e elevacao de 1 1/2", serie CAM, modelo 618TJM, Dancor ou similar.  Fornecimento.</v>
          </cell>
          <cell r="D499" t="str">
            <v>un</v>
          </cell>
          <cell r="E499">
            <v>850.59</v>
          </cell>
        </row>
        <row r="500">
          <cell r="A500" t="str">
            <v>EQ001205</v>
          </cell>
          <cell r="B500" t="str">
            <v>EQ35150350/</v>
          </cell>
          <cell r="C500" t="str">
            <v>Bomba Hidraulica Centrifuga, com motor eletrico, potencia de 2CV; exclusive acessorios.   Fornecimento e colocacao.</v>
          </cell>
          <cell r="D500" t="str">
            <v>un</v>
          </cell>
          <cell r="E500">
            <v>527.48</v>
          </cell>
        </row>
        <row r="501">
          <cell r="A501" t="str">
            <v>EQ004997</v>
          </cell>
          <cell r="B501" t="str">
            <v>EQ35150500/</v>
          </cell>
          <cell r="C501" t="str">
            <v>Bomba Hidraulica Centrifuga, com motor eletrico, potencia de 10CV; exclusive acessorios.   Fornecimento e colocacao.</v>
          </cell>
          <cell r="D501" t="str">
            <v>un</v>
          </cell>
          <cell r="E501">
            <v>1400.08</v>
          </cell>
        </row>
        <row r="502">
          <cell r="A502" t="str">
            <v>EQ007670</v>
          </cell>
          <cell r="B502" t="str">
            <v>EQ35150600/</v>
          </cell>
          <cell r="C502" t="str">
            <v>Bomba Hidraulica Centrifuga trifasica, com motor eletrico de 15CV - 220V/380V, marca Worthington modelo D-1020 ou similar, exclusive acessorios.  Fornecimento e colocacao.</v>
          </cell>
          <cell r="D502" t="str">
            <v>un</v>
          </cell>
          <cell r="E502">
            <v>1850.16</v>
          </cell>
        </row>
        <row r="503">
          <cell r="A503" t="str">
            <v>EQ007660</v>
          </cell>
          <cell r="B503" t="str">
            <v>EQ35150700/</v>
          </cell>
          <cell r="C503" t="str">
            <v>Bomba Hidraulica Centrifuga, trifasica, com motor eletrico com potencia de 25CV - 220V/380V, succao de 2", elevacao de 1 1/2", vazao de 40m3/h, altura de recalque de 90m, marca Alleri ou similar, exclusive acessorios.  Fornecimento e colocacao.</v>
          </cell>
          <cell r="D503" t="str">
            <v>un</v>
          </cell>
          <cell r="E503">
            <v>2516.2600000000002</v>
          </cell>
        </row>
        <row r="504">
          <cell r="A504" t="str">
            <v>EQ006515</v>
          </cell>
          <cell r="B504" t="str">
            <v>EQ35150800/</v>
          </cell>
          <cell r="C504" t="str">
            <v>Bomba de eixo vertical, 1HP, 380V, diametro de 2" do tubo de elevacao, AMT=5m, vazao de 26m3/h, modelo 1063 da Dancor, ou similar.  Fornecimento e colocacao.</v>
          </cell>
          <cell r="D504" t="str">
            <v>un</v>
          </cell>
          <cell r="E504">
            <v>628.32000000000005</v>
          </cell>
        </row>
        <row r="505">
          <cell r="A505" t="str">
            <v>EQ006337</v>
          </cell>
          <cell r="B505" t="str">
            <v>EQ35151000A</v>
          </cell>
          <cell r="C505" t="str">
            <v>Recuperacao de Bomba Hidraulica Centrifuga, de 0,50CV, trifasica, vazao de 9m3/h, altura manometrica maxima de 25MCA, modelo XD2 003 da Mark Peerless ou similar.</v>
          </cell>
          <cell r="D505" t="str">
            <v>un</v>
          </cell>
          <cell r="E505">
            <v>105.13</v>
          </cell>
        </row>
        <row r="506">
          <cell r="A506" t="str">
            <v>EQ005903</v>
          </cell>
          <cell r="B506" t="str">
            <v>EQ35151200A</v>
          </cell>
          <cell r="C506" t="str">
            <v>Recuperacao de Bomba Hidraulica Centrifuga, trifasica, DBC 710 Mark Peerless ou similar, com motor eletrico de 3CV.</v>
          </cell>
          <cell r="D506" t="str">
            <v>un</v>
          </cell>
          <cell r="E506">
            <v>234.72</v>
          </cell>
        </row>
        <row r="507">
          <cell r="A507" t="str">
            <v>EQ005905</v>
          </cell>
          <cell r="B507" t="str">
            <v>EQ35151250A</v>
          </cell>
          <cell r="C507" t="str">
            <v>Recuperacao de Bomba Hidraulica Centrifuga, trifasica, DS9-009 Mark Peerless ou similar, com motor eletrico de 7,5CV.</v>
          </cell>
          <cell r="D507" t="str">
            <v>un</v>
          </cell>
          <cell r="E507">
            <v>493.99</v>
          </cell>
        </row>
        <row r="508">
          <cell r="A508" t="str">
            <v>EQ009499</v>
          </cell>
          <cell r="B508" t="str">
            <v>EQ35151400A</v>
          </cell>
          <cell r="C508" t="str">
            <v>Recuperacao de Bomba Hidraulica Centrifuga, com motor eletrico, potencia de 10CV.</v>
          </cell>
          <cell r="D508" t="str">
            <v>un</v>
          </cell>
          <cell r="E508">
            <v>674.04</v>
          </cell>
        </row>
        <row r="509">
          <cell r="A509" t="str">
            <v>EQ007671</v>
          </cell>
          <cell r="B509" t="str">
            <v>EQ35151700A</v>
          </cell>
          <cell r="C509" t="str">
            <v>Recuperacao de Bomba Hidraulica Centrifuga trifasica, com motor eletrico de 15CV - 220V/380V, marca Worthington modelo D-1020 ou similar, com troca de buchas, selo, gaxetas, mancal e rolamentos e pintura externa.</v>
          </cell>
          <cell r="D509" t="str">
            <v>un</v>
          </cell>
          <cell r="E509">
            <v>903.15</v>
          </cell>
        </row>
        <row r="510">
          <cell r="A510" t="str">
            <v>EQ007661</v>
          </cell>
          <cell r="B510" t="str">
            <v>EQ35151800A</v>
          </cell>
          <cell r="C510" t="str">
            <v>Recuperacao de Bomba Hidraulica Centrifuga, trifasica, com motor eletrico com potencia de 25CV - 220V/380V, succao de 2", elevacao de 1 1/2", vazao de 40m3/h, altura de recalque de 90m, marca Alleri ou similar, com troca de buchas, selo, gaxetas, mancal e</v>
          </cell>
          <cell r="D510" t="str">
            <v>un</v>
          </cell>
          <cell r="E510">
            <v>1233.22</v>
          </cell>
        </row>
        <row r="511">
          <cell r="A511" t="str">
            <v>EQ001485</v>
          </cell>
          <cell r="B511" t="str">
            <v>EQ40050100B</v>
          </cell>
          <cell r="C511" t="str">
            <v>Draga Flutuante, succao e recalque de 12", com bomba de recalque (comando direto) de 480CV de potencia continua e outra de 170CV nos sistemas hidraulicos, inclusive equipe de operacao.  Aluguel produtivo.</v>
          </cell>
          <cell r="D511" t="str">
            <v>h</v>
          </cell>
          <cell r="E511">
            <v>194.95</v>
          </cell>
        </row>
        <row r="512">
          <cell r="A512" t="str">
            <v>EQ001486</v>
          </cell>
          <cell r="B512" t="str">
            <v>EQ40050103A</v>
          </cell>
          <cell r="C512" t="str">
            <v>Draga Flutuante, succao e recalque de 12", com bomba de recalque (comando direto) de 480CV de potencia continua e outra de 170CV nos sistemas hidraulicos, inclusive equipe de operacao.  Aluguel improdutivo motor funcionando.</v>
          </cell>
          <cell r="D512" t="str">
            <v>h</v>
          </cell>
          <cell r="E512">
            <v>88.13</v>
          </cell>
        </row>
        <row r="513">
          <cell r="A513" t="str">
            <v>EQ001487</v>
          </cell>
          <cell r="B513" t="str">
            <v>EQ40050106A</v>
          </cell>
          <cell r="C513" t="str">
            <v>Draga Flutuante, succao e recalque de 12", com bomba de recalque (comando direto) de 480CV de potencia continua e outra de 170CV nos sistemas hidraulicos, inclusive equipe de operacao.  Aluguel improdutivo motor parado.</v>
          </cell>
          <cell r="D513" t="str">
            <v>h</v>
          </cell>
          <cell r="E513">
            <v>50.64</v>
          </cell>
        </row>
        <row r="514">
          <cell r="A514" t="str">
            <v>EQ001500</v>
          </cell>
          <cell r="B514" t="str">
            <v>EQ40050150B</v>
          </cell>
          <cell r="C514" t="str">
            <v>Custo horario corrido de utilizacao de equipamento de jato d'agua de alta pressao (Sewer-Jet ou similar), mangueira de 1" de diametro, pressao ate 2000 libras, para limpeza de sistema de esgotamento pluvial ou sanitario, incluindo equipe de operacao e aba</v>
          </cell>
          <cell r="D514" t="str">
            <v>h</v>
          </cell>
          <cell r="E514">
            <v>79.8</v>
          </cell>
        </row>
        <row r="515">
          <cell r="A515" t="str">
            <v>EQ001501</v>
          </cell>
          <cell r="B515" t="str">
            <v>EQ40050153B</v>
          </cell>
          <cell r="C515" t="str">
            <v>Custo horario corrido de utilizacao de equipamento de succao atraves de exaustor de alta potencia (Vac-All ou similar), com mangueira de captacao de 12" de diametro e capacidade de armazenar de 12m3 de material removido e transportado para limpeza de sist</v>
          </cell>
          <cell r="D515" t="str">
            <v>h</v>
          </cell>
          <cell r="E515">
            <v>106.57</v>
          </cell>
        </row>
        <row r="516">
          <cell r="A516" t="str">
            <v>EQ010495</v>
          </cell>
          <cell r="B516" t="str">
            <v>EQ40050200B</v>
          </cell>
          <cell r="C516" t="str">
            <v>Equipamento combinado, vacuo/hidrojato, com custo horario corrido de utilizacao, incluindo abastecimento de agua, despejo de material retirado e equipe de operacao, com tanque de agua e de residuo de 8000l, bomba de alta pressao e alto vacuo, acionadas at</v>
          </cell>
          <cell r="D516" t="str">
            <v>h</v>
          </cell>
          <cell r="E516">
            <v>70.69</v>
          </cell>
        </row>
        <row r="517">
          <cell r="A517" t="str">
            <v>EQ010606</v>
          </cell>
          <cell r="B517" t="str">
            <v>EQ40050250A</v>
          </cell>
          <cell r="C517" t="str">
            <v>Equipamento para desobstrucao de galerias (Bucket-Machine), rebocavel, avanco mecanico, com jogo completo de acessorios, motor diesel, modelo M90 de 12CV, ou similar.  Aluguel produtivo.</v>
          </cell>
          <cell r="D517" t="str">
            <v>h</v>
          </cell>
          <cell r="E517">
            <v>7.58</v>
          </cell>
        </row>
        <row r="518">
          <cell r="A518" t="str">
            <v>EQ010608</v>
          </cell>
          <cell r="B518" t="str">
            <v>EQ40050253/</v>
          </cell>
          <cell r="C518" t="str">
            <v>Equipamento para desobstrucao de galerias (Bucket-Machine), rebocavel, avanco mecanico, com jogo completo de acessorios, motor diesel, modelo M90 de 12CV, ou similar.  Aluguel improdutivo motor funcionando.</v>
          </cell>
          <cell r="D518" t="str">
            <v>h</v>
          </cell>
          <cell r="E518">
            <v>3.75</v>
          </cell>
        </row>
        <row r="519">
          <cell r="A519" t="str">
            <v>EQ010609</v>
          </cell>
          <cell r="B519" t="str">
            <v>EQ40050256/</v>
          </cell>
          <cell r="C519" t="str">
            <v>Equipamento para desobstrucao de galerias (Bucket-Machine), rebocavel, avanco mecanico, com jogo completo de acessorios, motor diesel, modelo M90 de 12CV, ou similar.  Aluguel improdutivo motor parado.</v>
          </cell>
          <cell r="D519" t="str">
            <v>h</v>
          </cell>
          <cell r="E519">
            <v>2.69</v>
          </cell>
        </row>
        <row r="520">
          <cell r="A520" t="str">
            <v>EQ017034</v>
          </cell>
          <cell r="B520" t="str">
            <v>EQ40050300/</v>
          </cell>
          <cell r="C520" t="str">
            <v>Escavadeira sobre esteiras, com Clam-Shell, Bucyrus 22-B ou similar, capacidade de 0,78m3, com operador e auxiliar.  Aluguel produtivo.</v>
          </cell>
          <cell r="D520" t="str">
            <v>h</v>
          </cell>
          <cell r="E520">
            <v>94.18</v>
          </cell>
        </row>
        <row r="521">
          <cell r="A521" t="str">
            <v>EQ017035</v>
          </cell>
          <cell r="B521" t="str">
            <v>EQ40050350/</v>
          </cell>
          <cell r="C521" t="str">
            <v>Escavadeira sobre esteiras, com Drag-Line, capacidade de 0,78m3, com operador e auxiliar.  Aluguel produtivo.</v>
          </cell>
          <cell r="D521" t="str">
            <v>h</v>
          </cell>
          <cell r="E521">
            <v>85.49</v>
          </cell>
        </row>
        <row r="522">
          <cell r="A522" t="str">
            <v>EQ000269</v>
          </cell>
          <cell r="B522" t="str">
            <v>EQ45050050/</v>
          </cell>
          <cell r="C522" t="str">
            <v>Aluguel produtivo de broca de metal duro, tipo K-12/40, com comprimento de 0,80m, para Perfuratriz Pneumatica.</v>
          </cell>
          <cell r="D522" t="str">
            <v>h</v>
          </cell>
          <cell r="E522">
            <v>5.68</v>
          </cell>
        </row>
        <row r="523">
          <cell r="A523" t="str">
            <v>EQ000270</v>
          </cell>
          <cell r="B523" t="str">
            <v>EQ45050053/</v>
          </cell>
          <cell r="C523" t="str">
            <v>Aluguel produtivo de broca de metal duro, tipo K-12/39, com comprimento de 1,60m, para Perfuratriz Pneumatica.</v>
          </cell>
          <cell r="D523" t="str">
            <v>h</v>
          </cell>
          <cell r="E523">
            <v>6.14</v>
          </cell>
        </row>
        <row r="524">
          <cell r="A524" t="str">
            <v>EQ000271</v>
          </cell>
          <cell r="B524" t="str">
            <v>EQ45050056/</v>
          </cell>
          <cell r="C524" t="str">
            <v>Aluguel produtivo de broca de metal duro, tipo K-12/38, com comprimento de 2,40m, para Perfuratriz Pneumatica.</v>
          </cell>
          <cell r="D524" t="str">
            <v>h</v>
          </cell>
          <cell r="E524">
            <v>6.56</v>
          </cell>
        </row>
        <row r="525">
          <cell r="A525" t="str">
            <v>EQ000272</v>
          </cell>
          <cell r="B525" t="str">
            <v>EQ45050059/</v>
          </cell>
          <cell r="C525" t="str">
            <v>Aluguel, por hora e por dam, de mangueira para ar comprimido, 2 lonas, diametro de 3/4".</v>
          </cell>
          <cell r="D525" t="str">
            <v>h.dam</v>
          </cell>
          <cell r="E525">
            <v>0.05</v>
          </cell>
        </row>
        <row r="526">
          <cell r="A526" t="str">
            <v>EQ001502</v>
          </cell>
          <cell r="B526" t="str">
            <v>EQ45050100B</v>
          </cell>
          <cell r="C526" t="str">
            <v>Compressor de ar, portatil e rebocavel, pressao de trabalho de 102PSI, descarga livre de 170PCM, motor diesel de 40CV, sem operador.  Aluguel produtivo.</v>
          </cell>
          <cell r="D526" t="str">
            <v>h</v>
          </cell>
          <cell r="E526">
            <v>23.6</v>
          </cell>
        </row>
        <row r="527">
          <cell r="A527" t="str">
            <v>EQ001503</v>
          </cell>
          <cell r="B527" t="str">
            <v>EQ45050103/</v>
          </cell>
          <cell r="C527" t="str">
            <v>Compressor de ar, portatil e rebocavel, pressao de trabalho de 102PSI, descarga livre de 170PCM, motor diesel de 40CV, sem operador.  Aluguel improdutivo motor funcionando.</v>
          </cell>
          <cell r="D527" t="str">
            <v>h</v>
          </cell>
          <cell r="E527">
            <v>10.1</v>
          </cell>
        </row>
        <row r="528">
          <cell r="A528" t="str">
            <v>EQ001504</v>
          </cell>
          <cell r="B528" t="str">
            <v>EQ45050106/</v>
          </cell>
          <cell r="C528" t="str">
            <v>Compressor de ar, portatil e rebocavel, pressao de trabalho de 102PSI, descarga livre de 170PCM, motor diesel de 40CV, sem operador.  Aluguel improdutivo motor parado.</v>
          </cell>
          <cell r="D528" t="str">
            <v>h</v>
          </cell>
          <cell r="E528">
            <v>3.31</v>
          </cell>
        </row>
        <row r="529">
          <cell r="A529" t="str">
            <v>EQ001505</v>
          </cell>
          <cell r="B529" t="str">
            <v>EQ45050150B</v>
          </cell>
          <cell r="C529" t="str">
            <v>Compressor de ar, portatil e rebocavel, pressao de trabalho de 102PSI, descarga livre de 250PCM, motor diesel de 77CV, sem operador.  Aluguel produtivo.</v>
          </cell>
          <cell r="D529" t="str">
            <v>h</v>
          </cell>
          <cell r="E529">
            <v>25.26</v>
          </cell>
        </row>
        <row r="530">
          <cell r="A530" t="str">
            <v>EQ001508</v>
          </cell>
          <cell r="B530" t="str">
            <v>EQ45050153/</v>
          </cell>
          <cell r="C530" t="str">
            <v>Compressor de ar, portatil e rebocavel, pressao de trabalho de 102PSI, descarga livre de 335PCM, motor diesel de 77CV, sem operador.  Aluguel produtivo.</v>
          </cell>
          <cell r="D530" t="str">
            <v>h</v>
          </cell>
          <cell r="E530" t="e">
            <v>#N/A</v>
          </cell>
        </row>
        <row r="531">
          <cell r="A531" t="str">
            <v>EQ001506</v>
          </cell>
          <cell r="B531" t="str">
            <v>EQ45050156/</v>
          </cell>
          <cell r="C531" t="str">
            <v>Compressor de ar, portatil e rebocavel, pressao de trabalho de 102PSI, descarga livre de 250PCM, motor diesel de 77CV, sem operador.  Aluguel improdutivo motor funcionando.</v>
          </cell>
          <cell r="D531" t="str">
            <v>h</v>
          </cell>
          <cell r="E531">
            <v>10.93</v>
          </cell>
        </row>
        <row r="532">
          <cell r="A532" t="str">
            <v>EQ001507</v>
          </cell>
          <cell r="B532" t="str">
            <v>EQ45050159/</v>
          </cell>
          <cell r="C532" t="str">
            <v>Compressor de ar, portatil e rebocavel, pressao de trabalho de 102PSI, descarga livre de 250PCM, motor diesel de 77CV, sem operador.  Aluguel improdutivo motor parado.</v>
          </cell>
          <cell r="D532" t="str">
            <v>h</v>
          </cell>
          <cell r="E532">
            <v>4.1399999999999997</v>
          </cell>
        </row>
        <row r="533">
          <cell r="A533" t="str">
            <v>EQ001511</v>
          </cell>
          <cell r="B533" t="str">
            <v>EQ45050200/</v>
          </cell>
          <cell r="C533" t="str">
            <v>Compressor de ar, estacionario, descarga livre de 18,4m3/min. e 668PCM, motor eletrico de 175CV (129Kw), sem operador.  Aluguel produtivo.</v>
          </cell>
          <cell r="D533" t="str">
            <v>h</v>
          </cell>
          <cell r="E533">
            <v>57.74</v>
          </cell>
        </row>
        <row r="534">
          <cell r="A534" t="str">
            <v>EQ001512</v>
          </cell>
          <cell r="B534" t="str">
            <v>EQ45050203/</v>
          </cell>
          <cell r="C534" t="str">
            <v>Compressor de ar, estacionario, descarga livre de 18,4m3/min. e 668PCM, motor eletrico de 175CV (129Kw), sem operador.  Aluguel improdutivo motor funcionando.</v>
          </cell>
          <cell r="D534" t="str">
            <v>h</v>
          </cell>
          <cell r="E534">
            <v>15.15</v>
          </cell>
        </row>
        <row r="535">
          <cell r="A535" t="str">
            <v>EQ001513</v>
          </cell>
          <cell r="B535" t="str">
            <v>EQ45050206/</v>
          </cell>
          <cell r="C535" t="str">
            <v>Compressor de ar, estacionario, descarga livre de 18,4m3/min. e 668PCM, motor eletrico de 175CV (129Kw), sem operador.  Aluguel improdutivo motor parado.</v>
          </cell>
          <cell r="D535" t="str">
            <v>h</v>
          </cell>
          <cell r="E535">
            <v>13.58</v>
          </cell>
        </row>
        <row r="536">
          <cell r="A536" t="str">
            <v>EQ001514</v>
          </cell>
          <cell r="B536" t="str">
            <v>EQ45100050A</v>
          </cell>
          <cell r="C536" t="str">
            <v>Grupo gerador com potencia de 2500W, 110V e 240V de corrente alternada ou 12V/8,3A de corrente continua, motor a gasolina de 5,5CV, sem operador.  Aluguel produtivo.</v>
          </cell>
          <cell r="D536" t="str">
            <v>h</v>
          </cell>
          <cell r="E536">
            <v>2.5499999999999998</v>
          </cell>
        </row>
        <row r="537">
          <cell r="A537" t="str">
            <v>EQ001516</v>
          </cell>
          <cell r="B537" t="str">
            <v>EQ45100056/</v>
          </cell>
          <cell r="C537" t="str">
            <v>Grupo gerador com potencia de 2500W, 110V e 240V de corrente alternada ou 12V/8,3A de corrente continua, motor a gasolina de 5,5CV, sem operador.  Aluguel improdutivo motor parado.</v>
          </cell>
          <cell r="D537" t="str">
            <v>h</v>
          </cell>
          <cell r="E537">
            <v>0.14000000000000001</v>
          </cell>
        </row>
        <row r="538">
          <cell r="A538" t="str">
            <v>EQ010602</v>
          </cell>
          <cell r="B538" t="str">
            <v>EQ45100100A</v>
          </cell>
          <cell r="C538" t="str">
            <v>Grupo Gerador, transportavel sobre rodas, 80/84Kva, motor diesel de 85CV (1800RPM), sem operador.  Aluguel produtivo.</v>
          </cell>
          <cell r="D538" t="str">
            <v>h</v>
          </cell>
          <cell r="E538">
            <v>21.63</v>
          </cell>
        </row>
        <row r="539">
          <cell r="A539" t="str">
            <v>EQ010603</v>
          </cell>
          <cell r="B539" t="str">
            <v>EQ45100103/</v>
          </cell>
          <cell r="C539" t="str">
            <v>Grupo Gerador, transportavel sobre rodas, 80/84Kva, motor diesel de 85CV (1800RPM), sem operador.  Aluguel improdutivo motor funcionando.</v>
          </cell>
          <cell r="D539" t="str">
            <v>h</v>
          </cell>
          <cell r="E539">
            <v>9.08</v>
          </cell>
        </row>
        <row r="540">
          <cell r="A540" t="str">
            <v>EQ010604</v>
          </cell>
          <cell r="B540" t="str">
            <v>EQ45100106/</v>
          </cell>
          <cell r="C540" t="str">
            <v>Grupo Gerador, transportavel sobre rodas, 80/84Kva, motor diesel de 85CV (1800RPM), sem operador.  Aluguel improdutivo motor parado.</v>
          </cell>
          <cell r="D540" t="str">
            <v>h</v>
          </cell>
          <cell r="E540">
            <v>1.58</v>
          </cell>
        </row>
        <row r="541">
          <cell r="A541" t="str">
            <v>EQ001520</v>
          </cell>
          <cell r="B541" t="str">
            <v>EQ45100150A</v>
          </cell>
          <cell r="C541" t="str">
            <v>Grupo Gerador, estacionario, com alternador de 139/150Kva e motor diesel de 180CV a 1800RPM, sem operador.  Aluguel produtivo.</v>
          </cell>
          <cell r="D541" t="str">
            <v>h</v>
          </cell>
          <cell r="E541">
            <v>43.26</v>
          </cell>
        </row>
        <row r="542">
          <cell r="A542" t="str">
            <v>EQ001521</v>
          </cell>
          <cell r="B542" t="str">
            <v>EQ45100153/</v>
          </cell>
          <cell r="C542" t="str">
            <v>Grupo Gerador, estacionario, com alternador de139/150Kva e motor diesel de 180CV a 1800RPM, sem operador.  Aluguel improdutivo motor funcionando.</v>
          </cell>
          <cell r="D542" t="str">
            <v>h</v>
          </cell>
          <cell r="E542" t="e">
            <v>#N/A</v>
          </cell>
        </row>
        <row r="543">
          <cell r="A543" t="str">
            <v>EQ017665</v>
          </cell>
          <cell r="B543" t="str">
            <v>EQ45150100/</v>
          </cell>
          <cell r="C543" t="str">
            <v>Retificador de solda eletrica de 430A.</v>
          </cell>
          <cell r="D543" t="str">
            <v>h</v>
          </cell>
          <cell r="E543">
            <v>7.81</v>
          </cell>
        </row>
        <row r="544">
          <cell r="A544" t="str">
            <v>EQ004530</v>
          </cell>
          <cell r="B544" t="str">
            <v>EQ50050050/</v>
          </cell>
          <cell r="C544" t="str">
            <v>Maquina de demarcacao de faixas a frio para uso rodoviario.  Aluguel produtivo.</v>
          </cell>
          <cell r="D544" t="str">
            <v>h</v>
          </cell>
          <cell r="E544">
            <v>66.03</v>
          </cell>
        </row>
        <row r="545">
          <cell r="A545" t="str">
            <v>ES004606</v>
          </cell>
          <cell r="B545" t="str">
            <v>ES05050250/</v>
          </cell>
          <cell r="C545" t="str">
            <v>Portinhola para alcapao, cisterna ou caixa d'agua elevada em chapa de ferro galvanizada no 16, medindo (0,80x0,80)m, com guarnicao e alca para fechamento a cadeado, exclusive este.  Fornecimento e colocacao.</v>
          </cell>
          <cell r="D545" t="str">
            <v>m2</v>
          </cell>
          <cell r="E545">
            <v>161.54</v>
          </cell>
        </row>
        <row r="546">
          <cell r="A546" t="str">
            <v>ES004550</v>
          </cell>
          <cell r="B546" t="str">
            <v>ES05100050/</v>
          </cell>
          <cell r="C546" t="str">
            <v>Porta corta-fogo de (90x210)cm com 4,5cm de espessura, revestida de chapa de aco, tendo marcos do mesmo material e 3 pares de dobradicas com mola, fabricacao Brasmet ou similar.  Fornecimento e colocacao.</v>
          </cell>
          <cell r="D546" t="str">
            <v>un</v>
          </cell>
          <cell r="E546">
            <v>308.08</v>
          </cell>
        </row>
        <row r="547">
          <cell r="A547" t="str">
            <v>ES002380</v>
          </cell>
          <cell r="B547" t="str">
            <v>ES05150050/</v>
          </cell>
          <cell r="C547" t="str">
            <v>Portao de chapa de ferro galvanizado, com espessura de 0,5mm, com altura entre 2m e 3m e area total de 6m2 a 9m2, exclusive fechadura.</v>
          </cell>
          <cell r="D547" t="str">
            <v>m2</v>
          </cell>
          <cell r="E547">
            <v>348.31</v>
          </cell>
        </row>
        <row r="548">
          <cell r="A548" t="str">
            <v>ES004600</v>
          </cell>
          <cell r="B548" t="str">
            <v>ES05150053/</v>
          </cell>
          <cell r="C548" t="str">
            <v>Portao de chapa de ferro galvanizado de no 16, com 2,5 a 3m de altura e area total de 6 a 9m2, em 2 folhas, sobre estrutura de marcos perfilados, com 5 pares de dobradica extra fortes em cada folha, exclusive fechadura.  Fornecimento.</v>
          </cell>
          <cell r="D548" t="str">
            <v>m2</v>
          </cell>
          <cell r="E548">
            <v>188.7</v>
          </cell>
        </row>
        <row r="549">
          <cell r="A549" t="str">
            <v>ES017324</v>
          </cell>
          <cell r="B549" t="str">
            <v>ES05150100/</v>
          </cell>
          <cell r="C549" t="str">
            <v>Portao de 1 folha de (1x2)m, em tela de arame galvanizado n.o 12, malha losango de 5cm, fixada em tubo de ferro galvanizado com diametro interno de 2" por barra de 1"x1/8", formando quadros de (1x1)m, montantes em ferro galvanizado com diametro interno de</v>
          </cell>
          <cell r="D549" t="str">
            <v>m2</v>
          </cell>
          <cell r="E549">
            <v>221.32</v>
          </cell>
        </row>
        <row r="550">
          <cell r="A550" t="str">
            <v>ES004599</v>
          </cell>
          <cell r="B550" t="str">
            <v>ES05150125/</v>
          </cell>
          <cell r="C550" t="str">
            <v>Portao de ferro, de 1 ou 2 folhas com altura de 1 a 1,50m e largura de 1 a 3m.  Formado por barras verticais de 1 1/4"x1/4" espacadas de 12,5cm, contorno e marcos em barras de 1 1/4"x3/8", tendo ao centro uma faixa de ferro galvanizado no 16 de 20cm de al</v>
          </cell>
          <cell r="D550" t="str">
            <v>m2</v>
          </cell>
          <cell r="E550">
            <v>205.82</v>
          </cell>
        </row>
        <row r="551">
          <cell r="A551" t="str">
            <v>ES008487</v>
          </cell>
          <cell r="B551" t="str">
            <v>ES05150150/</v>
          </cell>
          <cell r="C551" t="str">
            <v>Portao de ferro, em 2 folhas, medindo (1,58x3)m cada, com um montante de cada lado em tubo de ferro galvanizado de 3" e altura de 3m, sendo cada folha formada por 4 tubos de ferro galvanizado de 1 1/4" na vertical, reforcado na parte superior e na inferio</v>
          </cell>
          <cell r="D551" t="str">
            <v>un</v>
          </cell>
          <cell r="E551">
            <v>2067.1799999999998</v>
          </cell>
        </row>
        <row r="552">
          <cell r="A552" t="str">
            <v>ES008628</v>
          </cell>
          <cell r="B552" t="str">
            <v>ES05150153/</v>
          </cell>
          <cell r="C552" t="str">
            <v>Portao de ferro, em 2 folhas, medindo (2,10x1,60)m cada uma, em barras verticais em aco redondo de 1/2", espacados de 15cm, contorno em barra chata de 2"x5/8", inclusive ferragens e pintura.  Fornecimento e colocacao.</v>
          </cell>
          <cell r="D552" t="str">
            <v>un</v>
          </cell>
          <cell r="E552">
            <v>822.45</v>
          </cell>
        </row>
        <row r="553">
          <cell r="A553" t="str">
            <v>ES005142</v>
          </cell>
          <cell r="B553" t="str">
            <v>ES05150156/</v>
          </cell>
          <cell r="C553" t="str">
            <v>Portao de ferro, em 2 folhas, medindo (2,27x2,20)m, barras verticais, em aco com diametro de 3/4", espacamento entre eixos de 0,12m, contorno em barras de aco com diametro de 2"x1/2", inclusive ferragens.  Fornecimento e colocacao, inclusive pintura.</v>
          </cell>
          <cell r="D553" t="str">
            <v>un</v>
          </cell>
          <cell r="E553">
            <v>723.65</v>
          </cell>
        </row>
        <row r="554">
          <cell r="A554" t="str">
            <v>ES005144</v>
          </cell>
          <cell r="B554" t="str">
            <v>ES05150159/</v>
          </cell>
          <cell r="C554" t="str">
            <v>Portao de ferro, medindo (2x2,90)m, sendo 1m fixo e 1m movel, em barras verticais de ferro com diametro de 3/4", com espacamento entre eixos de 0,12m, contorno em barras de 2"x1/2", inclusive ferragens.  Fornecimento e colocacao, inclusive pintura.</v>
          </cell>
          <cell r="D554" t="str">
            <v>un</v>
          </cell>
          <cell r="E554">
            <v>955.46</v>
          </cell>
        </row>
        <row r="555">
          <cell r="A555" t="str">
            <v>ES006773</v>
          </cell>
          <cell r="B555" t="str">
            <v>ES05150162/</v>
          </cell>
          <cell r="C555" t="str">
            <v>Portao de ferro, em 2 folhas, medindo (2,27x3)m, barras verticais em aco com diametro de 3/4", espacamento entre eixos de 0,12m, contorno em barra chata de aco de 2"x12", inclusive ferragens.  Fornecimento e colocacao, inclusive pintura.</v>
          </cell>
          <cell r="D555" t="str">
            <v>un</v>
          </cell>
          <cell r="E555">
            <v>870.64</v>
          </cell>
        </row>
        <row r="556">
          <cell r="A556" t="str">
            <v>ES004790</v>
          </cell>
          <cell r="B556" t="str">
            <v>ES05150165A</v>
          </cell>
          <cell r="C556" t="str">
            <v>Portao em 2 folhas, medindo (3x1,20)m, constituindo-se de 2 quadros com 2 travamentos horizontais em tubo de ferro galvanizado de 4", fixados em montantes do mesmo material.  Fornecimento e colocacao.</v>
          </cell>
          <cell r="D556" t="str">
            <v>un</v>
          </cell>
          <cell r="E556">
            <v>1643.81</v>
          </cell>
        </row>
        <row r="557">
          <cell r="A557" t="str">
            <v>ES009291</v>
          </cell>
          <cell r="B557" t="str">
            <v>ES05150168/</v>
          </cell>
          <cell r="C557" t="str">
            <v>Portao de ferro, em 2 folhas, medindo (3,63x2,60)m, montantes de tubo de 3"x3", com parede de 1/4", barras chatas verticais com diametro de 1"x1", barras horizontais com diametro de 1 1/2"x5/16".  Fornecimento e colocacao.</v>
          </cell>
          <cell r="D557" t="str">
            <v>un</v>
          </cell>
          <cell r="E557">
            <v>3035.74</v>
          </cell>
        </row>
        <row r="558">
          <cell r="A558" t="str">
            <v>ES006969</v>
          </cell>
          <cell r="B558" t="str">
            <v>ES05150171/</v>
          </cell>
          <cell r="C558" t="str">
            <v>Portao de ferro, medindo (4x3,30)m, construidos em tubos de ferro galvanizado com costura de 2 1/2", espacados a cada 13cm (espaco livre), 2 folhas, contendo 2 diagonais de barra chata de 2"x1/4", fixados em 2 colunas de concreto armado secao de (40x40)cm</v>
          </cell>
          <cell r="D558" t="str">
            <v>m2</v>
          </cell>
          <cell r="E558">
            <v>261.91000000000003</v>
          </cell>
        </row>
        <row r="559">
          <cell r="A559" t="str">
            <v>ES008625</v>
          </cell>
          <cell r="B559" t="str">
            <v>ES05150174/</v>
          </cell>
          <cell r="C559" t="str">
            <v>Portao de ferro, em 2 folhas, medindo (4,30x2,73)m, com 4 barras quadradas horizontais e 1 curva medindo 2,05 e 2 barras verticais nos extremos de cada folha, todas com 1 1/2"x1 1/2".  Entre os montantes extremos de cada folha 11 barras de 3/4" equidistan</v>
          </cell>
          <cell r="D559" t="str">
            <v>un</v>
          </cell>
          <cell r="E559">
            <v>2740.69</v>
          </cell>
        </row>
        <row r="560">
          <cell r="A560" t="str">
            <v>ES010098</v>
          </cell>
          <cell r="B560" t="str">
            <v>ES05150177/</v>
          </cell>
          <cell r="C560" t="str">
            <v>Portao de ferro, medindo (5,87x2,08)m, sendo 2 folhas fixas de (1,10x1,98)m cada, formadas por quadro de ferro galvanizado de 2" (2 verticais e 4 horizontais) e 7 barras verticais e 2 inclinadas de 1"x1/4" e 2 folhas de abrir de (1,61x1,98)m cada, formada</v>
          </cell>
          <cell r="D560" t="str">
            <v>un</v>
          </cell>
          <cell r="E560">
            <v>2258.8000000000002</v>
          </cell>
        </row>
        <row r="561">
          <cell r="A561" t="str">
            <v>ES007437</v>
          </cell>
          <cell r="B561" t="str">
            <v>ES05150200/</v>
          </cell>
          <cell r="C561" t="str">
            <v>Portao de ferro, confeccionado em barra redonda de 5/8", pintada com 1 demao de zarcao verde, inclusive fechadura e cadeado.  Fornecimento.</v>
          </cell>
          <cell r="D561" t="str">
            <v>m2</v>
          </cell>
          <cell r="E561">
            <v>193.71</v>
          </cell>
        </row>
        <row r="562">
          <cell r="A562" t="str">
            <v>ES007450</v>
          </cell>
          <cell r="B562" t="str">
            <v>ES05150250/</v>
          </cell>
          <cell r="C562" t="str">
            <v>Portao de correr em ferro, fabricado com perfil de diametro de 5/8" e pintado com 1 demao de zarcao, inclusive fechadura e cadeado.  Fornecimento.</v>
          </cell>
          <cell r="D562" t="str">
            <v>m2</v>
          </cell>
          <cell r="E562">
            <v>185.17</v>
          </cell>
        </row>
        <row r="563">
          <cell r="A563" t="str">
            <v>ES005908</v>
          </cell>
          <cell r="B563" t="str">
            <v>ES05200050/</v>
          </cell>
          <cell r="C563" t="str">
            <v>Basculante de ferro em caixilho de cantoneira de 3/4", basculas de cantoneira de 5/8",  alavanca com punho cromado.  Fornecimento e colocacao.</v>
          </cell>
          <cell r="D563" t="str">
            <v>m2</v>
          </cell>
          <cell r="E563">
            <v>146.13</v>
          </cell>
        </row>
        <row r="564">
          <cell r="A564" t="str">
            <v>ES009058</v>
          </cell>
          <cell r="B564" t="str">
            <v>ES05200100/</v>
          </cell>
          <cell r="C564" t="str">
            <v>Janela basculante em ferro, medindo (87x150)cm, fixacao de vidros, exclusive estes, mediante massa.  Fornecimento e colocacao.</v>
          </cell>
          <cell r="D564" t="str">
            <v>un</v>
          </cell>
          <cell r="E564">
            <v>178.24</v>
          </cell>
        </row>
        <row r="565">
          <cell r="A565" t="str">
            <v>ES009055</v>
          </cell>
          <cell r="B565" t="str">
            <v>ES05200103/</v>
          </cell>
          <cell r="C565" t="str">
            <v>Janela basculante em ferro, medindo (100x100)cm, fixacao de vidros, exclusive estes, mediante massa.  Fornecimento e colocacao.</v>
          </cell>
          <cell r="D565" t="str">
            <v>un</v>
          </cell>
          <cell r="E565">
            <v>106.59</v>
          </cell>
        </row>
        <row r="566">
          <cell r="A566" t="str">
            <v>ES009056</v>
          </cell>
          <cell r="B566" t="str">
            <v>ES05200106/</v>
          </cell>
          <cell r="C566" t="str">
            <v>Janela basculante em ferro, medindo (150x150)cm, fixacao de vidros, exclusive estes, mediante massa.  Fornecimento e colocacao.</v>
          </cell>
          <cell r="D566" t="str">
            <v>un</v>
          </cell>
          <cell r="E566">
            <v>269.82</v>
          </cell>
        </row>
        <row r="567">
          <cell r="A567" t="str">
            <v>ES009057</v>
          </cell>
          <cell r="B567" t="str">
            <v>ES05200109/</v>
          </cell>
          <cell r="C567" t="str">
            <v>Janela basculante em ferro, medindo (150x200)cm, fixacao de vidros, exclusive estes, mediante massa.  Fornecimento e colocacao.</v>
          </cell>
          <cell r="D567" t="str">
            <v>un</v>
          </cell>
          <cell r="E567">
            <v>403.09</v>
          </cell>
        </row>
        <row r="568">
          <cell r="A568" t="str">
            <v>ES004791</v>
          </cell>
          <cell r="B568" t="str">
            <v>ES05250050/</v>
          </cell>
          <cell r="C568" t="str">
            <v>Cerca em tubo de ferro galvanizado de 4" em modulos de (3x1,20)m, constituindo-se cada modulo por 2 montantes de 1,20m de altura e 2 travamentos horizontais com 3m.</v>
          </cell>
          <cell r="D568" t="str">
            <v>mod</v>
          </cell>
          <cell r="E568">
            <v>539.42999999999995</v>
          </cell>
        </row>
        <row r="569">
          <cell r="A569" t="str">
            <v>ES004567</v>
          </cell>
          <cell r="B569" t="str">
            <v>ES05250100/</v>
          </cell>
          <cell r="C569" t="str">
            <v>Grade de ferro formada por barras de ferros chatos verticais de 1 1/2"x3/8" e barras horizontais de 2"x3/8", com montantes de 1 1/2"x1 1/2" a cada 2m.  Fornecimento e assentamento.</v>
          </cell>
          <cell r="D569" t="str">
            <v>m2</v>
          </cell>
          <cell r="E569">
            <v>298.23</v>
          </cell>
        </row>
        <row r="570">
          <cell r="A570" t="str">
            <v>ES004601</v>
          </cell>
          <cell r="B570" t="str">
            <v>ES05250150/</v>
          </cell>
          <cell r="C570" t="str">
            <v>Grade de ferro para protecao de janela ou aparelhos de ar condicionado, formado por barras quadradas de 3/8", chumbadas na alvenaria.  Fornecimento e assentamento.</v>
          </cell>
          <cell r="D570" t="str">
            <v>m2</v>
          </cell>
          <cell r="E570">
            <v>102.97</v>
          </cell>
        </row>
        <row r="571">
          <cell r="A571" t="str">
            <v>ES004709</v>
          </cell>
          <cell r="B571" t="str">
            <v>ES05250200A</v>
          </cell>
          <cell r="C571" t="str">
            <v>Grade pantografica de ferro para janelas ou portas, em perfis de 3/4" com altura ate 2,20m correndo sobre canaletas com fecho para colocacao de cadeado, inclusive este.  Fornecimento e assentamento.</v>
          </cell>
          <cell r="D571" t="str">
            <v>m2</v>
          </cell>
          <cell r="E571">
            <v>240.49</v>
          </cell>
        </row>
        <row r="572">
          <cell r="A572" t="str">
            <v>ES004708</v>
          </cell>
          <cell r="B572" t="str">
            <v>ES05250250/</v>
          </cell>
          <cell r="C572" t="str">
            <v>Grade para prisao em barras verticais de 1" espacadas a cada 10cm, entre lixas, e horizontais de 1 3/4"x1/2" a cada 50cm, sendo o contorno do mesmo material.  Fornecimento e assentamento.</v>
          </cell>
          <cell r="D572" t="str">
            <v>m2</v>
          </cell>
          <cell r="E572" t="e">
            <v>#N/A</v>
          </cell>
        </row>
        <row r="573">
          <cell r="A573" t="str">
            <v>ES008627</v>
          </cell>
          <cell r="B573" t="str">
            <v>ES05250300/</v>
          </cell>
          <cell r="C573" t="str">
            <v>Gradil em aco redondo de 1/2", espacados de 15cm, montantes em aco redondo de 2" e 2 barras chatas de 2"x5/8" horizontais, tendo 2,50m de largura e 1,60m de altura, conforme projeto FPJ, inclusive pintura.  Fornecimento e colocacao.</v>
          </cell>
          <cell r="D573" t="str">
            <v>mod</v>
          </cell>
          <cell r="E573">
            <v>470.42</v>
          </cell>
        </row>
        <row r="574">
          <cell r="A574" t="str">
            <v>ES005136</v>
          </cell>
          <cell r="B574" t="str">
            <v>ES05250303/</v>
          </cell>
          <cell r="C574" t="str">
            <v>Gradil em barras de aco com diametro de 3/4", formando modulos de 2m, com 1,80m de altura, conforme projeto FPJ.  Fornecimento e colocacao.</v>
          </cell>
          <cell r="D574" t="str">
            <v>mod</v>
          </cell>
          <cell r="E574">
            <v>648.17999999999995</v>
          </cell>
        </row>
        <row r="575">
          <cell r="A575" t="str">
            <v>ES006691</v>
          </cell>
          <cell r="B575" t="str">
            <v>ES05250306/</v>
          </cell>
          <cell r="C575" t="str">
            <v>Gradil em barras de aco de 3/4", espacadas de 12cm, montantes em barra quadrada de 2" e 2 barras chatas de 2"x1/2" horizontais, tudo em 2m de largura e 1,35m de altura.  Fornecimento e colocacao, inclusive pinrtura.</v>
          </cell>
          <cell r="D575" t="str">
            <v>mod</v>
          </cell>
          <cell r="E575">
            <v>508.39</v>
          </cell>
        </row>
        <row r="576">
          <cell r="A576" t="str">
            <v>ES006690</v>
          </cell>
          <cell r="B576" t="str">
            <v>ES05250309/</v>
          </cell>
          <cell r="C576" t="str">
            <v>Haste em barra de aco de 3/4", para fixacao de gradil em muro.  Soldada em gradil e chumbada no muro, inclusive pintura.</v>
          </cell>
          <cell r="D576" t="str">
            <v>un</v>
          </cell>
          <cell r="E576">
            <v>41.86</v>
          </cell>
        </row>
        <row r="577">
          <cell r="A577" t="str">
            <v>ES007723</v>
          </cell>
          <cell r="B577" t="str">
            <v>ES05250350/</v>
          </cell>
          <cell r="C577" t="str">
            <v>Gradil de ferro, altura de 0,85m, com montantes a cada 1,30m em barras verticais quadradas de 1"x1", fixadas em blocos de concreto de (0,20x0,20x0,20)m, soldadas em 2 barras horizontais, superior e inferior, de 1 1/2"x3/8".  Fornecimento e colocacao, incl</v>
          </cell>
          <cell r="D577" t="str">
            <v>m</v>
          </cell>
          <cell r="E577">
            <v>157.19</v>
          </cell>
        </row>
        <row r="578">
          <cell r="A578" t="str">
            <v>ES004604</v>
          </cell>
          <cell r="B578" t="str">
            <v>ES05250353/</v>
          </cell>
          <cell r="C578" t="str">
            <v>Gradil de ferro, altura de 1,20m, em barras verticais quadradas de 5/8" e espacadas de 12,5cm, centro a centro, soldadas em 2 barras, superior e inferior de postas de 3"x1/2"e 2"x3/8"; 21 de 1/2"x1/2", soldadas no corrimao e na barra inferior, esta de 2"x</v>
          </cell>
          <cell r="D578" t="str">
            <v>m</v>
          </cell>
          <cell r="E578">
            <v>134.4</v>
          </cell>
        </row>
        <row r="579">
          <cell r="A579" t="str">
            <v>ES006049</v>
          </cell>
          <cell r="B579" t="str">
            <v>ES05250356/</v>
          </cell>
          <cell r="C579" t="str">
            <v>Gradil de ferro, altura de 1,20m, em barras verticais quadradas de 5/8" e espacadas de 12,50cm, soldadas em duas barras, superior e inferior de 1 1/2"x1/4", montantes a cada 1,50m em barras de 1 1/2"x3/8".  Fornecimento e colocacao, inclusive pintura.</v>
          </cell>
          <cell r="D579" t="str">
            <v>m</v>
          </cell>
          <cell r="E579">
            <v>179.21</v>
          </cell>
        </row>
        <row r="580">
          <cell r="A580" t="str">
            <v>ES008486</v>
          </cell>
          <cell r="B580" t="str">
            <v>ES05250359/</v>
          </cell>
          <cell r="C580" t="str">
            <v xml:space="preserve">Gradil em tubo de ferro galvanizado sem costura de 1 1/4", com altura util de 2m, espacados de 17cm de centro a centro e chumbados em cinta de concreto, exclusive esta, barra chata de 1 1/2"x3/8", fixada na extremidade superior dos tubo e no alinhamento  </v>
          </cell>
          <cell r="D580" t="str">
            <v>m</v>
          </cell>
          <cell r="E580">
            <v>382.87</v>
          </cell>
        </row>
        <row r="581">
          <cell r="A581" t="str">
            <v>ES006968</v>
          </cell>
          <cell r="B581" t="str">
            <v>ES05250362/</v>
          </cell>
          <cell r="C581" t="str">
            <v>Gradil de ferro, altura de 3,30m, em tubos de ferro galvanizado com costura de 2 1/2", espacados a cada 13cm (espaco livre), fixados em viga de concreto armado secao de 20cm de largura e 60cm de altura, apoiados em sapatas (fck=15MPa), sendo o conjunto te</v>
          </cell>
          <cell r="D581" t="str">
            <v>m2</v>
          </cell>
          <cell r="E581">
            <v>226.22</v>
          </cell>
        </row>
        <row r="582">
          <cell r="A582" t="str">
            <v>ES007438</v>
          </cell>
          <cell r="B582" t="str">
            <v>ES05250400/</v>
          </cell>
          <cell r="C582" t="str">
            <v>Gradil de ferro em ferro confeccionado em barra redonda de 5/8", pintada com 1 demao de zarcao verde.  Fornecimento e colocacao.</v>
          </cell>
          <cell r="D582" t="str">
            <v>m2</v>
          </cell>
          <cell r="E582">
            <v>141.38999999999999</v>
          </cell>
        </row>
        <row r="583">
          <cell r="A583" t="str">
            <v>ES009338</v>
          </cell>
          <cell r="B583" t="str">
            <v>ES05250450/</v>
          </cell>
          <cell r="C583" t="str">
            <v xml:space="preserve">Gradil de ferro em modulos de 1,13m de comprimento com altura de 1m, tendo 9 barras quadradas de 3/8" espacados de 12cm eixo a eixo, montantes em barras chatas de 2"x3/4" e 2 barras horizontais de 3"x3/8" distanciadas de 95cm, chumbados no solo com bloco </v>
          </cell>
          <cell r="D583" t="str">
            <v>mod</v>
          </cell>
          <cell r="E583">
            <v>156.24</v>
          </cell>
        </row>
        <row r="584">
          <cell r="A584" t="str">
            <v>ES009577</v>
          </cell>
          <cell r="B584" t="str">
            <v>ES05250453/</v>
          </cell>
          <cell r="C584" t="str">
            <v xml:space="preserve">Gradil de ferro em modulos de 2,24m de comprimento com altura de 1,20m, tendo 14 ferros redondos de 1/2" espacados de 14cm eixo a eixo, montantes duplos de barras chatas de 1 1/2"x1/2" e 2 barras horizontais de 1 1/2"x3/8" distanciadas de 85cm, chumbados </v>
          </cell>
          <cell r="D584" t="str">
            <v>mod</v>
          </cell>
          <cell r="E584">
            <v>337.57</v>
          </cell>
        </row>
        <row r="585">
          <cell r="A585" t="str">
            <v>ES009304</v>
          </cell>
          <cell r="B585" t="str">
            <v>ES05250456/</v>
          </cell>
          <cell r="C585" t="str">
            <v>Gradil de ferro em modulos de 2,80m de largura com altura de 1,50m, 14 barras verticais de 1 1/4" equidistantes, 2 barras chatas horizontais de  2 1/2"x5/8", estas soldadas um montante (exclusive estes).  Em cada barra vertical  sera colocada 1 ponta de l</v>
          </cell>
          <cell r="D585" t="str">
            <v>mod</v>
          </cell>
          <cell r="E585">
            <v>1280.3900000000001</v>
          </cell>
        </row>
        <row r="586">
          <cell r="A586" t="str">
            <v>ES008626</v>
          </cell>
          <cell r="B586" t="str">
            <v>ES05250459/</v>
          </cell>
          <cell r="C586" t="str">
            <v>Gradil de ferro em modulos de 2,44m de largura com altura de 2,32m, 15 barras verticais de 3/4" equidistantes, um montante de ferro galvanizado de 3" e barras chatas horizontais de 1 1/2"x1/2".  Em cada barra vertical de 3/4" sera colocada 1 lanca e anuet</v>
          </cell>
          <cell r="D586" t="str">
            <v>mod</v>
          </cell>
          <cell r="E586">
            <v>790.79</v>
          </cell>
        </row>
        <row r="587">
          <cell r="A587" t="str">
            <v>ES005259</v>
          </cell>
          <cell r="B587" t="str">
            <v>ES05250462/</v>
          </cell>
          <cell r="C587" t="str">
            <v>Gradil de ferro em modulo de 2,10m de comprimento com altura de 2,60m, barra redonda de 5/8", barra chata de 1 1/2"x1/4", tubo de ferro galvanizado de 3", conforme projeto FPJ.  Fornecimento e colocacao, inclusive pintura.</v>
          </cell>
          <cell r="D587" t="str">
            <v>un</v>
          </cell>
          <cell r="E587">
            <v>563.48</v>
          </cell>
        </row>
        <row r="588">
          <cell r="A588" t="str">
            <v>ES008629</v>
          </cell>
          <cell r="B588" t="str">
            <v>ES05250465/</v>
          </cell>
          <cell r="C588" t="str">
            <v>Gradil de ferro em modulos de 2,44m de largura com altura de 2,72m, 15 barras verticais de 3/4" equidistantes, um montante de ferro galvanizado de 3" e barras chatas horizontais de  1 1/2"x1/2".  Em cada barra vertical de 3/4" sera colocada 1 lanca e anue</v>
          </cell>
          <cell r="D588" t="str">
            <v>mod</v>
          </cell>
          <cell r="E588">
            <v>889.25</v>
          </cell>
        </row>
        <row r="589">
          <cell r="A589" t="str">
            <v>ES010041</v>
          </cell>
          <cell r="B589" t="str">
            <v>ES05250500/</v>
          </cell>
          <cell r="C589" t="str">
            <v>Gradil em modulos de (1454x1650)mm, com pintura eletrostatica em poliester nas cores grafite, vermelho, vinho, amarelo, laranja ou prata da Metalgrade ou similar, malha de (60x132)mm, barra portante de (26x2)mm, fio 5, montantes de (2000x75x8)mm, ponta de</v>
          </cell>
          <cell r="D589" t="str">
            <v>mod</v>
          </cell>
          <cell r="E589">
            <v>336.12</v>
          </cell>
        </row>
        <row r="590">
          <cell r="A590" t="str">
            <v>ES017319</v>
          </cell>
          <cell r="B590" t="str">
            <v>ES05250550/</v>
          </cell>
          <cell r="C590" t="str">
            <v>Gradil tubular (3,35x2,00)m em  tela de metal expandida, malha losangular de (150x56)mm, chapa de ferro alvanizada a fogo de 1/8", emoldurada por tubos de aco galvanizada de 1 1/2", fixado em estruturas de concreto atraves de 16 parafusos galvanizados.  F</v>
          </cell>
          <cell r="D590" t="str">
            <v>m</v>
          </cell>
          <cell r="E590">
            <v>205.31</v>
          </cell>
        </row>
        <row r="591">
          <cell r="A591" t="str">
            <v>ES008694</v>
          </cell>
          <cell r="B591" t="str">
            <v>ES05250600/</v>
          </cell>
          <cell r="C591" t="str">
            <v>Gradil eletrofundido tipo Orsometal ou similar, na malha (60x132)mm e barra portante (26x2)mm, fio 5, pecas de (1718x1650)mm, montantes (2120x76x8)mm, parafusos, pintura eletrostatica nas cores verde ou cinza; inclusive montagem.</v>
          </cell>
          <cell r="D591" t="str">
            <v>m</v>
          </cell>
          <cell r="E591" t="e">
            <v>#N/A</v>
          </cell>
        </row>
        <row r="592">
          <cell r="A592" t="str">
            <v>ES016004</v>
          </cell>
          <cell r="B592" t="str">
            <v>ES05250650A</v>
          </cell>
          <cell r="C592" t="str">
            <v>Gradil Nylofor 3D, da Belgo Mineira ou similar,  executado em painel de aco galvanizado, soldado (gramatura minima 40g/m2), malha retangular de (200x50)mm em fio de aco com bitola de 5mm ,fixado por fixadores de poliamida e parafusos em aco inox M6 tipo A</v>
          </cell>
          <cell r="D592" t="str">
            <v>m2</v>
          </cell>
          <cell r="E592">
            <v>180.03</v>
          </cell>
        </row>
        <row r="593">
          <cell r="A593" t="str">
            <v>ES007258</v>
          </cell>
          <cell r="B593" t="str">
            <v>ES05250700/</v>
          </cell>
          <cell r="C593" t="str">
            <v>Tela para protecao em arame galvanizado no 12, soldada em cantoneira de ferro em "L" de  1 1/2"x1 1/2"x3/16", fixada em alvenaria.  Fornecimento e colocacao.</v>
          </cell>
          <cell r="D593" t="str">
            <v>m2</v>
          </cell>
          <cell r="E593">
            <v>91.52</v>
          </cell>
        </row>
        <row r="594">
          <cell r="A594" t="str">
            <v>ES004553</v>
          </cell>
          <cell r="B594" t="str">
            <v>ES05300050/</v>
          </cell>
          <cell r="C594" t="str">
            <v>Corrimao de tubo de ferro galvanizado com diametro de 1 1/4", preso por chumbadores a cada metro.  Fornecimento e assentamento.</v>
          </cell>
          <cell r="D594" t="str">
            <v>m</v>
          </cell>
          <cell r="E594">
            <v>37.65</v>
          </cell>
        </row>
        <row r="595">
          <cell r="A595" t="str">
            <v>ES002402</v>
          </cell>
          <cell r="B595" t="str">
            <v>ES05300100/</v>
          </cell>
          <cell r="C595" t="str">
            <v>Guarda-corpo de ferro, em lances de 3,36m a 3,84m e 1m de altura, com 4 montantes de barras de 2"x3/4", chumbadas no concreto, corrimao em 2 barras superpostas de 3"x1/2" e 2"x3/8", 21 barras verticais de 2"x1/2", soldadas no corrimao e na barra inferior,</v>
          </cell>
          <cell r="D595" t="str">
            <v>m</v>
          </cell>
          <cell r="E595">
            <v>165.05</v>
          </cell>
        </row>
        <row r="596">
          <cell r="A596" t="str">
            <v>ES004603</v>
          </cell>
          <cell r="B596" t="str">
            <v>ES05300103/</v>
          </cell>
          <cell r="C596" t="str">
            <v>Guarda-corpo de ferro, em lances de 3,36m a 3,84m e 1m de altura, com 4 montantes de barras de 2"x3/4", chumbadas no concreto, corrimao em 2 barras superpostas de 3"x1/2" e 2"x3/8", 21 barras verticais de 1/2"x1/2", soldadas no corrimao e na barra inferio</v>
          </cell>
          <cell r="D596" t="str">
            <v>m</v>
          </cell>
          <cell r="E596">
            <v>146.41</v>
          </cell>
        </row>
        <row r="597">
          <cell r="A597" t="str">
            <v>ES004602</v>
          </cell>
          <cell r="B597" t="str">
            <v>ES05300106/</v>
          </cell>
          <cell r="C597" t="str">
            <v>Guarda-corpo de ferro, em lances de 3,45m a 3,75m e 1m de altura, com 4 montantes de barras de 2"x3/4", chumbadas no concreto, corrimao em 2 barras superpostas de 3"x1/2 e 2"x3/8", 2 travessas horizontais em barras de 1 1/4"x3/8", soldadas nos montantes u</v>
          </cell>
          <cell r="D597" t="str">
            <v>m</v>
          </cell>
          <cell r="E597">
            <v>146.41</v>
          </cell>
        </row>
        <row r="598">
          <cell r="A598" t="str">
            <v>ES010276</v>
          </cell>
          <cell r="B598" t="str">
            <v>ES05300150/</v>
          </cell>
          <cell r="C598" t="str">
            <v>Guarda-corpo de ferro galvanizado, com modulo de 2,20m de comprimento, com dois tubos de 2" na horizontal, pilaretes de concreto com secao (20x20)cm e 1m de altura, incluindo todos os materiais e pintura a oleo.  Fornecimento e colocacao.</v>
          </cell>
          <cell r="D598" t="str">
            <v>un</v>
          </cell>
          <cell r="E598">
            <v>106.25</v>
          </cell>
        </row>
        <row r="599">
          <cell r="A599" t="str">
            <v>ES018051</v>
          </cell>
          <cell r="B599" t="str">
            <v>ES05300153/</v>
          </cell>
          <cell r="C599" t="str">
            <v>Guarda-corpo de ferro galvanizado, com modulo de 2,00m de comprimento, com um tubo de 3" e dois de 1 1/4" na horizontal, pilaretes de concreto com secao quadrada de 20cm e 1,05m de altura, incluindo todos os materiais e pintura a oleo dos tubos.  Fornecim</v>
          </cell>
          <cell r="D599" t="str">
            <v>m</v>
          </cell>
          <cell r="E599">
            <v>108.55</v>
          </cell>
        </row>
        <row r="600">
          <cell r="A600" t="str">
            <v>ES010277</v>
          </cell>
          <cell r="B600" t="str">
            <v>ES05300200/</v>
          </cell>
          <cell r="C600" t="str">
            <v>Guarda-corpo de tubo de ferro galvanizado com dois montantes em tubo de 1", uma travessa superior em tubo de 2" e duas travessas inferiores em tubo de 1", em modulos de 2,20m de comprimento e 1m de altura, inclusive pintura a oleo.  Fornecimento e colocac</v>
          </cell>
          <cell r="D600" t="str">
            <v>un</v>
          </cell>
          <cell r="E600">
            <v>101.13</v>
          </cell>
        </row>
        <row r="601">
          <cell r="A601" t="str">
            <v>ES017321</v>
          </cell>
          <cell r="B601" t="str">
            <v>ES05300250/</v>
          </cell>
          <cell r="C601" t="str">
            <v>Guarda-corpo com altura de 1m, em tela de arame galvanizado n.o 12, malha losango de 5cm, fixada em tubo de ferro galvanizado com diametro interno de 2", espacados de 2,00m, chumbados em bloco de concreto, inclusive escavacao, reaterro, carga, descarga, t</v>
          </cell>
          <cell r="D601" t="str">
            <v>m2</v>
          </cell>
          <cell r="E601">
            <v>95.93</v>
          </cell>
        </row>
        <row r="602">
          <cell r="A602" t="str">
            <v>ES017913</v>
          </cell>
          <cell r="B602" t="str">
            <v>ES05300300/</v>
          </cell>
          <cell r="C602" t="str">
            <v>Guarda-corpo de tubos de aco galvanizado soldados, formando modulos de 2,20m de comprimento e 1m de altura, com 3 montantes de 2" de diametro chumbados no concreto, travessa superior de 2" e travessa inferior e intermediaria de 1".  Fornecimento e instala</v>
          </cell>
          <cell r="D602" t="str">
            <v>m</v>
          </cell>
          <cell r="E602">
            <v>107.36</v>
          </cell>
        </row>
        <row r="603">
          <cell r="A603" t="str">
            <v>ES017912</v>
          </cell>
          <cell r="B603" t="str">
            <v>ES05300350/</v>
          </cell>
          <cell r="C603" t="str">
            <v xml:space="preserve">Guarda-corpo de tubos de aco galvanizado de 2", formando quadrados de 2,20m de comprimento por 1,10m de altura, com montantes soldados em chapa de aco de 15cmx15cmx5/16", fixados no piso ou parede, dotado de tela de arame galvanizado de fio ondulado no 8 </v>
          </cell>
          <cell r="D603" t="str">
            <v>m2</v>
          </cell>
          <cell r="E603">
            <v>476.86</v>
          </cell>
        </row>
        <row r="604">
          <cell r="A604" t="str">
            <v>ES005051</v>
          </cell>
          <cell r="B604" t="str">
            <v>ES05300400/</v>
          </cell>
          <cell r="C604" t="str">
            <v xml:space="preserve">Guarda-corpo de 1,50m de comprimento e 1,20m de altura, montantes em tubo de ferro galvanizado de 3", perfil de ferro galvanizado de (5x3)cm, 2 tubos de ferro galvanizado de 1" na horizontal, tela de arame galvanizado No 12, malha losango de 5cm, moldura </v>
          </cell>
          <cell r="D604" t="str">
            <v>mod</v>
          </cell>
          <cell r="E604" t="e">
            <v>#N/A</v>
          </cell>
        </row>
        <row r="605">
          <cell r="A605" t="str">
            <v>ES018089</v>
          </cell>
          <cell r="B605" t="str">
            <v>ES05300450/</v>
          </cell>
          <cell r="C605" t="e">
            <v>#N/A</v>
          </cell>
          <cell r="D605" t="e">
            <v>#N/A</v>
          </cell>
          <cell r="E605">
            <v>661</v>
          </cell>
        </row>
        <row r="606">
          <cell r="A606" t="str">
            <v>ES004748</v>
          </cell>
          <cell r="B606" t="str">
            <v>ES10300150/</v>
          </cell>
          <cell r="C606" t="str">
            <v>Prateleira em compensado de Cedro ou similar, com espessura de 20mm e 60cm de largura, sobre cantoneiras de ferro.  Fornecimento e assentamento.</v>
          </cell>
          <cell r="D606" t="str">
            <v>m</v>
          </cell>
          <cell r="E606">
            <v>32.57</v>
          </cell>
        </row>
        <row r="607">
          <cell r="A607" t="str">
            <v>ES004563</v>
          </cell>
          <cell r="B607" t="str">
            <v>ES10300153/</v>
          </cell>
          <cell r="C607" t="str">
            <v>Prateleira em compensado de Cedro ou similar, com espessura 2cm, largura 60cm, revestida em formica nas 2 faces e espessura, sobre cantoneira de ferro.</v>
          </cell>
          <cell r="D607" t="str">
            <v>m</v>
          </cell>
          <cell r="E607">
            <v>72.12</v>
          </cell>
        </row>
        <row r="608">
          <cell r="A608" t="str">
            <v>ES004747</v>
          </cell>
          <cell r="B608" t="str">
            <v>ES10300156/</v>
          </cell>
          <cell r="C608" t="str">
            <v>Prateleira em compensado de Cedro ou similar, com espessura 2cm, largura 60cm, revestida em formica nas 2 faces e espessura, sobre cantoneira de chapa de ferro com abas iguais de 1"x1/8".</v>
          </cell>
          <cell r="D608" t="str">
            <v>m</v>
          </cell>
          <cell r="E608">
            <v>70.52</v>
          </cell>
        </row>
        <row r="609">
          <cell r="A609" t="str">
            <v>ES000915</v>
          </cell>
          <cell r="B609" t="str">
            <v>ES10350050A</v>
          </cell>
          <cell r="C609" t="str">
            <v>Quadro de aula em compensado de cedro ou similar, medindo (5,00x1,20x0,01)m, com moldura em madeira envernizada, revestido em formica para giz na cor verde oficial 450.  Fornecimento e instalacao.</v>
          </cell>
          <cell r="D609" t="str">
            <v>un</v>
          </cell>
          <cell r="E609">
            <v>554.4</v>
          </cell>
        </row>
        <row r="610">
          <cell r="A610" t="str">
            <v>ES000916</v>
          </cell>
          <cell r="B610" t="str">
            <v>ES10350053A</v>
          </cell>
          <cell r="C610" t="str">
            <v>Quadro de aula em compensado de cedro ou similar, medindo (5,85x1,20x0,01)m, com moldura em madeira envernizada de (10x2,5)cm e porta giz, revestido de formica para giz na cor verde oficial 450.  Fornecimento e instalacao.</v>
          </cell>
          <cell r="D610" t="str">
            <v>un</v>
          </cell>
          <cell r="E610">
            <v>660.93</v>
          </cell>
        </row>
        <row r="611">
          <cell r="A611" t="str">
            <v>ES000905</v>
          </cell>
          <cell r="B611" t="str">
            <v>ES10350100/</v>
          </cell>
          <cell r="C611" t="str">
            <v>Quadro mural em compensado de Cedro ou similar, de 10mm, inclusive moldura de Cedro ou similar.  Fornecimento e colocacao.</v>
          </cell>
          <cell r="D611" t="str">
            <v>m2</v>
          </cell>
          <cell r="E611">
            <v>96.08</v>
          </cell>
        </row>
        <row r="612">
          <cell r="A612" t="str">
            <v>ES000906</v>
          </cell>
          <cell r="B612" t="str">
            <v>ES10350150/</v>
          </cell>
          <cell r="C612" t="str">
            <v>Quadro mural de Celotex ou similar com flanelografo, medindo (585x120)cm, moldura de madeira envernizada.  Fornecimento e colocacao.</v>
          </cell>
          <cell r="D612" t="str">
            <v>un</v>
          </cell>
          <cell r="E612">
            <v>437.91</v>
          </cell>
        </row>
        <row r="613">
          <cell r="A613" t="str">
            <v>ES006887</v>
          </cell>
          <cell r="B613" t="str">
            <v>ES10990050/</v>
          </cell>
          <cell r="C613" t="str">
            <v>Balcao basculavel em compensado naval de 10mm, com acabamento de formica, medindo (1,50x0,30)m.  Fornecimento e colocacao.</v>
          </cell>
          <cell r="D613" t="str">
            <v>un</v>
          </cell>
          <cell r="E613">
            <v>324.17</v>
          </cell>
        </row>
        <row r="614">
          <cell r="A614" t="str">
            <v>ES000908</v>
          </cell>
          <cell r="B614" t="str">
            <v>ES10990100/</v>
          </cell>
          <cell r="C614" t="str">
            <v>Barra em Macaranduba ou similar, de (20x2,5)cm, aparelhada em uma face e nos topos, para protecao de paredes de salas de aula.  Fornecimento e colocacao.</v>
          </cell>
          <cell r="D614" t="str">
            <v>m</v>
          </cell>
          <cell r="E614">
            <v>15.24</v>
          </cell>
        </row>
        <row r="615">
          <cell r="A615" t="str">
            <v>ES004559</v>
          </cell>
          <cell r="B615" t="str">
            <v>ES10990150/</v>
          </cell>
          <cell r="C615" t="str">
            <v>Caixilho fixo, madeira em Cedro ou Imbuia ou similar, para vidro com 3cm de espessura.  Fornecimento e colocacao, exclusive guarnicao.</v>
          </cell>
          <cell r="D615" t="str">
            <v>m2</v>
          </cell>
          <cell r="E615">
            <v>185.35</v>
          </cell>
        </row>
        <row r="616">
          <cell r="A616" t="str">
            <v>ES007418</v>
          </cell>
          <cell r="B616" t="str">
            <v>ES10990153A</v>
          </cell>
          <cell r="C616" t="str">
            <v>Caixilho fixo, madeira em Cedro ou Imbuia ou similar, em veneziana, com 3cm de espessura.  Fornecimento e colocacao, exclusive guarnicao.</v>
          </cell>
          <cell r="D616" t="str">
            <v>m2</v>
          </cell>
          <cell r="E616">
            <v>286.39999999999998</v>
          </cell>
        </row>
        <row r="617">
          <cell r="A617" t="str">
            <v>ES005793</v>
          </cell>
          <cell r="B617" t="str">
            <v>ES10990200/</v>
          </cell>
          <cell r="C617" t="str">
            <v>Cerca de sarrafos verticais em madeira de Lei, (2x4)cm e 120cm de altura, pregados sobre sarrafos horizontais de (5x5)cm, apoiados sobre montantes de (7,5x7,5)cm, espacados de 2m.  Fornecimento e colocacao.</v>
          </cell>
          <cell r="D617" t="str">
            <v>m2</v>
          </cell>
          <cell r="E617">
            <v>60.61</v>
          </cell>
        </row>
        <row r="618">
          <cell r="A618" t="str">
            <v>ES000912</v>
          </cell>
          <cell r="B618" t="str">
            <v>ES10990203/</v>
          </cell>
          <cell r="C618" t="str">
            <v>Cerca divisoria em Eucalipto ou similar, tratado, com Pentox ou similar, modulo de 12,30, com diametro de 0,15m, altura variavel de 1m a 1,50m livre, 1m enterrado, espacados de 1,35m com 5 fios corridos de arame galvanizado no 12 (modulo).</v>
          </cell>
          <cell r="D618" t="str">
            <v>mod</v>
          </cell>
          <cell r="E618">
            <v>759.99</v>
          </cell>
        </row>
        <row r="619">
          <cell r="A619" t="str">
            <v>ES006889</v>
          </cell>
          <cell r="B619" t="str">
            <v>ES10990250/</v>
          </cell>
          <cell r="C619" t="str">
            <v>Deck em madeira de Lei, formado por pecas de (2x10)cm, com intervalos de 2,5cm e apoiadas em travessas de 3"x3" e estrutura em Eucalipto com 25cm de diametro, tratado com Pentox ou similar, altura util media de 1,50m, enterrado 1m de profundidade.</v>
          </cell>
          <cell r="D619" t="str">
            <v>m2</v>
          </cell>
          <cell r="E619">
            <v>636.07000000000005</v>
          </cell>
        </row>
        <row r="620">
          <cell r="A620" t="str">
            <v>ES009051</v>
          </cell>
          <cell r="B620" t="str">
            <v>ES10990253/</v>
          </cell>
          <cell r="C620" t="str">
            <v>Deck em madeira de Lei com assoalho de (20x2)cm, vigas longitudinais de (7,5x15)cm, transversais de (10x15)cm, guarda-corpo composto de pecas de (15x15)cm e (20x2,5)cm, conforme projeto.  Fornecimento e colocacao.</v>
          </cell>
          <cell r="D620" t="str">
            <v>m2</v>
          </cell>
          <cell r="E620">
            <v>123.55</v>
          </cell>
        </row>
        <row r="621">
          <cell r="A621" t="str">
            <v>ES004529</v>
          </cell>
          <cell r="B621" t="str">
            <v>ES10990300/</v>
          </cell>
          <cell r="C621" t="str">
            <v>Esquadrias, armarios, bancas e balcoes de madeira com revestimento em laminado melaminico texturizado, com espessura 1,3mm.  Fornecimento e colocacao.</v>
          </cell>
          <cell r="D621" t="str">
            <v>m2</v>
          </cell>
          <cell r="E621">
            <v>754.19</v>
          </cell>
        </row>
        <row r="622">
          <cell r="A622" t="str">
            <v>ES006890</v>
          </cell>
          <cell r="B622" t="str">
            <v>ES10990303/</v>
          </cell>
          <cell r="C622" t="str">
            <v>Esquadria em folha fixa, em veneziana de Cedro ou similar, medindo (90x30)cm.  Fornecimento e colocacao.</v>
          </cell>
          <cell r="D622" t="str">
            <v>un</v>
          </cell>
          <cell r="E622">
            <v>133.4</v>
          </cell>
        </row>
        <row r="623">
          <cell r="A623" t="str">
            <v>ES004824</v>
          </cell>
          <cell r="B623" t="str">
            <v>ES10990350/</v>
          </cell>
          <cell r="C623" t="str">
            <v>Estrado em madeira de Lei, formado por ripas com intervalo de 2,5cm e apoiados em travessas de (4x4)cm espacadas em 10cm, fixadas com parafusos de latao de 1 1/2".  Fornecimento e colocacao.</v>
          </cell>
          <cell r="D623" t="str">
            <v>m2</v>
          </cell>
          <cell r="E623">
            <v>130.03</v>
          </cell>
        </row>
        <row r="624">
          <cell r="A624" t="str">
            <v>ES006959</v>
          </cell>
          <cell r="B624" t="str">
            <v>ES10990400/</v>
          </cell>
          <cell r="C624" t="str">
            <v>Estrutura trelicada para fixacao de luminarias, conforme projeto RIO-URBE.  Fornecimento e colocacao.</v>
          </cell>
          <cell r="D624" t="str">
            <v>m</v>
          </cell>
          <cell r="E624">
            <v>106.94</v>
          </cell>
        </row>
        <row r="625">
          <cell r="A625" t="str">
            <v>ES004829</v>
          </cell>
          <cell r="B625" t="str">
            <v>ES10990450/</v>
          </cell>
          <cell r="C625" t="str">
            <v>Frisos em Cedro ou similar, de (3x1,5)cm, boleado.  Fornecimento e colocacao.</v>
          </cell>
          <cell r="D625" t="str">
            <v>m</v>
          </cell>
          <cell r="E625">
            <v>10.95</v>
          </cell>
        </row>
        <row r="626">
          <cell r="A626" t="str">
            <v>ES010286</v>
          </cell>
          <cell r="B626" t="str">
            <v>ES10990500/</v>
          </cell>
          <cell r="C626" t="str">
            <v>Guarda-corpo de macaranduba ou similar na altura util de 1m, engastado 5cm no concreto, intercalado por montantes de 3"x4 1/2", com espacamento de 1m, formando modulos "X", para contraventamento, com pecas de 1 1/2"x3".  Fornecimento e colocacao.</v>
          </cell>
          <cell r="D626" t="str">
            <v>m</v>
          </cell>
          <cell r="E626">
            <v>50.41</v>
          </cell>
        </row>
        <row r="627">
          <cell r="A627" t="str">
            <v>ES006000</v>
          </cell>
          <cell r="B627" t="str">
            <v>ES10990550A</v>
          </cell>
          <cell r="C627" t="str">
            <v>Ninho para passarinho em madeira de Lei, conforme projeto RIOZOO.  Fornecimento e colocacao.</v>
          </cell>
          <cell r="D627" t="str">
            <v>un</v>
          </cell>
          <cell r="E627">
            <v>83.93</v>
          </cell>
        </row>
        <row r="628">
          <cell r="A628" t="str">
            <v>ES009469</v>
          </cell>
          <cell r="B628" t="str">
            <v>ES10990600/</v>
          </cell>
          <cell r="C628" t="str">
            <v>Porta acustica Somax ou similar, 46db referencia PS2, nas dimensoes de (1800x2100)mm, inclusive fechadura com macaneta, cilindro e marco removivel.  Fornecimento e colocacao.</v>
          </cell>
          <cell r="D628" t="str">
            <v>un</v>
          </cell>
          <cell r="E628">
            <v>5236</v>
          </cell>
        </row>
        <row r="629">
          <cell r="A629" t="str">
            <v>ES009468</v>
          </cell>
          <cell r="B629" t="str">
            <v>ES10990603/</v>
          </cell>
          <cell r="C629" t="str">
            <v>Porta acustica Somax ou similar, 56db referencia PS1, nas dimensoes de (1600x2100)mm, inclusive ferragens anti-panico e marco removivel.  Fornecimento e colocacao.</v>
          </cell>
          <cell r="D629" t="str">
            <v>un</v>
          </cell>
          <cell r="E629">
            <v>7145</v>
          </cell>
        </row>
        <row r="630">
          <cell r="A630" t="str">
            <v>ES009444</v>
          </cell>
          <cell r="B630" t="str">
            <v>ES10990606/</v>
          </cell>
          <cell r="C630" t="str">
            <v>Porta acustica Somax ou similar, 56db referencia PS3 e PS4, nas dimensoes de (2000x2100)mm, inclusive ferragens anti-panico e marco removivel.  Fornecimento e colocacao.</v>
          </cell>
          <cell r="D630" t="str">
            <v>un</v>
          </cell>
          <cell r="E630">
            <v>8254.4</v>
          </cell>
        </row>
        <row r="631">
          <cell r="A631" t="str">
            <v>ES005647</v>
          </cell>
          <cell r="B631" t="str">
            <v>ES10990650/</v>
          </cell>
          <cell r="C631" t="str">
            <v>Portao em 2 folhas, medindo (300x250)cm, revestidos de tabuas de Pinho de 1a ou similar, sobre armacao triangulada em madeira de Lei, com marco em Canela ou similar.  Fornecimento e colocacao, exclusive fornecimento de ferragens.</v>
          </cell>
          <cell r="D631" t="str">
            <v>m2</v>
          </cell>
          <cell r="E631" t="e">
            <v>#N/A</v>
          </cell>
        </row>
        <row r="632">
          <cell r="A632" t="str">
            <v>ES004706</v>
          </cell>
          <cell r="B632" t="str">
            <v>ES15050050A</v>
          </cell>
          <cell r="C632" t="str">
            <v>Porta de aluminio anodizado, medindo (0,80x2,10)m, tendo 1 contra-pinazio dividindo a esquadria em 2 vazios para vidro em perfis serie 25.  Fornecimento e assentamento, exclusive fechaduras.</v>
          </cell>
          <cell r="D632" t="str">
            <v>m2</v>
          </cell>
          <cell r="E632">
            <v>364.84</v>
          </cell>
        </row>
        <row r="633">
          <cell r="A633" t="str">
            <v>ES004828</v>
          </cell>
          <cell r="B633" t="str">
            <v>ES15050100A</v>
          </cell>
          <cell r="C633" t="str">
            <v>Porta de aluminio anodizado, medindo (1,50x2,10), em 2 folhas de abrir, tendo 1 contra-pinazio dividindo a esquadria em 2 vazios para vidro, em perfis serie 25.  Fornecimento e colocacao, exclusive fechadura.</v>
          </cell>
          <cell r="D633" t="str">
            <v>m2</v>
          </cell>
          <cell r="E633">
            <v>309.76</v>
          </cell>
        </row>
        <row r="634">
          <cell r="A634" t="str">
            <v>ES006039</v>
          </cell>
          <cell r="B634" t="str">
            <v>ES15050150/</v>
          </cell>
          <cell r="C634" t="str">
            <v>Porta de aluminio anodizado natural, perfil serie 25, em veneziana.  Fornecimento e colocacao.</v>
          </cell>
          <cell r="D634" t="str">
            <v>m2</v>
          </cell>
          <cell r="E634">
            <v>297.16000000000003</v>
          </cell>
        </row>
        <row r="635">
          <cell r="A635" t="str">
            <v>ES007525</v>
          </cell>
          <cell r="B635" t="str">
            <v>ES15050200/</v>
          </cell>
          <cell r="C635" t="str">
            <v>Porta de correr em aluminio, medindo (570x270)cm, em perfis serie 30, com marco.  Fornecimento e colocacao, exclusive fechadura.</v>
          </cell>
          <cell r="D635" t="str">
            <v>un</v>
          </cell>
          <cell r="E635">
            <v>364.11</v>
          </cell>
        </row>
        <row r="636">
          <cell r="A636" t="str">
            <v>ES004714</v>
          </cell>
          <cell r="B636" t="str">
            <v>ES15100050A</v>
          </cell>
          <cell r="C636" t="str">
            <v>Janela de aluminio anodizado, tipo projetante medindo (0,60x0,90)m, com 1 painel projetante, provida de haste de comando, em perfis serie 25.  Fornecimento e assentamento.</v>
          </cell>
          <cell r="D636" t="str">
            <v>m2</v>
          </cell>
          <cell r="E636">
            <v>248.1</v>
          </cell>
        </row>
        <row r="637">
          <cell r="A637" t="str">
            <v>ES006961</v>
          </cell>
          <cell r="B637" t="str">
            <v>ES15100100A</v>
          </cell>
          <cell r="C637" t="str">
            <v>Janela de aluminio anodizado, fosco, tipo Max-Mar ou similar, serie 25, com 50cm de altura, em 4 modulos de 1m cada, com parte inferior fixa.  Fornecimento e colocacao.</v>
          </cell>
          <cell r="D637" t="str">
            <v>m2</v>
          </cell>
          <cell r="E637">
            <v>195.43</v>
          </cell>
        </row>
        <row r="638">
          <cell r="A638" t="str">
            <v>ES006954</v>
          </cell>
          <cell r="B638" t="str">
            <v>ES15100103A</v>
          </cell>
          <cell r="C638" t="str">
            <v>Janela de aluminio anodizado, fosco, tipo Max-Mar ou similar, serie 25, com 90cm de altura, em 4 modulos de 1m cada, com parte inferior fixa.  Fornecimento e colocacao.</v>
          </cell>
          <cell r="D638" t="str">
            <v>m2</v>
          </cell>
          <cell r="E638">
            <v>322.75</v>
          </cell>
        </row>
        <row r="639">
          <cell r="A639" t="str">
            <v>ES008808</v>
          </cell>
          <cell r="B639" t="str">
            <v>ES15100200A</v>
          </cell>
          <cell r="C639" t="str">
            <v>Janela de aluminio anodizado, natural fosco, em perfis extrutados, liga ASTM 6063, dureza T5, medindo (9,50x1,75)m, conforme projeto Sambodromo.  Fornecimento e colocacao.</v>
          </cell>
          <cell r="D639" t="str">
            <v>m2</v>
          </cell>
          <cell r="E639">
            <v>306.43</v>
          </cell>
        </row>
        <row r="640">
          <cell r="A640" t="str">
            <v>ES017723</v>
          </cell>
          <cell r="B640" t="str">
            <v>ES15100250/</v>
          </cell>
          <cell r="C640" t="str">
            <v>Janela projetante de aluminio anodizado, tipo maxim-air, em perfis serie 25, com 1painel deslizante-projetante.  Fornecimento e instalacao.</v>
          </cell>
          <cell r="D640" t="str">
            <v>m2</v>
          </cell>
          <cell r="E640">
            <v>203.04</v>
          </cell>
        </row>
        <row r="641">
          <cell r="A641" t="str">
            <v>ES017839</v>
          </cell>
          <cell r="B641" t="str">
            <v>ES15100300/</v>
          </cell>
          <cell r="C641" t="str">
            <v>Janela de correr de aluminio anodizado, em perfis serie 28, com 2 folhas de correr.  Fornecimento e instalacao.</v>
          </cell>
          <cell r="D641" t="str">
            <v>m2</v>
          </cell>
          <cell r="E641">
            <v>171.5</v>
          </cell>
        </row>
        <row r="642">
          <cell r="A642" t="str">
            <v>ES017763</v>
          </cell>
          <cell r="B642" t="str">
            <v>ES15100350/</v>
          </cell>
          <cell r="C642" t="str">
            <v>Janela de correr de aluminio anodizado, em perfis serie 28, com 2 folhas de correr e bandeira de 0,50m com 2 paineis basculantes.  Fornecimento e instalacao.</v>
          </cell>
          <cell r="D642" t="str">
            <v>m2</v>
          </cell>
          <cell r="E642">
            <v>209.73</v>
          </cell>
        </row>
        <row r="643">
          <cell r="A643" t="str">
            <v>ES017747</v>
          </cell>
          <cell r="B643" t="str">
            <v>ES15100400/</v>
          </cell>
          <cell r="C643" t="str">
            <v>Janela basculante em aluminio anodizado, perfis Serie 28, com 1 ordem e bascula inferior fixa.  Fornecimento e instalacao.</v>
          </cell>
          <cell r="D643" t="str">
            <v>m2</v>
          </cell>
          <cell r="E643">
            <v>185.5</v>
          </cell>
        </row>
        <row r="644">
          <cell r="A644" t="str">
            <v>ES017748</v>
          </cell>
          <cell r="B644" t="str">
            <v>ES15100403/</v>
          </cell>
          <cell r="C644" t="str">
            <v>Janela basculante em aluminio anodizado, perfis Serie 28, com 2 ordens e bascula inferior fixa.  Fornecimento e instalacao.</v>
          </cell>
          <cell r="D644" t="str">
            <v>m2</v>
          </cell>
          <cell r="E644">
            <v>195.5</v>
          </cell>
        </row>
        <row r="645">
          <cell r="A645" t="str">
            <v>ES017761</v>
          </cell>
          <cell r="B645" t="str">
            <v>ES15100450/</v>
          </cell>
          <cell r="C645" t="str">
            <v>Janela de correr de aluminio anodizado, em perfis serie 28, com 2 folhas fixas e 2 folhas de correr.  Fornecimento e instalacao.</v>
          </cell>
          <cell r="D645" t="str">
            <v>m2</v>
          </cell>
          <cell r="E645">
            <v>182.15</v>
          </cell>
        </row>
        <row r="646">
          <cell r="A646" t="str">
            <v>ES017762</v>
          </cell>
          <cell r="B646" t="str">
            <v>ES15100453/</v>
          </cell>
          <cell r="C646" t="str">
            <v>Janela de correr de aluminio anodizado, em perfis serie 28, com 2 folhas fixas, 2 folhas de correr e bandeira de 0,50m com 2 paineis basculantes.  Fornecimento e instalacao.</v>
          </cell>
          <cell r="D646" t="str">
            <v>m2</v>
          </cell>
          <cell r="E646">
            <v>204.37</v>
          </cell>
        </row>
        <row r="647">
          <cell r="A647" t="str">
            <v>ES004549</v>
          </cell>
          <cell r="B647" t="str">
            <v>ES15990050/</v>
          </cell>
          <cell r="C647" t="str">
            <v>Bate-macas de aluminio para protecao das portas, constituido em chapas de aluminio, fixada por meio de rebites.</v>
          </cell>
          <cell r="D647" t="str">
            <v>m2</v>
          </cell>
          <cell r="E647">
            <v>46.46</v>
          </cell>
        </row>
        <row r="648">
          <cell r="A648" t="str">
            <v>ES004731</v>
          </cell>
          <cell r="B648" t="str">
            <v>ES15990100A</v>
          </cell>
          <cell r="C648" t="str">
            <v>Caixilho fixo, de aluminio anodizado em veneziana para vidro, perfil serie 25.  Fornecimento e colocacao.</v>
          </cell>
          <cell r="D648" t="str">
            <v>un</v>
          </cell>
          <cell r="E648">
            <v>235.76</v>
          </cell>
        </row>
        <row r="649">
          <cell r="A649" t="str">
            <v>ES005920</v>
          </cell>
          <cell r="B649" t="str">
            <v>ES15990150/</v>
          </cell>
          <cell r="C649" t="str">
            <v>Esquadrias de aluminio anodizado em perfis extrudados, serie especial, com espessura minima de camada anodica de 20 micra, na cor preta, com ferragens e gaxetas de primeira qualidade, com 2 folhas tipo Maxim-ar ou similar e 1 tipo fixa com vidro duplo, me</v>
          </cell>
          <cell r="D649" t="str">
            <v>un</v>
          </cell>
          <cell r="E649" t="e">
            <v>#N/A</v>
          </cell>
        </row>
        <row r="650">
          <cell r="A650" t="str">
            <v>ES005919</v>
          </cell>
          <cell r="B650" t="str">
            <v>ES15990153/</v>
          </cell>
          <cell r="C650" t="str">
            <v>Esquadrias de aluminio anodizado em perfis extrudados, serie especial, com espessura minima de camada anodica de 20 micra, na cor preta, com ferragens e gaxetas de 1a qualidade, com 1 folha veneziana tipo de abrir, medindo (600x1950)mm.  Fornecimento e co</v>
          </cell>
          <cell r="D650" t="str">
            <v>un</v>
          </cell>
          <cell r="E650" t="e">
            <v>#N/A</v>
          </cell>
        </row>
        <row r="651">
          <cell r="A651" t="str">
            <v>ES005921</v>
          </cell>
          <cell r="B651" t="str">
            <v>ES15990156/</v>
          </cell>
          <cell r="C651" t="str">
            <v>Esquadrias de aluminio anodizado em perfis extrudados, serie especial, com espessura minima de camada anodica de 20 micra, na cor preta, com ferragens e gaxetas de primeira qualidade, com painel fixo de veneziana, medindo (600x1950)mm.  Fornecimento e col</v>
          </cell>
          <cell r="D651" t="str">
            <v>un</v>
          </cell>
          <cell r="E651" t="e">
            <v>#N/A</v>
          </cell>
        </row>
        <row r="652">
          <cell r="A652" t="str">
            <v>ES005923</v>
          </cell>
          <cell r="B652" t="str">
            <v>ES15990200/</v>
          </cell>
          <cell r="C652" t="str">
            <v xml:space="preserve">Esquadrias de aluminio anodizado em perfis extrudados, serie especial, com espessura minima de camada anodica de 20 micra, na cor preta, com ferragens e gaxetas de primeira qualidade, com 2 folha veneziana tipo fixa, medindo (1700x400)mm.  Fornecimento e </v>
          </cell>
          <cell r="D652" t="str">
            <v>un</v>
          </cell>
          <cell r="E652" t="e">
            <v>#N/A</v>
          </cell>
        </row>
        <row r="653">
          <cell r="A653" t="str">
            <v>ES005922</v>
          </cell>
          <cell r="B653" t="str">
            <v>ES15990203/</v>
          </cell>
          <cell r="C653" t="str">
            <v>Esquadrias de aluminio anodizado em perfis extrudados, serie especial, com espessura minima de camada anodica de 20 micra, na cor preta, com ferragens e gaxetas de primeira qualidade, com 2 folhas tipo Maxim-ar ou similar, com vidro Blindex ou similar, me</v>
          </cell>
          <cell r="D653" t="str">
            <v>un</v>
          </cell>
          <cell r="E653" t="e">
            <v>#N/A</v>
          </cell>
        </row>
        <row r="654">
          <cell r="A654" t="str">
            <v>ES007748</v>
          </cell>
          <cell r="B654" t="str">
            <v>ES15990250/</v>
          </cell>
          <cell r="C654" t="str">
            <v>Guiche em aluminio, tipo guilhotina, com (100x100)cm.  Fornecimento e instalacao.</v>
          </cell>
          <cell r="D654" t="str">
            <v>un</v>
          </cell>
          <cell r="E654">
            <v>220.64</v>
          </cell>
        </row>
        <row r="655">
          <cell r="A655" t="str">
            <v>ES004489</v>
          </cell>
          <cell r="B655" t="str">
            <v>ES15990500/</v>
          </cell>
          <cell r="C655" t="str">
            <v>Protecao de arestas de parede em cantoneira de aluminio de 1 1/2"x1/8", fixado com parafuso de ferro cromado e buchas de plastico.  Fornecimento e colocacao.</v>
          </cell>
          <cell r="D655" t="str">
            <v>m</v>
          </cell>
          <cell r="E655">
            <v>16.940000000000001</v>
          </cell>
        </row>
        <row r="656">
          <cell r="A656" t="str">
            <v>ES017926</v>
          </cell>
          <cell r="B656" t="str">
            <v>ES20050050/</v>
          </cell>
          <cell r="C656" t="str">
            <v>Porta de abrir de aco laminado a frio com adicao de cobre (Aco-Cor),  tipo Veneziana, pre-pintada com tinta primer, com altura e largura aproximada de (0,80x2,10)m,  inclusive fechadura de cilindro e dobradicas.   Fornecimento e instalacao.</v>
          </cell>
          <cell r="D656" t="str">
            <v>un</v>
          </cell>
          <cell r="E656">
            <v>243.24</v>
          </cell>
        </row>
        <row r="657">
          <cell r="A657" t="str">
            <v>ES017929</v>
          </cell>
          <cell r="B657" t="str">
            <v>ES20050053/</v>
          </cell>
          <cell r="C657" t="str">
            <v>Porta de abrir em aco laminado a frio com adicao de cobre (Aco-Cor), com almofada e divisoes horizontais, pintada com tinta primer, com altura e largura aproximadas de (0,80x2,10)m, inclusive fechadura de cilindro e dobradicas, exclusive vidros.  Fornecim</v>
          </cell>
          <cell r="D657" t="str">
            <v>un</v>
          </cell>
          <cell r="E657">
            <v>196.3</v>
          </cell>
        </row>
        <row r="658">
          <cell r="A658" t="str">
            <v>ES017969</v>
          </cell>
          <cell r="B658" t="str">
            <v>ES20050056/</v>
          </cell>
          <cell r="C658" t="str">
            <v xml:space="preserve">Porta de abrir em aco laminado a frio com adicao de cobre (Aco-Cor), quadriculada, pintada com tinta primer, com altura e largura aproximadas de (80x210)cm, inclusive fechadura de cilindro e dobradicas, e exclusive vidros.  Fornecimento e instalacao, com </v>
          </cell>
          <cell r="D658" t="str">
            <v>un</v>
          </cell>
          <cell r="E658">
            <v>211.1</v>
          </cell>
        </row>
        <row r="659">
          <cell r="A659" t="str">
            <v>ES009241</v>
          </cell>
          <cell r="B659" t="str">
            <v>ES20050103A</v>
          </cell>
          <cell r="C659" t="str">
            <v>Porta de aco laminado a frio com adicao de cobre, com almofada e bascula, medindo (87x217x8)cm, pre-pintada, Linha Habitacional, referencias 6651244-4, modelos PAABD, inclusive ferragens, Sasazaki ou similar.  Fornecimento e colocacao.</v>
          </cell>
          <cell r="D659" t="str">
            <v>un</v>
          </cell>
          <cell r="E659">
            <v>261.92</v>
          </cell>
        </row>
        <row r="660">
          <cell r="A660" t="str">
            <v>ES009237</v>
          </cell>
          <cell r="B660" t="str">
            <v>ES20050150A</v>
          </cell>
          <cell r="C660" t="str">
            <v>Porta de aco laminado a frio com adicao de cobre, medindo (140x217x8)cm, com 2 folhas,  quadriculadas, pre-pintada, referencia 6681526-9, modelo PAH, inclusive ferragens, Sasazaki ou similar.  Fornecimento e colocacao.</v>
          </cell>
          <cell r="D660" t="str">
            <v>un</v>
          </cell>
          <cell r="E660">
            <v>412.44</v>
          </cell>
        </row>
        <row r="661">
          <cell r="A661" t="str">
            <v>ES009635</v>
          </cell>
          <cell r="B661" t="str">
            <v>ES20050200A</v>
          </cell>
          <cell r="C661" t="str">
            <v>Porta de correr de aco laminado a frio com adicao de cobre, medindo (200x217)cm,  quadriculada com 4 folhas, referencia 6951200-3, modelo PCQ, Sasazaki ou similar, inclusive ferragens.  Fornecimento e colocacao.</v>
          </cell>
          <cell r="D661" t="str">
            <v>un</v>
          </cell>
          <cell r="E661">
            <v>657.31</v>
          </cell>
        </row>
        <row r="662">
          <cell r="A662" t="str">
            <v>ES017989</v>
          </cell>
          <cell r="B662" t="str">
            <v>ES20050250/</v>
          </cell>
          <cell r="C662" t="str">
            <v>Porta de abrir em aco laminado a frio com adicao de cobre (Aco-Cor), tipo veneziana, pintada com tinta primer, com altura e largura aproximadas de (2,10x0,60)m,  inclusive fechadura de cilindro e dobradicas.  Fornecimento e colocacao.</v>
          </cell>
          <cell r="D662" t="str">
            <v>un</v>
          </cell>
          <cell r="E662">
            <v>207.03</v>
          </cell>
        </row>
        <row r="663">
          <cell r="A663" t="str">
            <v>ES017999</v>
          </cell>
          <cell r="B663" t="str">
            <v>ES20050300/</v>
          </cell>
          <cell r="C663" t="str">
            <v>Porta de abrir em aco laminado a frio com adicao de cobre (Aco-Cor), tipo veneziana, pintada com tinta primer, com altura e largura aproximadas de (2,10x0,70)m,  inclusive fechadura de cilindro e dobradicas.  Fornecimento e colocacao.</v>
          </cell>
          <cell r="D663" t="str">
            <v>un</v>
          </cell>
          <cell r="E663">
            <v>207.03</v>
          </cell>
        </row>
        <row r="664">
          <cell r="A664" t="str">
            <v>ES005170</v>
          </cell>
          <cell r="B664" t="str">
            <v>ES20100050/</v>
          </cell>
          <cell r="C664" t="str">
            <v xml:space="preserve">Janela basculante de aco laminado a frio com adicao de cobre, de 1 secao com 1 bascula, medindo (0,40x0,60)m, pre-pintada, completa, com 2 quadros fixos, sendo 1 superior e 1 inferior.  Fixacao de vidros, exclusive estes, mediante massa.   Fornecimento e </v>
          </cell>
          <cell r="D664" t="str">
            <v>un</v>
          </cell>
          <cell r="E664">
            <v>37.96</v>
          </cell>
        </row>
        <row r="665">
          <cell r="A665" t="str">
            <v>ES005172</v>
          </cell>
          <cell r="B665" t="str">
            <v>ES20100053/</v>
          </cell>
          <cell r="C665" t="str">
            <v>Janela basculante de aco laminado a frio com adicao de cobre, de 1 secao com 2 basculas, medindo (0,60x0,60)m, pre-pintada, completa, com 2 quadros fixos, sendo 1 superior e 1 inferior.  Fixacao de vidros, exclusive estes, mediante massa.   Fornecimento e</v>
          </cell>
          <cell r="D665" t="str">
            <v>un</v>
          </cell>
          <cell r="E665">
            <v>50.77</v>
          </cell>
        </row>
        <row r="666">
          <cell r="A666" t="str">
            <v>ES005173</v>
          </cell>
          <cell r="B666" t="str">
            <v>ES20100056/</v>
          </cell>
          <cell r="C666" t="str">
            <v>Janela basculante de aco laminado a frio com adicao de cobre, de 1 secao com 2 basculas, medindo (0,60x0,80)m, pre-pintada, completa, com 2 quadros fixos, sendo 2 partes laterais fixas sem divisoes, sendo 1 superior e 1 inferior.  Fixacao de vidros, exclu</v>
          </cell>
          <cell r="D666" t="str">
            <v>un</v>
          </cell>
          <cell r="E666">
            <v>57.62</v>
          </cell>
        </row>
        <row r="667">
          <cell r="A667" t="str">
            <v>ES007765</v>
          </cell>
          <cell r="B667" t="str">
            <v>ES99990400/</v>
          </cell>
          <cell r="C667" t="str">
            <v>Cortina de PVC para divisoria de leitos.  Fornecimento e instalacao.</v>
          </cell>
          <cell r="D667" t="str">
            <v>m2</v>
          </cell>
          <cell r="E667">
            <v>68.599999999999994</v>
          </cell>
        </row>
        <row r="668">
          <cell r="A668" t="str">
            <v>ES005266</v>
          </cell>
          <cell r="B668" t="str">
            <v>ES99990450/</v>
          </cell>
          <cell r="C668" t="str">
            <v>Dobradica 3"x2 1/2" de ferro galvanizado referencia 246-G da Page ou similar, com pino e bolas de latao.  Fornecimento da peca.</v>
          </cell>
          <cell r="D668" t="str">
            <v>un</v>
          </cell>
          <cell r="E668">
            <v>1.1100000000000001</v>
          </cell>
        </row>
        <row r="669">
          <cell r="A669" t="str">
            <v>ES004777</v>
          </cell>
          <cell r="B669" t="str">
            <v>ES99990453/</v>
          </cell>
          <cell r="C669" t="str">
            <v>Dobradica 3"x3" de latao cromado referencia 344 da Page ou similar, com pino, bolas e aneis de latao.  Fornecimento da peca.</v>
          </cell>
          <cell r="D669" t="str">
            <v>un</v>
          </cell>
          <cell r="E669">
            <v>6.87</v>
          </cell>
        </row>
        <row r="670">
          <cell r="A670" t="str">
            <v>ES004811</v>
          </cell>
          <cell r="B670" t="str">
            <v>ES99990456/</v>
          </cell>
          <cell r="C670" t="str">
            <v>Dobradica 3"x3 1/2" de latao cromado referencia 344 da Page ou similar, com pino, bolas e aneis de latao.  Fornecimento da peca.</v>
          </cell>
          <cell r="D670" t="str">
            <v>un</v>
          </cell>
          <cell r="E670">
            <v>7.21</v>
          </cell>
        </row>
        <row r="671">
          <cell r="A671" t="str">
            <v>ES005514</v>
          </cell>
          <cell r="B671" t="str">
            <v>ES99990459/</v>
          </cell>
          <cell r="C671" t="str">
            <v>Dobradica com mola, de (70x100)mm La Fonte referencia 521 ou similar.  Fornecimento e colocacao.</v>
          </cell>
          <cell r="D671" t="str">
            <v>un</v>
          </cell>
          <cell r="E671">
            <v>36.549999999999997</v>
          </cell>
        </row>
        <row r="672">
          <cell r="A672" t="str">
            <v>ES004812</v>
          </cell>
          <cell r="B672" t="str">
            <v>ES99990500/</v>
          </cell>
          <cell r="C672" t="str">
            <v>Fechadura La Fonte ou similar, cromada,  referencia 1222/22mm, para portas de correr de ferro ou aluminio.  Fornecimento da peca.</v>
          </cell>
          <cell r="D672" t="str">
            <v>un</v>
          </cell>
          <cell r="E672">
            <v>40.04</v>
          </cell>
        </row>
        <row r="673">
          <cell r="A673" t="str">
            <v>ES004982</v>
          </cell>
          <cell r="B673" t="str">
            <v>ES99990503/</v>
          </cell>
          <cell r="C673" t="str">
            <v>Fechadura La Fonte ou similar, cromada,  referencia 1330/22mm, para portas de abrir de ferro ou aluminio.  Fornecimento da peca.</v>
          </cell>
          <cell r="D673" t="str">
            <v>un</v>
          </cell>
          <cell r="E673">
            <v>36.39</v>
          </cell>
        </row>
        <row r="674">
          <cell r="A674" t="str">
            <v>ES005641</v>
          </cell>
          <cell r="B674" t="str">
            <v>ES99990506/</v>
          </cell>
          <cell r="C674" t="str">
            <v>Fechadura de sobrepor de ferro cromado, com cilindro, para portao, referencia 032, Haga ou similar.  Fornecimento.</v>
          </cell>
          <cell r="D674" t="str">
            <v>un</v>
          </cell>
          <cell r="E674">
            <v>21.14</v>
          </cell>
        </row>
        <row r="675">
          <cell r="A675" t="str">
            <v>ES009041</v>
          </cell>
          <cell r="B675" t="str">
            <v>ES99990550/</v>
          </cell>
          <cell r="C675" t="str">
            <v>Fecho CR-719AZ.  Fornecimento.</v>
          </cell>
          <cell r="D675" t="str">
            <v>un</v>
          </cell>
          <cell r="E675">
            <v>17.29</v>
          </cell>
        </row>
        <row r="676">
          <cell r="A676" t="str">
            <v>ES004569</v>
          </cell>
          <cell r="B676" t="str">
            <v>ES99990600/</v>
          </cell>
          <cell r="C676" t="str">
            <v>Fornecimento de mola aerea, exclusive colocacao.</v>
          </cell>
          <cell r="D676" t="str">
            <v>un</v>
          </cell>
          <cell r="E676">
            <v>114.79</v>
          </cell>
        </row>
        <row r="677">
          <cell r="A677" t="str">
            <v>ES007868</v>
          </cell>
          <cell r="B677" t="str">
            <v>ES99990650/</v>
          </cell>
          <cell r="C677" t="str">
            <v>Mola hidraulica de piso para portas de vidro temperado de 10mm.  Fornecimento da peca.</v>
          </cell>
          <cell r="D677" t="str">
            <v>un</v>
          </cell>
          <cell r="E677">
            <v>362.48</v>
          </cell>
        </row>
        <row r="678">
          <cell r="A678" t="str">
            <v>ES006042</v>
          </cell>
          <cell r="B678" t="str">
            <v>ES99990700/</v>
          </cell>
          <cell r="C678" t="str">
            <v>Parafuso de (8x250)mm, com rosca, inclusive transporte ate a obra, exclusive colocacao.  Fornecimento.</v>
          </cell>
          <cell r="D678" t="str">
            <v>un</v>
          </cell>
          <cell r="E678">
            <v>0.7</v>
          </cell>
        </row>
        <row r="679">
          <cell r="A679" t="str">
            <v>ES008917</v>
          </cell>
          <cell r="B679" t="str">
            <v>ES99990750/</v>
          </cell>
          <cell r="C679" t="str">
            <v>Placa de latao, em chapas de (2x1x0,00317)m, com 54Kg por peca.  Fornecimento.</v>
          </cell>
          <cell r="D679" t="str">
            <v>Kg</v>
          </cell>
          <cell r="E679">
            <v>31.13</v>
          </cell>
        </row>
        <row r="680">
          <cell r="A680" t="str">
            <v>ES006044</v>
          </cell>
          <cell r="B680" t="str">
            <v>ES99990800/</v>
          </cell>
          <cell r="C680" t="str">
            <v>Porca de 5/16", inclusive transporte ate a obra, exclusive colocacao.  Fornecimento.</v>
          </cell>
          <cell r="D680" t="str">
            <v>un</v>
          </cell>
          <cell r="E680">
            <v>0.04</v>
          </cell>
        </row>
        <row r="681">
          <cell r="A681" t="str">
            <v>ES009480</v>
          </cell>
          <cell r="B681" t="str">
            <v>ES99990850/</v>
          </cell>
          <cell r="C681" t="str">
            <v>Prateleira em Marmore Branco Nacional.  Fornecimento.</v>
          </cell>
          <cell r="D681" t="str">
            <v>m2</v>
          </cell>
          <cell r="E681">
            <v>146.72</v>
          </cell>
        </row>
        <row r="682">
          <cell r="A682" t="str">
            <v>ES006041</v>
          </cell>
          <cell r="B682" t="str">
            <v>ES99990900/</v>
          </cell>
          <cell r="C682" t="str">
            <v>Prego com cabeca chata 23x54, em caixa de 100Kg ou quantidades equivalentes, inclusive transporte ate a obra, exclusive colocacao.  Fornecimento.</v>
          </cell>
          <cell r="D682" t="str">
            <v>Kg</v>
          </cell>
          <cell r="E682">
            <v>3.6</v>
          </cell>
        </row>
        <row r="683">
          <cell r="A683" t="str">
            <v>ES005250</v>
          </cell>
          <cell r="B683" t="str">
            <v>ES99990950/</v>
          </cell>
          <cell r="C683" t="str">
            <v>Targete referencia CR-1 FR, La Fonte ou similar, de fio redondo de 2", em ferro cromado.  Fornecimento da peca.</v>
          </cell>
          <cell r="D683" t="str">
            <v>un</v>
          </cell>
          <cell r="E683">
            <v>1.17</v>
          </cell>
        </row>
        <row r="684">
          <cell r="A684" t="str">
            <v>ES007690</v>
          </cell>
          <cell r="B684" t="str">
            <v>ES99990959/</v>
          </cell>
          <cell r="C684" t="str">
            <v>Targetao em ferro galvanizado de 5/8"x160mm, referencia 831 Datti ou similar, inclusive cadeado de 50mm.  Fornecimento e colocacao.</v>
          </cell>
          <cell r="D684" t="str">
            <v>un</v>
          </cell>
          <cell r="E684">
            <v>53.98</v>
          </cell>
        </row>
        <row r="685">
          <cell r="A685" t="str">
            <v>ET000579</v>
          </cell>
          <cell r="B685" t="str">
            <v>ET05050050A</v>
          </cell>
          <cell r="C685" t="str">
            <v>Concreto dosado racionalmente para uma resistencia caracteristica a compressao de 10MPa, compreendendo apenas o fornecimento dos materiais, inclusive 5% de perdas.</v>
          </cell>
          <cell r="D685" t="str">
            <v>m3</v>
          </cell>
          <cell r="E685">
            <v>127.78</v>
          </cell>
        </row>
        <row r="686">
          <cell r="A686" t="str">
            <v>ET000580</v>
          </cell>
          <cell r="B686" t="str">
            <v>ET05050100A</v>
          </cell>
          <cell r="C686" t="str">
            <v>Materiais para confeccao de concreto dosado para uma resistencia caracteristica a compressao (fck) de 11MPa.  Inclusive perdas.  Fornecimento.</v>
          </cell>
          <cell r="D686" t="str">
            <v>m3</v>
          </cell>
          <cell r="E686">
            <v>129.94</v>
          </cell>
        </row>
        <row r="687">
          <cell r="A687" t="str">
            <v>ET000581</v>
          </cell>
          <cell r="B687" t="str">
            <v>ET05050150A</v>
          </cell>
          <cell r="C687" t="str">
            <v>Concreto dosado racionalmente para uma resistencia caracteristica a compressao de 13MPa, compreendendo apenas o fornecimento dos materiais, inclusive 5% de perdas.</v>
          </cell>
          <cell r="D687" t="str">
            <v>m3</v>
          </cell>
          <cell r="E687">
            <v>137.07</v>
          </cell>
        </row>
        <row r="688">
          <cell r="A688" t="str">
            <v>ET000582</v>
          </cell>
          <cell r="B688" t="str">
            <v>ET05050200A</v>
          </cell>
          <cell r="C688" t="str">
            <v>Concreto dosado racionalmente para uma resistencia caracteristica a compressao de 13,5MPa, compreendendo apenas o fornecimento dos materiais, inclusive 5% de perdas.</v>
          </cell>
          <cell r="D688" t="str">
            <v>m3</v>
          </cell>
          <cell r="E688">
            <v>138.22</v>
          </cell>
        </row>
        <row r="689">
          <cell r="A689" t="str">
            <v>ET000583</v>
          </cell>
          <cell r="B689" t="str">
            <v>ET05050250A</v>
          </cell>
          <cell r="C689" t="str">
            <v>Materiais para confeccao de concreto estrutural dosado para uma resistencia caracteristica a compressao (fck) de 15MPa.  Inclusive perdas.  Fornecimento.</v>
          </cell>
          <cell r="D689" t="str">
            <v>m3</v>
          </cell>
          <cell r="E689">
            <v>141.5</v>
          </cell>
        </row>
        <row r="690">
          <cell r="A690" t="str">
            <v>ET000585</v>
          </cell>
          <cell r="B690" t="str">
            <v>ET05050300A</v>
          </cell>
          <cell r="C690" t="str">
            <v>Concreto dosado racionalmente para uma resistencia caracteristica a compressao de 17MPa, compreendendo apenas o fornecimento dos materiais, inclusive 5% de perdas.</v>
          </cell>
          <cell r="D690" t="str">
            <v>m3</v>
          </cell>
          <cell r="E690">
            <v>148.58000000000001</v>
          </cell>
        </row>
        <row r="691">
          <cell r="A691" t="str">
            <v>ET000586</v>
          </cell>
          <cell r="B691" t="str">
            <v>ET05050350A</v>
          </cell>
          <cell r="C691" t="str">
            <v>Materiais para confeccao de concreto estrutural dosado para uma resistencia caracteristica a compressao (fck) de 18MPa.  Inclusive perdas.  Fornecimento.</v>
          </cell>
          <cell r="D691" t="str">
            <v>m3</v>
          </cell>
          <cell r="E691">
            <v>150.47999999999999</v>
          </cell>
        </row>
        <row r="692">
          <cell r="A692" t="str">
            <v>ET000587</v>
          </cell>
          <cell r="B692" t="str">
            <v>ET05050400A</v>
          </cell>
          <cell r="C692" t="str">
            <v>Materiais para confeccao de concreto estrutural dosado para uma resistencia caracteristica a compressao (fck) de 20MPa.  Inclusive perdas.  Fornecimento.</v>
          </cell>
          <cell r="D692" t="str">
            <v>m3</v>
          </cell>
          <cell r="E692">
            <v>156.54</v>
          </cell>
        </row>
        <row r="693">
          <cell r="A693" t="str">
            <v>ET000588</v>
          </cell>
          <cell r="B693" t="str">
            <v>ET05050450A</v>
          </cell>
          <cell r="C693" t="str">
            <v>Concreto dosado racionalmente para uma resistencia caracteristica a compressao de 21MPa, compreendendo apenas o fornecimento dos materiais, inclusive 5% de perdas.</v>
          </cell>
          <cell r="D693" t="str">
            <v>m3</v>
          </cell>
          <cell r="E693">
            <v>158.77000000000001</v>
          </cell>
        </row>
        <row r="694">
          <cell r="A694" t="str">
            <v>ET000589</v>
          </cell>
          <cell r="B694" t="str">
            <v>ET05050500A</v>
          </cell>
          <cell r="C694" t="str">
            <v>Concreto dosado racionalmente para uma resistencia caracteristica a compressao de 22,5MPa, compreendendo apenas o fornecimento dos materiais, inclusive 5% de perdas.</v>
          </cell>
          <cell r="D694" t="str">
            <v>m3</v>
          </cell>
          <cell r="E694">
            <v>163.56</v>
          </cell>
        </row>
        <row r="695">
          <cell r="A695" t="str">
            <v>ET000590</v>
          </cell>
          <cell r="B695" t="str">
            <v>ET05050550A</v>
          </cell>
          <cell r="C695" t="str">
            <v>Concreto dosado racionalmente para uma resistencia caracteristica a compressao de 24MPa, compreendendo apenas o fornecimento dos materiais, inclusive 5% de perdas.</v>
          </cell>
          <cell r="D695" t="str">
            <v>m3</v>
          </cell>
          <cell r="E695">
            <v>168.76</v>
          </cell>
        </row>
        <row r="696">
          <cell r="A696" t="str">
            <v>ET000591</v>
          </cell>
          <cell r="B696" t="str">
            <v>ET05050600A</v>
          </cell>
          <cell r="C696" t="str">
            <v>Concreto dosado racionalmente para uma resistencia caracteristica a compressao de 26MPa, compreendendo apenas o fornecimento dos materiais, inclusive 5% de perdas.</v>
          </cell>
          <cell r="D696" t="str">
            <v>m3</v>
          </cell>
          <cell r="E696">
            <v>174.13</v>
          </cell>
        </row>
        <row r="697">
          <cell r="A697" t="str">
            <v>ET018057</v>
          </cell>
          <cell r="B697" t="str">
            <v>ET05051015A</v>
          </cell>
          <cell r="C697" t="str">
            <v>Concreto colorido, com oxido de ferro vermelho sintetico, dosado racionalmente para uma resistencia caracteristica a compressao de 13,5 Mpa, compreendendo apenas o fornecimento dos materiais, inclusive 5% de perdas.</v>
          </cell>
          <cell r="D697" t="str">
            <v>m3</v>
          </cell>
          <cell r="E697">
            <v>143.18</v>
          </cell>
        </row>
        <row r="698">
          <cell r="A698" t="str">
            <v>ET000592</v>
          </cell>
          <cell r="B698" t="str">
            <v>ET05100050A</v>
          </cell>
          <cell r="C698" t="str">
            <v>Concreto para camada preparatoria com 180Kg de cimento por m3 de concreto, compreendendo apenas o fornecimento dos materiais, inclusive perdas de 5%.</v>
          </cell>
          <cell r="D698" t="str">
            <v>m3</v>
          </cell>
          <cell r="E698">
            <v>102</v>
          </cell>
        </row>
        <row r="699">
          <cell r="A699" t="str">
            <v>ET007139</v>
          </cell>
          <cell r="B699" t="str">
            <v>ET05150050/</v>
          </cell>
          <cell r="C699" t="str">
            <v>Concreto para meios agressivos com utilizacao de cimento resistente a sulfatos (baixo teor de C3A), com fator agua e cimento, menor ou igual a 0,50, com consumo minimo de PC maior ou igual a 400Kg.</v>
          </cell>
          <cell r="D699" t="str">
            <v>m3</v>
          </cell>
          <cell r="E699">
            <v>271.76</v>
          </cell>
        </row>
        <row r="700">
          <cell r="A700" t="str">
            <v>ET000593</v>
          </cell>
          <cell r="B700" t="str">
            <v>ET05200050/</v>
          </cell>
          <cell r="C700" t="str">
            <v>Preparo manual de concreto, compreendendo mistura e amassamento.</v>
          </cell>
          <cell r="D700" t="str">
            <v>m3</v>
          </cell>
          <cell r="E700">
            <v>38.729999999999997</v>
          </cell>
        </row>
        <row r="701">
          <cell r="A701" t="str">
            <v>ET000597</v>
          </cell>
          <cell r="B701" t="str">
            <v>ET05200100/</v>
          </cell>
          <cell r="C701" t="str">
            <v>Preparo mecanico de concreto, compreendendo mistura e amassamento em betoneira.  Consideramdo-se producao baixa.</v>
          </cell>
          <cell r="D701" t="str">
            <v>m3</v>
          </cell>
          <cell r="E701">
            <v>26.29</v>
          </cell>
        </row>
        <row r="702">
          <cell r="A702" t="str">
            <v>ET000598</v>
          </cell>
          <cell r="B702" t="str">
            <v>ET05200150/</v>
          </cell>
          <cell r="C702" t="str">
            <v>Preparo de concreto, compreendendo mistura e amassamento em 1 betoneira de 320l, admitindo-se uma producao aproximada de 1m3/h, excluindo o fornecimento dos materiais.</v>
          </cell>
          <cell r="D702" t="str">
            <v>m3</v>
          </cell>
          <cell r="E702">
            <v>29.55</v>
          </cell>
        </row>
        <row r="703">
          <cell r="A703" t="str">
            <v>ET000596</v>
          </cell>
          <cell r="B703" t="str">
            <v>ET05200153/</v>
          </cell>
          <cell r="C703" t="str">
            <v>Preparo de concreto, compreendendo mistura e amassamento em 1 betoneira de 320l, admitindo-se uma producao aproximada de 2m3/h, excluindo o fornecimento dos materiais.</v>
          </cell>
          <cell r="D703" t="str">
            <v>m3</v>
          </cell>
          <cell r="E703">
            <v>22.22</v>
          </cell>
        </row>
        <row r="704">
          <cell r="A704" t="str">
            <v>ET000595</v>
          </cell>
          <cell r="B704" t="str">
            <v>ET05200200/</v>
          </cell>
          <cell r="C704" t="str">
            <v>Preparo de concreto, compreendendo mistura e amassamento em betoneira de 580l.  Considerando producao normal.</v>
          </cell>
          <cell r="D704" t="str">
            <v>m3</v>
          </cell>
          <cell r="E704">
            <v>17.899999999999999</v>
          </cell>
        </row>
        <row r="705">
          <cell r="A705" t="str">
            <v>ET000594</v>
          </cell>
          <cell r="B705" t="str">
            <v>ET05200203/</v>
          </cell>
          <cell r="C705" t="str">
            <v>Preparo de concreto, compreendendo mistura e amassamento em 2 betoneiras de 580l, admitindo-se uma producao aproximada de 7m3/h, excluindo o fornecimento dos materiais.</v>
          </cell>
          <cell r="D705" t="str">
            <v>m3</v>
          </cell>
          <cell r="E705">
            <v>11.71</v>
          </cell>
        </row>
        <row r="706">
          <cell r="A706" t="str">
            <v>ET000599</v>
          </cell>
          <cell r="B706" t="str">
            <v>ET05200500/</v>
          </cell>
          <cell r="C706" t="str">
            <v>Preparo de concreto em usina tipo parede, producao de 8m3/h, excluindo o fornecimento dos materiais.</v>
          </cell>
          <cell r="D706" t="str">
            <v>m3</v>
          </cell>
          <cell r="E706" t="e">
            <v>#N/A</v>
          </cell>
        </row>
        <row r="707">
          <cell r="A707" t="str">
            <v>ET000609</v>
          </cell>
          <cell r="B707" t="str">
            <v>ET05250050/</v>
          </cell>
          <cell r="C707" t="str">
            <v>Lancamento de concreto em pecas sem armadura, incluindo transporte horizontal ate 20m em carrinhos, e vertical ate 10m com torre e guincho, colocacao, adensamento e acabamento, em condicoes especiais, com producao aproximada de 1m3/h.</v>
          </cell>
          <cell r="D707" t="str">
            <v>m3</v>
          </cell>
          <cell r="E707">
            <v>47.2</v>
          </cell>
        </row>
        <row r="708">
          <cell r="A708" t="str">
            <v>ET000614</v>
          </cell>
          <cell r="B708" t="str">
            <v>ET05250053/</v>
          </cell>
          <cell r="C708" t="str">
            <v>Lancamento de concreto em pecas sem armadura, incluindo somente o transporte horizontal ate 20m em carrinhos, colocacao, adensamento e acabamento, em condicoes especiais, com producao aproximada de 1m3/h.</v>
          </cell>
          <cell r="D708" t="str">
            <v>m3</v>
          </cell>
          <cell r="E708">
            <v>25.87</v>
          </cell>
        </row>
        <row r="709">
          <cell r="A709" t="str">
            <v>ET000608</v>
          </cell>
          <cell r="B709" t="str">
            <v>ET05250100/</v>
          </cell>
          <cell r="C709" t="str">
            <v>Lancamento de concreto em pecas sem armadura, incluindo transporte horizontal ate 20m em carrinhos, e vertical ate 10m com torre e guincho, colocacao, adensamento e acabamento, em condicoes especiais, com producao aproximada de 1,50m3/h.</v>
          </cell>
          <cell r="D709" t="str">
            <v>m3</v>
          </cell>
          <cell r="E709">
            <v>35.46</v>
          </cell>
        </row>
        <row r="710">
          <cell r="A710" t="str">
            <v>ET000613</v>
          </cell>
          <cell r="B710" t="str">
            <v>ET05250103/</v>
          </cell>
          <cell r="C710" t="str">
            <v>Lancamento de concreto em pecas sem armadura, incluindo somente o transporte horizontal ate 20m em carrinhos, colocacao, adensamento e acabamento, em condicoes especiais, com producao aproximada de 1,50m3/h.</v>
          </cell>
          <cell r="D710" t="str">
            <v>m3</v>
          </cell>
          <cell r="E710">
            <v>22.41</v>
          </cell>
        </row>
        <row r="711">
          <cell r="A711" t="str">
            <v>ET000607</v>
          </cell>
          <cell r="B711" t="str">
            <v>ET05250200/</v>
          </cell>
          <cell r="C711" t="str">
            <v>Lancamento de concreto em pecas sem armadura, incluindo transporte horizontal ate 20m em carrinhos, e vertical ate 10m com torre e guincho, colocacao, adensamento e acabamento, considerando uma producao aproximada de 2m3/h.</v>
          </cell>
          <cell r="D711" t="str">
            <v>m3</v>
          </cell>
          <cell r="E711">
            <v>31.75</v>
          </cell>
        </row>
        <row r="712">
          <cell r="A712" t="str">
            <v>ET000612</v>
          </cell>
          <cell r="B712" t="str">
            <v>ET05250203/</v>
          </cell>
          <cell r="C712" t="str">
            <v>Lancamento de concreto em pecas sem armadura, incluindo somente o transporte horizontal ate 20m em carrinhos, colocacao, adensamento e acabamento, considerando uma producao aproximada de 2m3/h.</v>
          </cell>
          <cell r="D712" t="str">
            <v>m3</v>
          </cell>
          <cell r="E712">
            <v>21.65</v>
          </cell>
        </row>
        <row r="713">
          <cell r="A713" t="str">
            <v>ET000606</v>
          </cell>
          <cell r="B713" t="str">
            <v>ET05250300/</v>
          </cell>
          <cell r="C713" t="str">
            <v>Lancamento de concreto em pecas sem armadura, incluindo transporte horizontal ate 20m em carrinhos, e vertical ate 10m com torre e guincho, colocacao, adensamento e acabamento, considerando uma producao aproximada de 3,5m3/h.</v>
          </cell>
          <cell r="D713" t="str">
            <v>m3</v>
          </cell>
          <cell r="E713">
            <v>28.66</v>
          </cell>
        </row>
        <row r="714">
          <cell r="A714" t="str">
            <v>ET000611</v>
          </cell>
          <cell r="B714" t="str">
            <v>ET05250303/</v>
          </cell>
          <cell r="C714" t="str">
            <v>Lancamento de concreto em pecas sem armadura, incluindo somente o transporte horizontal ate 20m em carrinhos, colocacao, adensamento e acabamento, considerando uma producao aproximada de 3,50m3/h.</v>
          </cell>
          <cell r="D714" t="str">
            <v>m3</v>
          </cell>
          <cell r="E714">
            <v>21.46</v>
          </cell>
        </row>
        <row r="715">
          <cell r="A715" t="str">
            <v>ET000605</v>
          </cell>
          <cell r="B715" t="str">
            <v>ET05250400/</v>
          </cell>
          <cell r="C715" t="str">
            <v>Lancamento de concreto em pecas sem armadura, incluindo transporte horizontal ate 20m em carrinhos, e vertical ate 10m com torre e guincho, colocacao, adensamento e acabamento, considerando uma producao aproximada de 7m3/h.</v>
          </cell>
          <cell r="D715" t="str">
            <v>m3</v>
          </cell>
          <cell r="E715">
            <v>25.45</v>
          </cell>
        </row>
        <row r="716">
          <cell r="A716" t="str">
            <v>ET000610</v>
          </cell>
          <cell r="B716" t="str">
            <v>ET05250403/</v>
          </cell>
          <cell r="C716" t="str">
            <v>Lancamento de concreto em pecas sem armadura, incluindo somente o transporte horizontal ate 20m em carrinhos, colocacao, adensamento e acabamento, considerando uma producao aproximada de 7m3/h.</v>
          </cell>
          <cell r="D716" t="str">
            <v>m3</v>
          </cell>
          <cell r="E716">
            <v>21.36</v>
          </cell>
        </row>
        <row r="717">
          <cell r="A717" t="str">
            <v>ET000604</v>
          </cell>
          <cell r="B717" t="str">
            <v>ET05250500/</v>
          </cell>
          <cell r="C717" t="str">
            <v>Lancamento de concreto em pecas armadas, incluindo transporte horizontal ate 20m em carrinhos, o vertical ate 10m com torre e guincho, colocacao, adensamento e acabamento, em condicoes especiais, com producao aproximada de 1m3/h.</v>
          </cell>
          <cell r="D717" t="str">
            <v>m3</v>
          </cell>
          <cell r="E717">
            <v>52.06</v>
          </cell>
        </row>
        <row r="718">
          <cell r="A718" t="str">
            <v>ET000603</v>
          </cell>
          <cell r="B718" t="str">
            <v>ET05250550/</v>
          </cell>
          <cell r="C718" t="str">
            <v>Lancamento de concreto em pecas armadas, incluindo transporte horizontal ate 20m em carrinhos, o vertical ate 10m com torre e guincho, colocacao, adensamento e acabamento, em condicoes especiais, com producao aproximada de 1,50m3/h.</v>
          </cell>
          <cell r="D718" t="str">
            <v>m3</v>
          </cell>
          <cell r="E718">
            <v>38.92</v>
          </cell>
        </row>
        <row r="719">
          <cell r="A719" t="str">
            <v>ET000602</v>
          </cell>
          <cell r="B719" t="str">
            <v>ET05250600/</v>
          </cell>
          <cell r="C719" t="str">
            <v>Lancamento de concreto em pecas armadas, incluindo transporte horizontal ate 20m em carrinhos, o vertical ate 10m com torre e guincho, colocacao, adensamento e acabamento, considerando uma producao aproximada de 2m3/h.</v>
          </cell>
          <cell r="D719" t="str">
            <v>m3</v>
          </cell>
          <cell r="E719">
            <v>35.18</v>
          </cell>
        </row>
        <row r="720">
          <cell r="A720" t="str">
            <v>ET000619</v>
          </cell>
          <cell r="B720" t="str">
            <v>ET05250603/</v>
          </cell>
          <cell r="C720" t="str">
            <v>Lancamento de concreto em pecas armadas, incluindo somente o transporte horizontal ate 20m em carrinhos, colocacao, adensamento e acabamento, considerando uma producao aproximada de 2m3/h.</v>
          </cell>
          <cell r="D720" t="str">
            <v>m3</v>
          </cell>
          <cell r="E720">
            <v>24.9</v>
          </cell>
        </row>
        <row r="721">
          <cell r="A721" t="str">
            <v>ET000601</v>
          </cell>
          <cell r="B721" t="str">
            <v>ET05250650/</v>
          </cell>
          <cell r="C721" t="str">
            <v>Lancamento de concreto em pecas armadas, incluindo transporte horizontal ate 20m em carrinhos, o vertical ate 10m com torre e guincho, colocacao, adensamento e acabamento, considerando uma producao aproximada de 3,5m3/h.</v>
          </cell>
          <cell r="D721" t="str">
            <v>m3</v>
          </cell>
          <cell r="E721">
            <v>29.21</v>
          </cell>
        </row>
        <row r="722">
          <cell r="A722" t="str">
            <v>ET000618</v>
          </cell>
          <cell r="B722" t="str">
            <v>ET05250653/</v>
          </cell>
          <cell r="C722" t="str">
            <v>Lancamento de concreto em pecas incluindo somente o transporte horizontal ate 20m em carrinhos, colocacao, adensamento e acabamento, considerando uma producao aproximada de 3,50m3/h.</v>
          </cell>
          <cell r="D722" t="str">
            <v>m3</v>
          </cell>
          <cell r="E722">
            <v>24.68</v>
          </cell>
        </row>
        <row r="723">
          <cell r="A723" t="str">
            <v>ET000600</v>
          </cell>
          <cell r="B723" t="str">
            <v>ET05250700/</v>
          </cell>
          <cell r="C723" t="str">
            <v>Lancamento de concreto em pecas armadas, incluindo transporte horizontal ate 20m em carrinhos, o vertical ate 10m com torre e guincho, colocacao, adensamento e acabamento, considerando uma producao aproximada de 7m3/h.</v>
          </cell>
          <cell r="D723" t="str">
            <v>m3</v>
          </cell>
          <cell r="E723">
            <v>28.9</v>
          </cell>
        </row>
        <row r="724">
          <cell r="A724" t="str">
            <v>ET000617</v>
          </cell>
          <cell r="B724" t="str">
            <v>ET05250703/</v>
          </cell>
          <cell r="C724" t="str">
            <v>Lancamento de concreto em pecas armadas, incluindo somente o transporte horizontal ate 20m em carrinhos, colocacao, adensamento e acabamento, considerando uma producao aproximada de 7m3/h.</v>
          </cell>
          <cell r="D724" t="str">
            <v>m3</v>
          </cell>
          <cell r="E724">
            <v>24.56</v>
          </cell>
        </row>
        <row r="725">
          <cell r="A725" t="str">
            <v>ET000621</v>
          </cell>
          <cell r="B725" t="str">
            <v>ET05300050A</v>
          </cell>
          <cell r="C725" t="str">
            <v xml:space="preserve">Concreto simples dosado racionalmente para uma resistencia caracteristica a compressao de 11MPa, inclusive materiais e perdas, confeccao, lancamento e adensamento mecanico, exclusive transporte manual dentro do canteiro de obra, considerando uma producao </v>
          </cell>
          <cell r="D725" t="str">
            <v>m3</v>
          </cell>
          <cell r="E725">
            <v>182.04</v>
          </cell>
        </row>
        <row r="726">
          <cell r="A726" t="str">
            <v>ET000620</v>
          </cell>
          <cell r="B726" t="str">
            <v>ET05300100/</v>
          </cell>
          <cell r="C726" t="str">
            <v>Concreto simples, dosado racionalmente para uma resistencia caracteristica a compressao de 11MPa inclusive materiais, transporte equivalente a 20m na horizontal e 10m na vertical, producao, lancamento e adensamento na quantidade de 2m3/h.</v>
          </cell>
          <cell r="D726" t="str">
            <v>m3</v>
          </cell>
          <cell r="E726">
            <v>183.91</v>
          </cell>
        </row>
        <row r="727">
          <cell r="A727" t="str">
            <v>ET000622</v>
          </cell>
          <cell r="B727" t="str">
            <v>ET05350050/</v>
          </cell>
          <cell r="C727" t="str">
            <v>Concreto para pecas armadas, dosado racionalmente para resistencia caracteristica a compressao de 15MPa, inclusive materiais, confeccao, transporte equivalente a 20m horizontal e 10m na vertical, producao, lancamento e adensamento na quantidade de 2m3/h.</v>
          </cell>
          <cell r="D727" t="str">
            <v>m3</v>
          </cell>
          <cell r="E727">
            <v>198.9</v>
          </cell>
        </row>
        <row r="728">
          <cell r="A728" t="str">
            <v>ET010483</v>
          </cell>
          <cell r="B728" t="str">
            <v>ET35050100A</v>
          </cell>
          <cell r="C728" t="str">
            <v>Acessorios para tirante de aco CA-50, diametro de 32mm (1 1/4"), compreendendo o fornecimento e instalacao da placa, porca, contra-porca,  protecao anti-corrosiva das pecas metalicas, inclusive da cabeca com argamassa de cimento e areia no traco 1:3, excl</v>
          </cell>
          <cell r="D728" t="str">
            <v>un</v>
          </cell>
          <cell r="E728">
            <v>88</v>
          </cell>
        </row>
        <row r="729">
          <cell r="A729" t="str">
            <v>ET010485</v>
          </cell>
          <cell r="B729" t="str">
            <v>ET35050103A</v>
          </cell>
          <cell r="C729" t="str">
            <v>Acessorios para tirante de aco CA-50, diametro de 32mm (1 1/4"), compreendendo o fornecimento e instalacao da placa, porca, contra-porca,  anel de angulo, protensao, protecao anti-corrosiva das pecas metalicas, inclusive da cabeca com argamassa de cimento</v>
          </cell>
          <cell r="D729" t="str">
            <v>un</v>
          </cell>
          <cell r="E729">
            <v>200.78</v>
          </cell>
        </row>
        <row r="730">
          <cell r="A730" t="str">
            <v>ET017446</v>
          </cell>
          <cell r="B730" t="str">
            <v>ET35050150/</v>
          </cell>
          <cell r="C730" t="str">
            <v>Acessorios para tirante de aco ST85/105, diametro de 15mm, incluindo o fornecimento e instalacao da placa metalica de (12x12)cm e porca.  Exclusive protensao.</v>
          </cell>
          <cell r="D730" t="str">
            <v>cj</v>
          </cell>
          <cell r="E730">
            <v>23.45</v>
          </cell>
        </row>
        <row r="731">
          <cell r="A731" t="str">
            <v>ET000739</v>
          </cell>
          <cell r="B731" t="str">
            <v>ET35050200A</v>
          </cell>
          <cell r="C731" t="str">
            <v>Tirante protendido em aco Gewi 50/55 ou similar, diametro de 32mm, incluindo o fornecimento da barra e bainha, protecao anticorrosiva, preparo e colocacao no furo, exclusive luvas, placas, contra porcas, etc., perfuracao e injecao.</v>
          </cell>
          <cell r="D731" t="str">
            <v>m</v>
          </cell>
          <cell r="E731">
            <v>41.26</v>
          </cell>
        </row>
        <row r="732">
          <cell r="A732" t="str">
            <v>ET017894</v>
          </cell>
          <cell r="B732" t="str">
            <v>ET35050250A</v>
          </cell>
          <cell r="C732" t="str">
            <v>Tirante de aco ST85/105, diametro de 32mm, incluindo o fornecimento da barra e bainha, protecao anticorrosiva, preparo e colocacao no furo, exclusive luvas, placas, contra porcas, etc., perfuracao e injecao.</v>
          </cell>
          <cell r="D732" t="str">
            <v>m</v>
          </cell>
          <cell r="E732">
            <v>68.56</v>
          </cell>
        </row>
        <row r="733">
          <cell r="A733" t="str">
            <v>ET017892</v>
          </cell>
          <cell r="B733" t="str">
            <v>ET35050300A</v>
          </cell>
          <cell r="C733" t="str">
            <v>Verificacao da carga residual em ancoragens de ate 60t de carga maxima de ensaio, inclusive fornecimento de equipamentos hidraulicos (macaco e bomba), recuperacao com pintura anticorrosiva das ancoragens e reprotensao, limpeza com escova de aco, exclusive</v>
          </cell>
          <cell r="D733" t="str">
            <v>un</v>
          </cell>
          <cell r="E733">
            <v>202.63</v>
          </cell>
        </row>
        <row r="734">
          <cell r="A734" t="str">
            <v>ET000710</v>
          </cell>
          <cell r="B734" t="str">
            <v>ET35100050/</v>
          </cell>
          <cell r="C734" t="str">
            <v>Forma interna em tubo de PVC rigido, diametro externo de 25cm para alivio de peso proprio de peca estrutural, inclusive fornecimento dos materiais.</v>
          </cell>
          <cell r="D734" t="str">
            <v>m</v>
          </cell>
          <cell r="E734">
            <v>20.51</v>
          </cell>
        </row>
        <row r="735">
          <cell r="A735" t="str">
            <v>ET005113</v>
          </cell>
          <cell r="B735" t="str">
            <v>ET35150050/</v>
          </cell>
          <cell r="C735" t="str">
            <v>Protensao de tirante de 10 e 12 cordoalhas de 1/2", exclusive o fornecimentos dos materiais.</v>
          </cell>
          <cell r="D735" t="str">
            <v>un</v>
          </cell>
          <cell r="E735">
            <v>393.01</v>
          </cell>
        </row>
        <row r="736">
          <cell r="A736" t="str">
            <v>ET008382</v>
          </cell>
          <cell r="B736" t="str">
            <v>ET35150100A</v>
          </cell>
          <cell r="C736" t="str">
            <v>Tirante de aco CA-50, diametro de 25mm (1"), para comprimentos superiores a 6m, comprendendo o fornecimento da barra, bainha, abertura de roscas, luvas, protecao anticorrosiva, espacadores, preparo e colocacao no furo; exclusive perfuracao, protensao, inj</v>
          </cell>
          <cell r="D736" t="str">
            <v>m</v>
          </cell>
          <cell r="E736">
            <v>36.369999999999997</v>
          </cell>
        </row>
        <row r="737">
          <cell r="A737" t="str">
            <v>ET008383</v>
          </cell>
          <cell r="B737" t="str">
            <v>ET35150103A</v>
          </cell>
          <cell r="C737" t="str">
            <v>Tirante de aco CA-50, diametro de 25mm (1"), para comprimentos ate 6m, comprendendo o fornecimento da barra, bainha, abertura de roscas, protecao anticorrosiva, espacadores, preparo e colocacao no furo; exclusive perfuracao, protensao, injecao, acessorios</v>
          </cell>
          <cell r="D737" t="str">
            <v>m</v>
          </cell>
          <cell r="E737">
            <v>30.76</v>
          </cell>
        </row>
        <row r="738">
          <cell r="A738" t="str">
            <v>ET008380</v>
          </cell>
          <cell r="B738" t="str">
            <v>ET35150150A</v>
          </cell>
          <cell r="C738" t="str">
            <v>Tirante de aco CA-50, diametro de 32mm (1 1/4"), para comprimentos superiores a 6m, comprendendo o fornecimento da barra, bainha, abertura de roscas, luvas, protecao anticorrosiva, espacadores, preparo e colocacao no furo; exclusive perfuracao, protensao,</v>
          </cell>
          <cell r="D738" t="str">
            <v>m</v>
          </cell>
          <cell r="E738">
            <v>48.44</v>
          </cell>
        </row>
        <row r="739">
          <cell r="A739" t="str">
            <v>ET008381</v>
          </cell>
          <cell r="B739" t="str">
            <v>ET35150153A</v>
          </cell>
          <cell r="C739" t="str">
            <v>Tirante de aco CA-50, diametro de 32mm (1 1/4"), para comprimentos ate 6m, comprendendo o fornecimento da barra, bainha, abertura de roscas, protecao anticorrosiva, espacadores, preparo e colocacao no furo; exclusive perfuracao, protensao, injecao, acesso</v>
          </cell>
          <cell r="D739" t="str">
            <v>m</v>
          </cell>
          <cell r="E739">
            <v>38.659999999999997</v>
          </cell>
        </row>
        <row r="740">
          <cell r="A740" t="str">
            <v>ET008384</v>
          </cell>
          <cell r="B740" t="str">
            <v>ET35200050A</v>
          </cell>
          <cell r="C740" t="str">
            <v>Acessorios para tirante de aco Gewi 50/55, diametro de 32mm, compreendendo o fornecimento e instalacao da placa, porca, contra-porca, anel de angulo, protensao, e protecao anticorrosiva das pecas metalicas, inclusive da cabeca com argamassa de cimento e a</v>
          </cell>
          <cell r="D740" t="str">
            <v>un</v>
          </cell>
          <cell r="E740">
            <v>260.37</v>
          </cell>
        </row>
        <row r="741">
          <cell r="A741" t="str">
            <v>ET017909</v>
          </cell>
          <cell r="B741" t="str">
            <v>ET35250050/</v>
          </cell>
          <cell r="C741" t="str">
            <v>Cone de ancoragem de cabo de aco de 6 cordoalhas de 12,5mm, compreendendo fornecimento do cone, de luva cone-bainha, de 2m de mola central e bainha, bem como as operacoes de protensao e injecao de cimento.</v>
          </cell>
          <cell r="D741" t="str">
            <v>un</v>
          </cell>
          <cell r="E741">
            <v>209.53</v>
          </cell>
        </row>
        <row r="742">
          <cell r="A742" t="str">
            <v>ET017445</v>
          </cell>
          <cell r="B742" t="str">
            <v>ET40050050/</v>
          </cell>
          <cell r="C742" t="str">
            <v>Tela de aco de alta resistencia em malha hexagonal de dupla torcao, tipo (8x10)cm, diametro 2,40mm, com revestimento em PVC, Inclusive o arame de amarracao.  Fornecimento.</v>
          </cell>
          <cell r="D742" t="str">
            <v>m2</v>
          </cell>
          <cell r="E742">
            <v>18.95</v>
          </cell>
        </row>
        <row r="743">
          <cell r="A743" t="str">
            <v>ET017447</v>
          </cell>
          <cell r="B743" t="str">
            <v>ET40050053/</v>
          </cell>
          <cell r="C743" t="str">
            <v>Tela de aco de alta resistencia em malha hexagonal de dupla torcao, tipo (8x10)cm, diametro 2,70mm, galvanizada, Inclusive o arame de amarracao.  Fornecimento.</v>
          </cell>
          <cell r="D743" t="str">
            <v>m2</v>
          </cell>
          <cell r="E743">
            <v>16.25</v>
          </cell>
        </row>
        <row r="744">
          <cell r="A744" t="str">
            <v>ET010331</v>
          </cell>
          <cell r="B744" t="str">
            <v>ET40050100/</v>
          </cell>
          <cell r="C744" t="str">
            <v>Tela de aco soldada Telcon Q-113 ou similar, com malha de (10x10)cm, CA-60, com diametro de 3,8mm e 1,8Kg/m2.  Fornecimento e colocacao.</v>
          </cell>
          <cell r="D744" t="str">
            <v>m2</v>
          </cell>
          <cell r="E744">
            <v>4.3899999999999997</v>
          </cell>
        </row>
        <row r="745">
          <cell r="A745" t="str">
            <v>ET000711</v>
          </cell>
          <cell r="B745" t="str">
            <v>ET40050103/</v>
          </cell>
          <cell r="C745" t="str">
            <v>Tela de aco soldada Telcon Q-138 ou similar, com malha de (10x10)cm, CA-60, com diametro de 4,2mm e 2,2Kg/m2.  Fornecimento.</v>
          </cell>
          <cell r="D745" t="str">
            <v>m2</v>
          </cell>
          <cell r="E745">
            <v>9.7200000000000006</v>
          </cell>
        </row>
        <row r="746">
          <cell r="A746" t="str">
            <v>ET010327</v>
          </cell>
          <cell r="B746" t="str">
            <v>ET40050109/</v>
          </cell>
          <cell r="C746" t="str">
            <v>Tela de aco soldada Telcon Q-196 ou similar, com malha de (10x10)cm, CA-60, com diametro de 5mm e 3,11Kg/m2.  Fornecimento e colocacao.</v>
          </cell>
          <cell r="D746" t="str">
            <v>m2</v>
          </cell>
          <cell r="E746">
            <v>7.39</v>
          </cell>
        </row>
        <row r="747">
          <cell r="A747" t="str">
            <v>ET010332</v>
          </cell>
          <cell r="B747" t="str">
            <v>ET40050112/</v>
          </cell>
          <cell r="C747" t="str">
            <v>Tela de aco soldada Telcon Q-246 ou similar, com malha de (10x10)cm, CA-60, com diametro de 5,6mm e 3,91Kg/m2.  Fornecimento e colocacao.</v>
          </cell>
          <cell r="D747" t="str">
            <v>m2</v>
          </cell>
          <cell r="E747">
            <v>9.24</v>
          </cell>
        </row>
        <row r="748">
          <cell r="A748" t="str">
            <v>ET010333</v>
          </cell>
          <cell r="B748" t="str">
            <v>ET40050115/</v>
          </cell>
          <cell r="C748" t="str">
            <v>Tela de aco soldada Telcon Q-283 ou similar, com malha de (10x10)cm, CA-60, com diametro de 6mm e 4,48Kg/m2.  Fornecimento e colocacao.</v>
          </cell>
          <cell r="D748" t="str">
            <v>m2</v>
          </cell>
          <cell r="E748">
            <v>10.7</v>
          </cell>
        </row>
        <row r="749">
          <cell r="A749" t="str">
            <v>ET010335</v>
          </cell>
          <cell r="B749" t="str">
            <v>ET40050118/</v>
          </cell>
          <cell r="C749" t="str">
            <v>Tela de aco soldada Telcon Q-396 ou similar, com malha de (10x10)cm, CA-60, com diametro de 7,1mm e 6,28Kg/m2.  Fornecimento e colocacao.</v>
          </cell>
          <cell r="D749" t="str">
            <v>m2</v>
          </cell>
          <cell r="E749">
            <v>14.87</v>
          </cell>
        </row>
        <row r="750">
          <cell r="A750" t="str">
            <v>ET010336</v>
          </cell>
          <cell r="B750" t="str">
            <v>ET40050121/</v>
          </cell>
          <cell r="C750" t="str">
            <v>Tela de aco soldada Telcon Q-503 ou similar, com malha de (10x10)cm, CA-60, com diametro de 8mm e 7,97Kg/m2.  Fornecimento e colocacao.</v>
          </cell>
          <cell r="D750" t="str">
            <v>m2</v>
          </cell>
          <cell r="E750">
            <v>18.77</v>
          </cell>
        </row>
        <row r="751">
          <cell r="A751" t="str">
            <v>ET010337</v>
          </cell>
          <cell r="B751" t="str">
            <v>ET40050127/</v>
          </cell>
          <cell r="C751" t="str">
            <v>Tela de aco soldada Telcon Q-636 ou similar, com malha de (10x10)cm, CA-60, com diametro de 9mm e 10,09Kg/m2.  Fornecimento e colocacao.</v>
          </cell>
          <cell r="D751" t="str">
            <v>m2</v>
          </cell>
          <cell r="E751">
            <v>23.68</v>
          </cell>
        </row>
        <row r="752">
          <cell r="A752" t="str">
            <v>ET010329</v>
          </cell>
          <cell r="B752" t="str">
            <v>ET40050150/</v>
          </cell>
          <cell r="C752" t="str">
            <v>Tela de aco soldada Telcon Q-61 ou similar, com malha de (15x15)cm, CA-60, com diametro de 3,4mm e 0,97Kg/m2.  Fornecimento e colocacao.</v>
          </cell>
          <cell r="D752" t="str">
            <v>m2</v>
          </cell>
          <cell r="E752">
            <v>2.5</v>
          </cell>
        </row>
        <row r="753">
          <cell r="A753" t="str">
            <v>ET005470</v>
          </cell>
          <cell r="B753" t="str">
            <v>ET40050153/</v>
          </cell>
          <cell r="C753" t="str">
            <v>Tela de aco soldada Telcon Q-75 ou similar, com malha de (15x15)cm, CA-60, diametro de 3,8mm e 1,21Kg/m2.  Fornecimento.</v>
          </cell>
          <cell r="D753" t="str">
            <v>m2</v>
          </cell>
          <cell r="E753">
            <v>2.84</v>
          </cell>
        </row>
        <row r="754">
          <cell r="A754" t="str">
            <v>ET010330</v>
          </cell>
          <cell r="B754" t="str">
            <v>ET40050156/</v>
          </cell>
          <cell r="C754" t="str">
            <v>Tela de aco soldada Telcon Q-92 ou similar, com malha de (15x15)cm, CA-60, com diametro de 4,2mm e 1,48Kg/m2.  Fornecimento e colocacao.</v>
          </cell>
          <cell r="D754" t="str">
            <v>m2</v>
          </cell>
          <cell r="E754">
            <v>3.68</v>
          </cell>
        </row>
        <row r="755">
          <cell r="A755" t="str">
            <v>ET010334</v>
          </cell>
          <cell r="B755" t="str">
            <v>ET40050159/</v>
          </cell>
          <cell r="C755" t="str">
            <v>Tela de aco soldada Telcon Q-335 ou similar, com malha de (15x15)cm, CA-60, com diametro de 8mm e 5,37Kg/m2.  Fornecimento e colocacao.</v>
          </cell>
          <cell r="D755" t="str">
            <v>m2</v>
          </cell>
          <cell r="E755">
            <v>12.76</v>
          </cell>
        </row>
        <row r="756">
          <cell r="A756" t="str">
            <v>ET005471</v>
          </cell>
          <cell r="B756" t="str">
            <v>ET40050200/</v>
          </cell>
          <cell r="C756" t="str">
            <v>Tela de aco soldada Telcon L-159 ou similar, com malha de (10x30)cm, CA-60, com diametro de 4,5mm e 1,69Kg/m2.  Fornecimento.</v>
          </cell>
          <cell r="D756" t="str">
            <v>m2</v>
          </cell>
          <cell r="E756">
            <v>3.91</v>
          </cell>
        </row>
        <row r="757">
          <cell r="A757" t="str">
            <v>ET009613</v>
          </cell>
          <cell r="B757" t="str">
            <v>ET40050250/</v>
          </cell>
          <cell r="C757" t="str">
            <v>Tela de aco Telcon.  Colocacao.</v>
          </cell>
          <cell r="D757" t="str">
            <v>m2</v>
          </cell>
          <cell r="E757">
            <v>0.2</v>
          </cell>
        </row>
        <row r="758">
          <cell r="A758" t="str">
            <v>ET000713</v>
          </cell>
          <cell r="B758" t="str">
            <v>ET45050050/</v>
          </cell>
          <cell r="C758" t="str">
            <v>Concreto projetado, inclusive equipamento de ar comprimido, consumo de 355kg/m3 de cimento, aditivos e perdas por reflexao, sendo a aplicacao realizada contra superficie vertical ou horizontal superior e a medicao feita pelo concreto aplicado.  Para medic</v>
          </cell>
          <cell r="D758" t="str">
            <v>m3</v>
          </cell>
          <cell r="E758">
            <v>506.97</v>
          </cell>
        </row>
        <row r="759">
          <cell r="A759" t="str">
            <v>ET000714</v>
          </cell>
          <cell r="B759" t="str">
            <v>ET45100050/</v>
          </cell>
          <cell r="C759" t="str">
            <v>Concreto bombeado, fck=13,5MPa, compreendendo o fornecimento de concreto importado de usina, colocacao nas formas, espalhamento, adensamento mecanico e acabamento.</v>
          </cell>
          <cell r="D759" t="str">
            <v>m3</v>
          </cell>
          <cell r="E759">
            <v>250.94</v>
          </cell>
        </row>
        <row r="760">
          <cell r="A760" t="str">
            <v>ET000715</v>
          </cell>
          <cell r="B760" t="str">
            <v>ET45100053/</v>
          </cell>
          <cell r="C760" t="str">
            <v>Concreto bombeado, fck=15MPa, compreendendo o fornecimento de concreto importado de usina, colocacao nas formas, espalhamento, adensamento mecanico e acabamento.</v>
          </cell>
          <cell r="D760" t="str">
            <v>m3</v>
          </cell>
          <cell r="E760">
            <v>252.39</v>
          </cell>
        </row>
        <row r="761">
          <cell r="A761" t="str">
            <v>ET000716</v>
          </cell>
          <cell r="B761" t="str">
            <v>ET45100056/</v>
          </cell>
          <cell r="C761" t="str">
            <v>Concreto bombeado, fck=18MPa, compreendendo o fornecimento de concreto importado de usina, colocacao nas formas, espalhamento, adensamento mecanico e acabamento.</v>
          </cell>
          <cell r="D761" t="str">
            <v>m3</v>
          </cell>
          <cell r="E761">
            <v>258.48</v>
          </cell>
        </row>
        <row r="762">
          <cell r="A762" t="str">
            <v>ET000717</v>
          </cell>
          <cell r="B762" t="str">
            <v>ET45100059/</v>
          </cell>
          <cell r="C762" t="str">
            <v>Concreto bombeado, fck=20MPa, compreendendo o fornecimento de concreto importado de usina, colocacao nas formas, espalhamento, adensamento mecanico e acabamento.</v>
          </cell>
          <cell r="D762" t="str">
            <v>m3</v>
          </cell>
          <cell r="E762">
            <v>265.72000000000003</v>
          </cell>
        </row>
        <row r="763">
          <cell r="A763" t="str">
            <v>ET000718</v>
          </cell>
          <cell r="B763" t="str">
            <v>ET45100062/</v>
          </cell>
          <cell r="C763" t="str">
            <v>Concreto bombeado, fck=21MPa, compreendendo o fornecimento de concreto importado de usina, colocacao nas formas, espalhamento, adensamento mecanico e acabamento.</v>
          </cell>
          <cell r="D763" t="str">
            <v>m3</v>
          </cell>
          <cell r="E763">
            <v>268.58999999999997</v>
          </cell>
        </row>
        <row r="764">
          <cell r="A764" t="str">
            <v>ET000719</v>
          </cell>
          <cell r="B764" t="str">
            <v>ET45100065/</v>
          </cell>
          <cell r="C764" t="str">
            <v>Concreto bombeado, fck=22,5MPa, compreendendo o fornecimento de concreto importado de usina, colocacao nas formas, espalhamento, adensamento mecanico e acabamento.</v>
          </cell>
          <cell r="D764" t="str">
            <v>m3</v>
          </cell>
          <cell r="E764">
            <v>275.66000000000003</v>
          </cell>
        </row>
        <row r="765">
          <cell r="A765" t="str">
            <v>ET000720</v>
          </cell>
          <cell r="B765" t="str">
            <v>ET45100068/</v>
          </cell>
          <cell r="C765" t="str">
            <v>Concreto bombeado, fck=28MPa, compreendendo o fornecimento de concreto importado de usina, colocacao nas formas, espalhamento, adensamento mecanico e acabamento.</v>
          </cell>
          <cell r="D765" t="str">
            <v>m3</v>
          </cell>
          <cell r="E765">
            <v>292.82</v>
          </cell>
        </row>
        <row r="766">
          <cell r="A766" t="str">
            <v>ET002400</v>
          </cell>
          <cell r="B766" t="str">
            <v>ET45100071/</v>
          </cell>
          <cell r="C766" t="str">
            <v>Concreto bombeado, fck=30MPa, compreendendo o fornecimento de concreto importado de usina, colocacao nas formas, espalhamento, adensamento mecanico e acabamento.</v>
          </cell>
          <cell r="D766" t="str">
            <v>m3</v>
          </cell>
          <cell r="E766">
            <v>300.58999999999997</v>
          </cell>
        </row>
        <row r="767">
          <cell r="A767" t="str">
            <v>ET000721</v>
          </cell>
          <cell r="B767" t="str">
            <v>ET50050050A</v>
          </cell>
          <cell r="C767" t="str">
            <v xml:space="preserve">Estabilizacao de talude com massa de concreto (cimento, areia e brita 0, no traco 1:2:3), aplicado manualmente (a colher), sobre tela Telcon Q-138 ou similar, inclusive esta, considerando: limpeza, regularizacao e revestimento do talude com chapisco fino </v>
          </cell>
          <cell r="D767" t="str">
            <v>m2</v>
          </cell>
          <cell r="E767">
            <v>59.87</v>
          </cell>
        </row>
        <row r="768">
          <cell r="A768" t="str">
            <v>ET010254</v>
          </cell>
          <cell r="B768" t="str">
            <v>ET50050100A</v>
          </cell>
          <cell r="C768" t="str">
            <v xml:space="preserve">Estabilizacao de talude com massa de concreto (cimento, areia e brita 0, no traco 1:2:3), aplicado manualmente (a colher), sobre tela Telcon Q-283 ou similar, inclusive esta, considerando: limpeza, regularizacao e revestimento do talude com chapisco fino </v>
          </cell>
          <cell r="D768" t="str">
            <v>m2</v>
          </cell>
          <cell r="E768">
            <v>62.29</v>
          </cell>
        </row>
        <row r="769">
          <cell r="A769" t="str">
            <v>ET009020</v>
          </cell>
          <cell r="B769" t="str">
            <v>ET50050150/</v>
          </cell>
          <cell r="C769" t="str">
            <v>Execucao de revestimento de canal, utilizando o colchao em concreto VSL ou similar, com espessura de 0,15m, incluindo fornecimento dos materiais.</v>
          </cell>
          <cell r="D769" t="str">
            <v>m2</v>
          </cell>
          <cell r="E769">
            <v>249.67</v>
          </cell>
        </row>
        <row r="770">
          <cell r="A770" t="str">
            <v>ET009578</v>
          </cell>
          <cell r="B770" t="str">
            <v>ET50050200/</v>
          </cell>
          <cell r="C770" t="str">
            <v>Muro de contencao de taludes em alvenaria de bloco de concreto estrutural de (19x19x39)cm, ate 1,80m de altura, incluindo base de concreto, aco CA-50 e enchimento de blocos e medido pela area real.</v>
          </cell>
          <cell r="D770" t="str">
            <v>m2</v>
          </cell>
          <cell r="E770">
            <v>172.79</v>
          </cell>
        </row>
        <row r="771">
          <cell r="A771" t="str">
            <v>ET017038</v>
          </cell>
          <cell r="B771" t="str">
            <v>ET50050250/</v>
          </cell>
          <cell r="C771" t="str">
            <v>Muro de contencao em solo reforcado com paramento em blocos intertravados de concreto com jardineiras, tipo Terra F ou similar.  Inclusive blocos intertravados de concreto  medindo (40x40x20)cm, brita no 1, areia lavada  e terra vegetal para plantas.  Exc</v>
          </cell>
          <cell r="D771" t="str">
            <v>m2</v>
          </cell>
          <cell r="E771">
            <v>147.34</v>
          </cell>
        </row>
        <row r="772">
          <cell r="A772" t="str">
            <v>ET002086</v>
          </cell>
          <cell r="B772" t="str">
            <v>ET50050300/</v>
          </cell>
          <cell r="C772" t="str">
            <v>Protecao de talude com placas de concreto pre-moldadas (40x80x8cm), fck=11MPa, junta de dilatacao de 2cm, inclusive preparo do terreno.</v>
          </cell>
          <cell r="D772" t="str">
            <v>m2</v>
          </cell>
          <cell r="E772">
            <v>21.29</v>
          </cell>
        </row>
        <row r="773">
          <cell r="A773" t="str">
            <v>ET002085</v>
          </cell>
          <cell r="B773" t="str">
            <v>ET55050050/</v>
          </cell>
          <cell r="C773" t="str">
            <v>Colagem com adesivo especial estrutural de pecas de concreto pre-fabricadas, sobre laje preparada e regularizada, exclusive esta camada, estimando-se a aplicacao de uma camada de adesivo nas faces.</v>
          </cell>
          <cell r="D773" t="str">
            <v>m2</v>
          </cell>
          <cell r="E773">
            <v>285.63</v>
          </cell>
        </row>
        <row r="774">
          <cell r="A774" t="str">
            <v>ET000722</v>
          </cell>
          <cell r="B774" t="str">
            <v>ET55050100/</v>
          </cell>
          <cell r="C774" t="str">
            <v>Laje pre-moldada, ?eta 11, para sobrecarga de 1KN/m2 e vao ate 4,40m, considerando vigotas, tijolos e armadura negativa, inclusive capeamento de 2cm de espesssura, com concreto fck=15MPa e escoramento.   Fornecimento e montagem do conjunto.</v>
          </cell>
          <cell r="D774" t="str">
            <v>m2</v>
          </cell>
          <cell r="E774">
            <v>32.840000000000003</v>
          </cell>
        </row>
        <row r="775">
          <cell r="A775" t="str">
            <v>ET000723</v>
          </cell>
          <cell r="B775" t="str">
            <v>ET55050103/</v>
          </cell>
          <cell r="C775" t="str">
            <v>Laje pre-moldada, ?eta 12, para sobrecarga de 3,5KN/m2 e vao de 4,10m, considerando vigotas, tijolos e armadura negativa, inclusive capeamento de 4cm de espesssura, com concreto fck=15MPa e escoramento.  Fornecimento e montagem do conjunto.</v>
          </cell>
          <cell r="D775" t="str">
            <v>m2</v>
          </cell>
          <cell r="E775">
            <v>40.229999999999997</v>
          </cell>
        </row>
        <row r="776">
          <cell r="A776" t="str">
            <v>ET016029</v>
          </cell>
          <cell r="B776" t="str">
            <v>ET55050150/</v>
          </cell>
          <cell r="C776" t="str">
            <v>Laje pre-moldada, tipo Pre-laje, para sobrecarga de 300kgf/m2, com paineis de 0,25m de largura e vao de ate 5m, ?eta 12, enchimento com blocos de isopor (EPS), ferros transversais e negativos CA-50  e capeamento de 5cm de espessura com concreto de fck=20M</v>
          </cell>
          <cell r="D776" t="str">
            <v>m2</v>
          </cell>
          <cell r="E776">
            <v>56.64</v>
          </cell>
        </row>
        <row r="777">
          <cell r="A777" t="str">
            <v>ET016032</v>
          </cell>
          <cell r="B777" t="str">
            <v>ET55050153/</v>
          </cell>
          <cell r="C777" t="str">
            <v>Laje pre-moldada, tipo Pre-laje, para sobrecarga de 300kgf/m2, com paineis de 1,25m de largura e vao de ate 5m, ?eta 12, enchimento com blocos de isopor (EPS), ferros transversais e negativos CA-50 e capeamento de 5cm de espessura com concreto de fck=20MP</v>
          </cell>
          <cell r="D777" t="str">
            <v>m2</v>
          </cell>
          <cell r="E777">
            <v>58.71</v>
          </cell>
        </row>
        <row r="778">
          <cell r="A778" t="str">
            <v>ET000724</v>
          </cell>
          <cell r="B778" t="str">
            <v>ET55050156/</v>
          </cell>
          <cell r="C778" t="str">
            <v>Laje pre-moldada, ?eta 16, para sobrecarga de 3,5KN/m2 e vao ate 5,20m, considerando vigotas, tijolos e armadura negativa, inclusive capeamento de 4cm de espesssura, com concreto fck=15MPa e escoramento.  Fornecimento e montagem do conjunto.</v>
          </cell>
          <cell r="D778" t="str">
            <v>m2</v>
          </cell>
          <cell r="E778">
            <v>51.16</v>
          </cell>
        </row>
        <row r="779">
          <cell r="A779" t="str">
            <v>ET016033</v>
          </cell>
          <cell r="B779" t="str">
            <v>ET55050159/</v>
          </cell>
          <cell r="C779" t="str">
            <v>Laje pre-moldada, tipo Pre-laje, para sobrecarga de 300kgf/m2, com paineis de 1,25m de largura e vao de 5,10m ate 6,90m, ?eta 16, enchimento com blocos de isopor (EPS), ferros transversais e negativos CA-50 e capeamento de 5cm de espessura com concreto de</v>
          </cell>
          <cell r="D779" t="str">
            <v>m2</v>
          </cell>
          <cell r="E779">
            <v>68.760000000000005</v>
          </cell>
        </row>
        <row r="780">
          <cell r="A780" t="str">
            <v>ET016030</v>
          </cell>
          <cell r="B780" t="str">
            <v>ET55050162/</v>
          </cell>
          <cell r="C780" t="str">
            <v>Laje pre-moldada, tipo Pre-laje, para sobrecarga de 300kgf/m2, com paineis de 0,25m de largura e vao de 5,10m ate 6,90m, ?eta 16, enchimento com blocos de isopor (EPS), ferros transversais e negativos CA-50 e capeamento de 5cm de espessura com concreto de</v>
          </cell>
          <cell r="D780" t="str">
            <v>m2</v>
          </cell>
          <cell r="E780">
            <v>65.05</v>
          </cell>
        </row>
        <row r="781">
          <cell r="A781" t="str">
            <v>ET000725</v>
          </cell>
          <cell r="B781" t="str">
            <v>ET55050165/</v>
          </cell>
          <cell r="C781" t="str">
            <v>Laje pre-moldada, ?eta 20, para sobrecarga de 3,5KN/m2 e vao ate 6,20m, considerando vigotas, tijolos e armadura negativa, inclusive capeamento de 4cm de espesssura, com concreto fck=15MPa e escoramento.  Fornecimento e montagem do conjunto.</v>
          </cell>
          <cell r="D781" t="str">
            <v>m2</v>
          </cell>
          <cell r="E781">
            <v>41.37</v>
          </cell>
        </row>
        <row r="782">
          <cell r="A782" t="str">
            <v>ET016031</v>
          </cell>
          <cell r="B782" t="str">
            <v>ET55050168/</v>
          </cell>
          <cell r="C782" t="str">
            <v>Laje pre-moldada, tipo Pre-laje, para sobrecarga de 300kgf/m2, com paineis de 0,25m de largura e vao de 7m ate 8m, ?eta 20, enchimento com blocos de isopor (EPS), ferros transversais e negativos CA-50 e capeamento de 5cm de espessura com concreto de fck=2</v>
          </cell>
          <cell r="D782" t="str">
            <v>m2</v>
          </cell>
          <cell r="E782">
            <v>77.55</v>
          </cell>
        </row>
        <row r="783">
          <cell r="A783" t="str">
            <v>ET016034</v>
          </cell>
          <cell r="B783" t="str">
            <v>ET55050171/</v>
          </cell>
          <cell r="C783" t="str">
            <v>Laje pre-moldada, tipo Pre-laje, para sobrecarga de 300kgf/m2, com paineis de 1,25m de largura e vao de 7m ate 8m, ?eta 20, enchimento com blocos de isopor (EPS), ferros transversais e negativos CA-50 e capeamento de 5cm de espessura com concreto de fck=2</v>
          </cell>
          <cell r="D783" t="str">
            <v>m2</v>
          </cell>
          <cell r="E783">
            <v>83.38</v>
          </cell>
        </row>
        <row r="784">
          <cell r="A784" t="str">
            <v>ET017130</v>
          </cell>
          <cell r="B784" t="str">
            <v>ET55100050/</v>
          </cell>
          <cell r="C784" t="str">
            <v>Bloco de concreto, intertravado, dimensao de (40x40x20)cm e peso minimo de 29Kg, modelo Terrae W, sem jardineira, Terrae ou similar, para paramentos de estruturas de contencao.  Fornecimento.</v>
          </cell>
          <cell r="D784" t="str">
            <v>un</v>
          </cell>
          <cell r="E784">
            <v>7.15</v>
          </cell>
        </row>
        <row r="785">
          <cell r="A785" t="str">
            <v>ET017124</v>
          </cell>
          <cell r="B785" t="str">
            <v>ET55100053/</v>
          </cell>
          <cell r="C785" t="str">
            <v>Bloco de concreto, intertravado, dimensao de (40x40x20)cm e peso minimo de 25Kg, modelo Terrae F, com jardineira, Terrae ou similar, para paramentos de estruturas de contencao.  Fornecimento.</v>
          </cell>
          <cell r="D785" t="str">
            <v>un</v>
          </cell>
          <cell r="E785">
            <v>7.15</v>
          </cell>
        </row>
        <row r="786">
          <cell r="A786" t="str">
            <v>ET008438</v>
          </cell>
          <cell r="B786" t="str">
            <v>ET55100100/</v>
          </cell>
          <cell r="C786" t="str">
            <v>Canal pre-fabricado, em concreto protendido e/ou armado, com secao em U, medido pela area do perimetro interno da secao vezes o comprimento do canal.  Fornecimento e assentamento.</v>
          </cell>
          <cell r="D786" t="str">
            <v>m2</v>
          </cell>
          <cell r="E786">
            <v>408.47</v>
          </cell>
        </row>
        <row r="787">
          <cell r="A787" t="str">
            <v>ET008439</v>
          </cell>
          <cell r="B787" t="str">
            <v>ET55100150/</v>
          </cell>
          <cell r="C787" t="str">
            <v>Cobertura de canal pre-fabricado, em concreto armado, para vaos de ate 5m.  Fornecimento e colocacao.</v>
          </cell>
          <cell r="D787" t="str">
            <v>m2</v>
          </cell>
          <cell r="E787">
            <v>461.88</v>
          </cell>
        </row>
        <row r="788">
          <cell r="A788" t="str">
            <v>ET004797</v>
          </cell>
          <cell r="B788" t="str">
            <v>ET55100200/</v>
          </cell>
          <cell r="C788" t="str">
            <v>Superestrutura de ponte ou viaduto, pre-fabricada, em concreto protendido, classe 36, para 1 faixa de trafego, com 3,20m de pista de rolamento,com largura de 4,60m, sem capeamento, com vao entre 7,50m e 10m.</v>
          </cell>
          <cell r="D788" t="str">
            <v>m</v>
          </cell>
          <cell r="E788">
            <v>6771.53</v>
          </cell>
        </row>
        <row r="789">
          <cell r="A789" t="str">
            <v>IP018033</v>
          </cell>
          <cell r="B789" t="str">
            <v>IP05100118/</v>
          </cell>
          <cell r="C789" t="str">
            <v>Poste de aco SAE 1006/1020, reto, padrao Hadock Lobo, montagem 2, altura util de 6,00m, com flange, conico continuo sem emendas e braco duplo com 0,60m para fixacao de luminarias, conforme desenho A2-1978-PD e especificacao EM-RIOLUZ-No 4.  Fornecimento.</v>
          </cell>
          <cell r="D789" t="str">
            <v>un</v>
          </cell>
          <cell r="E789">
            <v>859.13</v>
          </cell>
        </row>
        <row r="790">
          <cell r="A790" t="str">
            <v>IP018034</v>
          </cell>
          <cell r="B790" t="str">
            <v>IP05100121/</v>
          </cell>
          <cell r="C790" t="str">
            <v>Poste de aco SAE 1006/1020, reto, padrao Hadock Lobo, montagem 2, altura util de 9,00m, com flange, conico continuo sem emendas e braco duplo com 1,10m para fixacao de luminarias, conforme desenho A2-1978-PD e especificacao EM-RIOLUZ-No 4.  Fornecimento.</v>
          </cell>
          <cell r="D790" t="str">
            <v>un</v>
          </cell>
          <cell r="E790">
            <v>1252.17</v>
          </cell>
        </row>
        <row r="791">
          <cell r="A791" t="str">
            <v>IP018035</v>
          </cell>
          <cell r="B791" t="str">
            <v>IP05100124/</v>
          </cell>
          <cell r="C791" t="str">
            <v xml:space="preserve">Poste de aco SAE 1006/1020, reto, padrao Hadock Lobo, montagem 3.1, altura util de 9,00m, com flange, conico continuo sem emendas e bracos simples com 1,10m e 0,60m para fixacao de luminarias a 9,00m e 6,00m respectivamente, conforme desenho A2-1978-PD e </v>
          </cell>
          <cell r="D791" t="str">
            <v>un</v>
          </cell>
          <cell r="E791">
            <v>1513.59</v>
          </cell>
        </row>
        <row r="792">
          <cell r="A792" t="str">
            <v>IP018036</v>
          </cell>
          <cell r="B792" t="str">
            <v>IP05100127/</v>
          </cell>
          <cell r="C792" t="str">
            <v>Poste de aco SAE 1006/1020, reto, padrao Hadock Lobo, montagem 3.2, altura util de 9,00m, com flange, conico continuo sem emendas e bracos simples com 1,10m e 0,45m  para fixacao de luminarias a 9,00m e 4,50m respectivamente, conforme desenho A2-1978-PD e</v>
          </cell>
          <cell r="D792" t="str">
            <v>un</v>
          </cell>
          <cell r="E792">
            <v>1403.05</v>
          </cell>
        </row>
        <row r="793">
          <cell r="A793" t="str">
            <v>IP008793</v>
          </cell>
          <cell r="B793" t="str">
            <v>IP05100150/</v>
          </cell>
          <cell r="C793" t="str">
            <v>Poste de aco, reto, conico continuo, altura de 3,50m, sem sapata.  Fornecimento.</v>
          </cell>
          <cell r="D793" t="str">
            <v>un</v>
          </cell>
          <cell r="E793">
            <v>91.65</v>
          </cell>
        </row>
        <row r="794">
          <cell r="A794" t="str">
            <v>IP008952</v>
          </cell>
          <cell r="B794" t="str">
            <v>IP05100153/</v>
          </cell>
          <cell r="C794" t="str">
            <v>Poste de aco, reto, conico continuo, altura de 3,5m, com sapata e base (padrao Rio Cidade Catete).  Fornecimento.</v>
          </cell>
          <cell r="D794" t="str">
            <v>un</v>
          </cell>
          <cell r="E794">
            <v>199.5</v>
          </cell>
        </row>
        <row r="795">
          <cell r="A795" t="str">
            <v>IP008133</v>
          </cell>
          <cell r="B795" t="str">
            <v>IP05100200/</v>
          </cell>
          <cell r="C795" t="str">
            <v>Poste de aco, reto, conico continuo, altura de 4,10m, proprio para montagem em base de sustentacao, confeccionado em uma unica peca de aco zincado.  Fornecimento.</v>
          </cell>
          <cell r="D795" t="str">
            <v>un</v>
          </cell>
          <cell r="E795">
            <v>231</v>
          </cell>
        </row>
        <row r="796">
          <cell r="A796" t="str">
            <v>IP013190</v>
          </cell>
          <cell r="B796" t="str">
            <v>IP05100250/</v>
          </cell>
          <cell r="C796" t="str">
            <v>Poste de aco, reto (SAE 1006-1020), sem aletas, de 4100mm com base cilindrica de aco SAE 1006-1020 com dimensoes de (400x300mm) galvanizado a fogo pintado conforme pedido.  A base devera ter chumbadores de aco galvanizado a fogo com dimensoes de 7/8"x500m</v>
          </cell>
          <cell r="D796" t="str">
            <v>un</v>
          </cell>
          <cell r="E796">
            <v>525</v>
          </cell>
        </row>
        <row r="797">
          <cell r="A797" t="str">
            <v>IP001824</v>
          </cell>
          <cell r="B797" t="str">
            <v>IP05100300/</v>
          </cell>
          <cell r="C797" t="str">
            <v>Poste de aco, reto, conico continuo, altura de 4,5m, sem sapata, especificacao EM-CME-04 da RIOLUZ.  Fornecimento.</v>
          </cell>
          <cell r="D797" t="str">
            <v>un</v>
          </cell>
          <cell r="E797">
            <v>252</v>
          </cell>
        </row>
        <row r="798">
          <cell r="A798" t="str">
            <v>IP008102</v>
          </cell>
          <cell r="B798" t="str">
            <v>IP05100303/</v>
          </cell>
          <cell r="C798" t="str">
            <v>Poste de aco, reto, conico continuo, altura de 4,50m, com sapata.  Fornecimento.</v>
          </cell>
          <cell r="D798" t="str">
            <v>un</v>
          </cell>
          <cell r="E798">
            <v>252</v>
          </cell>
        </row>
        <row r="799">
          <cell r="A799" t="str">
            <v>IP008129</v>
          </cell>
          <cell r="B799" t="str">
            <v>IP05100400/</v>
          </cell>
          <cell r="C799" t="str">
            <v>Poste Multi-Uso de aco, reto, cilindrico, altura de 5,60m, proprio para montagem em base de sustencao, diametro de 6", espessura de 7,11mm, galvanizado, com a possibilidade de ser equipado com braco para semaforo, braco para placa de transito, placas de r</v>
          </cell>
          <cell r="D799" t="str">
            <v>par</v>
          </cell>
          <cell r="E799">
            <v>1366</v>
          </cell>
        </row>
        <row r="800">
          <cell r="A800" t="str">
            <v>IP013191</v>
          </cell>
          <cell r="B800" t="str">
            <v>IP05100406/</v>
          </cell>
          <cell r="C800" t="str">
            <v>Poste de aco, reto (SAE 1006-1020), sem aletas, de 5600mm com base cilindrica de aco SAE 1006-1020 com dimensoes de (400x300mm) galvanizado a fogo pintado conforme pedido.  A base devera ter chumbadores de aco galvanizado a fogo com dimensoes de 7/8"x500m</v>
          </cell>
          <cell r="D800" t="str">
            <v>un</v>
          </cell>
          <cell r="E800">
            <v>630</v>
          </cell>
        </row>
        <row r="801">
          <cell r="A801" t="str">
            <v>IP008055</v>
          </cell>
          <cell r="B801" t="str">
            <v>IP05100450/</v>
          </cell>
          <cell r="C801" t="str">
            <v>Poste de aco, reto, conico continuo ou escalonado, altura de 6m, sem sapata.  Fornecimento.</v>
          </cell>
          <cell r="D801" t="str">
            <v>un</v>
          </cell>
          <cell r="E801">
            <v>336</v>
          </cell>
        </row>
        <row r="802">
          <cell r="A802" t="str">
            <v>IP008599</v>
          </cell>
          <cell r="B802" t="str">
            <v>IP05100500/</v>
          </cell>
          <cell r="C802" t="str">
            <v>Poste de aco, reto, conico continuo, altura de 7m, sem sapata.  Fornecimento.</v>
          </cell>
          <cell r="D802" t="str">
            <v>un</v>
          </cell>
          <cell r="E802">
            <v>451.5</v>
          </cell>
        </row>
        <row r="803">
          <cell r="A803" t="str">
            <v>IP010613</v>
          </cell>
          <cell r="B803" t="str">
            <v>IP05100550/</v>
          </cell>
          <cell r="C803" t="str">
            <v xml:space="preserve">Poste de aco, reto, de 7m, com sapata, escalonado, braco de aco curvo com diametro de 60,3mm e projecao horizontal de 2,50m para luminaria superior e braco de aco reto de 1m com diametro de 60,3mm para luminaria inferior, com suporte para um galhaderte e </v>
          </cell>
          <cell r="D803" t="str">
            <v>un</v>
          </cell>
          <cell r="E803">
            <v>4012.68</v>
          </cell>
        </row>
        <row r="804">
          <cell r="A804" t="str">
            <v>IP010615</v>
          </cell>
          <cell r="B804" t="str">
            <v>IP05100553/</v>
          </cell>
          <cell r="C804" t="str">
            <v>Poste de aco, reto, de 7m, com sapata, escalonado, 2 bracos de aco curvo com diametro de 60,3mm e projecao horizontal de 2,50m para luminarias superiores e com suporte para 2 galhadertes com 4 chumbadores de 7/8"x70cm, tipo II, padrao Riomar.  Forneciment</v>
          </cell>
          <cell r="D804" t="str">
            <v>un</v>
          </cell>
          <cell r="E804">
            <v>4336.38</v>
          </cell>
        </row>
        <row r="805">
          <cell r="A805" t="str">
            <v>IP010616</v>
          </cell>
          <cell r="B805" t="str">
            <v>IP05100556/</v>
          </cell>
          <cell r="C805" t="str">
            <v>Poste de aco, reto, de 7m, com sapata, escalonado, 2 bracos de aco curvo com diametro de 60,3mm e projecao horizontal de 2,50m para luminaria superior e 2 bracos de aco reto de 3,70m com diametro de 76mm para semaforo, furacao para fixacao de semaforo rep</v>
          </cell>
          <cell r="D805" t="str">
            <v>un</v>
          </cell>
          <cell r="E805">
            <v>4127</v>
          </cell>
        </row>
        <row r="806">
          <cell r="A806" t="str">
            <v>IP010617</v>
          </cell>
          <cell r="B806" t="str">
            <v>IP05100559/</v>
          </cell>
          <cell r="C806" t="str">
            <v>Poste de aco, reto, de 7m, com sapata, escalonado, braco de aco curvo com diametro de 60,3mm e projecao horizontal de 2,50m para luminarias superiores com suporte para galhardete e suporte para placa indicativa de rua, com 4 chumbadores de 7/8"x70cm, tipo</v>
          </cell>
          <cell r="D806" t="str">
            <v>un</v>
          </cell>
          <cell r="E806">
            <v>4124.1000000000004</v>
          </cell>
        </row>
        <row r="807">
          <cell r="A807" t="str">
            <v>IP010618</v>
          </cell>
          <cell r="B807" t="str">
            <v>IP05100562/</v>
          </cell>
          <cell r="C807" t="str">
            <v>Poste de aco, reto, de 7m, com sapata, escalonado, braco de aco curvo com diametro de 60,3mm e projecao horizontal de 2,50m para luminaria superior e braco de aco reto de 3,70m com diametro de 76mm para placa de sinalizacao e semaforo, com suporte para ga</v>
          </cell>
          <cell r="D807" t="str">
            <v>un</v>
          </cell>
          <cell r="E807">
            <v>3360</v>
          </cell>
        </row>
        <row r="808">
          <cell r="A808" t="str">
            <v>IP010614</v>
          </cell>
          <cell r="B808" t="str">
            <v>IP05100565/</v>
          </cell>
          <cell r="C808" t="str">
            <v xml:space="preserve">Poste de aco, reto, de 7m, com sapata, escalonado, braco de aco curvo com diametro de 60,3mm e projecao horizontal de 2,50m para luminaria superior e braco de aco reto de 1m com diametro de 60,3mm para luminaria inferior, com braco de aco reto de 3,70m e </v>
          </cell>
          <cell r="D808" t="str">
            <v>un</v>
          </cell>
          <cell r="E808">
            <v>4661.33</v>
          </cell>
        </row>
        <row r="809">
          <cell r="A809" t="str">
            <v>IP008120</v>
          </cell>
          <cell r="B809" t="str">
            <v>IP05100600/</v>
          </cell>
          <cell r="C809" t="str">
            <v>Poste de aco escalonado, padrao Nossa Senhora de Copacabana, com 7,20m de altura, proprio para instalacao em base de sustentacao, com a possibilidade de ser equipado com braco para semaforo, braco para placa de transito, placas de rua, semaforos (repetido</v>
          </cell>
          <cell r="D809" t="str">
            <v>un</v>
          </cell>
          <cell r="E809">
            <v>2543</v>
          </cell>
        </row>
        <row r="810">
          <cell r="A810" t="str">
            <v>IP013192</v>
          </cell>
          <cell r="B810" t="str">
            <v>IP05100650/</v>
          </cell>
          <cell r="C810" t="str">
            <v>Poste de aco, reto (SAE 1006-1020), sem aletas, de 8400mm com base cilindrica de aco SAE 1006-1020 com dimensoes de (400x300mm) galvanizado a fogo pintado conforme pedido.  A base devera ter chumbadores de aco galvanizado a fogo com dimensoes de 7/8"x500m</v>
          </cell>
          <cell r="D810" t="str">
            <v>un</v>
          </cell>
          <cell r="E810">
            <v>905</v>
          </cell>
        </row>
        <row r="811">
          <cell r="A811" t="str">
            <v>IP013188</v>
          </cell>
          <cell r="B811" t="str">
            <v>IP05100700/</v>
          </cell>
          <cell r="C811" t="str">
            <v>Poste de aco, reto, conico continuo, altura de 9m, sem sapata.  Fornecimento.</v>
          </cell>
          <cell r="D811" t="str">
            <v>un</v>
          </cell>
          <cell r="E811">
            <v>725</v>
          </cell>
        </row>
        <row r="812">
          <cell r="A812" t="str">
            <v>IP008504</v>
          </cell>
          <cell r="B812" t="str">
            <v>IP05100703/</v>
          </cell>
          <cell r="C812" t="str">
            <v>Poste de aco, reto, conico continuo, altura de 9m, com sapata.  Fornecimento.</v>
          </cell>
          <cell r="D812" t="str">
            <v>un</v>
          </cell>
          <cell r="E812">
            <v>321.75</v>
          </cell>
        </row>
        <row r="813">
          <cell r="A813" t="str">
            <v>IP008775</v>
          </cell>
          <cell r="B813" t="str">
            <v>IP05100750/</v>
          </cell>
          <cell r="C813" t="str">
            <v>Poste de aco, curvo, conico continuo, simples, (9x2,5)m, sem sapata.  Fornecimento.</v>
          </cell>
          <cell r="D813" t="str">
            <v>un</v>
          </cell>
          <cell r="E813">
            <v>571</v>
          </cell>
        </row>
        <row r="814">
          <cell r="A814" t="str">
            <v>IP007929</v>
          </cell>
          <cell r="B814" t="str">
            <v>IP05100753/</v>
          </cell>
          <cell r="C814" t="str">
            <v>Poste de aco, curvo, conico continuo, simples, (9x2,5)m, com sapata.  Fornecimento.</v>
          </cell>
          <cell r="D814" t="str">
            <v>un</v>
          </cell>
          <cell r="E814">
            <v>321.75</v>
          </cell>
        </row>
        <row r="815">
          <cell r="A815" t="str">
            <v>IP008776</v>
          </cell>
          <cell r="B815" t="str">
            <v>IP05100800/</v>
          </cell>
          <cell r="C815" t="str">
            <v>Poste de aco, curvo, conico continuo, duplo, (9x2,5)m, com sapata.  Fornecimento.</v>
          </cell>
          <cell r="D815" t="str">
            <v>un</v>
          </cell>
          <cell r="E815">
            <v>390</v>
          </cell>
        </row>
        <row r="816">
          <cell r="A816" t="str">
            <v>IP008777</v>
          </cell>
          <cell r="B816" t="str">
            <v>IP05100803/</v>
          </cell>
          <cell r="C816" t="str">
            <v>Poste de aco, curvo, conico continuo, duplo, (9x2,5)m, sem sapata.  Fornecimento.</v>
          </cell>
          <cell r="D816" t="str">
            <v>un</v>
          </cell>
          <cell r="E816">
            <v>828.75</v>
          </cell>
        </row>
        <row r="817">
          <cell r="A817" t="str">
            <v>IP008091</v>
          </cell>
          <cell r="B817" t="str">
            <v>IP05100850/</v>
          </cell>
          <cell r="C817" t="str">
            <v>Poste Multi-Uso de aco, reto, cilindrico , altura de 9,5m, proprio para montagem em base de sustentacao com diametro de 6", espessura de 7,11mm, galvanizado, com a possibilidade de ser equipado com braco para semaforo, braco para placa de transito, placas</v>
          </cell>
          <cell r="D817" t="str">
            <v>un</v>
          </cell>
          <cell r="E817">
            <v>3402.78</v>
          </cell>
        </row>
        <row r="818">
          <cell r="A818" t="str">
            <v>IP008951</v>
          </cell>
          <cell r="B818" t="str">
            <v>IP05100900/</v>
          </cell>
          <cell r="C818" t="str">
            <v>Poste de aco, reto, conico continuo, altura de 10m, com sapata circular e base (padrao Rio Cidade Catete).  Fornecimento.</v>
          </cell>
          <cell r="D818" t="str">
            <v>un</v>
          </cell>
          <cell r="E818">
            <v>3120</v>
          </cell>
        </row>
        <row r="819">
          <cell r="A819" t="str">
            <v>IP008131</v>
          </cell>
          <cell r="B819" t="str">
            <v>IP05100950/</v>
          </cell>
          <cell r="C819" t="str">
            <v>Poste de aco, curvo, conico continuo, altura de 11,50m, projecao de braco de 2,50m, proprio para montagem em base de sustentacao, fabricada em aco SAE 1010/1020, confeccionado em uma unica peca de aco zincado, equipado com tomada a prova de tempo, na part</v>
          </cell>
          <cell r="D819" t="str">
            <v>un</v>
          </cell>
          <cell r="E819">
            <v>1400</v>
          </cell>
        </row>
        <row r="820">
          <cell r="A820" t="str">
            <v>IP008436</v>
          </cell>
          <cell r="B820" t="str">
            <v>IP05101000/</v>
          </cell>
          <cell r="C820" t="str">
            <v>Poste de aco, reto, conico continuo, altura de 12m, com sapata.  Fornecimento.</v>
          </cell>
          <cell r="D820" t="str">
            <v>un</v>
          </cell>
          <cell r="E820">
            <v>1034</v>
          </cell>
        </row>
        <row r="821">
          <cell r="A821" t="str">
            <v>IP008435</v>
          </cell>
          <cell r="B821" t="str">
            <v>IP05101050/</v>
          </cell>
          <cell r="C821" t="str">
            <v>Poste de aco, reto, conico continuo, altura de 15m, com sapata.  Fornecimento.</v>
          </cell>
          <cell r="D821" t="str">
            <v>un</v>
          </cell>
          <cell r="E821">
            <v>4194</v>
          </cell>
        </row>
        <row r="822">
          <cell r="A822" t="str">
            <v>IP008081</v>
          </cell>
          <cell r="B822" t="str">
            <v>IP05150200/</v>
          </cell>
          <cell r="C822" t="str">
            <v>Poste de madeira, tipo medio de 7m.  Fornecimento.</v>
          </cell>
          <cell r="D822" t="str">
            <v>un</v>
          </cell>
          <cell r="E822">
            <v>122.5</v>
          </cell>
        </row>
        <row r="823">
          <cell r="A823" t="str">
            <v>IP008887</v>
          </cell>
          <cell r="B823" t="str">
            <v>IP05150500/</v>
          </cell>
          <cell r="C823" t="str">
            <v>Poste de madeira, reto, com secao cicurlar,altura de 9m, tipo medio.  Fornecimento.</v>
          </cell>
          <cell r="D823" t="str">
            <v>un</v>
          </cell>
          <cell r="E823">
            <v>181.8</v>
          </cell>
        </row>
        <row r="824">
          <cell r="A824" t="str">
            <v>IP016016</v>
          </cell>
          <cell r="B824" t="str">
            <v>IP05200200/</v>
          </cell>
          <cell r="C824" t="str">
            <v>Poste ornamental, com base e coluna em ferro fundido, alma de aco A53-ASTM, galvanizado a fogo, Sch-40, com 6 metros de comprimento util, base flangeada para fixacao em estrutura embutida em sapata de concreto, Padrao Light TH1-60, conforme desenho A3-193</v>
          </cell>
          <cell r="D824" t="str">
            <v>un</v>
          </cell>
          <cell r="E824">
            <v>5556.32</v>
          </cell>
        </row>
        <row r="825">
          <cell r="A825" t="str">
            <v>IP002302</v>
          </cell>
          <cell r="B825" t="str">
            <v>IP05250050/</v>
          </cell>
          <cell r="C825" t="str">
            <v>Poste de aco reto de 3,50m, com flange de aco soldado na sua base, fixado por parafuso chumbadores engastados em fundacao de concreto, exclusive fundacao e fornecimento do poste.  Assentamento.</v>
          </cell>
          <cell r="D825" t="str">
            <v>h</v>
          </cell>
          <cell r="E825">
            <v>53.46</v>
          </cell>
        </row>
        <row r="826">
          <cell r="A826" t="str">
            <v>IP002303</v>
          </cell>
          <cell r="B826" t="str">
            <v>IP05250100/</v>
          </cell>
          <cell r="C826" t="str">
            <v>Poste de aco reto de 3,50m com engastamento da parte inferior da coluna diretamente no solo, exclusive fornecimento do poste.  Assentamento.</v>
          </cell>
          <cell r="D826" t="str">
            <v>h</v>
          </cell>
          <cell r="E826">
            <v>47.54</v>
          </cell>
        </row>
        <row r="827">
          <cell r="A827" t="str">
            <v>IP001576</v>
          </cell>
          <cell r="B827" t="str">
            <v>IP05250150/</v>
          </cell>
          <cell r="C827" t="str">
            <v>Poste de aco, reto, de 4,50m ate 6m, com engastamento da parte inferior da coluna diretamente no solo; exclusive fornecimento do poste.  Assentamento.</v>
          </cell>
          <cell r="D827" t="str">
            <v>un</v>
          </cell>
          <cell r="E827">
            <v>58.23</v>
          </cell>
        </row>
        <row r="828">
          <cell r="A828" t="str">
            <v>IP001577</v>
          </cell>
          <cell r="B828" t="str">
            <v>IP05250200/</v>
          </cell>
          <cell r="C828" t="str">
            <v>Poste de aco, reto, de 7m ate 12m, com engastamento da parte inferior da coluna diretamente no solo; exclusive fornecimento do poste.  Assentamento.</v>
          </cell>
          <cell r="D828" t="str">
            <v>un</v>
          </cell>
          <cell r="E828">
            <v>118.06</v>
          </cell>
        </row>
        <row r="829">
          <cell r="A829" t="str">
            <v>IP001578</v>
          </cell>
          <cell r="B829" t="str">
            <v>IP05250250/</v>
          </cell>
          <cell r="C829" t="str">
            <v>Poste de aco, reto, de 13m ate 20m, com engastamento da parte inferior da coluna diretamente no solo; exclusive fornecimento do poste.  Assentamento.</v>
          </cell>
          <cell r="D829" t="str">
            <v>un</v>
          </cell>
          <cell r="E829">
            <v>236.38</v>
          </cell>
        </row>
        <row r="830">
          <cell r="A830" t="str">
            <v>IP001579</v>
          </cell>
          <cell r="B830" t="str">
            <v>IP05250300/</v>
          </cell>
          <cell r="C830" t="str">
            <v>Poste de aco, curvo, de 1 braco, de 8m ate 12m, com engastamento da parte inferior da coluna diretamente no solo; exclusive fornecimento do poste.  Assentamento.</v>
          </cell>
          <cell r="D830" t="str">
            <v>un</v>
          </cell>
          <cell r="E830">
            <v>118.06</v>
          </cell>
        </row>
        <row r="831">
          <cell r="A831" t="str">
            <v>IP001580</v>
          </cell>
          <cell r="B831" t="str">
            <v>IP05250350/</v>
          </cell>
          <cell r="C831" t="str">
            <v>Poste de aco, curvo, de 2 bracos, de 8m ate 12m, com engastamento da parte inferior da coluna diretamente no solo; exclusive fornecimento do poste.  Assentamento.</v>
          </cell>
          <cell r="D831" t="str">
            <v>un</v>
          </cell>
          <cell r="E831">
            <v>139.44999999999999</v>
          </cell>
        </row>
        <row r="832">
          <cell r="A832" t="str">
            <v>IP003789</v>
          </cell>
          <cell r="B832" t="str">
            <v>IP05250356/</v>
          </cell>
          <cell r="C832" t="str">
            <v>Poste de aco curvo, de 2 bracos, de 10m a 12m, com flange de aco soldado na sua base, fixado por parafusos chumbadores engastados em fundacao de concreto.  Assentamento.</v>
          </cell>
          <cell r="D832" t="str">
            <v>m</v>
          </cell>
          <cell r="E832">
            <v>106.91</v>
          </cell>
        </row>
        <row r="833">
          <cell r="A833" t="str">
            <v>IP001617</v>
          </cell>
          <cell r="B833" t="str">
            <v>IP05250400/</v>
          </cell>
          <cell r="C833" t="str">
            <v>Poste de aco, curvo, conico continuo, simples, sem base, com janela de inspecao, com altura de 9m.  Fornecimento e assentamento.</v>
          </cell>
          <cell r="D833" t="str">
            <v>un</v>
          </cell>
          <cell r="E833">
            <v>624.46</v>
          </cell>
        </row>
        <row r="834">
          <cell r="A834" t="str">
            <v>IP005315</v>
          </cell>
          <cell r="B834" t="str">
            <v>IP05250500/</v>
          </cell>
          <cell r="C834" t="str">
            <v>Poste de concreto, com secao circular, com 5m de comprimento e carga nominal no topo de 100Kg, inclusive escavacao, exclusive transporte.  Fornecimento e colocacao.</v>
          </cell>
          <cell r="D834" t="str">
            <v>un</v>
          </cell>
          <cell r="E834">
            <v>163.81</v>
          </cell>
        </row>
        <row r="835">
          <cell r="A835" t="str">
            <v>IP005316</v>
          </cell>
          <cell r="B835" t="str">
            <v>IP05250550/</v>
          </cell>
          <cell r="C835" t="str">
            <v>Poste de concreto, com secao circular, com 7m de comprimento e carga nominal no topo, de 100Kg, inclusive escavacao e exclusive transporte.  Fornecimento e colocacao.</v>
          </cell>
          <cell r="D835" t="str">
            <v>un</v>
          </cell>
          <cell r="E835">
            <v>266.22000000000003</v>
          </cell>
        </row>
        <row r="836">
          <cell r="A836" t="str">
            <v>IP005317</v>
          </cell>
          <cell r="B836" t="str">
            <v>IP05250556/</v>
          </cell>
          <cell r="C836" t="str">
            <v>Poste de concreto, com secao circular, com 7m de comprimento e carga nominal no topo, de 200Kg, inclusive escavacao e exclusive transporte.  Fornecimento e colocacao.</v>
          </cell>
          <cell r="D836" t="str">
            <v>un</v>
          </cell>
          <cell r="E836">
            <v>323.52</v>
          </cell>
        </row>
        <row r="837">
          <cell r="A837" t="str">
            <v>IP001018</v>
          </cell>
          <cell r="B837" t="str">
            <v>IP05250559/</v>
          </cell>
          <cell r="C837" t="str">
            <v>Poste de concreto, com secao circular, com 7m de comprimento e carga nominal horizontal no topo, de 300Kg, inclusive escavacao exclusive transporte.  Fornecimento e colocacao.</v>
          </cell>
          <cell r="D837" t="str">
            <v>un</v>
          </cell>
          <cell r="E837">
            <v>381.29</v>
          </cell>
        </row>
        <row r="838">
          <cell r="A838" t="str">
            <v>IP001570</v>
          </cell>
          <cell r="B838" t="str">
            <v>IP05250600/</v>
          </cell>
          <cell r="C838" t="str">
            <v>Poste de concreto, circular reto de 9m, com cabeca de concreto; exclusive fornecimento do poste e da cabeca.  Assentamento.</v>
          </cell>
          <cell r="D838" t="str">
            <v>un</v>
          </cell>
          <cell r="E838">
            <v>121.46</v>
          </cell>
        </row>
        <row r="839">
          <cell r="A839" t="str">
            <v>IP001571</v>
          </cell>
          <cell r="B839" t="str">
            <v>IP05250650/</v>
          </cell>
          <cell r="C839" t="str">
            <v>Poste de concreto, circular reto de 11m, com cabeca de concreto; exclusive fornecimento do poste e da cabeca.  Assentamento.</v>
          </cell>
          <cell r="D839" t="str">
            <v>un</v>
          </cell>
          <cell r="E839">
            <v>132.16</v>
          </cell>
        </row>
        <row r="840">
          <cell r="A840" t="str">
            <v>IP001572</v>
          </cell>
          <cell r="B840" t="str">
            <v>IP05250700/</v>
          </cell>
          <cell r="C840" t="str">
            <v>Poste de concreto, circular reto de 12m, com cabeca de concreto; exclusive fornecimento do poste e da cabeca.  Assentamento.</v>
          </cell>
          <cell r="D840" t="str">
            <v>un</v>
          </cell>
          <cell r="E840">
            <v>154.09</v>
          </cell>
        </row>
        <row r="841">
          <cell r="A841" t="str">
            <v>IP001573</v>
          </cell>
          <cell r="B841" t="str">
            <v>IP05250750/</v>
          </cell>
          <cell r="C841" t="str">
            <v>Poste de concreto, circular reto de 13m, com cabeca de concreto; exclusive fornecimento do poste e da cabeca.  Assentamento.</v>
          </cell>
          <cell r="D841" t="str">
            <v>un</v>
          </cell>
          <cell r="E841">
            <v>188.45</v>
          </cell>
        </row>
        <row r="842">
          <cell r="A842" t="str">
            <v>IP001574</v>
          </cell>
          <cell r="B842" t="str">
            <v>IP05250800/</v>
          </cell>
          <cell r="C842" t="str">
            <v>Poste de concreto, circular reto de 17m, com cabeca de concreto; exclusive fornecimento do poste e da cabeca.  Assentamento.</v>
          </cell>
          <cell r="D842" t="str">
            <v>un</v>
          </cell>
          <cell r="E842">
            <v>250.92</v>
          </cell>
        </row>
        <row r="843">
          <cell r="A843" t="str">
            <v>IP001575</v>
          </cell>
          <cell r="B843" t="str">
            <v>IP05250950/</v>
          </cell>
          <cell r="C843" t="str">
            <v>Poste de madeira circular de 7m a 11m, exclusive fornecimento do poste.  Assentamento.</v>
          </cell>
          <cell r="D843" t="str">
            <v>un</v>
          </cell>
          <cell r="E843">
            <v>94.74</v>
          </cell>
        </row>
        <row r="844">
          <cell r="A844" t="str">
            <v>IP010275</v>
          </cell>
          <cell r="B844" t="str">
            <v>IP05250956/</v>
          </cell>
          <cell r="C844" t="str">
            <v>Poste de madeira, reto, com secao cicurlar, altura de 9m, tipo medio.  Fornecimento e colocacao, inclusive escavacao e reaterro.</v>
          </cell>
          <cell r="D844" t="str">
            <v>un</v>
          </cell>
          <cell r="E844">
            <v>276.54000000000002</v>
          </cell>
        </row>
        <row r="845">
          <cell r="A845" t="str">
            <v>IP001583</v>
          </cell>
          <cell r="B845" t="str">
            <v>IP05300200/</v>
          </cell>
          <cell r="C845" t="str">
            <v>Poste de aco, reto, de 4,50m a 6m, com flange de aco soldado na base, fixado por parafusos chumbadores engastados em fundacao de concreto, exclusive fundacao e fornecimento do poste.  Assentamento.</v>
          </cell>
          <cell r="D845" t="str">
            <v>un</v>
          </cell>
          <cell r="E845">
            <v>53.46</v>
          </cell>
        </row>
        <row r="846">
          <cell r="A846" t="str">
            <v>IP001584</v>
          </cell>
          <cell r="B846" t="str">
            <v>IP05300250/</v>
          </cell>
          <cell r="C846" t="str">
            <v>Poste de aco, reto, de 7m a 11m, com flange de aco soldado na sua base, fixado por parafusos chumbadores engastados em fundacao de concreto, exclusive fundacao e fornecimento do poste.  Assentamento.</v>
          </cell>
          <cell r="D846" t="str">
            <v>un</v>
          </cell>
          <cell r="E846">
            <v>80.19</v>
          </cell>
        </row>
        <row r="847">
          <cell r="A847" t="str">
            <v>IP001585</v>
          </cell>
          <cell r="B847" t="str">
            <v>IP05300300/</v>
          </cell>
          <cell r="C847" t="str">
            <v>Poste de aco, reto, de 12m a 20m, com flange de aco soldado na sua base, fixado por parafusos chumbadores engastados em fundacao de concreto, exclusive fundacao e fornecimento do poste.  Assentamento.</v>
          </cell>
          <cell r="D847" t="str">
            <v>un</v>
          </cell>
          <cell r="E847">
            <v>106.91</v>
          </cell>
        </row>
        <row r="848">
          <cell r="A848" t="str">
            <v>IP001586</v>
          </cell>
          <cell r="B848" t="str">
            <v>IP05300500/</v>
          </cell>
          <cell r="C848" t="str">
            <v>Poste de aco, curvo, de 1 braco, de 8m a 9m, com flange de aco soldado na sua base, fixado por parafusos chumbadores engastados em fundacao de concreto, exclusive fundacao e poste.</v>
          </cell>
          <cell r="D848" t="str">
            <v>un</v>
          </cell>
          <cell r="E848">
            <v>53.46</v>
          </cell>
        </row>
        <row r="849">
          <cell r="A849" t="str">
            <v>IP001588</v>
          </cell>
          <cell r="B849" t="str">
            <v>IP05300506/</v>
          </cell>
          <cell r="C849" t="str">
            <v>Poste de aco, curvo, de 2 bracos, de 8m a 9m, com flange de aco soldado na sua base, fixado por parafusos chumbadores engastados em fundacao de concreto, exclusive fundacao e poste.  Assentamento.</v>
          </cell>
          <cell r="D849" t="str">
            <v>un</v>
          </cell>
          <cell r="E849">
            <v>64.150000000000006</v>
          </cell>
        </row>
        <row r="850">
          <cell r="A850" t="str">
            <v>IP001685</v>
          </cell>
          <cell r="B850" t="str">
            <v>IP15100100/</v>
          </cell>
          <cell r="C850" t="str">
            <v>Rede de alta tensao (AT), aerea, com 2 condutores de aluminio; exclusive fornecimento dos condutores (lance).  Instalacao.</v>
          </cell>
          <cell r="D850" t="str">
            <v>un</v>
          </cell>
          <cell r="E850">
            <v>42.77</v>
          </cell>
        </row>
        <row r="851">
          <cell r="A851" t="str">
            <v>IP001686</v>
          </cell>
          <cell r="B851" t="str">
            <v>IP15100150/</v>
          </cell>
          <cell r="C851" t="str">
            <v>Rede de alta tensao (AT), aerea, com 2 condutores de cobre, exclusive fornecimento dos condutores.  Instalacao.</v>
          </cell>
          <cell r="D851" t="str">
            <v>un</v>
          </cell>
          <cell r="E851">
            <v>37.42</v>
          </cell>
        </row>
        <row r="852">
          <cell r="A852" t="str">
            <v>IP001687</v>
          </cell>
          <cell r="B852" t="str">
            <v>IP15100200/</v>
          </cell>
          <cell r="C852" t="str">
            <v>Rede de alta tensao (AT), aerea, com 3 condutores de aluminio; exclusive fornecimento dos condutores.  Instalacao.</v>
          </cell>
          <cell r="D852" t="str">
            <v>un</v>
          </cell>
          <cell r="E852">
            <v>64.150000000000006</v>
          </cell>
        </row>
        <row r="853">
          <cell r="A853" t="str">
            <v>IP001688</v>
          </cell>
          <cell r="B853" t="str">
            <v>IP15100250/</v>
          </cell>
          <cell r="C853" t="str">
            <v>Rede de alta tensao (AT), aerea, com 3 condutores de cobre, exclusive fornecimento dos condutores.  Instalacao.</v>
          </cell>
          <cell r="D853" t="str">
            <v>un</v>
          </cell>
          <cell r="E853">
            <v>53.46</v>
          </cell>
        </row>
        <row r="854">
          <cell r="A854" t="str">
            <v>IP010403</v>
          </cell>
          <cell r="B854" t="str">
            <v>IP15150050/</v>
          </cell>
          <cell r="C854" t="str">
            <v>Isolador de baixa tensao (BT), tipo carretel, na cor marrom, medindo (72x72)mm.  Fornecimento.</v>
          </cell>
          <cell r="D854" t="str">
            <v>un</v>
          </cell>
          <cell r="E854">
            <v>1.47</v>
          </cell>
        </row>
        <row r="855">
          <cell r="A855" t="str">
            <v>IP007936</v>
          </cell>
          <cell r="B855" t="str">
            <v>IP15150100/</v>
          </cell>
          <cell r="C855" t="str">
            <v>Isolador tipo pino, 13,8Kv.  Fornecimento.</v>
          </cell>
          <cell r="D855" t="str">
            <v>un</v>
          </cell>
          <cell r="E855">
            <v>6.95</v>
          </cell>
        </row>
        <row r="856">
          <cell r="A856" t="str">
            <v>IP008157</v>
          </cell>
          <cell r="B856" t="str">
            <v>IP15200050/</v>
          </cell>
          <cell r="C856" t="str">
            <v>Mufla, 12/20Kv, referencia terminal modular TM, Pirelli ou similar.  Fornecimento e instalacao.</v>
          </cell>
          <cell r="D856" t="str">
            <v>un</v>
          </cell>
          <cell r="E856">
            <v>166.47</v>
          </cell>
        </row>
        <row r="857">
          <cell r="A857" t="str">
            <v>IP003937</v>
          </cell>
          <cell r="B857" t="str">
            <v>IP15200100/</v>
          </cell>
          <cell r="C857" t="str">
            <v>Mufla terminal para cabo singelo 50mm2, 15Kv, inclusive bracadeira para fixacao.  Fornecimento e assentamento.</v>
          </cell>
          <cell r="D857" t="str">
            <v>un</v>
          </cell>
          <cell r="E857">
            <v>274.49</v>
          </cell>
        </row>
        <row r="858">
          <cell r="A858" t="str">
            <v>IP006232</v>
          </cell>
          <cell r="B858" t="str">
            <v>IP15250100/</v>
          </cell>
          <cell r="C858" t="str">
            <v>Cabo de cobre nu, secao de 16mm2.  Fornecimento.</v>
          </cell>
          <cell r="D858" t="str">
            <v>Kg</v>
          </cell>
          <cell r="E858">
            <v>15.85</v>
          </cell>
        </row>
        <row r="859">
          <cell r="A859" t="str">
            <v>IP008187</v>
          </cell>
          <cell r="B859" t="str">
            <v>IP15250109/</v>
          </cell>
          <cell r="C859" t="str">
            <v>Cabo de cobre nu, secao de 25mm2.  Fornecimento.</v>
          </cell>
          <cell r="D859" t="str">
            <v>Kg</v>
          </cell>
          <cell r="E859">
            <v>15.96</v>
          </cell>
        </row>
        <row r="860">
          <cell r="A860" t="str">
            <v>IP007942</v>
          </cell>
          <cell r="B860" t="str">
            <v>IP15250112/</v>
          </cell>
          <cell r="C860" t="str">
            <v>Cabo de cobre nu, secao de 35mm2.  Fornecimento.</v>
          </cell>
          <cell r="D860" t="str">
            <v>Kg</v>
          </cell>
          <cell r="E860">
            <v>16.260000000000002</v>
          </cell>
        </row>
        <row r="861">
          <cell r="A861" t="str">
            <v>IP008067</v>
          </cell>
          <cell r="B861" t="str">
            <v>IP15300050/</v>
          </cell>
          <cell r="C861" t="str">
            <v>Cabo de cobre, 750V, secao de 1,5mm2.  Fornecimento.</v>
          </cell>
          <cell r="D861" t="str">
            <v>m</v>
          </cell>
          <cell r="E861">
            <v>0.31</v>
          </cell>
        </row>
        <row r="862">
          <cell r="A862" t="str">
            <v>IP008052</v>
          </cell>
          <cell r="B862" t="str">
            <v>IP15300053/</v>
          </cell>
          <cell r="C862" t="str">
            <v>Cabo de cobre flexivel, 750V, secao de 2x1,5mm2, PVC/ 70oC.  Fornecimento.</v>
          </cell>
          <cell r="D862" t="str">
            <v>m</v>
          </cell>
          <cell r="E862">
            <v>1.18</v>
          </cell>
        </row>
        <row r="863">
          <cell r="A863" t="str">
            <v>IP006234</v>
          </cell>
          <cell r="B863" t="str">
            <v>IP15300059/</v>
          </cell>
          <cell r="C863" t="str">
            <v>Cabo de cobre flexivel, 750V, secao de 3x1,5mm2, PVC/ 70oC, classe 4.  Fornecimento.</v>
          </cell>
          <cell r="D863" t="str">
            <v>m</v>
          </cell>
          <cell r="E863">
            <v>1.35</v>
          </cell>
        </row>
        <row r="864">
          <cell r="A864" t="str">
            <v>IP008845</v>
          </cell>
          <cell r="B864" t="str">
            <v>IP15300062/</v>
          </cell>
          <cell r="C864" t="str">
            <v>Cabo de cobre flexivel, 750V, secao de 3x1,5mm2, PVC/ 70oC, classe 4.  Fornecimento e colocacao.</v>
          </cell>
          <cell r="D864" t="str">
            <v>un</v>
          </cell>
          <cell r="E864">
            <v>5.14</v>
          </cell>
        </row>
        <row r="865">
          <cell r="A865" t="str">
            <v>IP007943</v>
          </cell>
          <cell r="B865" t="str">
            <v>IP15300106/</v>
          </cell>
          <cell r="C865" t="str">
            <v>Cabo de cobre flexivel, 750V, secao de 3x2,5mm2, PVC/70oC.  Fornecimento</v>
          </cell>
          <cell r="D865" t="str">
            <v>m</v>
          </cell>
          <cell r="E865">
            <v>2.17</v>
          </cell>
        </row>
        <row r="866">
          <cell r="A866" t="str">
            <v>IP007250</v>
          </cell>
          <cell r="B866" t="str">
            <v>IP15300153/</v>
          </cell>
          <cell r="C866" t="str">
            <v>Cabo de cobre flexivel, 750V, secao de 2x4mm2, PVC/ 70oC, classe4.  Fornecimento.</v>
          </cell>
          <cell r="D866" t="str">
            <v>m</v>
          </cell>
          <cell r="E866">
            <v>2.7</v>
          </cell>
        </row>
        <row r="867">
          <cell r="A867" t="str">
            <v>IP008966</v>
          </cell>
          <cell r="B867" t="str">
            <v>IP15300156/</v>
          </cell>
          <cell r="C867" t="str">
            <v>Cabo de cobre flexivel, 750V, secao de 3x4mm2, PVC/ 70oC.  Fornecimento.</v>
          </cell>
          <cell r="D867" t="str">
            <v>m</v>
          </cell>
          <cell r="E867">
            <v>3.73</v>
          </cell>
        </row>
        <row r="868">
          <cell r="A868" t="str">
            <v>IP008965</v>
          </cell>
          <cell r="B868" t="str">
            <v>IP15300159/</v>
          </cell>
          <cell r="C868" t="str">
            <v>Cabo de cobre flexivel, 750V, secao de 4x4mm2, PVC/ 70oC.  Fornecimento.</v>
          </cell>
          <cell r="D868" t="str">
            <v>m</v>
          </cell>
          <cell r="E868">
            <v>4.2300000000000004</v>
          </cell>
        </row>
        <row r="869">
          <cell r="A869" t="str">
            <v>IP007348</v>
          </cell>
          <cell r="B869" t="str">
            <v>IP15300206/</v>
          </cell>
          <cell r="C869" t="str">
            <v>Cabo de cobre flexivel, 750V, secao de 3x6mm2, PVC/ 70oC.  Fornecimento.</v>
          </cell>
          <cell r="D869" t="str">
            <v>m</v>
          </cell>
          <cell r="E869">
            <v>4.63</v>
          </cell>
        </row>
        <row r="870">
          <cell r="A870" t="str">
            <v>IP009091</v>
          </cell>
          <cell r="B870" t="str">
            <v>IP15300253/</v>
          </cell>
          <cell r="C870" t="str">
            <v>Cabo de cobre flexivel, 750V, secao de 2x10mm2, PVC/ 70oC.  Fornecimento.</v>
          </cell>
          <cell r="D870" t="str">
            <v>m</v>
          </cell>
          <cell r="E870">
            <v>6.11</v>
          </cell>
        </row>
        <row r="871">
          <cell r="A871" t="str">
            <v>IP008431</v>
          </cell>
          <cell r="B871" t="str">
            <v>IP15300256/</v>
          </cell>
          <cell r="C871" t="str">
            <v>Cabo de cobre, flexivel, 750V, secao de 3x10mm2, PVC/ 70oC.  Fornecimento.</v>
          </cell>
          <cell r="D871" t="str">
            <v>m</v>
          </cell>
          <cell r="E871">
            <v>8.0299999999999994</v>
          </cell>
        </row>
        <row r="872">
          <cell r="A872" t="str">
            <v>IP008978</v>
          </cell>
          <cell r="B872" t="str">
            <v>IP15300259/</v>
          </cell>
          <cell r="C872" t="str">
            <v>Cabo de cobre flexivel, 750V, secao de 4x10mm2, PVC/ 70oC.  Fornecimento.</v>
          </cell>
          <cell r="D872" t="str">
            <v>m</v>
          </cell>
          <cell r="E872">
            <v>10.23</v>
          </cell>
        </row>
        <row r="873">
          <cell r="A873" t="str">
            <v>IP008786</v>
          </cell>
          <cell r="B873" t="str">
            <v>IP15300300/</v>
          </cell>
          <cell r="C873" t="str">
            <v>Cabo de cobre flexivel, 750V/70o, secao de 16mm2.  Fornecimento.</v>
          </cell>
          <cell r="D873" t="str">
            <v>m</v>
          </cell>
          <cell r="E873">
            <v>2.96</v>
          </cell>
        </row>
        <row r="874">
          <cell r="A874" t="str">
            <v>IP009092</v>
          </cell>
          <cell r="B874" t="str">
            <v>IP15300309/</v>
          </cell>
          <cell r="C874" t="str">
            <v>Cabo de cobre flexivel, 750V, secao de 3x16mm2, PVC/ 70oC.  Fornecimento.</v>
          </cell>
          <cell r="D874" t="str">
            <v>m</v>
          </cell>
          <cell r="E874">
            <v>13.65</v>
          </cell>
        </row>
        <row r="875">
          <cell r="A875" t="str">
            <v>IP008973</v>
          </cell>
          <cell r="B875" t="str">
            <v>IP15350300/</v>
          </cell>
          <cell r="C875" t="str">
            <v>Cabo de cobre rigido, 1Kv, 6mm2, PVC/ 70oC.  Fornecimento.</v>
          </cell>
          <cell r="D875" t="str">
            <v>m</v>
          </cell>
          <cell r="E875">
            <v>1.36</v>
          </cell>
        </row>
        <row r="876">
          <cell r="A876" t="str">
            <v>IP008078</v>
          </cell>
          <cell r="B876" t="str">
            <v>IP15350303/</v>
          </cell>
          <cell r="C876" t="str">
            <v>Cabo de cobre, 750V, secao de 2x6mm2, PVC/ 70oC.  Fornecimento.</v>
          </cell>
          <cell r="D876" t="str">
            <v>m</v>
          </cell>
          <cell r="E876">
            <v>3.81</v>
          </cell>
        </row>
        <row r="877">
          <cell r="A877" t="str">
            <v>IP009090</v>
          </cell>
          <cell r="B877" t="str">
            <v>IP15350350/</v>
          </cell>
          <cell r="C877" t="str">
            <v>Cabo de cobre rigido, secao de 10mm2, 1Kv, isolado XLPE.  Fornecimento.</v>
          </cell>
          <cell r="D877" t="str">
            <v>m</v>
          </cell>
          <cell r="E877">
            <v>2.34</v>
          </cell>
        </row>
        <row r="878">
          <cell r="A878" t="str">
            <v>IP008972</v>
          </cell>
          <cell r="B878" t="str">
            <v>IP15350400/</v>
          </cell>
          <cell r="C878" t="str">
            <v>Cabo de cobre, 1Kv, 16mm2, PVC/ 70oC.  Fornecimento.</v>
          </cell>
          <cell r="D878" t="str">
            <v>m</v>
          </cell>
          <cell r="E878">
            <v>2.94</v>
          </cell>
        </row>
        <row r="879">
          <cell r="A879" t="str">
            <v>IP008975</v>
          </cell>
          <cell r="B879" t="str">
            <v>IP15350450/</v>
          </cell>
          <cell r="C879" t="str">
            <v>Cabo de cobre rigido, 1Kv, 25mm2, PVC/ 70oC.  Fornecimento.</v>
          </cell>
          <cell r="D879" t="str">
            <v>m</v>
          </cell>
          <cell r="E879">
            <v>5.14</v>
          </cell>
        </row>
        <row r="880">
          <cell r="A880" t="str">
            <v>IP007347</v>
          </cell>
          <cell r="B880" t="str">
            <v>IP15350456/</v>
          </cell>
          <cell r="C880" t="str">
            <v>Cabo de cobre rigido, secao de 25mm2, 1Kv, isolado XLPE.  Fornecimento.</v>
          </cell>
          <cell r="D880" t="str">
            <v>m</v>
          </cell>
          <cell r="E880">
            <v>4.4400000000000004</v>
          </cell>
        </row>
        <row r="881">
          <cell r="A881" t="str">
            <v>IP006356</v>
          </cell>
          <cell r="B881" t="str">
            <v>IP15350459/</v>
          </cell>
          <cell r="C881" t="str">
            <v>Cabo de cobre rigido, 25mm2, 8,7 a 15Kv, isolado EPR/XLPE.  Fornecimento.</v>
          </cell>
          <cell r="D881" t="str">
            <v>m</v>
          </cell>
          <cell r="E881">
            <v>14.61</v>
          </cell>
        </row>
        <row r="882">
          <cell r="A882" t="str">
            <v>IP008432</v>
          </cell>
          <cell r="B882" t="str">
            <v>IP15350500/</v>
          </cell>
          <cell r="C882" t="str">
            <v>Cabo de cobre rigido, 1Kv, 35mm2, PVC/ 70oC.  Fornecimento.</v>
          </cell>
          <cell r="D882" t="str">
            <v>m</v>
          </cell>
          <cell r="E882">
            <v>6.68</v>
          </cell>
        </row>
        <row r="883">
          <cell r="A883" t="str">
            <v>IP008974</v>
          </cell>
          <cell r="B883" t="str">
            <v>IP15350550/</v>
          </cell>
          <cell r="C883" t="str">
            <v>Cabo de cobre rigido, 1Kv, 50mm2, PVC/ 70oC.  Fornecimento.</v>
          </cell>
          <cell r="D883" t="str">
            <v>m</v>
          </cell>
          <cell r="E883">
            <v>9.36</v>
          </cell>
        </row>
        <row r="884">
          <cell r="A884" t="str">
            <v>IP008064</v>
          </cell>
          <cell r="B884" t="str">
            <v>IP15350556/</v>
          </cell>
          <cell r="C884" t="str">
            <v>Cabo de cobre rigido, secao de 50mm2, 1Kv, isolado XLPE.  Fornecimento.</v>
          </cell>
          <cell r="D884" t="str">
            <v>m</v>
          </cell>
          <cell r="E884">
            <v>29.42</v>
          </cell>
        </row>
        <row r="885">
          <cell r="A885" t="str">
            <v>IP006444</v>
          </cell>
          <cell r="B885" t="str">
            <v>IP15350562/</v>
          </cell>
          <cell r="C885" t="str">
            <v>Cabo de cobre rigido, secao de 3x1x50mm2, triplexado, 20Kv, isolado EPR/XLPE.  Fornecimento.</v>
          </cell>
          <cell r="D885" t="str">
            <v>m</v>
          </cell>
          <cell r="E885">
            <v>85.19</v>
          </cell>
        </row>
        <row r="886">
          <cell r="A886" t="str">
            <v>IP008111</v>
          </cell>
          <cell r="B886" t="str">
            <v>IP15350600/</v>
          </cell>
          <cell r="C886" t="str">
            <v>Cabo de cobre rigido, secao de 70mm2, 1Kv, isolado XLPE.  Fornecimento.</v>
          </cell>
          <cell r="D886" t="str">
            <v>m</v>
          </cell>
          <cell r="E886">
            <v>22.63</v>
          </cell>
        </row>
        <row r="887">
          <cell r="A887" t="str">
            <v>IP009085</v>
          </cell>
          <cell r="B887" t="str">
            <v>IP15400050A</v>
          </cell>
          <cell r="C887" t="str">
            <v>Cabo de aluminio nu, 2AWG, sem alma de aco (CA).  Fornecimento.</v>
          </cell>
          <cell r="D887" t="str">
            <v>Kg</v>
          </cell>
          <cell r="E887">
            <v>1.27</v>
          </cell>
        </row>
        <row r="888">
          <cell r="A888" t="str">
            <v>IP008779</v>
          </cell>
          <cell r="B888" t="str">
            <v>IP15400100/</v>
          </cell>
          <cell r="C888" t="str">
            <v>Cabo de aluminio, 1Kv, 2AWG, PVC/ 70oC.  Fornecimento.</v>
          </cell>
          <cell r="D888" t="str">
            <v>m</v>
          </cell>
          <cell r="E888" t="e">
            <v>#N/A</v>
          </cell>
        </row>
        <row r="889">
          <cell r="A889" t="str">
            <v>IP008877</v>
          </cell>
          <cell r="B889" t="str">
            <v>IP15400150/</v>
          </cell>
          <cell r="C889" t="str">
            <v>Cabo de aluminio WPP 2AWG.  Fornecimento.</v>
          </cell>
          <cell r="D889" t="str">
            <v>m</v>
          </cell>
          <cell r="E889">
            <v>1.49</v>
          </cell>
        </row>
        <row r="890">
          <cell r="A890" t="str">
            <v>IP008798</v>
          </cell>
          <cell r="B890" t="str">
            <v>IP15400200A</v>
          </cell>
          <cell r="C890" t="str">
            <v>Cabo de aluminio nu, 1/0AWG, com alma de aco (CAA).  Fornecimento.</v>
          </cell>
          <cell r="D890" t="str">
            <v>Kg</v>
          </cell>
          <cell r="E890">
            <v>2.65</v>
          </cell>
        </row>
        <row r="891">
          <cell r="A891" t="str">
            <v>IP010656</v>
          </cell>
          <cell r="B891" t="str">
            <v>IP15400250/</v>
          </cell>
          <cell r="C891" t="str">
            <v>Cabo de aluminio 1Kv, 1/0AWG, XLPE.  Fornecimento.</v>
          </cell>
          <cell r="D891" t="str">
            <v>m</v>
          </cell>
          <cell r="E891">
            <v>3.44</v>
          </cell>
        </row>
        <row r="892">
          <cell r="A892" t="str">
            <v>IP010655</v>
          </cell>
          <cell r="B892" t="str">
            <v>IP15400300/</v>
          </cell>
          <cell r="C892" t="str">
            <v>Cabo de aluminio WPP, 1Kv, 1/0AWG.  Fornecimento.</v>
          </cell>
          <cell r="D892" t="str">
            <v>m</v>
          </cell>
          <cell r="E892">
            <v>2.95</v>
          </cell>
        </row>
        <row r="893">
          <cell r="A893" t="str">
            <v>IP008844</v>
          </cell>
          <cell r="B893" t="str">
            <v>IP15400500/</v>
          </cell>
          <cell r="C893" t="str">
            <v>Cabo singelo de aluminio, 750V, antichama de 35mm2, isolamento e capa de PVC/ 70oC.  Fornecimento e colocacao.</v>
          </cell>
          <cell r="D893" t="str">
            <v>un</v>
          </cell>
          <cell r="E893" t="e">
            <v>#N/A</v>
          </cell>
        </row>
        <row r="894">
          <cell r="A894" t="str">
            <v>IP008846</v>
          </cell>
          <cell r="B894" t="str">
            <v>IP15400506/</v>
          </cell>
          <cell r="C894" t="str">
            <v>Cabo de aluminio simples com cobertura de PVC (WPP), 35mm2.  Fornecimento e colocacao.</v>
          </cell>
          <cell r="D894" t="str">
            <v>un</v>
          </cell>
          <cell r="E894" t="e">
            <v>#N/A</v>
          </cell>
        </row>
        <row r="895">
          <cell r="A895" t="str">
            <v>IP008785</v>
          </cell>
          <cell r="B895" t="str">
            <v>IP15400512/</v>
          </cell>
          <cell r="C895" t="str">
            <v>Cabo de aluminio, 1Kv, 35mm2, XLPE.  Fornecimento.</v>
          </cell>
          <cell r="D895" t="str">
            <v>m</v>
          </cell>
          <cell r="E895">
            <v>1.99</v>
          </cell>
        </row>
        <row r="896">
          <cell r="A896" t="str">
            <v>IP001713</v>
          </cell>
          <cell r="B896" t="str">
            <v>IP15450050/</v>
          </cell>
          <cell r="C896" t="str">
            <v>Colocacao e fornecimento de arame de ferro galvanizado, secao de 2mm2 (12AWG), embuchado com papel, em linha de dutos; exclusive dutos.</v>
          </cell>
          <cell r="D896" t="str">
            <v>m</v>
          </cell>
          <cell r="E896">
            <v>0.71</v>
          </cell>
        </row>
        <row r="897">
          <cell r="A897" t="str">
            <v>IP001708</v>
          </cell>
          <cell r="B897" t="str">
            <v>IP15450100/</v>
          </cell>
          <cell r="C897" t="str">
            <v>Colocacao de 1 condutor singelo em linha de dutos; exclusive fornecimento de condutor e dos dutos.</v>
          </cell>
          <cell r="D897" t="str">
            <v>m</v>
          </cell>
          <cell r="E897">
            <v>1.07</v>
          </cell>
        </row>
        <row r="898">
          <cell r="A898" t="str">
            <v>IP001709</v>
          </cell>
          <cell r="B898" t="str">
            <v>IP15450106/</v>
          </cell>
          <cell r="C898" t="str">
            <v>Colocacao de 3 condutores singelos em linha de dutos; exclusive fornecimento de condutor e dos dutos.</v>
          </cell>
          <cell r="D898" t="str">
            <v>m</v>
          </cell>
          <cell r="E898">
            <v>1.61</v>
          </cell>
        </row>
        <row r="899">
          <cell r="A899" t="str">
            <v>IP001710</v>
          </cell>
          <cell r="B899" t="str">
            <v>IP15450109/</v>
          </cell>
          <cell r="C899" t="str">
            <v>Colocacao de 4 condutores singelos em linha de dutos; exclusive fornecimento de condutor e dos dutos.</v>
          </cell>
          <cell r="D899" t="str">
            <v>m</v>
          </cell>
          <cell r="E899">
            <v>2.14</v>
          </cell>
        </row>
        <row r="900">
          <cell r="A900" t="str">
            <v>IP003788</v>
          </cell>
          <cell r="B900" t="str">
            <v>IP15450112/</v>
          </cell>
          <cell r="C900" t="str">
            <v>Colocacao de 5 condutores singelos em linha de dutos; exclusive fornecimento do condutor e dos dutos.</v>
          </cell>
          <cell r="D900" t="str">
            <v>m</v>
          </cell>
          <cell r="E900">
            <v>2.68</v>
          </cell>
        </row>
        <row r="901">
          <cell r="A901" t="str">
            <v>IP001711</v>
          </cell>
          <cell r="B901" t="str">
            <v>IP15450200/</v>
          </cell>
          <cell r="C901" t="str">
            <v>Colocacao de 1 cabo bifasico, em linha de dutos; exclusive fornecimento dos cabos e dos dutos.</v>
          </cell>
          <cell r="D901" t="str">
            <v>m</v>
          </cell>
          <cell r="E901">
            <v>1.61</v>
          </cell>
        </row>
        <row r="902">
          <cell r="A902" t="str">
            <v>IP001712</v>
          </cell>
          <cell r="B902" t="str">
            <v>IP15450300/</v>
          </cell>
          <cell r="C902" t="str">
            <v>Colocacao de 1 cabo trifasico, em linha de dutos; exclusive fornecimento dos cabos e dos dutos.</v>
          </cell>
          <cell r="D902" t="str">
            <v>m</v>
          </cell>
          <cell r="E902">
            <v>1.61</v>
          </cell>
        </row>
        <row r="903">
          <cell r="A903" t="str">
            <v>IP009264</v>
          </cell>
          <cell r="B903" t="str">
            <v>IP15500100/</v>
          </cell>
          <cell r="C903" t="str">
            <v>Anilha de nylon para identificacao de condutor XLPE de 25 a 35mm2.  Fornecimento.</v>
          </cell>
          <cell r="D903" t="str">
            <v>un</v>
          </cell>
          <cell r="E903">
            <v>0.02</v>
          </cell>
        </row>
        <row r="904">
          <cell r="A904" t="str">
            <v>IP009265</v>
          </cell>
          <cell r="B904" t="str">
            <v>IP15500150/</v>
          </cell>
          <cell r="C904" t="str">
            <v>Anilha de nylon para identificacao de condutor XLPE de 50 a 70mm2.  Fornecimento.</v>
          </cell>
          <cell r="D904" t="str">
            <v>un</v>
          </cell>
          <cell r="E904">
            <v>0.03</v>
          </cell>
        </row>
        <row r="905">
          <cell r="A905" t="str">
            <v>IP007930</v>
          </cell>
          <cell r="B905" t="str">
            <v>IP15550050/</v>
          </cell>
          <cell r="C905" t="str">
            <v>Transformador de distribuicao monofasico, para iluminacao publica, para poste, 60Hz, 250/125V, de 10Kva.  Fornecimento.</v>
          </cell>
          <cell r="D905" t="str">
            <v>un</v>
          </cell>
          <cell r="E905">
            <v>1245.19</v>
          </cell>
        </row>
        <row r="906">
          <cell r="A906" t="str">
            <v>IP010409</v>
          </cell>
          <cell r="B906" t="str">
            <v>IP15550100/</v>
          </cell>
          <cell r="C906" t="str">
            <v>Transformador de distribuicao monofasico, de 25Kva, 60HZ, tensao secundaria de 250/125V.  Fornecimento.</v>
          </cell>
          <cell r="D906" t="str">
            <v>un</v>
          </cell>
          <cell r="E906">
            <v>1946.1</v>
          </cell>
        </row>
        <row r="907">
          <cell r="A907" t="str">
            <v>IP010408</v>
          </cell>
          <cell r="B907" t="str">
            <v>IP15550150/</v>
          </cell>
          <cell r="C907" t="str">
            <v>Transformador de distribuicao trifasico, de 30Kva, 60HZ, tensao secundaria de 220/127V.  Fornecimento.</v>
          </cell>
          <cell r="D907" t="str">
            <v>un</v>
          </cell>
          <cell r="E907">
            <v>2643.91</v>
          </cell>
        </row>
        <row r="908">
          <cell r="A908" t="str">
            <v>IP010407</v>
          </cell>
          <cell r="B908" t="str">
            <v>IP15550300/</v>
          </cell>
          <cell r="C908" t="str">
            <v>Transformador de distribuicao trifasico, de 45Kva, 60HZ, tensao secundaria de 220/127V.  Fornecimento.</v>
          </cell>
          <cell r="D908" t="str">
            <v>un</v>
          </cell>
          <cell r="E908">
            <v>2913.53</v>
          </cell>
        </row>
        <row r="909">
          <cell r="A909" t="str">
            <v>IP010406</v>
          </cell>
          <cell r="B909" t="str">
            <v>IP15550350/</v>
          </cell>
          <cell r="C909" t="str">
            <v>Transformador de distribuicao trifasico, de 75Kva, 60HZ, tensao secundaria de 220/127V.  Fornecimento.</v>
          </cell>
          <cell r="D909" t="str">
            <v>un</v>
          </cell>
          <cell r="E909">
            <v>4547.6499999999996</v>
          </cell>
        </row>
        <row r="910">
          <cell r="A910" t="str">
            <v>IP008971</v>
          </cell>
          <cell r="B910" t="str">
            <v>IP15550400/</v>
          </cell>
          <cell r="C910" t="str">
            <v>Transformador de distribuicao trifasico, de 75Kva, tensao primaria de 13,2Kv, tensao secundaria de 380/220V.  Fornecimento.</v>
          </cell>
          <cell r="D910" t="str">
            <v>un</v>
          </cell>
          <cell r="E910">
            <v>4499.8999999999996</v>
          </cell>
        </row>
        <row r="911">
          <cell r="A911" t="str">
            <v>IP013196</v>
          </cell>
          <cell r="B911" t="str">
            <v>IP50100250/</v>
          </cell>
          <cell r="C911" t="str">
            <v>Luminaria decorativa LDRJ-16, para lampada multivapor metalico de 70/100/150W, para instalacao em piso, receptaculo E-27, conforme desenho A4-1904-PD EM-RIOLUZ  no 23.  Fornecimento.</v>
          </cell>
          <cell r="D911" t="str">
            <v>un</v>
          </cell>
          <cell r="E911">
            <v>287.7</v>
          </cell>
        </row>
        <row r="912">
          <cell r="A912" t="str">
            <v>IP010250</v>
          </cell>
          <cell r="B912" t="str">
            <v>IP50150050/</v>
          </cell>
          <cell r="C912" t="str">
            <v xml:space="preserve">Projetor PRJ-15, modelo 7, com lampada multivapor metalico 70W, com equipamento auxiliar integrado MVM 70W/220V, em liga de aluminio injetado, visor de vidro plano incolor temperado e resistente a impactos e choque termico, refletor em aluminio estampado </v>
          </cell>
          <cell r="D912" t="str">
            <v>un</v>
          </cell>
          <cell r="E912">
            <v>346</v>
          </cell>
        </row>
        <row r="913">
          <cell r="A913" t="str">
            <v>IP016023</v>
          </cell>
          <cell r="B913" t="str">
            <v>IP50150150/</v>
          </cell>
          <cell r="C913" t="str">
            <v>Projetor PRJ-04, modelo 2, para lampada a vapor de mercurio de 125W, vapor de sodio ou multivapor metalico 70W e fluorescente compacta, em liga de aluminio fundido, tipo ASTM-SG-70A ou SAE 323, refletor em chapa de aluminio estampado de alta pureza (3 99,</v>
          </cell>
          <cell r="D913" t="str">
            <v>un</v>
          </cell>
          <cell r="E913">
            <v>129.15</v>
          </cell>
        </row>
        <row r="914">
          <cell r="A914" t="str">
            <v>IP010241</v>
          </cell>
          <cell r="B914" t="str">
            <v>IP50150200/</v>
          </cell>
          <cell r="C914" t="str">
            <v>Projetor, tipo PRJ-19/1.2, para 1 lampada de multivapor metalico (MVM) TD de 150W, contato bilateral, com equipamento auxiliar integrado e lampada.  Fornecimento.</v>
          </cell>
          <cell r="D914" t="str">
            <v>un</v>
          </cell>
          <cell r="E914">
            <v>63.27</v>
          </cell>
        </row>
        <row r="915">
          <cell r="A915" t="str">
            <v>IP010240</v>
          </cell>
          <cell r="B915" t="str">
            <v>IP50150250/</v>
          </cell>
          <cell r="C915" t="str">
            <v>Projetor PRJ-15, modelo 6, com lampada vapor de sodio 150W, com equipamento auxiliar integrado VS 150W/220V, em liga de aluminio injetado, visor de vidro plano incolor temperado e resistente a impactos e choque termico, refletor em aluminio estampado de a</v>
          </cell>
          <cell r="D915" t="str">
            <v>un</v>
          </cell>
          <cell r="E915">
            <v>505.47</v>
          </cell>
        </row>
        <row r="916">
          <cell r="A916" t="str">
            <v>IP010246</v>
          </cell>
          <cell r="B916" t="str">
            <v>IP50150253/</v>
          </cell>
          <cell r="C916" t="str">
            <v>Projetor PRJ-15, modelo 4, com lampada multivapor metalico 175W, com equipamento auxiliar integrado MVM 175W/220V, em liga de aluminio injetado, visor de vidro plano incolor temperado e resistente a impactos e choque termico, refletor em aluminio estampad</v>
          </cell>
          <cell r="D916" t="str">
            <v>un</v>
          </cell>
          <cell r="E916">
            <v>367</v>
          </cell>
        </row>
        <row r="917">
          <cell r="A917" t="str">
            <v>IP010243</v>
          </cell>
          <cell r="B917" t="str">
            <v>IP50150350/</v>
          </cell>
          <cell r="C917" t="str">
            <v>Projetor PRJ-17, modelo 1, com lampada multivapor metalico 250W, com equipamento auxiliar integrado MVM 250W/220V, em liga de aluminio injetado, visor de vidro plano incolor temperado e resistente a impactos e choque termico, refletor em aluminio estampad</v>
          </cell>
          <cell r="D917" t="str">
            <v>un</v>
          </cell>
          <cell r="E917">
            <v>482</v>
          </cell>
        </row>
        <row r="918">
          <cell r="A918" t="str">
            <v>IP010247</v>
          </cell>
          <cell r="B918" t="str">
            <v>IP50150353/</v>
          </cell>
          <cell r="C918" t="str">
            <v>Projetor, tipo PRJ-17/1.3, para 1 lampada de vapor de sodio de 250W, abertura Nema 7x6, com equipamento auxiliar integrado e lampada.  Fornecimento.</v>
          </cell>
          <cell r="D918" t="str">
            <v>un</v>
          </cell>
          <cell r="E918">
            <v>640.57000000000005</v>
          </cell>
        </row>
        <row r="919">
          <cell r="A919" t="str">
            <v>IP017541</v>
          </cell>
          <cell r="B919" t="str">
            <v>IP50150356/</v>
          </cell>
          <cell r="C919" t="str">
            <v>Projetor PRJ-22, modelo 2.1 (difusorr), para lampada multivapor metalico de 250W, tubular, com carcaca em aluminio fundido, com alojamento para equipamento auxiliar integrado, com separacao do corpo otico, refletor em alunimio anodizado, suporte "U" de fe</v>
          </cell>
          <cell r="D919" t="str">
            <v>un</v>
          </cell>
          <cell r="E919">
            <v>791</v>
          </cell>
        </row>
        <row r="920">
          <cell r="A920" t="str">
            <v>IP008096</v>
          </cell>
          <cell r="B920" t="str">
            <v>IP50150400/</v>
          </cell>
          <cell r="C920" t="str">
            <v>Projetor PRJ-10, para lampada a vapor de sodio ou multivapor metalico de 250/400W tubular, em liga de aluminio fundido tipo ASTM-SG-70A ou SAE 323, visor de vidro plano, incolor, temperado, resistente a impactos e choque termico, suporte tipo "U", em ferr</v>
          </cell>
          <cell r="D920" t="str">
            <v>un</v>
          </cell>
          <cell r="E920">
            <v>199</v>
          </cell>
        </row>
        <row r="921">
          <cell r="A921" t="str">
            <v>IP008434</v>
          </cell>
          <cell r="B921" t="str">
            <v>IP50150403/</v>
          </cell>
          <cell r="C921" t="str">
            <v>Projetor PRJ-01, modelo 3, para lampada a vapor de sodio ou multivapor metalico de 250/400W tubular e vapor de mercurio de 250W a 400W, em liga de aluminio fundido tipo ASTM-SG-70A ou SAE 323, visor de vidro plano, incolor, temperado, resistente a impacto</v>
          </cell>
          <cell r="D921" t="str">
            <v>un</v>
          </cell>
          <cell r="E921">
            <v>105.11</v>
          </cell>
        </row>
        <row r="922">
          <cell r="A922" t="str">
            <v>IP010248</v>
          </cell>
          <cell r="B922" t="str">
            <v>IP50150406/</v>
          </cell>
          <cell r="C922" t="str">
            <v>Projetor PRJ-07, para lampada a vapor de sodio ou multivapor metalico de 250/400W tubular, em chapa de aluminio repuxado, polido quimicamente e anodizado, visor de vidro plano, incolor, temperado, resistente a impactos e choque termico, fixado ao refletor</v>
          </cell>
          <cell r="D922" t="str">
            <v>un</v>
          </cell>
          <cell r="E922">
            <v>153.69999999999999</v>
          </cell>
        </row>
        <row r="923">
          <cell r="A923" t="str">
            <v>IP016022</v>
          </cell>
          <cell r="B923" t="str">
            <v>IP50150409/</v>
          </cell>
          <cell r="C923" t="str">
            <v>Projetor PRJ-01, modelo IP-67, para lampada a vapor de sodio ou multivapor metalico de 250/400W tubular, em liga de aluminio fundido tipo ASTM-SG-70A ou SAE 323, visor de vidro plano, incolor, temperado, resistente a impactos e choque termico, grau de pro</v>
          </cell>
          <cell r="D923" t="str">
            <v>un</v>
          </cell>
          <cell r="E923">
            <v>297.61</v>
          </cell>
        </row>
        <row r="924">
          <cell r="A924" t="str">
            <v>IP008232</v>
          </cell>
          <cell r="B924" t="str">
            <v>IP50150450/</v>
          </cell>
          <cell r="C924" t="str">
            <v>Projetor PRJ-08, modelo 2, para 2 lampadas a vapor de sodio ou multivapor metalico de 400W tubular, em liga de aluminio fundido tipo ASTM-SG-70A ou SAE 323, defletor interno em aluminio alta pureza (3 99,85%AL), visor de vidro plano, incolor, temperado, r</v>
          </cell>
          <cell r="D924" t="str">
            <v>un</v>
          </cell>
          <cell r="E924">
            <v>402.75</v>
          </cell>
        </row>
        <row r="925">
          <cell r="A925" t="str">
            <v>IP017539</v>
          </cell>
          <cell r="B925" t="str">
            <v>IP50150453/</v>
          </cell>
          <cell r="C925" t="str">
            <v>Projetor PRJ-22, modelo 1.2 (concentrador), para lampada multivapor metalico de 400W, tubular, com carcaca em aluminio fundido, com alojamento para equipamento auxiliar integrado, com separacao do corpo otico, refletor em alunimio anodizado, suporte "U" d</v>
          </cell>
          <cell r="D925" t="str">
            <v>un</v>
          </cell>
          <cell r="E925">
            <v>826</v>
          </cell>
        </row>
        <row r="926">
          <cell r="A926" t="str">
            <v>IP017540</v>
          </cell>
          <cell r="B926" t="str">
            <v>IP50150456/</v>
          </cell>
          <cell r="C926" t="str">
            <v>Projetor PRJ-22, modelo 1.4 (concentrador), para lampada a vapor de sodio de 400W, tubular, com carcaca em aluminio fundido, com alojamento para equipamento auxiliar integrado, com separacao do corpo otico, refletor em alunimio anodizado, suporte "U" de f</v>
          </cell>
          <cell r="D926" t="str">
            <v>un</v>
          </cell>
          <cell r="E926">
            <v>826</v>
          </cell>
        </row>
        <row r="927">
          <cell r="A927" t="str">
            <v>IP017542</v>
          </cell>
          <cell r="B927" t="str">
            <v>IP50150459/</v>
          </cell>
          <cell r="C927" t="str">
            <v>Projetor PRJ-22, modelo 2.4 (difusorr), para lampada a vapor de sodio de 400W, tubular, com carcaca em aluminio fundido, com alojamento para equipamento auxiliar integrado, com separacao do corpo otico, refletor em alunimio anodizado, suporte "U" de ferro</v>
          </cell>
          <cell r="D927" t="str">
            <v>un</v>
          </cell>
          <cell r="E927">
            <v>795</v>
          </cell>
        </row>
        <row r="928">
          <cell r="A928" t="str">
            <v>IP008231</v>
          </cell>
          <cell r="B928" t="str">
            <v>IP50150700/</v>
          </cell>
          <cell r="C928" t="str">
            <v>Projetor PRJ-08, modelo 1, para lampada a vapor de sodio 1000W, multivapor metalico de 1000/2000W ovoide ou tubular, em liga de aluminio fundido tipo ASTM-SG-70A ou SAE 323, defletor interno em aluminio alta pureza (3 99,85%AL), visor de vidro plano, inco</v>
          </cell>
          <cell r="D928" t="str">
            <v>un</v>
          </cell>
          <cell r="E928">
            <v>387.81</v>
          </cell>
        </row>
        <row r="929">
          <cell r="A929" t="str">
            <v>IP008097</v>
          </cell>
          <cell r="B929" t="str">
            <v>IP50200050/</v>
          </cell>
          <cell r="C929" t="str">
            <v>Base simples para luminaria LDRJ-06.  Fornecimento.</v>
          </cell>
          <cell r="D929" t="str">
            <v>un</v>
          </cell>
          <cell r="E929">
            <v>52</v>
          </cell>
        </row>
        <row r="930">
          <cell r="A930" t="str">
            <v>IP016027</v>
          </cell>
          <cell r="B930" t="str">
            <v>IP50200059/</v>
          </cell>
          <cell r="C930" t="str">
            <v>Base com um protetor cilindrio em aco para instalacao em topo de poste para fixacao de luminaria LRJ-16, inclusive luminaria.  Fornecimento.</v>
          </cell>
          <cell r="D930" t="str">
            <v>un</v>
          </cell>
          <cell r="E930">
            <v>124.63</v>
          </cell>
        </row>
        <row r="931">
          <cell r="A931" t="str">
            <v>IP016028</v>
          </cell>
          <cell r="B931" t="str">
            <v>IP50200062/</v>
          </cell>
          <cell r="C931" t="str">
            <v>Base com 2 protetores cilindricos em aco para instalacao em topo de poste para fixacao de luminarias LRJ-16, inclusive luminarias.  Fornecimento.</v>
          </cell>
          <cell r="D931" t="str">
            <v>un</v>
          </cell>
          <cell r="E931">
            <v>222.64</v>
          </cell>
        </row>
        <row r="932">
          <cell r="A932" t="str">
            <v>IP008794</v>
          </cell>
          <cell r="B932" t="str">
            <v>IP50200100/</v>
          </cell>
          <cell r="C932" t="str">
            <v>Nucleo simples para luminarias decorativas LDRJ-07/09, em aco de baixo teor de carbono SAE 1010/1020 galvanizado a fusao, interna e externamente por imersao unica em banho de zinco, conforme NBR-7398 e 7400 da ABNT, nucleo diametro interno de 68mm, com pe</v>
          </cell>
          <cell r="D932" t="str">
            <v>un</v>
          </cell>
          <cell r="E932">
            <v>60</v>
          </cell>
        </row>
        <row r="933">
          <cell r="A933" t="str">
            <v>IP008586</v>
          </cell>
          <cell r="B933" t="str">
            <v>IP50200106/</v>
          </cell>
          <cell r="C933" t="str">
            <v>Nucleo simples para luminarias LRJ-09/16/25, em aco de baixo teor de carbono SAE 1010/1020 galvanizado a fusao, interna e externamente por imersao unica em banho de zinco, conforme NBR-7398 e 7400 da ABNT, nucleo diametro interno de 68mm, bracos com diame</v>
          </cell>
          <cell r="D933" t="str">
            <v>un</v>
          </cell>
          <cell r="E933">
            <v>44.88</v>
          </cell>
        </row>
        <row r="934">
          <cell r="A934" t="str">
            <v>IP008784</v>
          </cell>
          <cell r="B934" t="str">
            <v>IP50200150/</v>
          </cell>
          <cell r="C934" t="str">
            <v>Nucleo duplo para luminarias LRJ-01/17/23/24/30/31, em aco de baixo teor de carbono SAE 1010/1020 galvanizado a fusao, interna e externamente por imersao unica em banho de zinco, conforme NBR-7398 e 7400 da ABNT, nucleo diametro interno de 128mm, bracos c</v>
          </cell>
          <cell r="D934" t="str">
            <v>un</v>
          </cell>
          <cell r="E934">
            <v>67</v>
          </cell>
        </row>
        <row r="935">
          <cell r="A935" t="str">
            <v>IP007635</v>
          </cell>
          <cell r="B935" t="str">
            <v>IP50200159/</v>
          </cell>
          <cell r="C935" t="str">
            <v>Nucleo duplo para luminaria decorativa LDRJ-06, em aco de baixo teor de carbono SAE 1010/1020 galvanizado a fusao, interna e externamente por imersao unica em banho de zinco, conforme NBR-7398 e 7400 da ABNT, nucleo diametro interno de 68mm, bracos com se</v>
          </cell>
          <cell r="D935" t="str">
            <v>un</v>
          </cell>
          <cell r="E935">
            <v>96</v>
          </cell>
        </row>
        <row r="936">
          <cell r="A936" t="str">
            <v>IP008795</v>
          </cell>
          <cell r="B936" t="str">
            <v>IP50200162/</v>
          </cell>
          <cell r="C936" t="str">
            <v>Nucleo duplo para luminarias decorativas LDRJ-07/09, em aco de baixo teor de carbono SAE 1010/1020 galvanizado a fusao, interna e externamente por imersao unica em banho de zinco, conforme NBR-7398 e 7400 da ABNT, nucleo diametro interno de 68mm, bracos e</v>
          </cell>
          <cell r="D936" t="str">
            <v>un</v>
          </cell>
          <cell r="E936">
            <v>105</v>
          </cell>
        </row>
        <row r="937">
          <cell r="A937" t="str">
            <v>IP001820</v>
          </cell>
          <cell r="B937" t="str">
            <v>IP50200165/</v>
          </cell>
          <cell r="C937" t="str">
            <v>Nucleo duplo para luminarias LRJ-09/16/25, em aco de baixo teor de carbono SAE 1010/1020 galvanizado a fusao, interna e externamente por imersao unica em banho de zinco, conforme NBR-7398 e 7400 da ABNT, nucleo diametro interno de 68mm, bracos com diametr</v>
          </cell>
          <cell r="D937" t="str">
            <v>un</v>
          </cell>
          <cell r="E937">
            <v>60.26</v>
          </cell>
        </row>
        <row r="938">
          <cell r="A938" t="str">
            <v>IP008796</v>
          </cell>
          <cell r="B938" t="str">
            <v>IP50200212/</v>
          </cell>
          <cell r="C938" t="str">
            <v xml:space="preserve">Nucleo triplo para luminarias decorativas LDRJ-07/09, em aco de baixo teor de carbono SAE 1010/1020 galvanizado a fusao, interna e externamente por imersao unica em banho de zinco, conforme NBR-7398 e 7400 da ABNT, nucleo diametro interno de 68mm, bracos </v>
          </cell>
          <cell r="D938" t="str">
            <v>un</v>
          </cell>
          <cell r="E938">
            <v>142.5</v>
          </cell>
        </row>
        <row r="939">
          <cell r="A939" t="str">
            <v>IP010487</v>
          </cell>
          <cell r="B939" t="str">
            <v>IP50200215/</v>
          </cell>
          <cell r="C939" t="str">
            <v>Nucleo triplo para luminarias LRJ-09/16/25, em aco de baixo teor de carbono SAE 1010/1020 galvanizado a fusao, interna e externamente por imersao unica em banho de zinco, conforme NBR-7398 e 7400 da ABNT, nucleo diametro interno de 68mm, bracos com diamet</v>
          </cell>
          <cell r="D939" t="str">
            <v>un</v>
          </cell>
          <cell r="E939">
            <v>81</v>
          </cell>
        </row>
        <row r="940">
          <cell r="A940" t="str">
            <v>IP008783</v>
          </cell>
          <cell r="B940" t="str">
            <v>IP50200250/</v>
          </cell>
          <cell r="C940" t="str">
            <v>Nucleo quadruplo para luminarias LRJ-01/17/23/24/30/31, em aco de baixo teor de carbono SAE 1010/1020 galvanizado a fusao, interna e externamente por imersao unica em banho de zinco, conforme NBR-7398 e 7400 da ABNT, nucleo diametro interno de 128mm, brac</v>
          </cell>
          <cell r="D940" t="str">
            <v>un</v>
          </cell>
          <cell r="E940">
            <v>111.07</v>
          </cell>
        </row>
        <row r="941">
          <cell r="A941" t="str">
            <v>IP007637</v>
          </cell>
          <cell r="B941" t="str">
            <v>IP50200262/</v>
          </cell>
          <cell r="C941" t="str">
            <v>Nucleo quadruplo para luminaria decorativa LDRJ-06, em aco de baixo teor de carbono SAE 1010/1020 galvanizado a fusao, interna e externamente por imersao unica em banho de zinco, conforme NBR-7398 e 7400 da ABNT, nucleo diametro interno de 68mm, bracos co</v>
          </cell>
          <cell r="D941" t="str">
            <v>un</v>
          </cell>
          <cell r="E941">
            <v>110.5</v>
          </cell>
        </row>
        <row r="942">
          <cell r="A942" t="str">
            <v>IP008797</v>
          </cell>
          <cell r="B942" t="str">
            <v>IP50200265/</v>
          </cell>
          <cell r="C942" t="str">
            <v>Nucleo quadruplo para luminarias decorativas LDRJ-07/09, em aco de baixo teor de carbono SAE 1010/1020 galvanizado a fusao, interna e externamente por imersao unica em banho de zinco, conforme NBR-7398 e 7400 da ABNT, nucleo diametro interno de 68mm, brac</v>
          </cell>
          <cell r="D942" t="str">
            <v>un</v>
          </cell>
          <cell r="E942">
            <v>189.9</v>
          </cell>
        </row>
        <row r="943">
          <cell r="A943" t="str">
            <v>IP008977</v>
          </cell>
          <cell r="B943" t="str">
            <v>IP50200268/</v>
          </cell>
          <cell r="C943" t="str">
            <v>Nucleo quadruplo para luminarias LRJ-09/16/25, em aco de baixo teor de carbono SAE 1010/1020 galvanizado a fusao, interna e externamente por imersao unica em banho de zinco, conforme NBR-7398 e 7400 da ABNT, nucleo diametro interno de 68mm, bracos com dia</v>
          </cell>
          <cell r="D943" t="str">
            <v>un</v>
          </cell>
          <cell r="E943">
            <v>79.349999999999994</v>
          </cell>
        </row>
        <row r="944">
          <cell r="A944" t="str">
            <v>IP008590</v>
          </cell>
          <cell r="B944" t="str">
            <v>IP50200350/</v>
          </cell>
          <cell r="C944" t="str">
            <v>Nucleo sextuplo para luminarias LRJ-01/17/23/24/30/31, em aco de baixo teor de carbono SAE 1010/1020 galvanizado a fusao, interna e externamente por imersao unica em banho de zinco, conforme NBR-7398 e 7400 da ABNT, nucleo diametro interno de 128mm, braco</v>
          </cell>
          <cell r="D944" t="str">
            <v>un</v>
          </cell>
          <cell r="E944">
            <v>290.5</v>
          </cell>
        </row>
        <row r="945">
          <cell r="A945" t="str">
            <v>IP006245</v>
          </cell>
          <cell r="B945" t="str">
            <v>IP50250056/</v>
          </cell>
          <cell r="C945" t="str">
            <v>Lampada incandescente de 60W, 220V.  Fornecimento.</v>
          </cell>
          <cell r="D945" t="str">
            <v>un</v>
          </cell>
          <cell r="E945">
            <v>0.71</v>
          </cell>
        </row>
        <row r="946">
          <cell r="A946" t="str">
            <v>IP010662</v>
          </cell>
          <cell r="B946" t="str">
            <v>IP50250103/</v>
          </cell>
          <cell r="C946" t="str">
            <v>Lampada fluorescente compacta, simples, de 9W, 2700oK.  Fornecimento.</v>
          </cell>
          <cell r="D946" t="str">
            <v>un</v>
          </cell>
          <cell r="E946">
            <v>5.91</v>
          </cell>
        </row>
        <row r="947">
          <cell r="A947" t="str">
            <v>IP010663</v>
          </cell>
          <cell r="B947" t="str">
            <v>IP50250106/</v>
          </cell>
          <cell r="C947" t="str">
            <v>Lampada fluorescente compacta, simples, de 13W, 2700oK.  Fornecimento.</v>
          </cell>
          <cell r="D947" t="str">
            <v>un</v>
          </cell>
          <cell r="E947">
            <v>7.24</v>
          </cell>
        </row>
        <row r="948">
          <cell r="A948" t="str">
            <v>IP009082</v>
          </cell>
          <cell r="B948" t="str">
            <v>IP50250156/</v>
          </cell>
          <cell r="C948" t="str">
            <v>Lampada fluorescente compacta, dupla, de 18W, 2700oK, referencia PLC 18W.  Fornecimento.</v>
          </cell>
          <cell r="D948" t="str">
            <v>un</v>
          </cell>
          <cell r="E948">
            <v>11.87</v>
          </cell>
        </row>
        <row r="949">
          <cell r="A949" t="str">
            <v>IP010244</v>
          </cell>
          <cell r="B949" t="str">
            <v>IP50250162/</v>
          </cell>
          <cell r="C949" t="str">
            <v>Lampada fluorescente (PL) compactada dupla de 26W.  Fornecimento</v>
          </cell>
          <cell r="D949" t="str">
            <v>un</v>
          </cell>
          <cell r="E949">
            <v>16.579999999999998</v>
          </cell>
        </row>
        <row r="950">
          <cell r="A950" t="str">
            <v>IP010170</v>
          </cell>
          <cell r="B950" t="str">
            <v>IP50250400/</v>
          </cell>
          <cell r="C950" t="str">
            <v>Lampada multivapor metalico (MVM) de 35W, par, 3000oK, 30o.  Fornecimento.</v>
          </cell>
          <cell r="D950" t="str">
            <v>un</v>
          </cell>
          <cell r="E950">
            <v>177.25</v>
          </cell>
        </row>
        <row r="951">
          <cell r="A951" t="str">
            <v>IP008789</v>
          </cell>
          <cell r="B951" t="str">
            <v>IP50250406/</v>
          </cell>
          <cell r="C951" t="str">
            <v>Lampada de multivapor metalico (MVM) de 70W/220V/E-27, clara 4000oK, bulbo ovoide.  Fornecimento.</v>
          </cell>
          <cell r="D951" t="str">
            <v>un</v>
          </cell>
          <cell r="E951">
            <v>73.5</v>
          </cell>
        </row>
        <row r="952">
          <cell r="A952" t="str">
            <v>IP008115</v>
          </cell>
          <cell r="B952" t="str">
            <v>IP50250412/</v>
          </cell>
          <cell r="C952" t="str">
            <v>Lampada de multivapor metalico (MVM) de 150W/220V/E-27.  Fornecimento.</v>
          </cell>
          <cell r="D952" t="str">
            <v>un</v>
          </cell>
          <cell r="E952">
            <v>163.13</v>
          </cell>
        </row>
        <row r="953">
          <cell r="A953" t="str">
            <v>IP008425</v>
          </cell>
          <cell r="B953" t="str">
            <v>IP50250418/</v>
          </cell>
          <cell r="C953" t="str">
            <v>Lampada de multivapor metalico (MVM) de 250/220V, bulbo ovoide.  Fornecimento.</v>
          </cell>
          <cell r="D953" t="str">
            <v>un</v>
          </cell>
          <cell r="E953">
            <v>40.93</v>
          </cell>
        </row>
        <row r="954">
          <cell r="A954" t="str">
            <v>IP010664</v>
          </cell>
          <cell r="B954" t="str">
            <v>IP50250421/</v>
          </cell>
          <cell r="C954" t="str">
            <v>Lampada de multivapor metalica (MVM), base E-40, bulbo tubular, de 250W, 4000/4600oK, pulso de 0,58/0,75Kv.  Fornecimento.</v>
          </cell>
          <cell r="D954" t="str">
            <v>un</v>
          </cell>
          <cell r="E954">
            <v>74.739999999999995</v>
          </cell>
        </row>
        <row r="955">
          <cell r="A955" t="str">
            <v>IP008063</v>
          </cell>
          <cell r="B955" t="str">
            <v>IP50250424/</v>
          </cell>
          <cell r="C955" t="str">
            <v>Lampada multivapor metalico (MVM) de 400W, bulbo tubular, tensao de ignicao maior ou igual a 3Kv e menor ou igual a 4,5Kv, temperatura de cor entre 4000 e 5000oK, posicao de funcionamento horizontal mais ou menos 20o ou qualquer.  Fornecimento.</v>
          </cell>
          <cell r="D955" t="str">
            <v>un</v>
          </cell>
          <cell r="E955">
            <v>103.63</v>
          </cell>
        </row>
        <row r="956">
          <cell r="A956" t="str">
            <v>IP008433</v>
          </cell>
          <cell r="B956" t="str">
            <v>IP50250427/</v>
          </cell>
          <cell r="C956" t="str">
            <v>Lampada de multivapor metalico (MVM) de 400W, base E-40, bulbo ovoide, pulso 3,0/4,5Kv.  Fornecimento.</v>
          </cell>
          <cell r="D956" t="str">
            <v>un</v>
          </cell>
          <cell r="E956">
            <v>78.709999999999994</v>
          </cell>
        </row>
        <row r="957">
          <cell r="A957" t="str">
            <v>IP010252</v>
          </cell>
          <cell r="B957" t="str">
            <v>IP50250450/</v>
          </cell>
          <cell r="C957" t="str">
            <v>Lampada MVM 400W ovoide, nas cores verde, azul, rosa ou acqua. Fornecimento.</v>
          </cell>
          <cell r="D957" t="str">
            <v>un</v>
          </cell>
          <cell r="E957">
            <v>121.26</v>
          </cell>
        </row>
        <row r="958">
          <cell r="A958" t="str">
            <v>IP010251</v>
          </cell>
          <cell r="B958" t="str">
            <v>IP50250456/</v>
          </cell>
          <cell r="C958" t="str">
            <v>Lampada MVM 400W tubular, nas cores verde ou azul.  Fornecimento</v>
          </cell>
          <cell r="D958" t="str">
            <v>un</v>
          </cell>
          <cell r="E958">
            <v>207.77</v>
          </cell>
        </row>
        <row r="959">
          <cell r="A959" t="str">
            <v>IP010665</v>
          </cell>
          <cell r="B959" t="str">
            <v>IP50250600/</v>
          </cell>
          <cell r="C959" t="str">
            <v>Lampada de multivapor metalica (MVM), base E-40, bulbo tubular, de 1000W, 4000oK, pulso de 0,60/0,76Kv.  Fornecimento.</v>
          </cell>
          <cell r="D959" t="str">
            <v>un</v>
          </cell>
          <cell r="E959">
            <v>357.24</v>
          </cell>
        </row>
        <row r="960">
          <cell r="A960" t="str">
            <v>IP010253</v>
          </cell>
          <cell r="B960" t="str">
            <v>IP50250650/</v>
          </cell>
          <cell r="C960" t="str">
            <v>Lampada MVM 1000W ovoide, nas cores verde, azul, rosa ou acqua. Fornecimento.</v>
          </cell>
          <cell r="D960" t="str">
            <v>un</v>
          </cell>
          <cell r="E960">
            <v>285.81</v>
          </cell>
        </row>
        <row r="961">
          <cell r="A961" t="str">
            <v>IP008142</v>
          </cell>
          <cell r="B961" t="str">
            <v>IP50250806/</v>
          </cell>
          <cell r="C961" t="str">
            <v>Lampada a vapor de sodio, alta pressao, potencia de 70W, base E-27, bulbo ovoide, difuso, corrente 1,0A, tensao 90V, pulso de acendimento 2,5 a 4kv, fluxo luminoso nominal &gt;=5600 lm, temperatura de cor &gt;= 1900o K, vida media &gt;= 16000hs, posicao de funcion</v>
          </cell>
          <cell r="D961" t="str">
            <v>un</v>
          </cell>
          <cell r="E961">
            <v>20.14</v>
          </cell>
        </row>
        <row r="962">
          <cell r="A962" t="str">
            <v>IP010171</v>
          </cell>
          <cell r="B962" t="str">
            <v>IP50250809/</v>
          </cell>
          <cell r="C962" t="str">
            <v>Lampada a vapor de sodio, alta pressao, potencia de 100W, base E-40, bulbo ovoide, difuso, corrente 1,2A, tensao 100V, pulso de acendimento 2,8 a 4,5kv, fluxo luminoso nominal &gt;=9000 lm, temperatura de cor &gt;= 2000o K, vida media &gt;= 24000hs, posicao de fun</v>
          </cell>
          <cell r="D962" t="str">
            <v>un</v>
          </cell>
          <cell r="E962">
            <v>22.53</v>
          </cell>
        </row>
        <row r="963">
          <cell r="A963" t="str">
            <v>IP010172</v>
          </cell>
          <cell r="B963" t="str">
            <v>IP50250812/</v>
          </cell>
          <cell r="C963" t="str">
            <v>Lampada a vapor de sodio, tipo stand bay (com duplo tubo de arco), alta pressao, potencia de 100W, base E-40, bulbo ovoide, difuso, corrente 1,2A, tensao 100V, pulso de acendimento 2,8 a 4,5kv, fluxo luminoso &gt;=9000 lm, temperatura de cor &gt;= 2000o K, vida</v>
          </cell>
          <cell r="D963" t="str">
            <v>un</v>
          </cell>
          <cell r="E963">
            <v>133.07</v>
          </cell>
        </row>
        <row r="964">
          <cell r="A964" t="str">
            <v>IP008070</v>
          </cell>
          <cell r="B964" t="str">
            <v>IP50250850/</v>
          </cell>
          <cell r="C964" t="str">
            <v>Lampada a vapor de sodio, alta pressao, potencia de 150W, base E-40, bulbo ovoide, difuso, corrente 1,8A, tensao 100V, pulso de acendimento 2,8 a 4,5kv, fluxo luminoso nominal &gt;=14000 lm, temperatura de cor &gt;= 1950o K, vida media &gt;= 24000hs, posicao de fu</v>
          </cell>
          <cell r="D964" t="str">
            <v>un</v>
          </cell>
          <cell r="E964">
            <v>34.74</v>
          </cell>
        </row>
        <row r="965">
          <cell r="A965" t="str">
            <v>IP010168</v>
          </cell>
          <cell r="B965" t="str">
            <v>IP50250853/</v>
          </cell>
          <cell r="C965" t="str">
            <v>Lampada a vapor de sodio, tipo stand bay,  alta pressao, potencia de 150W, base E-40, bulbo ovoide, difuso, corrente 1,8A, tensao 100V, pulso de acendimento 2,8 a 4,5kv, fluxo luminoso &gt;=14000 lm, temperatura de cor &gt;= 1950o K, vida media &gt;= 48000hs, posi</v>
          </cell>
          <cell r="D965" t="str">
            <v>un</v>
          </cell>
          <cell r="E965">
            <v>41.8</v>
          </cell>
        </row>
        <row r="966">
          <cell r="A966" t="str">
            <v>IP009086</v>
          </cell>
          <cell r="B966" t="str">
            <v>IP50250900/</v>
          </cell>
          <cell r="C966" t="str">
            <v>Lampada a vapor de sodio, alta pressao, potencia de 250W, base E-40, bulbo ovoide, difuso, corrente 3A, tensao 100V, pulso de acendimento 2,8 a 4,5kv, fluxo luminoso nominal &gt;=25000 lm, temperatura de cor &gt;= 2000o K, vida media &gt;= 24000hs, posicao de func</v>
          </cell>
          <cell r="D966" t="str">
            <v>un</v>
          </cell>
          <cell r="E966">
            <v>41.01</v>
          </cell>
        </row>
        <row r="967">
          <cell r="A967" t="str">
            <v>IP008778</v>
          </cell>
          <cell r="B967" t="str">
            <v>IP50250903/</v>
          </cell>
          <cell r="C967" t="str">
            <v>Lampada a vapor de sodio, alta pressao, potencia de 250W, base E-40, bulbo tubular, claro, corrente 3A, tensao 100V, pulso de acendimento 2,8 a 4,5kv, fluxo luminoso nominal &gt;=25000 lm, temperatura de cor &gt;= 2000o K, vida media &gt;= 24000hs, posicao de func</v>
          </cell>
          <cell r="D967" t="str">
            <v>un</v>
          </cell>
          <cell r="E967">
            <v>39.5</v>
          </cell>
        </row>
        <row r="968">
          <cell r="A968" t="str">
            <v>IP008095</v>
          </cell>
          <cell r="B968" t="str">
            <v>IP50251000/</v>
          </cell>
          <cell r="C968" t="str">
            <v>Lampada a vapor de sodio, alta pressao, potencia de 400W, base E-40, bulbo tubular, claro, corrente 4,6A, tensao 100V, pulso de acendimento 2,8 a 4,5kv, fluxo luminoso nominal &gt;=47500 lm, temperatura de cor &gt;= 1950o K, vida media &gt;= 24000hs, posicao de fu</v>
          </cell>
          <cell r="D968" t="str">
            <v>un</v>
          </cell>
          <cell r="E968">
            <v>41.95</v>
          </cell>
        </row>
        <row r="969">
          <cell r="A969" t="str">
            <v>IP016024</v>
          </cell>
          <cell r="B969" t="str">
            <v>IP50300059/</v>
          </cell>
          <cell r="C969" t="str">
            <v>Reator aereo para lampada VS/MVM 70W, com ignitor pico de tensao 2,8 a 4Kv, fator de potencia minimo 0,92, tensao de alimentacao 220/250V, corrente na lampada 0,98A, tensao na lampada 90V, EM-RIOLUZ-30. Fornecimento.</v>
          </cell>
          <cell r="D969" t="str">
            <v>un</v>
          </cell>
          <cell r="E969">
            <v>41</v>
          </cell>
        </row>
        <row r="970">
          <cell r="A970" t="str">
            <v>IP008882</v>
          </cell>
          <cell r="B970" t="str">
            <v>IP50300062/</v>
          </cell>
          <cell r="C970" t="str">
            <v>Reator aereo para lampada VS/MVM 70W, com ignitor pico de tensao 2,8 a 4Kv, fator de potencia minimo 0,92, tensao de alimentacao 220V, corrente na lampada 0,98A, tensao na lampada 90V, EM-RIOLUZ-30. Fornecimento.</v>
          </cell>
          <cell r="D970" t="str">
            <v>un</v>
          </cell>
          <cell r="E970">
            <v>25.82</v>
          </cell>
        </row>
        <row r="971">
          <cell r="A971" t="str">
            <v>IP010174</v>
          </cell>
          <cell r="B971" t="str">
            <v>IP50300100/</v>
          </cell>
          <cell r="C971" t="str">
            <v>Reator aereo para lampada VS/MVM 100W, com ignitor pico de tensao 2,8 a 4Kv, fator de potencia minimo 0,92, tensao de alimentacao 220/250V, corrente na lampada 1,2A, tensao na lampada 100V, EM-RIOLUZ-30. Fornecimento.</v>
          </cell>
          <cell r="D971" t="str">
            <v>un</v>
          </cell>
          <cell r="E971">
            <v>40.06</v>
          </cell>
        </row>
        <row r="972">
          <cell r="A972" t="str">
            <v>IT003977</v>
          </cell>
          <cell r="B972" t="str">
            <v>IT05100109A</v>
          </cell>
          <cell r="C972" t="str">
            <v>Tubo de PVC rigido, roscavel, para agua fria, com diametro de  1 1/4", inclusive conexoes e emendas, exclusive abertura e fechamento de rasgo.  Fornecimento e assentamento.</v>
          </cell>
          <cell r="D972" t="str">
            <v>m</v>
          </cell>
          <cell r="E972">
            <v>8.56</v>
          </cell>
        </row>
        <row r="973">
          <cell r="A973" t="str">
            <v>IT004627</v>
          </cell>
          <cell r="B973" t="str">
            <v>IT05100112A</v>
          </cell>
          <cell r="C973" t="str">
            <v>Tubo de PVC rigido, roscavel, para agua fria, com diametro de 1 1/2", inclusive conexoes e emendas, exclusive abertura e fechamento de rasgo.  Fornecimento e assentamento.</v>
          </cell>
          <cell r="D973" t="str">
            <v>m</v>
          </cell>
          <cell r="E973">
            <v>9</v>
          </cell>
        </row>
        <row r="974">
          <cell r="A974" t="str">
            <v>IT003979</v>
          </cell>
          <cell r="B974" t="str">
            <v>IT05100115A</v>
          </cell>
          <cell r="C974" t="str">
            <v>Tubo de PVC rigido, roscavel, para agua fria, com diametro de  2", inclusive conexoes e emendas, exclusive abertura e fechamento de rasgo.  Fornecimento e assentamento.</v>
          </cell>
          <cell r="D974" t="str">
            <v>m</v>
          </cell>
          <cell r="E974">
            <v>14.61</v>
          </cell>
        </row>
        <row r="975">
          <cell r="A975" t="str">
            <v>IT004658</v>
          </cell>
          <cell r="B975" t="str">
            <v>IT05100118A</v>
          </cell>
          <cell r="C975" t="str">
            <v>Tubo de PVC rigido, roscavel, para agua fria, com diametro de 2 1/2", inclusive conexoes e emendas, exclusive abertura e fechamento de rasgo.  Fornecimento e assentamento.</v>
          </cell>
          <cell r="D975" t="str">
            <v>m</v>
          </cell>
          <cell r="E975">
            <v>22.07</v>
          </cell>
        </row>
        <row r="976">
          <cell r="A976" t="str">
            <v>IT003981</v>
          </cell>
          <cell r="B976" t="str">
            <v>IT05100121A</v>
          </cell>
          <cell r="C976" t="str">
            <v>Tubo de PVC rigido, roscavel, para agua fria, com diametro de 3", inclusive conexoes e emendas, exclusive abertura e fechamento de rasgo.  Fornecimento e assentamento.</v>
          </cell>
          <cell r="D976" t="str">
            <v>m</v>
          </cell>
          <cell r="E976">
            <v>25.7</v>
          </cell>
        </row>
        <row r="977">
          <cell r="A977" t="str">
            <v>IT004660</v>
          </cell>
          <cell r="B977" t="str">
            <v>IT05100124A</v>
          </cell>
          <cell r="C977" t="str">
            <v>Tubo de PVC rigido, roscavel, para agua fria, com diametro de 4", inclusive conexoes e emendas, exclusive abertura e fechamento de rasgo.  Fornecimento e assentamento.</v>
          </cell>
          <cell r="D977" t="str">
            <v>m</v>
          </cell>
          <cell r="E977">
            <v>33.1</v>
          </cell>
        </row>
        <row r="978">
          <cell r="A978" t="str">
            <v>IT004661</v>
          </cell>
          <cell r="B978" t="str">
            <v>IT05100150A</v>
          </cell>
          <cell r="C978" t="str">
            <v>Tubo de PVC rigido, soldavel, para agua fria, com diametro de 20mm, inclusive conexoes e emendas, exclusive abertura e fechamento de rasgo.  Fornecimento e assentamento.</v>
          </cell>
          <cell r="D978" t="str">
            <v>m</v>
          </cell>
          <cell r="E978">
            <v>2.41</v>
          </cell>
        </row>
        <row r="979">
          <cell r="A979" t="str">
            <v>IT004662</v>
          </cell>
          <cell r="B979" t="str">
            <v>IT05100153A</v>
          </cell>
          <cell r="C979" t="str">
            <v>Tubo de PVC rigido, soldavel, para agua fria, com diametro de 25mm, inclusive conexoes e emendas, exclusive abertura e fechamento de rasgo.  Fornecimento e assentamento.</v>
          </cell>
          <cell r="D979" t="str">
            <v>m</v>
          </cell>
          <cell r="E979">
            <v>3.01</v>
          </cell>
        </row>
        <row r="980">
          <cell r="A980" t="str">
            <v>IT004663</v>
          </cell>
          <cell r="B980" t="str">
            <v>IT05100156A</v>
          </cell>
          <cell r="C980" t="str">
            <v>Tubo de PVC rigido, soldavel, para agua fria, com diametro de 32mm, inclusive conexoes e emendas, exclusive abertura e fechamento de rasgo.  Fornecimento e assentamento.</v>
          </cell>
          <cell r="D980" t="str">
            <v>m</v>
          </cell>
          <cell r="E980">
            <v>4.76</v>
          </cell>
        </row>
        <row r="981">
          <cell r="A981" t="str">
            <v>IT004664</v>
          </cell>
          <cell r="B981" t="str">
            <v>IT05100159A</v>
          </cell>
          <cell r="C981" t="str">
            <v>Tubo de PVC rigido, soldavel, para agua fria, com diametro de 40mm, inclusive conexoes e emendas, exclusive abertura e fechamento de rasgo.  Fornecimento e assentamento.</v>
          </cell>
          <cell r="D981" t="str">
            <v>m</v>
          </cell>
          <cell r="E981">
            <v>5.9</v>
          </cell>
        </row>
        <row r="982">
          <cell r="A982" t="str">
            <v>IT004666</v>
          </cell>
          <cell r="B982" t="str">
            <v>IT05100162A</v>
          </cell>
          <cell r="C982" t="str">
            <v>Tubo de PVC rigido, soldavel, para agua fria, com diametro de 60mm, inclusive conexoes e emendas, exclusive abertura e fechamento de rasgo.  Fornecimento e assentamento.</v>
          </cell>
          <cell r="D982" t="str">
            <v>m</v>
          </cell>
          <cell r="E982">
            <v>11.21</v>
          </cell>
        </row>
        <row r="983">
          <cell r="A983" t="str">
            <v>IT004667</v>
          </cell>
          <cell r="B983" t="str">
            <v>IT05100165A</v>
          </cell>
          <cell r="C983" t="str">
            <v>Tubo de PVC rigido, soldavel, para agua fria, com diametro de 85mm, inclusive conexoes e emendas, exclusive abertura e fechamento de rasgo.  Fornecimento e assentamento.</v>
          </cell>
          <cell r="D983" t="str">
            <v>m</v>
          </cell>
          <cell r="E983">
            <v>27.53</v>
          </cell>
        </row>
        <row r="984">
          <cell r="A984" t="str">
            <v>IT004668</v>
          </cell>
          <cell r="B984" t="str">
            <v>IT05100168A</v>
          </cell>
          <cell r="C984" t="str">
            <v>Tubo de PVC rigido, soldavel, para agua fria, com diametro de 110mm, inclusive conexoes e emendas, exclusive abertura e fechamento de rasgo.  Fornecimento e assentamento.</v>
          </cell>
          <cell r="D984" t="str">
            <v>m</v>
          </cell>
          <cell r="E984">
            <v>52.31</v>
          </cell>
        </row>
        <row r="985">
          <cell r="A985" t="str">
            <v>IT008837</v>
          </cell>
          <cell r="B985" t="str">
            <v>IT05150200/</v>
          </cell>
          <cell r="C985" t="str">
            <v>Colar de tomada em PVC rigido, de 50mmx1/2".  Fornecimento.</v>
          </cell>
          <cell r="D985" t="str">
            <v>un</v>
          </cell>
          <cell r="E985">
            <v>3.18</v>
          </cell>
        </row>
        <row r="986">
          <cell r="A986" t="str">
            <v>IT008836</v>
          </cell>
          <cell r="B986" t="str">
            <v>IT05150203/</v>
          </cell>
          <cell r="C986" t="str">
            <v>Colar de tomada em PVC rigido, de 75mmx1/2".  Fornecimento.</v>
          </cell>
          <cell r="D986" t="str">
            <v>un</v>
          </cell>
          <cell r="E986">
            <v>4.04</v>
          </cell>
        </row>
        <row r="987">
          <cell r="A987" t="str">
            <v>IT006167</v>
          </cell>
          <cell r="B987" t="str">
            <v>IT05150500/</v>
          </cell>
          <cell r="C987" t="str">
            <v>Niple duplo de PVC rigido, diametro nominal de 2".  Fornecimento e assentamento.</v>
          </cell>
          <cell r="D987" t="str">
            <v>un</v>
          </cell>
          <cell r="E987">
            <v>7.08</v>
          </cell>
        </row>
        <row r="988">
          <cell r="A988" t="str">
            <v>IT006162</v>
          </cell>
          <cell r="B988" t="str">
            <v>IT05150700/</v>
          </cell>
          <cell r="C988" t="str">
            <v>Luva de PVC rigido de 2".  Fornecimento e assentamento.</v>
          </cell>
          <cell r="D988" t="str">
            <v>un</v>
          </cell>
          <cell r="E988">
            <v>4.51</v>
          </cell>
        </row>
        <row r="989">
          <cell r="A989" t="str">
            <v>IT004609</v>
          </cell>
          <cell r="B989" t="str">
            <v>IT05200050/</v>
          </cell>
          <cell r="C989" t="str">
            <v>Alca para barrilete de distribuicao, do tipo concentrado, sob reservatorio duplo, inclusive ramos para extravasor e limpeza, comprendendo: 5,5m de tubo de PVC rigido de 1 1/2", registros e conexoes.  Fornecimento e instalacao.</v>
          </cell>
          <cell r="D989" t="str">
            <v>un</v>
          </cell>
          <cell r="E989">
            <v>297.10000000000002</v>
          </cell>
        </row>
        <row r="990">
          <cell r="A990" t="str">
            <v>IT004610</v>
          </cell>
          <cell r="B990" t="str">
            <v>IT05200100/</v>
          </cell>
          <cell r="C990" t="str">
            <v>Alca para barrilete de distribuicao, do tipo concentrado, sob reservatorio duplo, inclusive ramos para extravasor e limpeza, comprendendo: 5,5m de tubo de PVC rigido de  2", registros e conexoes.  Fornecimento e instalacao.</v>
          </cell>
          <cell r="D990" t="str">
            <v>un</v>
          </cell>
          <cell r="E990">
            <v>402.57</v>
          </cell>
        </row>
        <row r="991">
          <cell r="A991" t="str">
            <v>IT007402</v>
          </cell>
          <cell r="B991" t="str">
            <v>IT05200500/</v>
          </cell>
          <cell r="C991" t="str">
            <v>Interligacao de sistema de barrilete de caixa d'agua de 30000l com sistema alternativo de abastecimento.</v>
          </cell>
          <cell r="D991" t="str">
            <v>un</v>
          </cell>
          <cell r="E991">
            <v>1758.84</v>
          </cell>
        </row>
        <row r="992">
          <cell r="A992" t="str">
            <v>IT000937</v>
          </cell>
          <cell r="B992" t="str">
            <v>IT05250050/</v>
          </cell>
          <cell r="C992" t="str">
            <v>Coluna de PVC rigido, de diametro 3/4", exclusive pecas de derivacao.</v>
          </cell>
          <cell r="D992" t="str">
            <v>m</v>
          </cell>
          <cell r="E992">
            <v>11.04</v>
          </cell>
        </row>
        <row r="993">
          <cell r="A993" t="str">
            <v>IT004612</v>
          </cell>
          <cell r="B993" t="str">
            <v>IT05250053/</v>
          </cell>
          <cell r="C993" t="str">
            <v>Coluna de PVC rigido, de diametro 1", exclusive pecas de derivacao.</v>
          </cell>
          <cell r="D993" t="str">
            <v>m</v>
          </cell>
          <cell r="E993">
            <v>41.55</v>
          </cell>
        </row>
        <row r="994">
          <cell r="A994" t="str">
            <v>IT004613</v>
          </cell>
          <cell r="B994" t="str">
            <v>IT05250056/</v>
          </cell>
          <cell r="C994" t="str">
            <v>Coluna de PVC rigido, de diametro 1 1/4", exclusive pecas de derivacao.</v>
          </cell>
          <cell r="D994" t="str">
            <v>m</v>
          </cell>
          <cell r="E994">
            <v>16.87</v>
          </cell>
        </row>
        <row r="995">
          <cell r="A995" t="str">
            <v>IT004614</v>
          </cell>
          <cell r="B995" t="str">
            <v>IT05250059/</v>
          </cell>
          <cell r="C995" t="str">
            <v>Coluna de PVC rigido, de diametro 1 1/2", exclusive pecas de derivacao.</v>
          </cell>
          <cell r="D995" t="str">
            <v>m</v>
          </cell>
          <cell r="E995">
            <v>17.07</v>
          </cell>
        </row>
        <row r="996">
          <cell r="A996" t="str">
            <v>IT004452</v>
          </cell>
          <cell r="B996" t="str">
            <v>IT05250062/</v>
          </cell>
          <cell r="C996" t="str">
            <v>Coluna de PVC rigido, de diametro 2", exclusive pecas de derivacao.</v>
          </cell>
          <cell r="D996" t="str">
            <v>m</v>
          </cell>
          <cell r="E996">
            <v>23.66</v>
          </cell>
        </row>
        <row r="997">
          <cell r="A997" t="str">
            <v>IT004616</v>
          </cell>
          <cell r="B997" t="str">
            <v>IT05250065/</v>
          </cell>
          <cell r="C997" t="str">
            <v>Coluna de PVC rigido, de diametro 2 1/2", exclusive pecas de derivacao.</v>
          </cell>
          <cell r="D997" t="str">
            <v>m</v>
          </cell>
          <cell r="E997">
            <v>32.409999999999997</v>
          </cell>
        </row>
        <row r="998">
          <cell r="A998" t="str">
            <v>IT009894</v>
          </cell>
          <cell r="B998" t="str">
            <v>IT05300050A</v>
          </cell>
          <cell r="C998" t="str">
            <v>Tubo de PVC rigido, soldavel, para agua fria, com diametro de 32mm, exclusive pecas de derivacao.  Fornecimento e assentamento.</v>
          </cell>
          <cell r="D998" t="str">
            <v>un</v>
          </cell>
          <cell r="E998">
            <v>5.01</v>
          </cell>
        </row>
        <row r="999">
          <cell r="A999" t="str">
            <v>IT009410</v>
          </cell>
          <cell r="B999" t="str">
            <v>IT05300150A</v>
          </cell>
          <cell r="C999" t="str">
            <v>Tubo de PVC rigido, com diametro de 50mm, PBL, LF 26, PN80, Tigre Irriga LF ou similar.  Fornecimento.</v>
          </cell>
          <cell r="D999" t="str">
            <v>un</v>
          </cell>
          <cell r="E999">
            <v>3.23</v>
          </cell>
        </row>
        <row r="1000">
          <cell r="A1000" t="str">
            <v>IT009210</v>
          </cell>
          <cell r="B1000" t="str">
            <v>IT05350050/</v>
          </cell>
          <cell r="C1000" t="str">
            <v>Adaptador de PVC rigido soldavel, linha Irriga LF 08, Tigre, ou similar, com bolsa soldavel e rosca macho, diametro nominal de 50mm.  Fornecimento.</v>
          </cell>
          <cell r="D1000" t="str">
            <v>un</v>
          </cell>
          <cell r="E1000">
            <v>1.31</v>
          </cell>
        </row>
        <row r="1001">
          <cell r="A1001" t="str">
            <v>IT009899</v>
          </cell>
          <cell r="B1001" t="str">
            <v>IT05350100/</v>
          </cell>
          <cell r="C1001" t="str">
            <v>Bucha de reducao em PVC, soldavel, longa, Tigre ou similar DN 50 x DN 32.  Fornecimento.</v>
          </cell>
          <cell r="D1001" t="str">
            <v>un</v>
          </cell>
          <cell r="E1001">
            <v>1.32</v>
          </cell>
        </row>
        <row r="1002">
          <cell r="A1002" t="str">
            <v>IT009897</v>
          </cell>
          <cell r="B1002" t="str">
            <v>IT05350150/</v>
          </cell>
          <cell r="C1002" t="str">
            <v>Curva de 45o de PVC rigido, soldavel, Tigre ou similar, diametro nominal de 32mm.  Fornecimento.</v>
          </cell>
          <cell r="D1002" t="str">
            <v>un</v>
          </cell>
          <cell r="E1002">
            <v>1.23</v>
          </cell>
        </row>
        <row r="1003">
          <cell r="A1003" t="str">
            <v>IT009896</v>
          </cell>
          <cell r="B1003" t="str">
            <v>IT05350200/</v>
          </cell>
          <cell r="C1003" t="str">
            <v>Curva de 90o de PVC rigido, soldavel, Tigre ou similar, diametro nominal de 32mm.  Fornecimento.</v>
          </cell>
          <cell r="D1003" t="str">
            <v>un</v>
          </cell>
          <cell r="E1003">
            <v>1.86</v>
          </cell>
        </row>
        <row r="1004">
          <cell r="A1004" t="str">
            <v>IT009206</v>
          </cell>
          <cell r="B1004" t="str">
            <v>IT05350230/</v>
          </cell>
          <cell r="C1004" t="str">
            <v>Curva de 90o de PVC rigido, soldavel, linha Irriga LF 10, Tigre ou similar, diametro nominal de 50mm e pressao nominal de 80.  Fornecimento.</v>
          </cell>
          <cell r="D1004" t="str">
            <v>un</v>
          </cell>
          <cell r="E1004">
            <v>7.65</v>
          </cell>
        </row>
        <row r="1005">
          <cell r="A1005" t="str">
            <v>IT009903</v>
          </cell>
          <cell r="B1005" t="str">
            <v>IT05350250/</v>
          </cell>
          <cell r="C1005" t="str">
            <v>Curva de 45o de PVC rigido - PBA com 1 ponta e 1 bolsa, classe 12, diametro de 50mm.  Fornecimento e assentamento.</v>
          </cell>
          <cell r="D1005" t="str">
            <v>un</v>
          </cell>
          <cell r="E1005">
            <v>11.84</v>
          </cell>
        </row>
        <row r="1006">
          <cell r="A1006" t="str">
            <v>IT009213</v>
          </cell>
          <cell r="B1006" t="str">
            <v>IT05350300/</v>
          </cell>
          <cell r="C1006" t="str">
            <v>Joelho de ferro galvanizado, 45o, diametro de 1".  Fornecimento.</v>
          </cell>
          <cell r="D1006" t="str">
            <v>un</v>
          </cell>
          <cell r="E1006">
            <v>4.18</v>
          </cell>
        </row>
        <row r="1007">
          <cell r="A1007" t="str">
            <v>IT009895</v>
          </cell>
          <cell r="B1007" t="str">
            <v>IT05350350/</v>
          </cell>
          <cell r="C1007" t="str">
            <v>Luva em PVC rigido soldavel, diametro nominal de 32mm, Tigre ou similar.  Fornecimento.</v>
          </cell>
          <cell r="D1007" t="str">
            <v>un</v>
          </cell>
          <cell r="E1007">
            <v>0.46</v>
          </cell>
        </row>
        <row r="1008">
          <cell r="A1008" t="str">
            <v>IT009212</v>
          </cell>
          <cell r="B1008" t="str">
            <v>IT05350400/</v>
          </cell>
          <cell r="C1008" t="str">
            <v>Luva de aco galvanizado, de 25mm (1").  Fornecimento.</v>
          </cell>
          <cell r="D1008" t="str">
            <v>un</v>
          </cell>
          <cell r="E1008">
            <v>2.76</v>
          </cell>
        </row>
        <row r="1009">
          <cell r="A1009" t="str">
            <v>IT009211</v>
          </cell>
          <cell r="B1009" t="str">
            <v>IT05350450/</v>
          </cell>
          <cell r="C1009" t="str">
            <v>Luva de reducao em aco galvanizado, de 1 1/2"x3/4", Tupy ou similar.  Fornecimento.</v>
          </cell>
          <cell r="D1009" t="str">
            <v>un</v>
          </cell>
          <cell r="E1009">
            <v>5.12</v>
          </cell>
        </row>
        <row r="1010">
          <cell r="A1010" t="str">
            <v>IT009208</v>
          </cell>
          <cell r="B1010" t="str">
            <v>IT05350500/</v>
          </cell>
          <cell r="C1010" t="str">
            <v>Luva em PVC rigido soldavel, linha Irriga LF 12, Tigre, ou similar.  Fornecimento.</v>
          </cell>
          <cell r="D1010" t="str">
            <v>un</v>
          </cell>
          <cell r="E1010">
            <v>1.25</v>
          </cell>
        </row>
        <row r="1011">
          <cell r="A1011" t="str">
            <v>IT009209</v>
          </cell>
          <cell r="B1011" t="str">
            <v>IT05350550/</v>
          </cell>
          <cell r="C1011" t="str">
            <v>Niple de aco galvanizado, duplo, 3/4", classe 10, Tupy ou similar.  Fornecimento.</v>
          </cell>
          <cell r="D1011" t="str">
            <v>un</v>
          </cell>
          <cell r="E1011">
            <v>1.48</v>
          </cell>
        </row>
        <row r="1012">
          <cell r="A1012" t="str">
            <v>IT009207</v>
          </cell>
          <cell r="B1012" t="str">
            <v>IT05350600/</v>
          </cell>
          <cell r="C1012" t="str">
            <v>Te de PVC rigido soldavel, linha Irriga LF 16, Tigre, ou similar.  Fornecimento.</v>
          </cell>
          <cell r="D1012" t="str">
            <v>un</v>
          </cell>
          <cell r="E1012">
            <v>4.5999999999999996</v>
          </cell>
        </row>
        <row r="1013">
          <cell r="A1013" t="str">
            <v>IT009898</v>
          </cell>
          <cell r="B1013" t="str">
            <v>IT05350650/</v>
          </cell>
          <cell r="C1013" t="str">
            <v>Te de reducao de PVC rigido, soldavel, Tigre ou similar, diametro nominal de (50x32)mm.  Fornecimento.</v>
          </cell>
          <cell r="D1013" t="str">
            <v>un</v>
          </cell>
          <cell r="E1013">
            <v>3.96</v>
          </cell>
        </row>
        <row r="1014">
          <cell r="A1014" t="str">
            <v>IT002505</v>
          </cell>
          <cell r="B1014" t="str">
            <v>IT05500050A</v>
          </cell>
          <cell r="C1014" t="str">
            <v>Isolamento em tubulacao de 1", compreendendo calha de isolamento de hidrossilicato de calcio, com espessura de 1", fixada com arame galvanizado, chapa de aluminio corrugado com papel Kraft com 0,15mm, fixada com cinta de aluminio com 1/2"x0,5mm e selo par</v>
          </cell>
          <cell r="D1014" t="str">
            <v>m</v>
          </cell>
          <cell r="E1014">
            <v>33.020000000000003</v>
          </cell>
        </row>
        <row r="1015">
          <cell r="A1015" t="str">
            <v>IT002510</v>
          </cell>
          <cell r="B1015" t="str">
            <v>IT05500100A</v>
          </cell>
          <cell r="C1015" t="str">
            <v>Isolamento em tubulacao de 1 1/4", compreendendo calha de isolamento de hidrossilicato de calcio, com espessura de 1", fixada com arame galvanizado, chapa de aluminio corrugado com papel Kraft com 0,15mm, fixada com cinta de aluminio com 1/2"x0,5mm e selo</v>
          </cell>
          <cell r="D1015" t="str">
            <v>m</v>
          </cell>
          <cell r="E1015">
            <v>37.409999999999997</v>
          </cell>
        </row>
        <row r="1016">
          <cell r="A1016" t="str">
            <v>IT002509</v>
          </cell>
          <cell r="B1016" t="str">
            <v>IT05500150A</v>
          </cell>
          <cell r="C1016" t="str">
            <v>Isolamento em tubulacao de 1 1/2", compreendendo calha de isolamento de hidrossilicato de calcio, com espessura de 1", fixada com arame galvanizado, chapa de aluminio corrugado com papel Kraft com 0,15mm, fixada com cinta de aluminio com 1/2"x0,5mm e selo</v>
          </cell>
          <cell r="D1016" t="str">
            <v>m</v>
          </cell>
          <cell r="E1016">
            <v>38.630000000000003</v>
          </cell>
        </row>
        <row r="1017">
          <cell r="A1017" t="str">
            <v>IT003964</v>
          </cell>
          <cell r="B1017" t="str">
            <v>IT05550050A</v>
          </cell>
          <cell r="C1017" t="str">
            <v>Tubo em ferro galvanizado, com costura, com diametro de 1/2", inclusive conexoes e emendas, exclusive abertura e fechamento de rasgo.  Fornecimento e assentamento.</v>
          </cell>
          <cell r="D1017" t="str">
            <v>m</v>
          </cell>
          <cell r="E1017">
            <v>8.01</v>
          </cell>
        </row>
        <row r="1018">
          <cell r="A1018" t="str">
            <v>IT003965</v>
          </cell>
          <cell r="B1018" t="str">
            <v>IT05550053A</v>
          </cell>
          <cell r="C1018" t="str">
            <v>Tubo em ferro galvanizado, com costura, com diametro de 3/4", inclusive conexoes e emendas, exclusive abertura e fechamento manual de rasgo.  Fornecimento e assentamento.</v>
          </cell>
          <cell r="D1018" t="str">
            <v>m</v>
          </cell>
          <cell r="E1018">
            <v>10</v>
          </cell>
        </row>
        <row r="1019">
          <cell r="A1019" t="str">
            <v>IT003966</v>
          </cell>
          <cell r="B1019" t="str">
            <v>IT05550056A</v>
          </cell>
          <cell r="C1019" t="str">
            <v>Tubo em ferro galvanizado, com costura, com diametro de 1", inclusive conexoes e emendas, exclusive abertura e fechamento  de rasgo.  Fornecimento e assentamento.</v>
          </cell>
          <cell r="D1019" t="str">
            <v>m</v>
          </cell>
          <cell r="E1019">
            <v>13.84</v>
          </cell>
        </row>
        <row r="1020">
          <cell r="A1020" t="str">
            <v>IT003967</v>
          </cell>
          <cell r="B1020" t="str">
            <v>IT05550059A</v>
          </cell>
          <cell r="C1020" t="str">
            <v>Tubo em ferro galvanizado, com costura, com diametro de 1 1/4", inclusive conexoes e emendas, exclusive abertura e fechamento  de rasgo.  Fornecimento e assentamento.</v>
          </cell>
          <cell r="D1020" t="str">
            <v>m</v>
          </cell>
          <cell r="E1020">
            <v>16.989999999999998</v>
          </cell>
        </row>
        <row r="1021">
          <cell r="A1021" t="str">
            <v>IT003968</v>
          </cell>
          <cell r="B1021" t="str">
            <v>IT05550062A</v>
          </cell>
          <cell r="C1021" t="str">
            <v>Tubo em ferro galvanizado, com costura, com diametro de 1 1/2", inclusive conexoes e emendas, exclusive abertura e fechamento de rasgo.  Fornecimento e assentamento.</v>
          </cell>
          <cell r="D1021" t="str">
            <v>m</v>
          </cell>
          <cell r="E1021">
            <v>20.190000000000001</v>
          </cell>
        </row>
        <row r="1022">
          <cell r="A1022" t="str">
            <v>IT003969</v>
          </cell>
          <cell r="B1022" t="str">
            <v>IT05550065A</v>
          </cell>
          <cell r="C1022" t="str">
            <v>Tubo em ferro galvanizado, com costura, com diametro de 2", inclusive conexoes e emendas, exclusive abertura e fechamento de rasgo.  Fornecimento e assentamento.</v>
          </cell>
          <cell r="D1022" t="str">
            <v>m</v>
          </cell>
          <cell r="E1022">
            <v>27.9</v>
          </cell>
        </row>
        <row r="1023">
          <cell r="A1023" t="str">
            <v>IT003970</v>
          </cell>
          <cell r="B1023" t="str">
            <v>IT05550068A</v>
          </cell>
          <cell r="C1023" t="str">
            <v>Tubo em ferro galvanizado, com costura, com diametro de 2 1/ 2", inclusive conexoes e emendas, exclusive abertura e fechamento  de rasgo.  Fornecimento e assentamento.</v>
          </cell>
          <cell r="D1023" t="str">
            <v>m</v>
          </cell>
          <cell r="E1023">
            <v>37.58</v>
          </cell>
        </row>
        <row r="1024">
          <cell r="A1024" t="str">
            <v>IT003971</v>
          </cell>
          <cell r="B1024" t="str">
            <v>IT05550071A</v>
          </cell>
          <cell r="C1024" t="str">
            <v>Tubo em ferro galvanizado, com costura, com diametro de 3",  inclusive conexoes e emendas, exclusive abertura e fechamento  de rasgo.  Fornecimento e assentamento.</v>
          </cell>
          <cell r="D1024" t="str">
            <v>m</v>
          </cell>
          <cell r="E1024">
            <v>44.58</v>
          </cell>
        </row>
        <row r="1025">
          <cell r="A1025" t="str">
            <v>IT003972</v>
          </cell>
          <cell r="B1025" t="str">
            <v>IT05550074A</v>
          </cell>
          <cell r="C1025" t="str">
            <v>Tubo em ferro galvanizado, com costura, com diametro de 4", inclusive conexoes e emendas, exclusive abertura e fechamento  de rasgo.  Fornecimento e assentamento.</v>
          </cell>
          <cell r="D1025" t="str">
            <v>m</v>
          </cell>
          <cell r="E1025">
            <v>67.180000000000007</v>
          </cell>
        </row>
        <row r="1026">
          <cell r="A1026" t="str">
            <v>IT017087</v>
          </cell>
          <cell r="B1026" t="str">
            <v>IT05550115/</v>
          </cell>
          <cell r="C1026" t="str">
            <v>Tubo de aco galvanizado, com costura, com diametro de 2", DIN-2440.  Fornecimento.</v>
          </cell>
          <cell r="D1026" t="str">
            <v>m</v>
          </cell>
          <cell r="E1026">
            <v>21.19</v>
          </cell>
        </row>
        <row r="1027">
          <cell r="A1027" t="str">
            <v>IT017086</v>
          </cell>
          <cell r="B1027" t="str">
            <v>IT05550118/</v>
          </cell>
          <cell r="C1027" t="str">
            <v>Tubo de aco galvanizado, com costura, com diametro de 2 1/ 2", DIN-2440. Fornecimento.</v>
          </cell>
          <cell r="D1027" t="str">
            <v>m</v>
          </cell>
          <cell r="E1027">
            <v>27.22</v>
          </cell>
        </row>
        <row r="1028">
          <cell r="A1028" t="str">
            <v>IT005310</v>
          </cell>
          <cell r="B1028" t="str">
            <v>IT05600050A</v>
          </cell>
          <cell r="C1028" t="str">
            <v>Tubo em ferro galvanizado, sem costura, com diametro de 1/2", inclusive conexoes e emendas, exclusive abertura e fechamento manual de rasgo.   Fornecimento e colocacao.</v>
          </cell>
          <cell r="D1028" t="str">
            <v>m</v>
          </cell>
          <cell r="E1028">
            <v>5.73</v>
          </cell>
        </row>
        <row r="1029">
          <cell r="A1029" t="str">
            <v>IT005302</v>
          </cell>
          <cell r="B1029" t="str">
            <v>IT05600053A</v>
          </cell>
          <cell r="C1029" t="str">
            <v>Tubo em ferro galvanizado, sem costura, com diametro de 3/4", inclusive conexoes e emendas, exclusive abertura e fechamento manual de rasgo.   Fornecimento e colocacao.</v>
          </cell>
          <cell r="D1029" t="str">
            <v>m</v>
          </cell>
          <cell r="E1029">
            <v>11.59</v>
          </cell>
        </row>
        <row r="1030">
          <cell r="A1030" t="str">
            <v>IT005303</v>
          </cell>
          <cell r="B1030" t="str">
            <v>IT05600056A</v>
          </cell>
          <cell r="C1030" t="str">
            <v>Tubo em ferro galvanizado, sem costura, com diametro de 1", inclusive conexoes e emendas, exclusive abertura e fechamento manual de rasgo.   Fornecimento e colocacao.</v>
          </cell>
          <cell r="D1030" t="str">
            <v>m</v>
          </cell>
          <cell r="E1030">
            <v>13.77</v>
          </cell>
        </row>
        <row r="1031">
          <cell r="A1031" t="str">
            <v>IT005311</v>
          </cell>
          <cell r="B1031" t="str">
            <v>IT05600059A</v>
          </cell>
          <cell r="C1031" t="str">
            <v>Tubo em ferro galvanizado, sem costura, com diametro de 1 1/4", inclusive conexoes e emendas, exclusive abertura e fechamento manual de rasgo.   Fornecimento e colocacao.</v>
          </cell>
          <cell r="D1031" t="str">
            <v>m</v>
          </cell>
          <cell r="E1031">
            <v>13.53</v>
          </cell>
        </row>
        <row r="1032">
          <cell r="A1032" t="str">
            <v>IT005304</v>
          </cell>
          <cell r="B1032" t="str">
            <v>IT05600062A</v>
          </cell>
          <cell r="C1032" t="str">
            <v>Tubo em ferro galvanizado, sem costura, com diametro de 1 1/ 2", inclusive conexoes e emendas, exclusive abertura e fechamento manual de rasgo.   Fornecimento e colocacao.</v>
          </cell>
          <cell r="D1032" t="str">
            <v>m</v>
          </cell>
          <cell r="E1032">
            <v>19.7</v>
          </cell>
        </row>
        <row r="1033">
          <cell r="A1033" t="str">
            <v>IT009286</v>
          </cell>
          <cell r="B1033" t="str">
            <v>IT15050153/</v>
          </cell>
          <cell r="C1033" t="str">
            <v>Tubo de PVC rigido, soldavel, com diametro de 25mm.  Fornecimento.</v>
          </cell>
          <cell r="D1033" t="str">
            <v>m</v>
          </cell>
          <cell r="E1033">
            <v>1.2</v>
          </cell>
        </row>
        <row r="1034">
          <cell r="A1034" t="str">
            <v>IT005105</v>
          </cell>
          <cell r="B1034" t="str">
            <v>IT15050156/</v>
          </cell>
          <cell r="C1034" t="str">
            <v>Tubo de PVC rigido, soldavel, com diametro de 25cm.  Fornecimento.</v>
          </cell>
          <cell r="D1034" t="str">
            <v>m</v>
          </cell>
          <cell r="E1034">
            <v>29.18</v>
          </cell>
        </row>
        <row r="1035">
          <cell r="A1035" t="str">
            <v>IT009284</v>
          </cell>
          <cell r="B1035" t="str">
            <v>IT15050159/</v>
          </cell>
          <cell r="C1035" t="str">
            <v>Tubo de PVC rigido, soldavel, com diametro de 40mm.  Fornecimento.</v>
          </cell>
          <cell r="D1035" t="str">
            <v>m</v>
          </cell>
          <cell r="E1035">
            <v>3.35</v>
          </cell>
        </row>
        <row r="1036">
          <cell r="A1036" t="str">
            <v>IT009283</v>
          </cell>
          <cell r="B1036" t="str">
            <v>IT15050162/</v>
          </cell>
          <cell r="C1036" t="str">
            <v>Tubo de PVC rigido, soldavel, com diametro de 50mm.  Fornecimento.</v>
          </cell>
          <cell r="D1036" t="str">
            <v>m</v>
          </cell>
          <cell r="E1036">
            <v>4.49</v>
          </cell>
        </row>
        <row r="1037">
          <cell r="A1037" t="str">
            <v>IT017880</v>
          </cell>
          <cell r="B1037" t="str">
            <v>IT15050165A</v>
          </cell>
          <cell r="C1037" t="str">
            <v>Tubo de PVC rigido, soldavel, com diametro de 50mm, inclusive conexoes e emendas, exclusive abertura e fechamento de rasgo.  Fornecimento e assentamento.</v>
          </cell>
          <cell r="D1037" t="str">
            <v>m</v>
          </cell>
          <cell r="E1037">
            <v>7.15</v>
          </cell>
        </row>
        <row r="1038">
          <cell r="A1038" t="str">
            <v>IT004504</v>
          </cell>
          <cell r="B1038" t="str">
            <v>IT15100050/</v>
          </cell>
          <cell r="C1038" t="str">
            <v>Anel de borracha para PVC, com diametro de 75mm.  Fornecimento e assentamento.</v>
          </cell>
          <cell r="D1038" t="str">
            <v>un</v>
          </cell>
          <cell r="E1038">
            <v>1.4</v>
          </cell>
        </row>
        <row r="1039">
          <cell r="A1039" t="str">
            <v>IT006325</v>
          </cell>
          <cell r="B1039" t="str">
            <v>IT15100100/</v>
          </cell>
          <cell r="C1039" t="str">
            <v>Curva de 90o de PVC rigido, roscavel, de 2".  Fornecimento e assentamento.</v>
          </cell>
          <cell r="D1039" t="str">
            <v>un</v>
          </cell>
          <cell r="E1039">
            <v>13.77</v>
          </cell>
        </row>
        <row r="1040">
          <cell r="A1040" t="str">
            <v>IT006427</v>
          </cell>
          <cell r="B1040" t="str">
            <v>IT15100150/</v>
          </cell>
          <cell r="C1040" t="str">
            <v>Curva curta de PVC rigido, 87o 30', serie R, diametro de 75mm.  Fornecimento e assentamento.</v>
          </cell>
          <cell r="D1040" t="str">
            <v>un</v>
          </cell>
          <cell r="E1040">
            <v>13.54</v>
          </cell>
        </row>
        <row r="1041">
          <cell r="A1041" t="str">
            <v>IT006400</v>
          </cell>
          <cell r="B1041" t="str">
            <v>IT15100203/</v>
          </cell>
          <cell r="C1041" t="str">
            <v>Joelho de PVC rigido, serie R, 45o, ponta e bolsa, diametro de 75mm.  Fornecimento e assentamento.</v>
          </cell>
          <cell r="D1041" t="str">
            <v>un</v>
          </cell>
          <cell r="E1041">
            <v>8.8000000000000007</v>
          </cell>
        </row>
        <row r="1042">
          <cell r="A1042" t="str">
            <v>IT006402</v>
          </cell>
          <cell r="B1042" t="str">
            <v>IT15100206/</v>
          </cell>
          <cell r="C1042" t="str">
            <v>Joelho de PVC rigido, serie R, 45o, ponta e bolsa, diametro de 100mm.  Fornecimento e assentamento.</v>
          </cell>
          <cell r="D1042" t="str">
            <v>un</v>
          </cell>
          <cell r="E1042">
            <v>11.83</v>
          </cell>
        </row>
        <row r="1043">
          <cell r="A1043" t="str">
            <v>IT006437</v>
          </cell>
          <cell r="B1043" t="str">
            <v>IT15100209/</v>
          </cell>
          <cell r="C1043" t="str">
            <v>Joelho de PVC rigido, 45o, serie R, ponta e bolsa, diametro de 150mm.  Fornecimento e assentamento.</v>
          </cell>
          <cell r="D1043" t="str">
            <v>un</v>
          </cell>
          <cell r="E1043">
            <v>26.06</v>
          </cell>
        </row>
        <row r="1044">
          <cell r="A1044" t="str">
            <v>IT006404</v>
          </cell>
          <cell r="B1044" t="str">
            <v>IT15100250/</v>
          </cell>
          <cell r="C1044" t="str">
            <v>Joelho de PVC rigido, serie R, 90o, ponta e bolsa, diametro de 50mm.  Fornecimento e assentamento.</v>
          </cell>
          <cell r="D1044" t="str">
            <v>un</v>
          </cell>
          <cell r="E1044">
            <v>6.24</v>
          </cell>
        </row>
        <row r="1045">
          <cell r="A1045" t="str">
            <v>IT004499</v>
          </cell>
          <cell r="B1045" t="str">
            <v>IT15100253/</v>
          </cell>
          <cell r="C1045" t="str">
            <v>Joelho de PVC rigido para esgoto, serie R, 90o, diametro de 75mm.  Fornecimento e assentamento.</v>
          </cell>
          <cell r="D1045" t="str">
            <v>un</v>
          </cell>
          <cell r="E1045">
            <v>10.15</v>
          </cell>
        </row>
        <row r="1046">
          <cell r="A1046" t="str">
            <v>IT006417</v>
          </cell>
          <cell r="B1046" t="str">
            <v>IT15100256/</v>
          </cell>
          <cell r="C1046" t="str">
            <v>Joelho de PVC rigido, 90o, serie R, ponta e bolsa, diametro de 100mm.  Fornecimento e assentamento.</v>
          </cell>
          <cell r="D1046" t="str">
            <v>un</v>
          </cell>
          <cell r="E1046">
            <v>14.39</v>
          </cell>
        </row>
        <row r="1047">
          <cell r="A1047" t="str">
            <v>IT006429</v>
          </cell>
          <cell r="B1047" t="str">
            <v>IT15100303/</v>
          </cell>
          <cell r="C1047" t="str">
            <v>Juncao simples de PVC rigido, serie R, diametro de 75mm.  Fornecimento e assentamento.</v>
          </cell>
          <cell r="D1047" t="str">
            <v>un</v>
          </cell>
          <cell r="E1047">
            <v>15.27</v>
          </cell>
        </row>
        <row r="1048">
          <cell r="A1048" t="str">
            <v>IT006398</v>
          </cell>
          <cell r="B1048" t="str">
            <v>IT15100306/</v>
          </cell>
          <cell r="C1048" t="str">
            <v>Juncao simples de PVC rigido, serie R, diametro de 100mm.  Fornecimento e assentamento.</v>
          </cell>
          <cell r="D1048" t="str">
            <v>un</v>
          </cell>
          <cell r="E1048">
            <v>22.9</v>
          </cell>
        </row>
        <row r="1049">
          <cell r="A1049" t="str">
            <v>IT006418</v>
          </cell>
          <cell r="B1049" t="str">
            <v>IT15100309/</v>
          </cell>
          <cell r="C1049" t="str">
            <v>Juncao simples de PVC rigido, serie R, diametro de 150mm.  Fornecimento e assentamento.</v>
          </cell>
          <cell r="D1049" t="str">
            <v>un</v>
          </cell>
          <cell r="E1049">
            <v>52.89</v>
          </cell>
        </row>
        <row r="1050">
          <cell r="A1050" t="str">
            <v>IT006443</v>
          </cell>
          <cell r="B1050" t="str">
            <v>IT15100318/</v>
          </cell>
          <cell r="C1050" t="str">
            <v>Juncao simples de PVC rigido, serie R, diametro de (150x100)mm.  Fornecimento e assentamento.</v>
          </cell>
          <cell r="D1050" t="str">
            <v>un</v>
          </cell>
          <cell r="E1050">
            <v>35.61</v>
          </cell>
        </row>
        <row r="1051">
          <cell r="A1051" t="str">
            <v>IT006431</v>
          </cell>
          <cell r="B1051" t="str">
            <v>IT15100350/</v>
          </cell>
          <cell r="C1051" t="str">
            <v>Juncao de 45o de PVC rigido, diametro de 40mm.  Fornecimento e assentamento.</v>
          </cell>
          <cell r="D1051" t="str">
            <v>un</v>
          </cell>
          <cell r="E1051">
            <v>4.63</v>
          </cell>
        </row>
        <row r="1052">
          <cell r="A1052" t="str">
            <v>IT004507</v>
          </cell>
          <cell r="B1052" t="str">
            <v>IT15100400/</v>
          </cell>
          <cell r="C1052" t="str">
            <v>Luva dupla de PVC rigido para esgoto, de 50mm.  Fornecimento e assentamento.</v>
          </cell>
          <cell r="D1052" t="str">
            <v>un</v>
          </cell>
          <cell r="E1052">
            <v>4.6399999999999997</v>
          </cell>
        </row>
        <row r="1053">
          <cell r="A1053" t="str">
            <v>IT004514</v>
          </cell>
          <cell r="B1053" t="str">
            <v>IT15100403/</v>
          </cell>
          <cell r="C1053" t="str">
            <v>Luva dupla de PVC rigido para esgoto, de 75mm.  Fornecimento e assentamento.</v>
          </cell>
          <cell r="D1053" t="str">
            <v>un</v>
          </cell>
          <cell r="E1053">
            <v>5.37</v>
          </cell>
        </row>
        <row r="1054">
          <cell r="A1054" t="str">
            <v>IT004508</v>
          </cell>
          <cell r="B1054" t="str">
            <v>IT15100450/</v>
          </cell>
          <cell r="C1054" t="str">
            <v>Luva dupla de PVC rigido para esgoto e aguas pluviais, com parede reforcada, serie R, de 100mm.  Fornecimento e assentamento.</v>
          </cell>
          <cell r="D1054" t="str">
            <v>un</v>
          </cell>
          <cell r="E1054">
            <v>9.3800000000000008</v>
          </cell>
        </row>
        <row r="1055">
          <cell r="A1055" t="str">
            <v>IT006434</v>
          </cell>
          <cell r="B1055" t="str">
            <v>IT15100500/</v>
          </cell>
          <cell r="C1055" t="str">
            <v>Te de inspecao de PVC rigido, serie R, diametro de 75mm.  Fornecimento e assentamento.</v>
          </cell>
          <cell r="D1055" t="str">
            <v>un</v>
          </cell>
          <cell r="E1055">
            <v>15.85</v>
          </cell>
        </row>
        <row r="1056">
          <cell r="A1056" t="str">
            <v>IT006420</v>
          </cell>
          <cell r="B1056" t="str">
            <v>IT15100556/</v>
          </cell>
          <cell r="C1056" t="str">
            <v>Te sanitario de PVC rigido, serie R, diametro de 75mm.  Fornecimento e assentamento.</v>
          </cell>
          <cell r="D1056" t="str">
            <v>un</v>
          </cell>
          <cell r="E1056">
            <v>16.32</v>
          </cell>
        </row>
        <row r="1057">
          <cell r="A1057" t="str">
            <v>IT006421</v>
          </cell>
          <cell r="B1057" t="str">
            <v>IT15100559/</v>
          </cell>
          <cell r="C1057" t="str">
            <v>Te sanitario de PVC rigido, serie R, diametro de 100mm.  Fornecimento e assentamento.</v>
          </cell>
          <cell r="D1057" t="str">
            <v>un</v>
          </cell>
          <cell r="E1057">
            <v>23.97</v>
          </cell>
        </row>
        <row r="1058">
          <cell r="A1058" t="str">
            <v>IT006423</v>
          </cell>
          <cell r="B1058" t="str">
            <v>IT15100600/</v>
          </cell>
          <cell r="C1058" t="str">
            <v>Te sanitario, de PVC rigido, serie R, diametro de (50x75)mm.  Fornecimento e assentamento.</v>
          </cell>
          <cell r="D1058" t="str">
            <v>un</v>
          </cell>
          <cell r="E1058">
            <v>19.079999999999998</v>
          </cell>
        </row>
        <row r="1059">
          <cell r="A1059" t="str">
            <v>IT006419</v>
          </cell>
          <cell r="B1059" t="str">
            <v>IT15100603/</v>
          </cell>
          <cell r="C1059" t="str">
            <v>Te sanitario de PVC rigido, serie R, diametro de (100x75)mm.  Fornecimento e assentamento.</v>
          </cell>
          <cell r="D1059" t="str">
            <v>un</v>
          </cell>
          <cell r="E1059">
            <v>16.54</v>
          </cell>
        </row>
        <row r="1060">
          <cell r="A1060" t="str">
            <v>IT006445</v>
          </cell>
          <cell r="B1060" t="str">
            <v>IT15200100/</v>
          </cell>
          <cell r="C1060" t="str">
            <v>Bucha de reducao em ferro fundido, BRHL, diametro de (75x50)mm.  Fornecimento e colocacao.</v>
          </cell>
          <cell r="D1060" t="str">
            <v>un</v>
          </cell>
          <cell r="E1060">
            <v>14.47</v>
          </cell>
        </row>
        <row r="1061">
          <cell r="A1061" t="str">
            <v>IT006453</v>
          </cell>
          <cell r="B1061" t="str">
            <v>IT15200150/</v>
          </cell>
          <cell r="C1061" t="str">
            <v>Curva de ferro fundido, 90o, com flanges, diametro de 150mm.  Fornecimento e assentamento.</v>
          </cell>
          <cell r="D1061" t="str">
            <v>un</v>
          </cell>
          <cell r="E1061">
            <v>272.83</v>
          </cell>
        </row>
        <row r="1062">
          <cell r="A1062" t="str">
            <v>IT006455</v>
          </cell>
          <cell r="B1062" t="str">
            <v>IT15200200/</v>
          </cell>
          <cell r="C1062" t="str">
            <v>Extremidade de ferro fundido, com flange e junta elastica, diametro de 200mm.  Fornecimento e assentamento.</v>
          </cell>
          <cell r="D1062" t="str">
            <v>un</v>
          </cell>
          <cell r="E1062">
            <v>282.81</v>
          </cell>
        </row>
        <row r="1063">
          <cell r="A1063" t="str">
            <v>IT006447</v>
          </cell>
          <cell r="B1063" t="str">
            <v>IT15200250/</v>
          </cell>
          <cell r="C1063" t="str">
            <v>Joelho de ferro fundido, 87o 30', J87HL, diametro de 100mm.  Fornecimento e assentamento.</v>
          </cell>
          <cell r="D1063" t="str">
            <v>un</v>
          </cell>
          <cell r="E1063">
            <v>46.29</v>
          </cell>
        </row>
        <row r="1064">
          <cell r="A1064" t="str">
            <v>IT006440</v>
          </cell>
          <cell r="B1064" t="str">
            <v>IT15200500/</v>
          </cell>
          <cell r="C1064" t="str">
            <v>Luva de ferro fundido, bolsa bolsa, LBBHL, diametro de 100mm.  Fornecimento e assentamento.</v>
          </cell>
          <cell r="D1064" t="str">
            <v>un</v>
          </cell>
          <cell r="E1064">
            <v>144.30000000000001</v>
          </cell>
        </row>
        <row r="1065">
          <cell r="A1065" t="str">
            <v>IT004634</v>
          </cell>
          <cell r="B1065" t="str">
            <v>IT15250050/</v>
          </cell>
          <cell r="C1065" t="str">
            <v>Tubo de queda de PVC rigido, de 75mm, inclusive te sanitario.  Fornecimento e colocacao.</v>
          </cell>
          <cell r="D1065" t="str">
            <v>m</v>
          </cell>
          <cell r="E1065">
            <v>21.5</v>
          </cell>
        </row>
        <row r="1066">
          <cell r="A1066" t="str">
            <v>IT004633</v>
          </cell>
          <cell r="B1066" t="str">
            <v>IT15250053/</v>
          </cell>
          <cell r="C1066" t="str">
            <v>Tubo de queda de PVC rigido, de 100mm, inclusive te sanitario.  Fornecimento e colocacao.</v>
          </cell>
          <cell r="D1066" t="str">
            <v>m</v>
          </cell>
          <cell r="E1066">
            <v>33.49</v>
          </cell>
        </row>
        <row r="1067">
          <cell r="A1067" t="str">
            <v>IT004632</v>
          </cell>
          <cell r="B1067" t="str">
            <v>IT15250056/</v>
          </cell>
          <cell r="C1067" t="str">
            <v>Tubo de queda de PVC rigido, de 150mm, inclusive te sanitario.  Fornecimento e colocacao.</v>
          </cell>
          <cell r="D1067" t="str">
            <v>m</v>
          </cell>
          <cell r="E1067">
            <v>51.48</v>
          </cell>
        </row>
        <row r="1068">
          <cell r="A1068" t="str">
            <v>IT000953</v>
          </cell>
          <cell r="B1068" t="str">
            <v>IT15250100A</v>
          </cell>
          <cell r="C1068" t="str">
            <v>Tubo de PVC rigido, de 75mm, para ventilacao, inclusive conexoes.  Fornecimento e assentamento.</v>
          </cell>
          <cell r="D1068" t="str">
            <v>m</v>
          </cell>
          <cell r="E1068">
            <v>9.17</v>
          </cell>
        </row>
        <row r="1069">
          <cell r="A1069" t="str">
            <v>IT004635</v>
          </cell>
          <cell r="B1069" t="str">
            <v>IT15250103/</v>
          </cell>
          <cell r="C1069" t="str">
            <v>Tubo para ventilacao de PVC rigido, de 100mm, inclusive conexoes.  Fornecimento e colocacao.</v>
          </cell>
          <cell r="D1069" t="str">
            <v>m</v>
          </cell>
          <cell r="E1069">
            <v>25.25</v>
          </cell>
        </row>
        <row r="1070">
          <cell r="A1070" t="str">
            <v>IT000931</v>
          </cell>
          <cell r="B1070" t="str">
            <v>IT15250150/</v>
          </cell>
          <cell r="C1070" t="str">
            <v>Tubo de queda ferro fundido, diametro de 100mm, inclusive te sanitario.  Fornecimento e assentamento.</v>
          </cell>
          <cell r="D1070" t="str">
            <v>m</v>
          </cell>
          <cell r="E1070">
            <v>128.93</v>
          </cell>
        </row>
        <row r="1071">
          <cell r="A1071" t="str">
            <v>IT000918</v>
          </cell>
          <cell r="B1071" t="str">
            <v>IT15300050/</v>
          </cell>
          <cell r="C1071" t="str">
            <v>Caixa de alvenaria de tijolo macico (7x10x20)cm, em paredes de meia vez, com dimensoes de (0,20x0,20x0,30)m, assentada com argamassa de cimento e areia no traco 1:4, revestida internamente com a mesma argamassa, inclusive tampa de concreto simples.</v>
          </cell>
          <cell r="D1071" t="str">
            <v>un</v>
          </cell>
          <cell r="E1071">
            <v>46.37</v>
          </cell>
        </row>
        <row r="1072">
          <cell r="A1072" t="str">
            <v>IT005248</v>
          </cell>
          <cell r="B1072" t="str">
            <v>IT15300100/</v>
          </cell>
          <cell r="C1072" t="str">
            <v>Caixa de inspecao, de concreto pre-moldado, do tipo aprovado pela CEDAE, constando de circulo de fundo, 2 aneis superpostos, de 50mm de espessura e 600mm de diametro interno, sendo 1 anel inferior (entrada e saida), de 300mm e 1 de 75mm de altura, perfaze</v>
          </cell>
          <cell r="D1072" t="str">
            <v>un</v>
          </cell>
          <cell r="E1072">
            <v>35.08</v>
          </cell>
        </row>
        <row r="1073">
          <cell r="A1073" t="str">
            <v>IT000921</v>
          </cell>
          <cell r="B1073" t="str">
            <v>IT15300103/</v>
          </cell>
          <cell r="C1073" t="str">
            <v>Caixa de inspecao, de concreto pre-moldado, do tipo aprovado pela CEDAE, constando de circulo de fundo, 3 aneis superpostos, de 50mm de espessura e 600mm de diametro interno, sendo 1 anel inferior (entrada e saida) de 300mm, 1 de 150mm e 1 de 75mm de altu</v>
          </cell>
          <cell r="D1073" t="str">
            <v>un</v>
          </cell>
          <cell r="E1073">
            <v>46.72</v>
          </cell>
        </row>
        <row r="1074">
          <cell r="A1074" t="str">
            <v>IT008569</v>
          </cell>
          <cell r="B1074" t="str">
            <v>IT15300106/</v>
          </cell>
          <cell r="C1074" t="str">
            <v xml:space="preserve">Caixa de inspecao, de concreto pre-moldado, do tipo aprovado pela CEDAE, constando de circulo de fundo, 4 aneis superpostos, de 50mm de espessura e 600mm de diametro interno, sendo 1 anel inferior (entrada e saida) de 300mm, mais 1 de 300mm, 1 de 150mm e </v>
          </cell>
          <cell r="D1074" t="str">
            <v>un</v>
          </cell>
          <cell r="E1074">
            <v>63.04</v>
          </cell>
        </row>
        <row r="1075">
          <cell r="A1075" t="str">
            <v>IT000920</v>
          </cell>
          <cell r="B1075" t="str">
            <v>IT15350050/</v>
          </cell>
          <cell r="C1075" t="str">
            <v>Caixa de gordura simples (CGS) de concreto, conforme especificacao da CEDAE, inclusive tampa de concreto, escavacao e reaterro, exclusive retirada do material excedente.  Fornecimento e colocacao.</v>
          </cell>
          <cell r="D1075" t="str">
            <v>un</v>
          </cell>
          <cell r="E1075">
            <v>43.53</v>
          </cell>
        </row>
        <row r="1076">
          <cell r="A1076" t="str">
            <v>IT005281</v>
          </cell>
          <cell r="B1076" t="str">
            <v>IT15350100/</v>
          </cell>
          <cell r="C1076" t="str">
            <v>Caixa de gordura dupla (CGD) de concreto, conforme especificacao da CEDAE, inclusive tampa de concreto, escavacao e reaterro, exclusive retirada do material excedente.  Fornecimento e colocacao.</v>
          </cell>
          <cell r="D1076" t="str">
            <v>un</v>
          </cell>
          <cell r="E1076">
            <v>67.930000000000007</v>
          </cell>
        </row>
        <row r="1077">
          <cell r="A1077" t="str">
            <v>IT017799</v>
          </cell>
          <cell r="B1077" t="str">
            <v>IT15350150/</v>
          </cell>
          <cell r="C1077" t="str">
            <v>Caixa de gordura especial em concreto, conforme especificacoes da CEDAE, de (0,80x1,50x1,00)m, inclusive tampa de concreto, escavacao e reaterro, exclusive retirada do material excedente.  Fornecimento e colocacao.</v>
          </cell>
          <cell r="D1077" t="str">
            <v>un</v>
          </cell>
          <cell r="E1077">
            <v>813.11</v>
          </cell>
        </row>
        <row r="1078">
          <cell r="A1078" t="str">
            <v>IT009042</v>
          </cell>
          <cell r="B1078" t="str">
            <v>IT15350153/</v>
          </cell>
          <cell r="C1078" t="str">
            <v>Caixa de gordura especial de alvenaria de tijolo macico, em paredes de 1 vez (0,20)m, para 350 pessoas, medindo (1x1,20x1)m, inclusive escavacao, reaterro e tampao de ferro fundido, exclusive retirada de material excedente.  Fornecimento e assentamento.</v>
          </cell>
          <cell r="D1078" t="str">
            <v>un</v>
          </cell>
          <cell r="E1078">
            <v>870.51</v>
          </cell>
        </row>
        <row r="1079">
          <cell r="A1079" t="str">
            <v>IT006438</v>
          </cell>
          <cell r="B1079" t="str">
            <v>IT15400050A</v>
          </cell>
          <cell r="C1079" t="str">
            <v>Caixa sifonada com saida de 75mm.  Fornecimento e assentamento.</v>
          </cell>
          <cell r="D1079" t="str">
            <v>un</v>
          </cell>
          <cell r="E1079">
            <v>23.82</v>
          </cell>
        </row>
        <row r="1080">
          <cell r="A1080" t="str">
            <v>IT007973</v>
          </cell>
          <cell r="B1080" t="str">
            <v>IT15400100A</v>
          </cell>
          <cell r="C1080" t="str">
            <v>Caixa sifonada de anel de concreto com diametro de 42cm e profundidade de 60cm, inclusive escavacao, reaterro, exclusive retirada do material excedente.  Fornecimento e assentamento.</v>
          </cell>
          <cell r="D1080" t="str">
            <v>un</v>
          </cell>
          <cell r="E1080">
            <v>44.35</v>
          </cell>
        </row>
        <row r="1081">
          <cell r="A1081" t="str">
            <v>IT005279</v>
          </cell>
          <cell r="B1081" t="str">
            <v>IT15450050/</v>
          </cell>
          <cell r="C1081" t="str">
            <v>Fossa septica, de camara submersa, tipo Inhoff de concreto pre-moldado, com capacidade para 5 contribuintes, inclusive escavacao e reaterro, exclusive retirada do material excedente.  Fornecimento e colocacao.</v>
          </cell>
          <cell r="D1081" t="str">
            <v>un</v>
          </cell>
          <cell r="E1081">
            <v>825.74</v>
          </cell>
        </row>
        <row r="1082">
          <cell r="A1082" t="str">
            <v>IT005643</v>
          </cell>
          <cell r="B1082" t="str">
            <v>IT15450100/</v>
          </cell>
          <cell r="C1082" t="str">
            <v>Fossa septica, de camara submersa, tipo Inhoff de concreto pre-moldado, com capacidade para 10 contribuintes, inclusive escavacao e reaterro, exclusive retirada do material excedente.  Fornecimento e colocacao.</v>
          </cell>
          <cell r="D1082" t="str">
            <v>un</v>
          </cell>
          <cell r="E1082">
            <v>961.5</v>
          </cell>
        </row>
        <row r="1083">
          <cell r="A1083" t="str">
            <v>IT005280</v>
          </cell>
          <cell r="B1083" t="str">
            <v>IT15450150/</v>
          </cell>
          <cell r="C1083" t="str">
            <v>Fossa septica, de camara submersa, tipo Inhoff de concreto pre-moldado, com capacidade para 50 contribuintes, inclusive escavacao e reaterro, exclusive retirada do material excedente.  Fornecimento e colocacao.</v>
          </cell>
          <cell r="D1083" t="str">
            <v>un</v>
          </cell>
          <cell r="E1083">
            <v>2585.61</v>
          </cell>
        </row>
        <row r="1084">
          <cell r="A1084" t="str">
            <v>IT000919</v>
          </cell>
          <cell r="B1084" t="str">
            <v>IT15450200/</v>
          </cell>
          <cell r="C1084" t="str">
            <v>Fossa septica, de camara submersa, tipo Inhoff de concreto pre-moldado, com capacidade para 100 contribuintes, inclusive escavacao e reaterro, exclusive retirada do material excedente.  Fornecimento e colocacao.</v>
          </cell>
          <cell r="D1084" t="str">
            <v>un</v>
          </cell>
          <cell r="E1084">
            <v>4838.59</v>
          </cell>
        </row>
        <row r="1085">
          <cell r="A1085" t="str">
            <v>IT005085</v>
          </cell>
          <cell r="B1085" t="str">
            <v>IT15500200/</v>
          </cell>
          <cell r="C1085" t="str">
            <v>Filtro anaerobico para 200 contribuintes, em concreto armado, inclusive escavacao e reaterro.</v>
          </cell>
          <cell r="D1085" t="str">
            <v>un</v>
          </cell>
          <cell r="E1085">
            <v>6521.07</v>
          </cell>
        </row>
        <row r="1086">
          <cell r="A1086" t="str">
            <v>IT005642</v>
          </cell>
          <cell r="B1086" t="str">
            <v>IT15550050/</v>
          </cell>
          <cell r="C1086" t="str">
            <v>Sumidouro para 10 contribuintes ligado a fossa, exclusive fossas e manilhas.  Fornecimento e colocacao.</v>
          </cell>
          <cell r="D1086" t="str">
            <v>un</v>
          </cell>
          <cell r="E1086">
            <v>1018.31</v>
          </cell>
        </row>
        <row r="1087">
          <cell r="A1087" t="str">
            <v>IT006023</v>
          </cell>
          <cell r="B1087" t="str">
            <v>IT15600050/</v>
          </cell>
          <cell r="C1087" t="str">
            <v>Ligacao de agua e esgoto a rede publica de residencia.</v>
          </cell>
          <cell r="D1087" t="str">
            <v>un</v>
          </cell>
          <cell r="E1087">
            <v>549.62</v>
          </cell>
        </row>
        <row r="1088">
          <cell r="A1088" t="str">
            <v>IT017512</v>
          </cell>
          <cell r="B1088" t="str">
            <v>IT15600053/</v>
          </cell>
          <cell r="C1088" t="str">
            <v>Ligacao domiciliar em redes novas de esgoto sanitario, com diametro de 100mm, compreendendo juncao, tubo e caixa de inspecao de (0,30x0,37)m, exclusive escavacao e reaterro.  Preco para 3m.</v>
          </cell>
          <cell r="D1088" t="str">
            <v>un</v>
          </cell>
          <cell r="E1088">
            <v>143.01</v>
          </cell>
        </row>
        <row r="1089">
          <cell r="A1089" t="str">
            <v>IT005089</v>
          </cell>
          <cell r="B1089" t="str">
            <v>IT15600056/</v>
          </cell>
          <cell r="C1089" t="str">
            <v>Ligacao domiciliar de esgoto sanitario, compreendendo de manilha ceramica vidrada e juncao ceramica com diametro de 100mm, caixa de inspecao de  anel de concreto pre-moldado (0,30x0,37)m, com tampa e caixilho de ferro fundido.</v>
          </cell>
          <cell r="D1089" t="str">
            <v>un</v>
          </cell>
          <cell r="E1089">
            <v>96.97</v>
          </cell>
        </row>
        <row r="1090">
          <cell r="A1090" t="str">
            <v>IT005087</v>
          </cell>
          <cell r="B1090" t="str">
            <v>IT15600059/</v>
          </cell>
          <cell r="C1090" t="str">
            <v>Ligacao domiciliar de esgoto sanitario, compreendendo selim, tubo e caixa de inspecao de (0,30x0,37)m.  Exclusive escavacao e reaterro.</v>
          </cell>
          <cell r="D1090" t="str">
            <v>un</v>
          </cell>
          <cell r="E1090">
            <v>103.39</v>
          </cell>
        </row>
        <row r="1091">
          <cell r="A1091" t="str">
            <v>IT005088</v>
          </cell>
          <cell r="B1091" t="str">
            <v>IT15600062/</v>
          </cell>
          <cell r="C1091" t="str">
            <v>Ligacao domiciliar de esgoto sanitario, compreendendo selim, tubo e caixa de inspecao de (0,40x0,37)m.  Exclusive escavacao e reaterro.</v>
          </cell>
          <cell r="D1091" t="str">
            <v>un</v>
          </cell>
          <cell r="E1091">
            <v>144.36000000000001</v>
          </cell>
        </row>
        <row r="1092">
          <cell r="A1092" t="str">
            <v>IT005090</v>
          </cell>
          <cell r="B1092" t="str">
            <v>IT15600065/</v>
          </cell>
          <cell r="C1092" t="str">
            <v>Ligacao domiciliar de esgoto sanitario, compreendendo de manilha ceramica vidrada e juncao ceramica com diametro de 100mm, caixa de inspecao de anel de concreto pre-moldado (0,40x0,37)m, com tampa e caixilho de ferro fundido.</v>
          </cell>
          <cell r="D1092" t="str">
            <v>un</v>
          </cell>
          <cell r="E1092">
            <v>130.24</v>
          </cell>
        </row>
        <row r="1093">
          <cell r="A1093" t="str">
            <v>IT007839</v>
          </cell>
          <cell r="B1093" t="str">
            <v>IT15600100/</v>
          </cell>
          <cell r="C1093" t="str">
            <v>Ligacao de esgoto sanitario, em manilha de 100mm de diametro, incluindo escavacao, reaterro ate 1m; excluindo remocao e reposicao de pavimento.  Preco para 10m.</v>
          </cell>
          <cell r="D1093" t="str">
            <v>un</v>
          </cell>
          <cell r="E1093">
            <v>345.3</v>
          </cell>
        </row>
        <row r="1094">
          <cell r="A1094" t="str">
            <v>IT007411</v>
          </cell>
          <cell r="B1094" t="str">
            <v>IT25220150A</v>
          </cell>
          <cell r="C1094" t="str">
            <v>Instalacao de ponto de forca para 5CV, equivalente a 2 varas de eletroduto pesado Apollo de 3/4", 20m de fio 4mm2, caixas e conexoes.</v>
          </cell>
          <cell r="D1094" t="str">
            <v>un</v>
          </cell>
          <cell r="E1094">
            <v>150.69999999999999</v>
          </cell>
        </row>
        <row r="1095">
          <cell r="A1095" t="str">
            <v>IT007971</v>
          </cell>
          <cell r="B1095" t="str">
            <v>IT25220500A</v>
          </cell>
          <cell r="C1095" t="str">
            <v>Instalacao de ponto de forca para 10CV, equivalente a 2 varas de eletroduto pesado Apollo de 1", 20m de fio 6mm2, caixas e conexoes.</v>
          </cell>
          <cell r="D1095" t="str">
            <v>un</v>
          </cell>
          <cell r="E1095">
            <v>156.97999999999999</v>
          </cell>
        </row>
        <row r="1096">
          <cell r="A1096" t="str">
            <v>IT005679</v>
          </cell>
          <cell r="B1096" t="str">
            <v>IT25220550/</v>
          </cell>
          <cell r="C1096" t="str">
            <v>Instalacao de ponto de forca para 15CV, equivalente a 2 varas de eletroduto de PVC rigido de 1 1/2".</v>
          </cell>
          <cell r="D1096" t="str">
            <v>un</v>
          </cell>
          <cell r="E1096">
            <v>257.43</v>
          </cell>
        </row>
        <row r="1097">
          <cell r="A1097" t="str">
            <v>IT000964</v>
          </cell>
          <cell r="B1097" t="str">
            <v>IT25240050/</v>
          </cell>
          <cell r="C1097" t="str">
            <v>Instalacao de ponto de telefone, compreendendo: 5 varas de eletroduto de 3/4", conexoes e caixas.</v>
          </cell>
          <cell r="D1097" t="str">
            <v>un</v>
          </cell>
          <cell r="E1097">
            <v>110.82</v>
          </cell>
        </row>
        <row r="1098">
          <cell r="A1098" t="str">
            <v>IT000963</v>
          </cell>
          <cell r="B1098" t="str">
            <v>IT25260050/</v>
          </cell>
          <cell r="C1098" t="str">
            <v>Instalacao de ponto de tomada equivalente a 2 varas de eletroduto de PVC rigido de 1/2", 12m de fio 2,5mm2, caixas, conexoes e tomada de embutir com placa fosforescente, linha Silentoque, da Pial ou similar, inclusive abertura e fechamento de rasgo em alv</v>
          </cell>
          <cell r="D1098" t="str">
            <v>un</v>
          </cell>
          <cell r="E1098">
            <v>53.89</v>
          </cell>
        </row>
        <row r="1099">
          <cell r="A1099" t="str">
            <v>IT000962</v>
          </cell>
          <cell r="B1099" t="str">
            <v>IT25260100/</v>
          </cell>
          <cell r="C1099" t="str">
            <v>Instalacao de ponto de tomada equivalente a 2 varas de eletroduto de PVC rigido de 3/4", 12m de fio 2,5mm2, caixas, conexoes e tomada de embutir com placa fosforescente, linha Silentoque, da Pial ou similar, inclusive abertura e fechamento de rasgo em alv</v>
          </cell>
          <cell r="D1099" t="str">
            <v>un</v>
          </cell>
          <cell r="E1099">
            <v>60.72</v>
          </cell>
        </row>
        <row r="1100">
          <cell r="A1100" t="str">
            <v>IT005298</v>
          </cell>
          <cell r="B1100" t="str">
            <v>IT25260103/</v>
          </cell>
          <cell r="C1100" t="str">
            <v>Instalacao de um conjunto de 2 tomadas equivalentes a 3 varas de eletroduto de PVC de 3/4", 18m de fio 2,5mm2, caixas, conexoes e tomadas de embutir com placa fosforescente, linha Silentoque, da Pial ou similar, inclusive abertura e fechamento de rasgo em</v>
          </cell>
          <cell r="D1100" t="str">
            <v>un</v>
          </cell>
          <cell r="E1100">
            <v>76.959999999999994</v>
          </cell>
        </row>
        <row r="1101">
          <cell r="A1101" t="str">
            <v>IT004443</v>
          </cell>
          <cell r="B1101" t="str">
            <v>IT25260106/</v>
          </cell>
          <cell r="C1101" t="str">
            <v>Instalacao de ponto de tomada com eletroduto de PVC, rigido 3/4", inclusive abertura e fechamento de rasgo de alvenaria.</v>
          </cell>
          <cell r="D1101" t="str">
            <v>un</v>
          </cell>
          <cell r="E1101">
            <v>60.59</v>
          </cell>
        </row>
        <row r="1102">
          <cell r="A1102" t="str">
            <v>IT000961</v>
          </cell>
          <cell r="B1102" t="str">
            <v>IT25260109/</v>
          </cell>
          <cell r="C1102" t="str">
            <v>Instalacao de ponto de tomada equivalente a 2 varas de eletroduto pesado Apollo ou similar de 3/4", 12m de fio 2,5mm2, caixas, conexoes e tomada de embutir com placa fosforescente, linha Silentoque, da Pial ou similar, inclusive abertura e fechamento de r</v>
          </cell>
          <cell r="D1102" t="str">
            <v>un</v>
          </cell>
          <cell r="E1102">
            <v>104.13</v>
          </cell>
        </row>
        <row r="1103">
          <cell r="A1103" t="str">
            <v>IT005586</v>
          </cell>
          <cell r="B1103" t="str">
            <v>IT25260112/</v>
          </cell>
          <cell r="C1103" t="str">
            <v>Fornecimento e instalacao de tomada fosforescente Universal, linha Silentoque, da Pial ou similar, externa, com placa.</v>
          </cell>
          <cell r="D1103" t="str">
            <v>un</v>
          </cell>
          <cell r="E1103">
            <v>3.3</v>
          </cell>
        </row>
        <row r="1104">
          <cell r="A1104" t="str">
            <v>IT006408</v>
          </cell>
          <cell r="B1104" t="str">
            <v>IT25260115/</v>
          </cell>
          <cell r="C1104" t="str">
            <v>Instalacao de tomada de embutir, referencia 54322, 3P-20A, linha Silentoque, da Pial ou similar, com placa, inclusive fornecimento.</v>
          </cell>
          <cell r="D1104" t="str">
            <v>un</v>
          </cell>
          <cell r="E1104">
            <v>6.14</v>
          </cell>
        </row>
        <row r="1105">
          <cell r="A1105" t="str">
            <v>IT010434</v>
          </cell>
          <cell r="B1105" t="str">
            <v>IT25260118/</v>
          </cell>
          <cell r="C1105" t="str">
            <v xml:space="preserve">Instalacao para ponto de tomada de computador equivalente a 2 varas de eletroduto de PVC rigido de 3/4", 12m de cabo para rede (KMP, 4 pares, 8 vias, categoria 5), tomada de embutir de 3 polos, 15A, 125V, com placa de 4"x2", referencia 543-14, Silentoque </v>
          </cell>
          <cell r="D1105" t="str">
            <v>un</v>
          </cell>
          <cell r="E1105">
            <v>64.37</v>
          </cell>
        </row>
        <row r="1106">
          <cell r="A1106" t="str">
            <v>IT005650</v>
          </cell>
          <cell r="B1106" t="str">
            <v>IT25260150A</v>
          </cell>
          <cell r="C1106" t="str">
            <v>Instalacao de ponto de tomada de sobrepor, compreendendo: 12m de fio paralelo de 2,5mm2,  roseta de madeira, cleats de louca, grampo "miguelou", bucha de nylon, parafusos e tomada de sobrepor.</v>
          </cell>
          <cell r="D1106" t="str">
            <v>un</v>
          </cell>
          <cell r="E1106">
            <v>37.5</v>
          </cell>
        </row>
        <row r="1107">
          <cell r="A1107" t="str">
            <v>IT006477</v>
          </cell>
          <cell r="B1107" t="str">
            <v>IT25260200/</v>
          </cell>
          <cell r="C1107" t="str">
            <v>Fornecimento e instalacao de tomada de piso simples 4"x2", 2 pinos mais terra (2p+t), universal, com corpo em aluminio fundido e tampa em latao polido (tipo unha), 25A/600V.</v>
          </cell>
          <cell r="D1107" t="str">
            <v>un</v>
          </cell>
          <cell r="E1107">
            <v>24.89</v>
          </cell>
        </row>
        <row r="1108">
          <cell r="A1108" t="str">
            <v>IT008826</v>
          </cell>
          <cell r="B1108" t="str">
            <v>IT25260250/</v>
          </cell>
          <cell r="C1108" t="str">
            <v>Instalacao de um conjunto de 3 tomadas equivalentes a 4 varas de eletroduto de PVC de 3/4", 25m de fio 2,5mm2, caixas, conexoes e tomadas de embutir com placa fosforescente, linha Silentoque, da Pial ou similar, inclusive abertura e fechamento de rasgo em</v>
          </cell>
          <cell r="D1108" t="str">
            <v>un</v>
          </cell>
          <cell r="E1108">
            <v>114.94</v>
          </cell>
        </row>
        <row r="1109">
          <cell r="A1109" t="str">
            <v>IT008827</v>
          </cell>
          <cell r="B1109" t="str">
            <v>IT25260300/</v>
          </cell>
          <cell r="C1109" t="str">
            <v>Instalacao de um conjunto de 4 tomadas equivalentes a 5 varas de eletroduto de PVC de 3/4", 30m de fio 2,5mm2, caixas, conexoes e tomadas de embutir com placa fosforescente, linha Silentoque, da Pial ou similar, inclusive abertura e fechamento de rasgo em</v>
          </cell>
          <cell r="D1109" t="str">
            <v>un</v>
          </cell>
          <cell r="E1109">
            <v>135.38</v>
          </cell>
        </row>
        <row r="1110">
          <cell r="A1110" t="str">
            <v>IT004498</v>
          </cell>
          <cell r="B1110" t="str">
            <v>IT25260350/</v>
          </cell>
          <cell r="C1110" t="str">
            <v>Instalacao de tomada trifasica para pino tipo faca de 20A/220V com 2 disjuntores de 30A montados em caixa de chapa de ferro estampada de (15x15)cm, inclusive abertura e fechamento do rasgo em alvenaria.</v>
          </cell>
          <cell r="D1110" t="str">
            <v>un</v>
          </cell>
          <cell r="E1110">
            <v>79.53</v>
          </cell>
        </row>
        <row r="1111">
          <cell r="A1111" t="str">
            <v>IT005339</v>
          </cell>
          <cell r="B1111" t="str">
            <v>IT25260353/</v>
          </cell>
          <cell r="C1111" t="str">
            <v>Instalacao de tomada tripolar Universal de embutir com placa 4"x2" em material termoplastico, 15A/250V, inclusive fornecimento, abertura e fechamento do rasgo em alvenaria.  Fornecimento.</v>
          </cell>
          <cell r="D1111" t="str">
            <v>un</v>
          </cell>
          <cell r="E1111">
            <v>11.01</v>
          </cell>
        </row>
        <row r="1112">
          <cell r="A1112" t="str">
            <v>IT006424</v>
          </cell>
          <cell r="B1112" t="str">
            <v>IT25260500/</v>
          </cell>
          <cell r="C1112" t="str">
            <v>Plug, 3P20A-125/250V, referencia 54341, linha Seis, Pial ou similar, preto.  Fornecimento e instalacao.</v>
          </cell>
          <cell r="D1112" t="str">
            <v>un</v>
          </cell>
          <cell r="E1112">
            <v>5.37</v>
          </cell>
        </row>
        <row r="1113">
          <cell r="A1113" t="str">
            <v>IT005255</v>
          </cell>
          <cell r="B1113" t="str">
            <v>IT25280050/</v>
          </cell>
          <cell r="C1113" t="str">
            <v>Instalacao de interruptor de embutir com 1 secao, linha Silentoque, da Pial ou similar, com placa em material termoplastico  de 4"x2", inclusive fornecimento.</v>
          </cell>
          <cell r="D1113" t="str">
            <v>un</v>
          </cell>
          <cell r="E1113">
            <v>6.5</v>
          </cell>
        </row>
        <row r="1114">
          <cell r="A1114" t="str">
            <v>IT005594</v>
          </cell>
          <cell r="B1114" t="str">
            <v>IT25280053/</v>
          </cell>
          <cell r="C1114" t="str">
            <v>Instalacao de interruptor de embutir fosforescente, linha Silentoque, da Pial ou similar, com placa, 2 teclas paralelas, inclusive fornecimento.</v>
          </cell>
          <cell r="D1114" t="str">
            <v>un</v>
          </cell>
          <cell r="E1114">
            <v>5.9</v>
          </cell>
        </row>
        <row r="1115">
          <cell r="A1115" t="str">
            <v>IT005766</v>
          </cell>
          <cell r="B1115" t="str">
            <v>IT25280056/</v>
          </cell>
          <cell r="C1115" t="str">
            <v>Instalacao de interruptor de embutir fosforescente, linha Silentoque, da Pial ou similar, com placa, three way, inclusive fornecimento.</v>
          </cell>
          <cell r="D1115" t="str">
            <v>un</v>
          </cell>
          <cell r="E1115">
            <v>9.17</v>
          </cell>
        </row>
        <row r="1116">
          <cell r="A1116" t="str">
            <v>IT006416</v>
          </cell>
          <cell r="B1116" t="str">
            <v>IT25280059/</v>
          </cell>
          <cell r="C1116" t="str">
            <v>Instalacao de interruptor simples, referencia 1100, 10A-250V, linha Silentoque, da Pial ou similar, com placa, inclusive fornecimento.</v>
          </cell>
          <cell r="D1116" t="str">
            <v>un</v>
          </cell>
          <cell r="E1116">
            <v>3.94</v>
          </cell>
        </row>
        <row r="1117">
          <cell r="A1117" t="str">
            <v>IT005652</v>
          </cell>
          <cell r="B1117" t="str">
            <v>IT25280100A</v>
          </cell>
          <cell r="C1117" t="str">
            <v>Instalacao de interruptor de sobrepor, compreendendo: 12m de fio paralelo de 2,5mm2, cleats de louca, fita isolante, grampo "miguelou", bucha de nylon, parafusos e interruptor de sobrepor.</v>
          </cell>
          <cell r="D1117" t="str">
            <v>un</v>
          </cell>
          <cell r="E1117">
            <v>37.229999999999997</v>
          </cell>
        </row>
        <row r="1118">
          <cell r="A1118" t="str">
            <v>IT005253</v>
          </cell>
          <cell r="B1118" t="str">
            <v>IT25280150/</v>
          </cell>
          <cell r="C1118" t="str">
            <v>Instalacao de 2 interruptores verticais em caixa estampada de 4"x4" com placa contendo 2 modulos verticais, inclusive fornecimento.</v>
          </cell>
          <cell r="D1118" t="str">
            <v>un</v>
          </cell>
          <cell r="E1118">
            <v>40.49</v>
          </cell>
        </row>
        <row r="1119">
          <cell r="A1119" t="str">
            <v>IT005254</v>
          </cell>
          <cell r="B1119" t="str">
            <v>IT25280200/</v>
          </cell>
          <cell r="C1119" t="str">
            <v>Instalacao de placa cega instalada em caixa de 4"x2", inclusive fornecimento.</v>
          </cell>
          <cell r="D1119" t="str">
            <v>un</v>
          </cell>
          <cell r="E1119">
            <v>3.81</v>
          </cell>
        </row>
        <row r="1120">
          <cell r="A1120" t="str">
            <v>IT007591</v>
          </cell>
          <cell r="B1120" t="str">
            <v>IT25300050/</v>
          </cell>
          <cell r="C1120" t="str">
            <v>Cabo de cobre rigido, 450/750V, secao de 3x4mm2, PVC/ 70oC, tipo BWF, cobertura na cor cinza, Plastichumbo ou similar.  Fornecimento.</v>
          </cell>
          <cell r="D1120" t="str">
            <v>m</v>
          </cell>
          <cell r="E1120">
            <v>7.92</v>
          </cell>
        </row>
        <row r="1121">
          <cell r="A1121" t="str">
            <v>IT003919</v>
          </cell>
          <cell r="B1121" t="str">
            <v>IT25320053/</v>
          </cell>
          <cell r="C1121" t="str">
            <v>Cabo de cobre rigido, com isolamento termoplastico, compreendendo: preparo, corte e enfiacao em eletrodutos em bitola de 1,5mm2 com tensao nominal de 450/750V.  Fornecimento e colocacao.</v>
          </cell>
          <cell r="D1121" t="str">
            <v>m</v>
          </cell>
          <cell r="E1121">
            <v>0.9</v>
          </cell>
        </row>
        <row r="1122">
          <cell r="A1122" t="str">
            <v>IT003920</v>
          </cell>
          <cell r="B1122" t="str">
            <v>IT25320056/</v>
          </cell>
          <cell r="C1122" t="str">
            <v>Cabo de cobre rigido, com isolamento termoplastico, compreendendo: preparo, corte e enfiacao em eletrodutos em bitola de 2,5mm2 com tensao nominal de 450/750V.  Fornecimento e colocacao.</v>
          </cell>
          <cell r="D1122" t="str">
            <v>m</v>
          </cell>
          <cell r="E1122">
            <v>1.1599999999999999</v>
          </cell>
        </row>
        <row r="1123">
          <cell r="A1123" t="str">
            <v>IT003921</v>
          </cell>
          <cell r="B1123" t="str">
            <v>IT25320059/</v>
          </cell>
          <cell r="C1123" t="str">
            <v>Cabo de cobre rigido, 750V, com isolamento termoplastico, compreendendo: preparo, corte e enfiacao em eletrodutos em bitola de 4mm2.  Fornecimento e colocacao.</v>
          </cell>
          <cell r="D1123" t="str">
            <v>m</v>
          </cell>
          <cell r="E1123">
            <v>1.54</v>
          </cell>
        </row>
        <row r="1124">
          <cell r="A1124" t="str">
            <v>IT001017</v>
          </cell>
          <cell r="B1124" t="str">
            <v>IT25320062/</v>
          </cell>
          <cell r="C1124" t="str">
            <v>Cabo de cobre rigido, com isolamento termoplastico, compreendendo: preparo, corte e  enfiacao em eletrodutos em bitola de 6mm2.  Fornecimento e colocacao.</v>
          </cell>
          <cell r="D1124" t="str">
            <v>m</v>
          </cell>
          <cell r="E1124">
            <v>2.16</v>
          </cell>
        </row>
        <row r="1125">
          <cell r="A1125" t="str">
            <v>IT003922</v>
          </cell>
          <cell r="B1125" t="str">
            <v>IT25320065/</v>
          </cell>
          <cell r="C1125" t="str">
            <v>Cabo de cobre rigido, com isolamento termoplastico, compreendendo: preparo, corte e enfiacao em eletrodutos em bitola de 10mm2 com tensao nominal de 450/750V.  Fornecimento e colocacao.</v>
          </cell>
          <cell r="D1125" t="str">
            <v>m</v>
          </cell>
          <cell r="E1125">
            <v>3.64</v>
          </cell>
        </row>
        <row r="1126">
          <cell r="A1126" t="str">
            <v>IT003923</v>
          </cell>
          <cell r="B1126" t="str">
            <v>IT25320068/</v>
          </cell>
          <cell r="C1126" t="str">
            <v>Cabo de cobre rigido, com isolamento termoplastico, compreendendo: preparo, corte e enfiacao em eletrodutos em bitola de 16mm2 com tensao nominal de 450/750V.  Fornecimento e colocacao.</v>
          </cell>
          <cell r="D1126" t="str">
            <v>m</v>
          </cell>
          <cell r="E1126">
            <v>5.17</v>
          </cell>
        </row>
        <row r="1127">
          <cell r="A1127" t="str">
            <v>IT003924</v>
          </cell>
          <cell r="B1127" t="str">
            <v>IT25320074/</v>
          </cell>
          <cell r="C1127" t="str">
            <v>Cabo de cobre rigido, com isolamento termoplastico, compreendendo: preparo, corte e enfiacao em eletrodutos, na bitola de 25mm2.  Fornecimento e colocacao.</v>
          </cell>
          <cell r="D1127" t="str">
            <v>m</v>
          </cell>
          <cell r="E1127">
            <v>9.99</v>
          </cell>
        </row>
        <row r="1128">
          <cell r="A1128" t="str">
            <v>IT003925</v>
          </cell>
          <cell r="B1128" t="str">
            <v>IT25320080/</v>
          </cell>
          <cell r="C1128" t="str">
            <v>Cabo de cobre rigido, com isolamento termoplastico, compreendendo: preparo, corte e enfiacao em eletrodutos em  bitola de 50mm2 com tensao nominal de 450/750V.  Fornecimento e colocacao.</v>
          </cell>
          <cell r="D1128" t="str">
            <v>m</v>
          </cell>
          <cell r="E1128">
            <v>17.59</v>
          </cell>
        </row>
        <row r="1129">
          <cell r="A1129" t="str">
            <v>IT003926</v>
          </cell>
          <cell r="B1129" t="str">
            <v>IT25320083/</v>
          </cell>
          <cell r="C1129" t="str">
            <v>Cabo de cobre rigido, com isolamento termoplastico, compreendendo: preparo, corte e enfiacao em eletrodutos, na  bitola de 70mm2.  Fornecimento e colocacao.</v>
          </cell>
          <cell r="D1129" t="str">
            <v>m</v>
          </cell>
          <cell r="E1129">
            <v>21.81</v>
          </cell>
        </row>
        <row r="1130">
          <cell r="A1130" t="str">
            <v>IT006397</v>
          </cell>
          <cell r="B1130" t="str">
            <v>IT25320503A</v>
          </cell>
          <cell r="C1130" t="str">
            <v>Cabo de cobre flexivel, 750V, secao de 3x1mm2, com condutores de cobre nu, coberto com camada isolante de PVC.  Fornecimento e colocacao.</v>
          </cell>
          <cell r="D1130" t="str">
            <v>m</v>
          </cell>
          <cell r="E1130">
            <v>2.29</v>
          </cell>
        </row>
        <row r="1131">
          <cell r="A1131" t="str">
            <v>IT005420</v>
          </cell>
          <cell r="B1131" t="str">
            <v>IT25340053/</v>
          </cell>
          <cell r="C1131" t="str">
            <v>Cabo de cobre rigido, com isolamento termoplastico, antichama, compreendendo: preparo, corte e enfiacao em eletrodutos, 600/1000V, na bitola de 1,5mm2.  Fornecimento e colocacao.</v>
          </cell>
          <cell r="D1131" t="str">
            <v>m</v>
          </cell>
          <cell r="E1131">
            <v>1.1299999999999999</v>
          </cell>
        </row>
        <row r="1132">
          <cell r="A1132" t="str">
            <v>IT005421</v>
          </cell>
          <cell r="B1132" t="str">
            <v>IT25340059/</v>
          </cell>
          <cell r="C1132" t="str">
            <v>Cabo de cobre rigido, com isolamento termoplastico, antichama, compreendendo: preparo, corte e enfiacao em eletrodutos, 600/1000V, na bitola de 2,5mm2.  Fornecimento e colocacao.</v>
          </cell>
          <cell r="D1132" t="str">
            <v>m</v>
          </cell>
          <cell r="E1132">
            <v>1.47</v>
          </cell>
        </row>
        <row r="1133">
          <cell r="A1133" t="str">
            <v>IT005422</v>
          </cell>
          <cell r="B1133" t="str">
            <v>IT25340068/</v>
          </cell>
          <cell r="C1133" t="str">
            <v>Cabo de cobre rigido, com isolamento termoplastico, antichama, compreendendo: preparo, corte e enfiacao em eletrodutos, 600/1000V,  na bitola de 10mm2.  Fornecimento e colocacao.</v>
          </cell>
          <cell r="D1133" t="str">
            <v>m</v>
          </cell>
          <cell r="E1133">
            <v>3.97</v>
          </cell>
        </row>
        <row r="1134">
          <cell r="A1134" t="str">
            <v>IT005423</v>
          </cell>
          <cell r="B1134" t="str">
            <v>IT25340071/</v>
          </cell>
          <cell r="C1134" t="str">
            <v>Cabo de cobre rigido, com isolamento termoplastico, antichama, compreendendo: preparo, corte e enfiacao em eletrodutos, 600/1000V, na bitola de 16mm2.  Fornecimento e colocacao.</v>
          </cell>
          <cell r="D1134" t="str">
            <v>m</v>
          </cell>
          <cell r="E1134">
            <v>5.41</v>
          </cell>
        </row>
        <row r="1135">
          <cell r="A1135" t="str">
            <v>IT006517</v>
          </cell>
          <cell r="B1135" t="str">
            <v>IT25340077A</v>
          </cell>
          <cell r="C1135" t="str">
            <v>Cabo de cobre rigido, com isolamento termoplastico, antichama, compreendendo: preparo, corte e enfiacao em eletrodutos, 1Kv, na bitola de 35mm2.  Fornecimento e colocacao.</v>
          </cell>
          <cell r="D1135" t="str">
            <v>m</v>
          </cell>
          <cell r="E1135">
            <v>10.89</v>
          </cell>
        </row>
        <row r="1136">
          <cell r="A1136" t="str">
            <v>IT005424</v>
          </cell>
          <cell r="B1136" t="str">
            <v>IT25340080/</v>
          </cell>
          <cell r="C1136" t="str">
            <v>Cabo de cobre rigido, com isolamento termoplastico, antichama, compreendendo: preparo, corte e enfiacao em eletrodutos, 600/1000V, na bitola de 50mm2.  Fornecimento e colocacao.</v>
          </cell>
          <cell r="D1136" t="str">
            <v>m</v>
          </cell>
          <cell r="E1136">
            <v>16.7</v>
          </cell>
        </row>
        <row r="1137">
          <cell r="A1137" t="str">
            <v>IT003927</v>
          </cell>
          <cell r="B1137" t="str">
            <v>IT25340086/</v>
          </cell>
          <cell r="C1137" t="str">
            <v>Cabo de cobre rigido, com isolamento termoplastico, compreendendo: preparo, corte e enfiacao em eletrodutos em bitola de 95mm2.  Fornecimento e colocacao.</v>
          </cell>
          <cell r="D1137" t="str">
            <v>m</v>
          </cell>
          <cell r="E1137">
            <v>38.46</v>
          </cell>
        </row>
        <row r="1138">
          <cell r="A1138" t="str">
            <v>IT003928</v>
          </cell>
          <cell r="B1138" t="str">
            <v>IT25340089/</v>
          </cell>
          <cell r="C1138" t="str">
            <v>Cabo de cobre rigido, com isolamento termoplastico, compreendendo: preparo, corte e enfiacao em eletrodutos em bitola de 120mm2.  Fornecimento e colocacao.</v>
          </cell>
          <cell r="D1138" t="str">
            <v>m</v>
          </cell>
          <cell r="E1138">
            <v>48.35</v>
          </cell>
        </row>
        <row r="1139">
          <cell r="A1139" t="str">
            <v>IT003929</v>
          </cell>
          <cell r="B1139" t="str">
            <v>IT25340092/</v>
          </cell>
          <cell r="C1139" t="str">
            <v>Cabo de cobre rigido, com isolamento termoplastico, compreendendo: preparo, corte e enfiacao em eletrodutos em bitola de 150mm2.  Fornecimento e colocacao.</v>
          </cell>
          <cell r="D1139" t="str">
            <v>m</v>
          </cell>
          <cell r="E1139">
            <v>51.52</v>
          </cell>
        </row>
        <row r="1140">
          <cell r="A1140" t="str">
            <v>IT003930</v>
          </cell>
          <cell r="B1140" t="str">
            <v>IT25340095/</v>
          </cell>
          <cell r="C1140" t="str">
            <v>Cabo de cobre rigido, com isolamento termoplastico, compreendendo: preparo, corte e enfiacao em eletrodutos em bitola de 185mm2.  Fornecimento e colocacao.</v>
          </cell>
          <cell r="D1140" t="str">
            <v>m</v>
          </cell>
          <cell r="E1140">
            <v>60.12</v>
          </cell>
        </row>
        <row r="1141">
          <cell r="A1141" t="str">
            <v>IT003931</v>
          </cell>
          <cell r="B1141" t="str">
            <v>IT25340098/</v>
          </cell>
          <cell r="C1141" t="str">
            <v>Cabo de cobre rigido, com isolamento termoplastico, compreendendo: preparo, corte e enfiacao em eletrodutos em bitola de 240mm2.  Fornecimento e colocacao.</v>
          </cell>
          <cell r="D1141" t="str">
            <v>m</v>
          </cell>
          <cell r="E1141">
            <v>89.9</v>
          </cell>
        </row>
        <row r="1142">
          <cell r="A1142" t="str">
            <v>IT003932</v>
          </cell>
          <cell r="B1142" t="str">
            <v>IT25340101/</v>
          </cell>
          <cell r="C1142" t="str">
            <v>Cabo de cobre rigido, com isolamento termoplastico, compreendendo: preparo, corte e enfiacao em eletrodutos em bitola de 300mm2.  Fornecimento e colocacao.</v>
          </cell>
          <cell r="D1142" t="str">
            <v>m</v>
          </cell>
          <cell r="E1142">
            <v>96.21</v>
          </cell>
        </row>
        <row r="1143">
          <cell r="A1143" t="str">
            <v>IT005230</v>
          </cell>
          <cell r="B1143" t="str">
            <v>IT25340265/</v>
          </cell>
          <cell r="C1143" t="str">
            <v>Cabo de cobre rigido, secao de 3x25mm2, 0,6/1Kv, antichama, compreendendo preparo, corte e enfiacao em eletrodutos, Sintenax ou similar.  Fornecimento e colocacao.</v>
          </cell>
          <cell r="D1143" t="str">
            <v>m</v>
          </cell>
          <cell r="E1143">
            <v>25.29</v>
          </cell>
        </row>
        <row r="1144">
          <cell r="A1144" t="str">
            <v>IT007589</v>
          </cell>
          <cell r="B1144" t="str">
            <v>IT25340321/</v>
          </cell>
          <cell r="C1144" t="str">
            <v>Cabo de cobre rigido, secao de 35mm2, 0,6/1Kv, isolado XLPE.  Fornecimento.</v>
          </cell>
          <cell r="D1144" t="str">
            <v>m</v>
          </cell>
          <cell r="E1144">
            <v>8.5</v>
          </cell>
        </row>
        <row r="1145">
          <cell r="A1145" t="str">
            <v>IT008733</v>
          </cell>
          <cell r="B1145" t="str">
            <v>IT25340357/</v>
          </cell>
          <cell r="C1145" t="str">
            <v>Cabo de cobre rigido, 1Kv, com isolamento termoplastico, compreendendo: preparo, corte e enfiacao em eletrodutos em bitola de 4mm2.  Fornecimento e colocacao.</v>
          </cell>
          <cell r="D1145" t="str">
            <v>m</v>
          </cell>
          <cell r="E1145">
            <v>1.99</v>
          </cell>
        </row>
        <row r="1146">
          <cell r="A1146" t="str">
            <v>IT009775</v>
          </cell>
          <cell r="B1146" t="str">
            <v>IT25340358/</v>
          </cell>
          <cell r="C1146" t="str">
            <v>Cabo de cobre rigido, 1Kv, PVC/70oC, 4mm2.  Fornecimento e colocacao.</v>
          </cell>
          <cell r="D1146" t="str">
            <v>m</v>
          </cell>
          <cell r="E1146">
            <v>2.2999999999999998</v>
          </cell>
        </row>
        <row r="1147">
          <cell r="A1147" t="str">
            <v>IT009778</v>
          </cell>
          <cell r="B1147" t="str">
            <v>IT25340359/</v>
          </cell>
          <cell r="C1147" t="str">
            <v>Cabo de cobre rigido, 1Kv, PVC/70oC, 6mm2.  Fornecimento e colocacao.</v>
          </cell>
          <cell r="D1147" t="str">
            <v>m</v>
          </cell>
          <cell r="E1147">
            <v>3.64</v>
          </cell>
        </row>
        <row r="1148">
          <cell r="A1148" t="str">
            <v>IT008162</v>
          </cell>
          <cell r="B1148" t="str">
            <v>IT25340361/</v>
          </cell>
          <cell r="C1148" t="str">
            <v>Cabo de cobre rigido, isolado, antichama, unipolar, 10mm2, 1000V, referencia Sintenax, Pirelli ou similar. Fornecimento e colocacao.</v>
          </cell>
          <cell r="D1148" t="str">
            <v>m</v>
          </cell>
          <cell r="E1148">
            <v>3.93</v>
          </cell>
        </row>
        <row r="1149">
          <cell r="A1149" t="str">
            <v>IT008163</v>
          </cell>
          <cell r="B1149" t="str">
            <v>IT25340364/</v>
          </cell>
          <cell r="C1149" t="str">
            <v>Cabo de cobre rigido, isolado, antichama, unipolar, 16mm2, 1000V, referencia Sintenax, Pirelli ou similar. Fornecimento e colocacao.</v>
          </cell>
          <cell r="D1149" t="str">
            <v>m</v>
          </cell>
          <cell r="E1149">
            <v>5.37</v>
          </cell>
        </row>
        <row r="1150">
          <cell r="A1150" t="str">
            <v>IT009769</v>
          </cell>
          <cell r="B1150" t="str">
            <v>IT25340367/</v>
          </cell>
          <cell r="C1150" t="str">
            <v>Cabo de cobre rigido, 1Kv, PVC/70oC, 25mm2.  Fornecimento e colocacao.</v>
          </cell>
          <cell r="D1150" t="str">
            <v>m</v>
          </cell>
          <cell r="E1150">
            <v>10.99</v>
          </cell>
        </row>
        <row r="1151">
          <cell r="A1151" t="str">
            <v>IT008165</v>
          </cell>
          <cell r="B1151" t="str">
            <v>IT25340370/</v>
          </cell>
          <cell r="C1151" t="str">
            <v>Cabo de cobre rigido, isolado, antichama, unipolar, 50mm2, 1000V, referencia Sintenax, Pirelli ou similar. Fornecimento e colocacao.</v>
          </cell>
          <cell r="D1151" t="str">
            <v>m</v>
          </cell>
          <cell r="E1151">
            <v>16.64</v>
          </cell>
        </row>
        <row r="1152">
          <cell r="A1152" t="str">
            <v>IT008170</v>
          </cell>
          <cell r="B1152" t="str">
            <v>IT25340373/</v>
          </cell>
          <cell r="C1152" t="str">
            <v>Cabo de cobre rigido, isolado, antichama, unipolar, 70mm2, 1000V, referencia Sintenax, Pirelli ou similar. Fornecimento e colocacao.</v>
          </cell>
          <cell r="D1152" t="str">
            <v>m</v>
          </cell>
          <cell r="E1152">
            <v>21.81</v>
          </cell>
        </row>
        <row r="1153">
          <cell r="A1153" t="str">
            <v>IT008171</v>
          </cell>
          <cell r="B1153" t="str">
            <v>IT25340376/</v>
          </cell>
          <cell r="C1153" t="str">
            <v>Cabo de cobre rigido, isolado, antichama, unipolar, 95mm2, 1000V, referencia Sintenax, Pirelli ou similar. Fornecimento e colocacao.</v>
          </cell>
          <cell r="D1153" t="str">
            <v>m</v>
          </cell>
          <cell r="E1153">
            <v>30.69</v>
          </cell>
        </row>
        <row r="1154">
          <cell r="A1154" t="str">
            <v>IT008172</v>
          </cell>
          <cell r="B1154" t="str">
            <v>IT25340379/</v>
          </cell>
          <cell r="C1154" t="str">
            <v>Cabo de cobre rigido, isolado, antichama, unipolar, 120mm2, 1000V, referencia Sintenax, Pirelli ou similar. Fornecimento e colocacao.</v>
          </cell>
          <cell r="D1154" t="str">
            <v>m</v>
          </cell>
          <cell r="E1154">
            <v>39.049999999999997</v>
          </cell>
        </row>
        <row r="1155">
          <cell r="A1155" t="str">
            <v>IT007656</v>
          </cell>
          <cell r="B1155" t="str">
            <v>IT25580450/</v>
          </cell>
          <cell r="C1155" t="str">
            <v>Contactor magnetico modelo LC1 D-2510 ou similar, com bobina de 220V.  Fornecimento e colocacao.</v>
          </cell>
          <cell r="D1155" t="str">
            <v>un</v>
          </cell>
          <cell r="E1155">
            <v>101.69</v>
          </cell>
        </row>
        <row r="1156">
          <cell r="A1156" t="str">
            <v>IT007650</v>
          </cell>
          <cell r="B1156" t="str">
            <v>IT25580500/</v>
          </cell>
          <cell r="C1156" t="str">
            <v>Contactor magnetico modelo LC1 D-5011 ou similar, com bobina de 220V.  Fornecimento e colocacao.</v>
          </cell>
          <cell r="D1156" t="str">
            <v>un</v>
          </cell>
          <cell r="E1156">
            <v>279</v>
          </cell>
        </row>
        <row r="1157">
          <cell r="A1157" t="str">
            <v>IT007657</v>
          </cell>
          <cell r="B1157" t="str">
            <v>IT25580550/</v>
          </cell>
          <cell r="C1157" t="str">
            <v>Contactor magnetico modelo LC1 D-4011 ou similar, com bobina de 220V.  Fornecimento e colocacao.</v>
          </cell>
          <cell r="D1157" t="str">
            <v>un</v>
          </cell>
          <cell r="E1157">
            <v>221.34</v>
          </cell>
        </row>
        <row r="1158">
          <cell r="A1158" t="str">
            <v>IT007651</v>
          </cell>
          <cell r="B1158" t="str">
            <v>IT25580600/</v>
          </cell>
          <cell r="C1158" t="str">
            <v>Contactor magnetico modelo CA2 DN40 ou similar, com bobina de 220V.  Fornecimento e colocacao.</v>
          </cell>
          <cell r="D1158" t="str">
            <v>un</v>
          </cell>
          <cell r="E1158">
            <v>79.849999999999994</v>
          </cell>
        </row>
        <row r="1159">
          <cell r="A1159" t="str">
            <v>IT000998</v>
          </cell>
          <cell r="B1159" t="str">
            <v>IT25580650/</v>
          </cell>
          <cell r="C1159" t="str">
            <v>Contactor Rafix Siemens, modelo E-111, ou similar.  Fornecimento e colocacao.</v>
          </cell>
          <cell r="D1159" t="str">
            <v>un</v>
          </cell>
          <cell r="E1159">
            <v>24.68</v>
          </cell>
        </row>
        <row r="1160">
          <cell r="A1160" t="str">
            <v>IT006060</v>
          </cell>
          <cell r="B1160" t="str">
            <v>IT25600250/</v>
          </cell>
          <cell r="C1160" t="str">
            <v>Conector de parafusos fendido KS-17, Burndy ou similar.  Fornecimento e instalacao.</v>
          </cell>
          <cell r="D1160" t="str">
            <v>un</v>
          </cell>
          <cell r="E1160">
            <v>4.5999999999999996</v>
          </cell>
        </row>
        <row r="1161">
          <cell r="A1161" t="str">
            <v>IT009776</v>
          </cell>
          <cell r="B1161" t="str">
            <v>IT25600356/</v>
          </cell>
          <cell r="C1161" t="str">
            <v>Terminal mecanico de cabo de 16mm2.  Fornecimento e colocacao.</v>
          </cell>
          <cell r="D1161" t="str">
            <v>un</v>
          </cell>
          <cell r="E1161">
            <v>1.35</v>
          </cell>
        </row>
        <row r="1162">
          <cell r="A1162" t="str">
            <v>IT009763</v>
          </cell>
          <cell r="B1162" t="str">
            <v>IT25600359/</v>
          </cell>
          <cell r="C1162" t="str">
            <v>Terminal mecanico de cabo de 25mm2.  Fornecimento e colocacao.</v>
          </cell>
          <cell r="D1162" t="str">
            <v>un</v>
          </cell>
          <cell r="E1162">
            <v>1.59</v>
          </cell>
        </row>
        <row r="1163">
          <cell r="A1163" t="str">
            <v>IT009764</v>
          </cell>
          <cell r="B1163" t="str">
            <v>IT25600371/</v>
          </cell>
          <cell r="C1163" t="str">
            <v>Terminal mecanico de cabo de 150mm2.  Fornecimento e colocacao.</v>
          </cell>
          <cell r="D1163" t="str">
            <v>un</v>
          </cell>
          <cell r="E1163">
            <v>6.19</v>
          </cell>
        </row>
        <row r="1164">
          <cell r="A1164" t="str">
            <v>IT009777</v>
          </cell>
          <cell r="B1164" t="str">
            <v>IT25600387/</v>
          </cell>
          <cell r="C1164" t="str">
            <v>Terminal mecanico de cabo de 240mm2.  Fornecimento e colocacao.</v>
          </cell>
          <cell r="D1164" t="str">
            <v>m</v>
          </cell>
          <cell r="E1164">
            <v>9.68</v>
          </cell>
        </row>
        <row r="1165">
          <cell r="A1165" t="str">
            <v>IT001011</v>
          </cell>
          <cell r="B1165" t="str">
            <v>IT25600450/</v>
          </cell>
          <cell r="C1165" t="str">
            <v>Terminal mecanico de cabo de 500mm2.  Fornecimento e colocacao.</v>
          </cell>
          <cell r="D1165" t="str">
            <v>un</v>
          </cell>
          <cell r="E1165">
            <v>21.7</v>
          </cell>
        </row>
        <row r="1166">
          <cell r="A1166" t="str">
            <v>IT009081</v>
          </cell>
          <cell r="B1166" t="str">
            <v>IT25620050/</v>
          </cell>
          <cell r="C1166" t="str">
            <v>Reator de partida convencional 220V/60Hz,  para lampada PLC 18W.  Fornecimento.</v>
          </cell>
          <cell r="D1166" t="str">
            <v>un</v>
          </cell>
          <cell r="E1166">
            <v>5.13</v>
          </cell>
        </row>
        <row r="1167">
          <cell r="A1167" t="str">
            <v>IT010245</v>
          </cell>
          <cell r="B1167" t="str">
            <v>IT25620053/</v>
          </cell>
          <cell r="C1167" t="str">
            <v>Reator simples, partida convencional 220V/60Hz, baixo fator de potencia,  para lampada fluorescente (PL) compacta de 26W.  Fornecimento.</v>
          </cell>
          <cell r="D1167" t="str">
            <v>un</v>
          </cell>
          <cell r="E1167">
            <v>6.56</v>
          </cell>
        </row>
        <row r="1168">
          <cell r="A1168" t="str">
            <v>IT000969</v>
          </cell>
          <cell r="B1168" t="str">
            <v>IT25620062/</v>
          </cell>
          <cell r="C1168" t="str">
            <v>Reator de partida convencional, fator de potencia natural, para lampada fluorescente de 1x40W.  Fornecimento e colocacao.</v>
          </cell>
          <cell r="D1168" t="str">
            <v>un</v>
          </cell>
          <cell r="E1168">
            <v>16.71</v>
          </cell>
        </row>
        <row r="1169">
          <cell r="A1169" t="str">
            <v>IT000968</v>
          </cell>
          <cell r="B1169" t="str">
            <v>IT25620100/</v>
          </cell>
          <cell r="C1169" t="str">
            <v>Reator para lampadas fluorescentes de 2x20W, partida rapida.  Fornecimento e colocacao.</v>
          </cell>
          <cell r="D1169" t="str">
            <v>un</v>
          </cell>
          <cell r="E1169">
            <v>19.98</v>
          </cell>
        </row>
        <row r="1170">
          <cell r="A1170" t="str">
            <v>IT000971</v>
          </cell>
          <cell r="B1170" t="str">
            <v>IT25620150/</v>
          </cell>
          <cell r="C1170" t="str">
            <v>Reator para lampada fluorescente de 1x40W, partida rapida.  Fornecimento e colocacao.</v>
          </cell>
          <cell r="D1170" t="str">
            <v>un</v>
          </cell>
          <cell r="E1170">
            <v>14.21</v>
          </cell>
        </row>
        <row r="1171">
          <cell r="A1171" t="str">
            <v>IT000970</v>
          </cell>
          <cell r="B1171" t="str">
            <v>IT25620153/</v>
          </cell>
          <cell r="C1171" t="str">
            <v>Reator para lampadas fluorescentes de 2x40W, partida rapida.  Fornecimento e colocacao.</v>
          </cell>
          <cell r="D1171" t="str">
            <v>un</v>
          </cell>
          <cell r="E1171">
            <v>20.420000000000002</v>
          </cell>
        </row>
        <row r="1172">
          <cell r="A1172" t="str">
            <v>IT017489</v>
          </cell>
          <cell r="B1172" t="str">
            <v>IT25620200A</v>
          </cell>
          <cell r="C1172" t="str">
            <v>Reator eletronico para 1 ou 2 lampadas florescentes tubulares de 16w, tensao de entrada de 110V, partida instantanea, fator de potencia minimo 0,98, perdas inferiores a 8% do conjunto, distorcao harmonica inferior a 15%, fator de fluxo luminoso igual ou s</v>
          </cell>
          <cell r="D1172" t="str">
            <v>un</v>
          </cell>
          <cell r="E1172">
            <v>29.72</v>
          </cell>
        </row>
        <row r="1173">
          <cell r="A1173" t="str">
            <v>IT017488</v>
          </cell>
          <cell r="B1173" t="str">
            <v>IT25620250A</v>
          </cell>
          <cell r="C1173" t="str">
            <v>Reator eletronico para 1 ou 2 lampadas florescentes tubulares de 32w, tensao de entrada de 110V, partida instantanea, fator de potencia minimo 0,98, perdas inferiores a 8% do conjunto, distorcao harmonica inferior a 15%, fator de fluxo luminoso igual ou s</v>
          </cell>
          <cell r="D1173" t="str">
            <v>un</v>
          </cell>
          <cell r="E1173">
            <v>35.92</v>
          </cell>
        </row>
        <row r="1174">
          <cell r="A1174" t="str">
            <v>IT017487</v>
          </cell>
          <cell r="B1174" t="str">
            <v>IT25620300/</v>
          </cell>
          <cell r="C1174" t="str">
            <v>Reator eletronico para 02 lampadas fluorescentes tubulares de 36W, tensao de entrada de 220V, partida instantanea, fator de potencia minimo 0,98, perdas inferiores a 8% do conjunto, distorcao harmonica inferior a 15%, fator de fluxo luminoso igual ou supe</v>
          </cell>
          <cell r="D1174" t="str">
            <v>un</v>
          </cell>
          <cell r="E1174">
            <v>51.96</v>
          </cell>
        </row>
        <row r="1175">
          <cell r="A1175" t="str">
            <v>IT017494</v>
          </cell>
          <cell r="B1175" t="str">
            <v>IT25620350/</v>
          </cell>
          <cell r="C1175" t="str">
            <v>Reator para lampada a vapor metalico de 150W, tensao 220V, fator de potencia minimo 0,88, com ignitor e capacitor incorporados, perda maxima igual a 10% do conjunto, vida util minima de 20.000h,  Osram RQI 150 Ig 400 ou similar.  Fornecimento e colocacao.</v>
          </cell>
          <cell r="D1175" t="str">
            <v>un</v>
          </cell>
          <cell r="E1175">
            <v>65.709999999999994</v>
          </cell>
        </row>
        <row r="1176">
          <cell r="A1176" t="str">
            <v>IT009334</v>
          </cell>
          <cell r="B1176" t="str">
            <v>IT25620400/</v>
          </cell>
          <cell r="C1176" t="str">
            <v>Reator fabricado com chapa de aco protegida por uma camada anticorrosiva e acabamento em esmalte, tendo ignitor incorporado para funcionar em 60Hz e 220V em rede, para acendimento de lampada multi vapor metalico de 70W.  Fornecimento e instalacao.</v>
          </cell>
          <cell r="D1176" t="str">
            <v>un</v>
          </cell>
          <cell r="E1176">
            <v>50.54</v>
          </cell>
        </row>
        <row r="1177">
          <cell r="A1177" t="str">
            <v>IT000979</v>
          </cell>
          <cell r="B1177" t="str">
            <v>IT25640050/</v>
          </cell>
          <cell r="C1177" t="str">
            <v>Rele termico Siemens ou similar, modelo 30U5000, de 2,5A a 4A.  Fornecimento e colocacao.</v>
          </cell>
          <cell r="D1177" t="str">
            <v>un</v>
          </cell>
          <cell r="E1177">
            <v>73.62</v>
          </cell>
        </row>
        <row r="1178">
          <cell r="A1178" t="str">
            <v>IT000983</v>
          </cell>
          <cell r="B1178" t="str">
            <v>IT25640059/</v>
          </cell>
          <cell r="C1178" t="str">
            <v>Rele bimetalico Siemens ou similar, modelo 3UA54, de 25A a 36A.  Fornecimento e colocacao.</v>
          </cell>
          <cell r="D1178" t="str">
            <v>un</v>
          </cell>
          <cell r="E1178">
            <v>117.66</v>
          </cell>
        </row>
        <row r="1179">
          <cell r="A1179" t="str">
            <v>IT000989</v>
          </cell>
          <cell r="B1179" t="str">
            <v>IT25640068/</v>
          </cell>
          <cell r="C1179" t="str">
            <v>Rele bimetalico Siemens ou similar, modelo 3UA62, de 90A a 120A.  Fornecimento e colocacao.</v>
          </cell>
          <cell r="D1179" t="str">
            <v>un</v>
          </cell>
          <cell r="E1179">
            <v>325.29000000000002</v>
          </cell>
        </row>
        <row r="1180">
          <cell r="A1180" t="str">
            <v>IT007653</v>
          </cell>
          <cell r="B1180" t="str">
            <v>IT25640100/</v>
          </cell>
          <cell r="C1180" t="str">
            <v>Rele termico modelo LR1 D12316 - 4 a 6A ou similar.  Fornecimento e colocacao.</v>
          </cell>
          <cell r="D1180" t="str">
            <v>un</v>
          </cell>
          <cell r="E1180">
            <v>67.89</v>
          </cell>
        </row>
        <row r="1181">
          <cell r="A1181" t="str">
            <v>IT007654</v>
          </cell>
          <cell r="B1181" t="str">
            <v>IT25640103/</v>
          </cell>
          <cell r="C1181" t="str">
            <v>Rele termico modelo 3UA 50 - 4 a 6A ou similar.  Fornecimento e colocacao.</v>
          </cell>
          <cell r="D1181" t="str">
            <v>un</v>
          </cell>
          <cell r="E1181">
            <v>99.08</v>
          </cell>
        </row>
        <row r="1182">
          <cell r="A1182" t="str">
            <v>IT000981</v>
          </cell>
          <cell r="B1182" t="str">
            <v>IT25640106/</v>
          </cell>
          <cell r="C1182" t="str">
            <v>Rele termico de 10A a 15A.  Fornecimento e colocacao.</v>
          </cell>
          <cell r="D1182" t="str">
            <v>un</v>
          </cell>
          <cell r="E1182">
            <v>95.92</v>
          </cell>
        </row>
        <row r="1183">
          <cell r="A1183" t="str">
            <v>IT000982</v>
          </cell>
          <cell r="B1183" t="str">
            <v>IT25640109/</v>
          </cell>
          <cell r="C1183" t="str">
            <v>Rele termico de 16A a 25A.  Fornecimento e colocacao.</v>
          </cell>
          <cell r="D1183" t="str">
            <v>un</v>
          </cell>
          <cell r="E1183">
            <v>89.92</v>
          </cell>
        </row>
        <row r="1184">
          <cell r="A1184" t="str">
            <v>IT007655</v>
          </cell>
          <cell r="B1184" t="str">
            <v>IT25640118/</v>
          </cell>
          <cell r="C1184" t="str">
            <v>Rele termico modelo LR1 06 3357 - 38 a 50A ou similar.  Fornecimento e colocacao.</v>
          </cell>
          <cell r="D1184" t="str">
            <v>un</v>
          </cell>
          <cell r="E1184">
            <v>171.95</v>
          </cell>
        </row>
        <row r="1185">
          <cell r="A1185" t="str">
            <v>IT000988</v>
          </cell>
          <cell r="B1185" t="str">
            <v>IT25640150/</v>
          </cell>
          <cell r="C1185" t="str">
            <v>Rele de falta de fase, 220V/60Hz.  Fornecimento e colocacao.</v>
          </cell>
          <cell r="D1185" t="str">
            <v>un</v>
          </cell>
          <cell r="E1185">
            <v>119.93</v>
          </cell>
        </row>
        <row r="1186">
          <cell r="A1186" t="str">
            <v>IT000986</v>
          </cell>
          <cell r="B1186" t="str">
            <v>IT25640200/</v>
          </cell>
          <cell r="C1186" t="str">
            <v>Rele de tempo Siemens ou similar, modelo 7PU60.  Fornecimento e colocacao.</v>
          </cell>
          <cell r="D1186" t="str">
            <v>un</v>
          </cell>
          <cell r="E1186">
            <v>57.15</v>
          </cell>
        </row>
        <row r="1187">
          <cell r="A1187" t="str">
            <v>IT005881</v>
          </cell>
          <cell r="B1187" t="str">
            <v>IT25660050/</v>
          </cell>
          <cell r="C1187" t="str">
            <v>Fornecimento e colocacao de armacao secundaria ou Rex, para 3 linhas, completa.</v>
          </cell>
          <cell r="D1187" t="str">
            <v>un</v>
          </cell>
          <cell r="E1187">
            <v>46.53</v>
          </cell>
        </row>
        <row r="1188">
          <cell r="A1188" t="str">
            <v>IT010219</v>
          </cell>
          <cell r="B1188" t="str">
            <v>IT25660150A</v>
          </cell>
          <cell r="C1188" t="str">
            <v xml:space="preserve">Cabine especial de energia, padrao LIGHT, com montagem e instalacao de equipamentos e dispositivos eletricos de comando de manobra e aterramento, incluindo circuitos, quadro para instalacao de medidor tipo M-3, caixa para transformador de corrente TR-5 e </v>
          </cell>
          <cell r="D1188" t="str">
            <v>un</v>
          </cell>
          <cell r="E1188">
            <v>7763.49</v>
          </cell>
        </row>
        <row r="1189">
          <cell r="A1189" t="str">
            <v>IT006570</v>
          </cell>
          <cell r="B1189" t="str">
            <v>IT25660153/</v>
          </cell>
          <cell r="C1189" t="str">
            <v>Cubiculo de medicao, padrao LIGHT, para alta tensao.  Fornecimento e colocacao.</v>
          </cell>
          <cell r="D1189" t="str">
            <v>un</v>
          </cell>
          <cell r="E1189">
            <v>1762.94</v>
          </cell>
        </row>
        <row r="1190">
          <cell r="A1190" t="str">
            <v>IT008580</v>
          </cell>
          <cell r="B1190" t="str">
            <v>IT25660162/</v>
          </cell>
          <cell r="C1190" t="str">
            <v>Cubiculo tipo Metal-Clad, 17,5Kva, 2500A, referencia versao 1 ABB-SACE.  Fornecimento e colocacao.</v>
          </cell>
          <cell r="D1190" t="str">
            <v>un</v>
          </cell>
          <cell r="E1190">
            <v>76126.740000000005</v>
          </cell>
        </row>
        <row r="1191">
          <cell r="A1191" t="str">
            <v>IT017649</v>
          </cell>
          <cell r="B1191" t="str">
            <v>IT25660200/</v>
          </cell>
          <cell r="C1191" t="str">
            <v>Entrada de servico (PC) para casa populares, padrao LIGHT, para medicao monofasica ate 4,4Kva, ligacao aerea, constando de quadro para instalacao de medidor tipo A-2, com disjuntor 1x40A, haste de aterramento e demais materiais necessarios.</v>
          </cell>
          <cell r="D1191" t="str">
            <v>un</v>
          </cell>
          <cell r="E1191">
            <v>153.33000000000001</v>
          </cell>
        </row>
        <row r="1192">
          <cell r="A1192" t="str">
            <v>IT017658</v>
          </cell>
          <cell r="B1192" t="str">
            <v>IT25660250/</v>
          </cell>
          <cell r="C1192" t="str">
            <v>Entrada de servico (PC), padrao LIGHT, para medicao trifasica entre 23,2 e 33Kva, ligacao aerea, constando de quadro para instalacao de medidor tipo A-2, com disjuntor 3x100A, haste de aterramento e demais materiais necessarios.</v>
          </cell>
          <cell r="D1192" t="str">
            <v>un</v>
          </cell>
          <cell r="E1192">
            <v>893.65</v>
          </cell>
        </row>
        <row r="1193">
          <cell r="A1193" t="str">
            <v>IT006218</v>
          </cell>
          <cell r="B1193" t="str">
            <v>IT25660300A</v>
          </cell>
          <cell r="C1193" t="str">
            <v>Entrada de servico (PC), padrao LIGHT, para medicao trifasica entre 82,5 e 98,8Kva, quadro para instalacao de medidor tipo M-3, com disjuntor 3x250A, caixa para transformadores de corrente tipo TR-5 e caixa terminal T-5, com base fusivel de 600A, fusiveis</v>
          </cell>
          <cell r="D1193" t="str">
            <v>un</v>
          </cell>
          <cell r="E1193">
            <v>4667.18</v>
          </cell>
        </row>
        <row r="1194">
          <cell r="A1194" t="str">
            <v>IT016003</v>
          </cell>
          <cell r="B1194" t="str">
            <v>IT25660350/</v>
          </cell>
          <cell r="C1194" t="str">
            <v>Quadro de madeira nas dimensoes (32x40)cm, furacao de 1", tipo A-2, para instalacao de medidor de energia.</v>
          </cell>
          <cell r="D1194" t="str">
            <v>un</v>
          </cell>
          <cell r="E1194">
            <v>9.2100000000000009</v>
          </cell>
        </row>
        <row r="1195">
          <cell r="A1195" t="str">
            <v>IT010218</v>
          </cell>
          <cell r="B1195" t="str">
            <v>IT25660500A</v>
          </cell>
          <cell r="C1195" t="str">
            <v>Subestacao simplificada, padrao Light, com transformador trifasico de 225Kva, 13,8V/220-127V, 2 postes de concreto armado com secao circular com 11m e carga nominal de 600Kg, inclusive todos os materiais necessarios, exclusive cabine de medicao.  Fornecim</v>
          </cell>
          <cell r="D1195" t="str">
            <v>un</v>
          </cell>
          <cell r="E1195">
            <v>13732.99</v>
          </cell>
        </row>
        <row r="1196">
          <cell r="A1196" t="str">
            <v>IT006471</v>
          </cell>
          <cell r="B1196" t="str">
            <v>IT25680050/</v>
          </cell>
          <cell r="C1196" t="str">
            <v>Seccionador tripolar, acionamento simultaneo, comando por punho, 15Kv-400A.  Fornecimento e colocacao.</v>
          </cell>
          <cell r="D1196" t="str">
            <v>un</v>
          </cell>
          <cell r="E1196">
            <v>379.63</v>
          </cell>
        </row>
        <row r="1197">
          <cell r="A1197" t="str">
            <v>IT006472</v>
          </cell>
          <cell r="B1197" t="str">
            <v>IT25680100/</v>
          </cell>
          <cell r="C1197" t="str">
            <v>Seccionador tripolar, com fusiveis, acionamento simultaneo, comando por punho, 15Kv-400A.  Fornecimento e colocacao.</v>
          </cell>
          <cell r="D1197" t="str">
            <v>un</v>
          </cell>
          <cell r="E1197">
            <v>633.05999999999995</v>
          </cell>
        </row>
        <row r="1198">
          <cell r="A1198" t="str">
            <v>IT006473</v>
          </cell>
          <cell r="B1198" t="str">
            <v>IT25680150/</v>
          </cell>
          <cell r="C1198" t="str">
            <v>Seccionador tripolar, com fusiveis, acionamento simultaneo, comando por vara de manobra, 15Kv-400A.  Fornecimento e colocacao.</v>
          </cell>
          <cell r="D1198" t="str">
            <v>un</v>
          </cell>
          <cell r="E1198">
            <v>1059.3499999999999</v>
          </cell>
        </row>
        <row r="1199">
          <cell r="A1199" t="str">
            <v>IT006474</v>
          </cell>
          <cell r="B1199" t="str">
            <v>IT25680200/</v>
          </cell>
          <cell r="C1199" t="str">
            <v>Seccionador tripolar, acionamento simultaneo, comando por vara de manobra, 15Kv-400A.  Fornecimento e colocacao.</v>
          </cell>
          <cell r="D1199" t="str">
            <v>un</v>
          </cell>
          <cell r="E1199">
            <v>379.63</v>
          </cell>
        </row>
        <row r="1200">
          <cell r="A1200" t="str">
            <v>IT008159</v>
          </cell>
          <cell r="B1200" t="str">
            <v>IT25680250/</v>
          </cell>
          <cell r="C1200" t="str">
            <v>Chave seccionada, tripolar, abertura sem carga, comando manual em grupo, instalacao abrigada, com chave de bloqueio mecanico tipo kirk, 400A/17,5Kv, referencia NTL2-17,5, ABB-SACE ou similar.  Fornecimento e colocacao.</v>
          </cell>
          <cell r="D1200" t="str">
            <v>un</v>
          </cell>
          <cell r="E1200">
            <v>1866.07</v>
          </cell>
        </row>
        <row r="1201">
          <cell r="A1201" t="str">
            <v>IT008158</v>
          </cell>
          <cell r="B1201" t="str">
            <v>IT25680300/</v>
          </cell>
          <cell r="C1201" t="str">
            <v>Chave seccionada, tripolar, abertura com carga, comando manual em grupo, instalacao abrigada, com chave de bloqueio mecanico tipo kirk, 400A/17,5Kv e porta fusiveis HH, referencia NAL-17,5, ABB-SACE ou similar.  Fornecimento e colocacao.</v>
          </cell>
          <cell r="D1201" t="str">
            <v>un</v>
          </cell>
          <cell r="E1201">
            <v>5172.07</v>
          </cell>
        </row>
        <row r="1202">
          <cell r="A1202" t="str">
            <v>IT009680</v>
          </cell>
          <cell r="B1202" t="str">
            <v>IT25700050/</v>
          </cell>
          <cell r="C1202" t="str">
            <v>Fonte de Emergencia, No Break, trifasico, potencia de 50Kva, on-line, tensao de entrada e saida de 220V, banco de baterias seladas em gabinete para autonomia a plena carga de 22 minutos, modelo serie 300, Liebert ou similar.  Fornecimento.</v>
          </cell>
          <cell r="D1202" t="str">
            <v>un</v>
          </cell>
          <cell r="E1202">
            <v>72263</v>
          </cell>
        </row>
        <row r="1203">
          <cell r="A1203" t="str">
            <v>IT005639</v>
          </cell>
          <cell r="B1203" t="str">
            <v>IT25700100/</v>
          </cell>
          <cell r="C1203" t="str">
            <v>Haste para aterramento, de cobre, de 5/8", com 3m de comprimento.  Fornecimento e colocacao.</v>
          </cell>
          <cell r="D1203" t="str">
            <v>un</v>
          </cell>
          <cell r="E1203">
            <v>65.75</v>
          </cell>
        </row>
        <row r="1204">
          <cell r="A1204" t="str">
            <v>IT008152</v>
          </cell>
          <cell r="B1204" t="str">
            <v>IT25700103/</v>
          </cell>
          <cell r="C1204" t="str">
            <v>Haste para aterramento, tipo Copperweld, de 5/8" (16mm), com 2,40m de comprimento, referencia PK-065, Paraklin ou similar.  Fornecimento e colocacao.</v>
          </cell>
          <cell r="D1204" t="str">
            <v>un</v>
          </cell>
          <cell r="E1204">
            <v>56.41</v>
          </cell>
        </row>
        <row r="1205">
          <cell r="A1205" t="str">
            <v>IT006476</v>
          </cell>
          <cell r="B1205" t="str">
            <v>IT25700150A</v>
          </cell>
          <cell r="C1205" t="str">
            <v>Para-raio, tipo valvula, para 15Kv/5KA.  Fornecimento e colocacao.</v>
          </cell>
          <cell r="D1205" t="str">
            <v>un</v>
          </cell>
          <cell r="E1205">
            <v>155.91999999999999</v>
          </cell>
        </row>
        <row r="1206">
          <cell r="A1206" t="str">
            <v>IT006763</v>
          </cell>
          <cell r="B1206" t="str">
            <v>IT25700350A</v>
          </cell>
          <cell r="C1206" t="str">
            <v>Sistema de aterramento especifico para sala radiologica, com 3 hastes em cobre com diametro de 7/8", equidistantes de 1500mm umas das outras, inclusive caixa de inspecao, gel, conectores e cabos de transmissao de 70mm, em distancia de 10 a 20m.</v>
          </cell>
          <cell r="D1206" t="str">
            <v>un</v>
          </cell>
          <cell r="E1206">
            <v>1300.3</v>
          </cell>
        </row>
        <row r="1207">
          <cell r="A1207" t="str">
            <v>IT009765</v>
          </cell>
          <cell r="B1207" t="str">
            <v>IT25720050/</v>
          </cell>
          <cell r="C1207" t="str">
            <v>Transformador de corrente, classe 15Kv, para sistema de protecao, relacao 100/5A.   Fornecimento e instalacao.</v>
          </cell>
          <cell r="D1207" t="str">
            <v>un</v>
          </cell>
          <cell r="E1207">
            <v>784.76</v>
          </cell>
        </row>
        <row r="1208">
          <cell r="A1208" t="str">
            <v>IT009762</v>
          </cell>
          <cell r="B1208" t="str">
            <v>IT25720100A</v>
          </cell>
          <cell r="C1208" t="str">
            <v>Transformador de potencia a seco, classe 15Kv, tensao primaria de 13,8Kv, tensao secundaria de 220/127V, potencia de 500Kva, acessorios: NBR 5356 da ABNT.  Fornecimento e instalacao, inclusive transporte ate a obra.</v>
          </cell>
          <cell r="D1208" t="str">
            <v>un</v>
          </cell>
          <cell r="E1208">
            <v>11927.66</v>
          </cell>
        </row>
        <row r="1209">
          <cell r="A1209" t="str">
            <v>IT010280</v>
          </cell>
          <cell r="B1209" t="str">
            <v>IT25720150/</v>
          </cell>
          <cell r="C1209" t="str">
            <v>Transformador de distribuicao trifasico, de 30Kva, tensao primaria de 13,2Kv, tensao secundaria de 127/220V.  Fornecimento e colocacao.</v>
          </cell>
          <cell r="D1209" t="str">
            <v>un</v>
          </cell>
          <cell r="E1209">
            <v>2745.76</v>
          </cell>
        </row>
        <row r="1210">
          <cell r="A1210" t="str">
            <v>IT007092</v>
          </cell>
          <cell r="B1210" t="str">
            <v>IT25720500/</v>
          </cell>
          <cell r="C1210" t="str">
            <v>Transformador de distribuicao trifasico, de 112,5Kva, 60Hz.  Fornecimento e colocacao.</v>
          </cell>
          <cell r="D1210" t="str">
            <v>un</v>
          </cell>
          <cell r="E1210" t="e">
            <v>#N/A</v>
          </cell>
        </row>
        <row r="1211">
          <cell r="A1211" t="str">
            <v>IT001047</v>
          </cell>
          <cell r="B1211" t="str">
            <v>IT25740059/</v>
          </cell>
          <cell r="C1211" t="str">
            <v>Bracadeira para fixacao de eletroduto de ferro galvanizado, diametro de 25mm (1").  Fornecimento e colocacao.</v>
          </cell>
          <cell r="D1211" t="str">
            <v>un</v>
          </cell>
          <cell r="E1211">
            <v>3.03</v>
          </cell>
        </row>
        <row r="1212">
          <cell r="A1212" t="str">
            <v>IT003955</v>
          </cell>
          <cell r="B1212" t="str">
            <v>IT25740062/</v>
          </cell>
          <cell r="C1212" t="str">
            <v>Bracadeira tipo copo para fixacao de eletroduto de ferro galvanizado com diametro de 1 1/2".  Fornecimento e colocacao.</v>
          </cell>
          <cell r="D1212" t="str">
            <v>un</v>
          </cell>
          <cell r="E1212">
            <v>2.1800000000000002</v>
          </cell>
        </row>
        <row r="1213">
          <cell r="A1213" t="str">
            <v>IT001046</v>
          </cell>
          <cell r="B1213" t="str">
            <v>IT25740065/</v>
          </cell>
          <cell r="C1213" t="str">
            <v>Bracadeira para fixacao de eletroduto de ferro galvanizado, diametro de 50mm (2").  Fornecimento e colocacao.</v>
          </cell>
          <cell r="D1213" t="str">
            <v>un</v>
          </cell>
          <cell r="E1213">
            <v>3.19</v>
          </cell>
        </row>
        <row r="1214">
          <cell r="A1214" t="str">
            <v>IT001045</v>
          </cell>
          <cell r="B1214" t="str">
            <v>IT25740071/</v>
          </cell>
          <cell r="C1214" t="str">
            <v>Bracadeira para fixacao de eletroduto de ferro galvanizado, diametro de 75mm (3").  Fornecimento e colocacao.</v>
          </cell>
          <cell r="D1214" t="str">
            <v>un</v>
          </cell>
          <cell r="E1214">
            <v>3.35</v>
          </cell>
        </row>
        <row r="1215">
          <cell r="A1215" t="str">
            <v>IT000992</v>
          </cell>
          <cell r="B1215" t="str">
            <v>IT25990050/</v>
          </cell>
          <cell r="C1215" t="str">
            <v>Amperimetro (96x96)mm com escala de 0A a 500A.  Fornecimento e colocacao.</v>
          </cell>
          <cell r="D1215" t="str">
            <v>un</v>
          </cell>
          <cell r="E1215">
            <v>84.57</v>
          </cell>
        </row>
        <row r="1216">
          <cell r="A1216" t="str">
            <v>MT006935</v>
          </cell>
          <cell r="B1216" t="str">
            <v>MT05400050/</v>
          </cell>
          <cell r="C1216" t="str">
            <v>Cerca protetora de borda de vala, construida com montantes de 3"x3" de Pinho de 3a, com 1,50m de comprimento, ficando 0,50m enterrado, com intervalo de 2m e 2 tabuas de Pinho ou similar de 1"x12" e 1"x9", horizontais, com 0,40m de separacao, com reaprovei</v>
          </cell>
          <cell r="D1216" t="str">
            <v>m</v>
          </cell>
          <cell r="E1216">
            <v>4.9800000000000004</v>
          </cell>
        </row>
        <row r="1217">
          <cell r="A1217" t="str">
            <v>MT009610</v>
          </cell>
          <cell r="B1217" t="str">
            <v>MT05400100/</v>
          </cell>
          <cell r="C1217" t="str">
            <v>Cerca protetora de borda de vala, construida com montantes de 3"x3" de Pinho de 3a, com 1,50m de comprimento, ficando 0,50m enterrado, com intervalo de 5m e 3 linhas de fita plastica zebrada, horizontais, com 0,30m de separacao, com reaproveitamento da ma</v>
          </cell>
          <cell r="D1217" t="str">
            <v>m</v>
          </cell>
          <cell r="E1217">
            <v>1.63</v>
          </cell>
        </row>
        <row r="1218">
          <cell r="A1218" t="str">
            <v>MT009871</v>
          </cell>
          <cell r="B1218" t="str">
            <v>MT05400150/</v>
          </cell>
          <cell r="C1218" t="str">
            <v>Cerca protetora de borda de vala, construida com montantes de 3"x3" de Pinho de 3a, com 1,50m de comprimento, ficando 0,50m enterrado, com intervalo de 6m e 1 linha de fita plastica zebrada, horizontal, com aproveitamento de 3 vezes da madeira.</v>
          </cell>
          <cell r="D1218" t="str">
            <v>m</v>
          </cell>
          <cell r="E1218">
            <v>1.1100000000000001</v>
          </cell>
        </row>
        <row r="1219">
          <cell r="A1219" t="str">
            <v>MT006934</v>
          </cell>
          <cell r="B1219" t="str">
            <v>MT05400200/</v>
          </cell>
          <cell r="C1219" t="str">
            <v>Retirada e recolocacao de cerca protetora de borda de vala, construida com montantes de 3"x3" de Pinho de 3a, com 1,50m de comprimento, com intervalo de 2m e 2 tabuas de 1"x12" e 1"x9", horizontais, com 0,40m de separacao, exceto materiais.</v>
          </cell>
          <cell r="D1219" t="str">
            <v>m</v>
          </cell>
          <cell r="E1219">
            <v>3.74</v>
          </cell>
        </row>
        <row r="1220">
          <cell r="A1220" t="str">
            <v>MT009872</v>
          </cell>
          <cell r="B1220" t="str">
            <v>MT05400250/</v>
          </cell>
          <cell r="C1220" t="str">
            <v>Retirada e recolocacao de cerca protetora de vala, construida com montantes de 3"x3" de Pinho de 3a, com 1,50m de comprimento, com intervalo de 6m e 1 linha de fita plastica zebrada, horizontal, exceto materiais.</v>
          </cell>
          <cell r="D1220" t="str">
            <v>m</v>
          </cell>
          <cell r="E1220">
            <v>1.36</v>
          </cell>
        </row>
        <row r="1221">
          <cell r="A1221" t="str">
            <v>MT004767</v>
          </cell>
          <cell r="B1221" t="str">
            <v>MT05450050/</v>
          </cell>
          <cell r="C1221" t="str">
            <v>Desmonte a fogo de bloco de material de 3a categoria (rocha viva), com volume de 1m3 a 50m3, sendo a ar comprimido tanto a perfuracao como a reducao a pedra-de-mao, e a explosao pelo sistema de iniciacao nao eletrico.</v>
          </cell>
          <cell r="D1221" t="str">
            <v>m3</v>
          </cell>
          <cell r="E1221">
            <v>68.64</v>
          </cell>
        </row>
        <row r="1222">
          <cell r="A1222" t="str">
            <v>MT004835</v>
          </cell>
          <cell r="B1222" t="str">
            <v>MT05450100/</v>
          </cell>
          <cell r="C1222" t="str">
            <v>Desmonte a fogo de bloco de material de 2a categoria (moledo ou rocha em decomposicao), com volume de 1m3 a 50m3, sendo a ar comprimido tanto a perfuracao como a reducao a pedra-de-mao, e a explosao pelo sistema de iniciacao nao eletrico, e a reducao a ro</v>
          </cell>
          <cell r="D1222" t="str">
            <v>m3</v>
          </cell>
          <cell r="E1222">
            <v>69.489999999999995</v>
          </cell>
        </row>
        <row r="1223">
          <cell r="A1223" t="str">
            <v>MT017908</v>
          </cell>
          <cell r="B1223" t="str">
            <v>MT05450150/</v>
          </cell>
          <cell r="C1223" t="str">
            <v>Escavacao de rocha ou material de 3a categoria, com utilizacao de fogo cuidadoso (Smootuing blasting), a ceu aberto, em area urbana.</v>
          </cell>
          <cell r="D1223" t="str">
            <v>m3</v>
          </cell>
          <cell r="E1223">
            <v>55.89</v>
          </cell>
        </row>
        <row r="1224">
          <cell r="A1224" t="str">
            <v>MT000096</v>
          </cell>
          <cell r="B1224" t="str">
            <v>MT10050050/</v>
          </cell>
          <cell r="C1224" t="str">
            <v>Escavacao mecanica, em material de 1a categoria (areia, argila ou picarra),  utilizando Retro-Escavadeira.</v>
          </cell>
          <cell r="D1224" t="str">
            <v>m3</v>
          </cell>
          <cell r="E1224">
            <v>2.71</v>
          </cell>
        </row>
        <row r="1225">
          <cell r="A1225" t="str">
            <v>MT000100</v>
          </cell>
          <cell r="B1225" t="str">
            <v>MT10100050/</v>
          </cell>
          <cell r="C1225" t="str">
            <v>Escavacao mecanica, em material de 1a categoria (areia, argila ou picarra), utilizando Escavadeira Hidraulica de 0,78m3.</v>
          </cell>
          <cell r="D1225" t="str">
            <v>m3</v>
          </cell>
          <cell r="E1225">
            <v>0.95</v>
          </cell>
        </row>
        <row r="1226">
          <cell r="A1226" t="str">
            <v>MT000109</v>
          </cell>
          <cell r="B1226" t="str">
            <v>MT10150050/</v>
          </cell>
          <cell r="C1226" t="str">
            <v>Escavacao mecanica com trator tipo D-6R, em material de 1a categoria, com transporte a 20m.</v>
          </cell>
          <cell r="D1226" t="str">
            <v>m3</v>
          </cell>
          <cell r="E1226">
            <v>0.28999999999999998</v>
          </cell>
        </row>
        <row r="1227">
          <cell r="A1227" t="str">
            <v>MT004813</v>
          </cell>
          <cell r="B1227" t="str">
            <v>MT10200050/</v>
          </cell>
          <cell r="C1227" t="str">
            <v>Dragagem com draga flutuante de succao e recalque, utilizando tubulacao de 12", extensao de 600m, producao de 60m3/h.</v>
          </cell>
          <cell r="D1227" t="str">
            <v>m3</v>
          </cell>
          <cell r="E1227">
            <v>4.74</v>
          </cell>
        </row>
        <row r="1228">
          <cell r="A1228" t="str">
            <v>MT017024</v>
          </cell>
          <cell r="B1228" t="str">
            <v>MT10200100/</v>
          </cell>
          <cell r="C1228" t="str">
            <v>Dragagem de leito de rio ou canal, em material mole, utilizando escavadeira sobre esteiras, versao Drag-Line, com capacidade de 0,78m3.</v>
          </cell>
          <cell r="D1228" t="str">
            <v>m3</v>
          </cell>
          <cell r="E1228">
            <v>1.42</v>
          </cell>
        </row>
        <row r="1229">
          <cell r="A1229" t="str">
            <v>MT017025</v>
          </cell>
          <cell r="B1229" t="str">
            <v>MT10200150/</v>
          </cell>
          <cell r="C1229" t="str">
            <v>Dragagem de leito de rio ou canal, em material mole, utilizando escavadeira sobre esteiras, versao Clam-Shell, com capacidade de 0,78m3.</v>
          </cell>
          <cell r="D1229" t="str">
            <v>m3</v>
          </cell>
          <cell r="E1229">
            <v>1.88</v>
          </cell>
        </row>
        <row r="1230">
          <cell r="A1230" t="str">
            <v>MT000121</v>
          </cell>
          <cell r="B1230" t="str">
            <v>MT10250050/</v>
          </cell>
          <cell r="C1230" t="str">
            <v>Desmonte de bloco de material de 2a categoria, sem utilizacao de explosivos, com rompedor a ar comprimido.</v>
          </cell>
          <cell r="D1230" t="str">
            <v>m3</v>
          </cell>
          <cell r="E1230">
            <v>127.47</v>
          </cell>
        </row>
        <row r="1231">
          <cell r="A1231" t="str">
            <v>MT000119</v>
          </cell>
          <cell r="B1231" t="str">
            <v>MT10250100/</v>
          </cell>
          <cell r="C1231" t="str">
            <v>Desmonte de bloco de material de 3a categoria (rocha viva), com equipamento de ar comprimido, sem a utilizacao de explosivos, com volume ate 1m3, inclusive reducao a pedra-de-mao com o mesmo equipamento.</v>
          </cell>
          <cell r="D1231" t="str">
            <v>m3</v>
          </cell>
          <cell r="E1231">
            <v>59.51</v>
          </cell>
        </row>
        <row r="1232">
          <cell r="A1232" t="str">
            <v>MT000114</v>
          </cell>
          <cell r="B1232" t="str">
            <v>MT10250150/</v>
          </cell>
          <cell r="C1232" t="str">
            <v>Escavacao em material de 2a categoria (moledo ou rocha muito decomposta), com equipamento de ar comprimido, sem utilizacao de explosivos, em taludes ou valas com largura minima de 3m ate 1,50m profundidade, exclusive escoramento e limpeza.</v>
          </cell>
          <cell r="D1232" t="str">
            <v>m3</v>
          </cell>
          <cell r="E1232">
            <v>51.41</v>
          </cell>
        </row>
        <row r="1233">
          <cell r="A1233" t="str">
            <v>MT000116</v>
          </cell>
          <cell r="B1233" t="str">
            <v>MT10250200/</v>
          </cell>
          <cell r="C1233" t="str">
            <v>Escavacao em material de 2a categoria (rocha decomposta), sem uso de explosivos, utilizando equipamento de ar comprimido.  O preco se refere a taludes ou valas com largura minima de 3m ate 1,50m de profundidade, exclusive escoramento e limpeza.</v>
          </cell>
          <cell r="D1233" t="str">
            <v>m3</v>
          </cell>
          <cell r="E1233">
            <v>151.54</v>
          </cell>
        </row>
        <row r="1234">
          <cell r="A1234" t="str">
            <v>MT017634</v>
          </cell>
          <cell r="B1234" t="str">
            <v>MT10250250/</v>
          </cell>
          <cell r="C1234" t="str">
            <v>Escavacao em material de 3a categoria (rocha viva), sem uso de explosivos, utilizando equipamento de ar comprimido e serracao com brocas, seguida de encunhamento.  O preco se refere a taludes com largura minima de 1,50m ate 3m, inclusive limpeza com trato</v>
          </cell>
          <cell r="D1234" t="str">
            <v>m3</v>
          </cell>
          <cell r="E1234">
            <v>462.53</v>
          </cell>
        </row>
        <row r="1235">
          <cell r="A1235" t="str">
            <v>MT017705</v>
          </cell>
          <cell r="B1235" t="str">
            <v>MT10250300/</v>
          </cell>
          <cell r="C1235" t="str">
            <v>Escavacao em material de 3a categoria (rocha viva), sem uso de explosivos, utilizando equipamento de ar comprimido e serracao com brocas, seguida de encunhamento.  O preco se refere a taludes com largura minima de 3m, inclusive limpeza manual.</v>
          </cell>
          <cell r="D1235" t="str">
            <v>m3</v>
          </cell>
          <cell r="E1235">
            <v>389.51</v>
          </cell>
        </row>
        <row r="1236">
          <cell r="A1236" t="str">
            <v>MT017706</v>
          </cell>
          <cell r="B1236" t="str">
            <v>MT10250350/</v>
          </cell>
          <cell r="C1236" t="str">
            <v>Escavacao em material de 3a categoria (rocha sa fraturada), sem uso de explosivos, utilizando equipamento de ar comprimido e encunhamento generalizado.  O preco se refere a taludes ou valas com largura minima de 3m ate 1,50m de profundidade, exclusive esc</v>
          </cell>
          <cell r="D1236" t="str">
            <v>m3</v>
          </cell>
          <cell r="E1236">
            <v>165.72</v>
          </cell>
        </row>
        <row r="1237">
          <cell r="A1237" t="str">
            <v>MT000125</v>
          </cell>
          <cell r="B1237" t="str">
            <v>MT15050050/</v>
          </cell>
          <cell r="C1237" t="str">
            <v>Aterro com material de 1a categoria, compactado manualmente em camadas de 20cm, incluindo 2 tiros de pa, inclusive espalhamento e rega, exclusive material e transporte.</v>
          </cell>
          <cell r="D1237" t="str">
            <v>m3</v>
          </cell>
          <cell r="E1237">
            <v>21.78</v>
          </cell>
        </row>
        <row r="1238">
          <cell r="A1238" t="str">
            <v>MT000123</v>
          </cell>
          <cell r="B1238" t="str">
            <v>MT15050100/</v>
          </cell>
          <cell r="C1238" t="str">
            <v>Compactacao de aterro em camadas de 15cm, com maco.</v>
          </cell>
          <cell r="D1238" t="str">
            <v>m3</v>
          </cell>
          <cell r="E1238">
            <v>13.55</v>
          </cell>
        </row>
        <row r="1239">
          <cell r="A1239" t="str">
            <v>MT000124</v>
          </cell>
          <cell r="B1239" t="str">
            <v>MT15050150/</v>
          </cell>
          <cell r="C1239" t="str">
            <v>Compactacao de aterro em camadas de 20cm, com maco.</v>
          </cell>
          <cell r="D1239" t="str">
            <v>m3</v>
          </cell>
          <cell r="E1239">
            <v>12.1</v>
          </cell>
        </row>
        <row r="1240">
          <cell r="A1240" t="str">
            <v>MT000128</v>
          </cell>
          <cell r="B1240" t="str">
            <v>MT15050200/</v>
          </cell>
          <cell r="C1240" t="str">
            <v>Compactacao de material de 1a categoria, inclusive descarga de Caminhao Basculante, movimentacao a 1 tiro de pa, espalhamento e socamento manual em camadas de 30cm de material apiloado, exclusive material.</v>
          </cell>
          <cell r="D1240" t="str">
            <v>m3</v>
          </cell>
          <cell r="E1240">
            <v>12.62</v>
          </cell>
        </row>
        <row r="1241">
          <cell r="A1241" t="str">
            <v>MT000122</v>
          </cell>
          <cell r="B1241" t="str">
            <v>MT15050250/</v>
          </cell>
          <cell r="C1241" t="str">
            <v>Reaterro de vala, compactado a maco, em camadas de 30cm de espessura maxima, com material de boa qualidade.</v>
          </cell>
          <cell r="D1241" t="str">
            <v>m3</v>
          </cell>
          <cell r="E1241">
            <v>10.17</v>
          </cell>
        </row>
        <row r="1242">
          <cell r="A1242" t="str">
            <v>MT017780</v>
          </cell>
          <cell r="B1242" t="str">
            <v>MT15050300/</v>
          </cell>
          <cell r="C1242" t="str">
            <v>Reaterro de vala, com po-de-pedra, compactado manualmente, inclusive fornecimento do material.</v>
          </cell>
          <cell r="D1242" t="str">
            <v>m3</v>
          </cell>
          <cell r="E1242">
            <v>38.18</v>
          </cell>
        </row>
        <row r="1243">
          <cell r="A1243" t="str">
            <v>MT000129</v>
          </cell>
          <cell r="B1243" t="str">
            <v>MT15100050/</v>
          </cell>
          <cell r="C1243" t="str">
            <v>Aterro com material de 1a categoria, espalhado com motoniveladora,  em camadas de 20cm de material adensado, regado por Caminhao Tanque e compactado a 95% com Rolo Pe de Carneiro, auto propelido,  intervindo 2 serventes, exclusive o fornecimento do materi</v>
          </cell>
          <cell r="D1243" t="str">
            <v>m3</v>
          </cell>
          <cell r="E1243">
            <v>0.47</v>
          </cell>
        </row>
        <row r="1244">
          <cell r="A1244" t="str">
            <v>MT000131</v>
          </cell>
          <cell r="B1244" t="str">
            <v>MT15100100/</v>
          </cell>
          <cell r="C1244" t="str">
            <v>Aterro de vala com trator carregadeira e retro-escavadeira, com material de boa qualidade, em camadas de 20cm, utilizando  Vibro Compactador Portatil e operador, com intervencao de 2 serventes,  exclusive material.</v>
          </cell>
          <cell r="D1244" t="str">
            <v>m3</v>
          </cell>
          <cell r="E1244">
            <v>1.46</v>
          </cell>
        </row>
        <row r="1245">
          <cell r="A1245" t="str">
            <v>MT000132</v>
          </cell>
          <cell r="B1245" t="str">
            <v>MT15150050/</v>
          </cell>
          <cell r="C1245" t="str">
            <v>Preparo de solo ate 30cm de profundidade, compreedendo escavacao e acerto manuais e compactacao mecanica com remocao ate 20m.</v>
          </cell>
          <cell r="D1245" t="str">
            <v>m2</v>
          </cell>
          <cell r="E1245">
            <v>5.91</v>
          </cell>
        </row>
        <row r="1246">
          <cell r="A1246" t="str">
            <v>MT005245</v>
          </cell>
          <cell r="B1246" t="str">
            <v>MT20050050/</v>
          </cell>
          <cell r="C1246" t="str">
            <v>Espalhamento de material de 1a categoria com motoniveladora.</v>
          </cell>
          <cell r="D1246" t="str">
            <v>m3</v>
          </cell>
          <cell r="E1246">
            <v>0.24</v>
          </cell>
        </row>
        <row r="1247">
          <cell r="A1247" t="str">
            <v>PJ006989</v>
          </cell>
          <cell r="B1247" t="str">
            <v>PJ05050050/</v>
          </cell>
          <cell r="C1247" t="str">
            <v>Planta de cobertura de restinga do tipo 1 - Ipomea Pescaprae (Salsa de Praia), Canavalha Rosea (Fenao da Praia).  Fornecimento.</v>
          </cell>
          <cell r="D1247" t="str">
            <v>un</v>
          </cell>
          <cell r="E1247">
            <v>0.35</v>
          </cell>
        </row>
        <row r="1248">
          <cell r="A1248" t="str">
            <v>PJ017028</v>
          </cell>
          <cell r="B1248" t="str">
            <v>PJ05050053/</v>
          </cell>
          <cell r="C1248" t="str">
            <v>Planta de cobertura do tipo 1:  Bulbine Caulescens Frutescens (Bulbine) ou similar, considerando 24 mudas por m2.  Fornecimento.</v>
          </cell>
          <cell r="D1248" t="str">
            <v>m2</v>
          </cell>
          <cell r="E1248">
            <v>7.92</v>
          </cell>
        </row>
        <row r="1249">
          <cell r="A1249" t="str">
            <v>PJ006990</v>
          </cell>
          <cell r="B1249" t="str">
            <v>PJ05050100/</v>
          </cell>
          <cell r="C1249" t="str">
            <v>Planta de cobertura do tipo 2 - Paullinea Coriacea (Cipo-Timbo).  Fornecimento.</v>
          </cell>
          <cell r="D1249" t="str">
            <v>un</v>
          </cell>
          <cell r="E1249">
            <v>3</v>
          </cell>
        </row>
        <row r="1250">
          <cell r="A1250" t="str">
            <v>PJ017029</v>
          </cell>
          <cell r="B1250" t="str">
            <v>PJ05050103/</v>
          </cell>
          <cell r="C1250" t="str">
            <v>Planta de cobertura do tipo 2A:  Duranta Renpens (Pingo de Ouro) ou similar, considerando 16 mudas por m2.  Fornecimento.</v>
          </cell>
          <cell r="D1250" t="str">
            <v>m2</v>
          </cell>
          <cell r="E1250">
            <v>5.12</v>
          </cell>
        </row>
        <row r="1251">
          <cell r="A1251" t="str">
            <v>PJ017030</v>
          </cell>
          <cell r="B1251" t="str">
            <v>PJ05050106/</v>
          </cell>
          <cell r="C1251" t="str">
            <v>Planta de cobertura do tipo 2B:  Agapanthus Africanus (Agapanto) ou similar, considerando 16 mudas por m2.  Fornecimento.</v>
          </cell>
          <cell r="D1251" t="str">
            <v>m2</v>
          </cell>
          <cell r="E1251">
            <v>24</v>
          </cell>
        </row>
        <row r="1252">
          <cell r="A1252" t="str">
            <v>PJ017031</v>
          </cell>
          <cell r="B1252" t="str">
            <v>PJ05050150/</v>
          </cell>
          <cell r="C1252" t="str">
            <v>Planta de cobertura do tipo 3A: Plumbago Capensis (Bela-Emilia) ou similar, considerando 12 mudas por m2.  Fornecimento.</v>
          </cell>
          <cell r="D1252" t="str">
            <v>m2</v>
          </cell>
          <cell r="E1252">
            <v>9</v>
          </cell>
        </row>
        <row r="1253">
          <cell r="A1253" t="str">
            <v>PJ017032</v>
          </cell>
          <cell r="B1253" t="str">
            <v>PJ05050153/</v>
          </cell>
          <cell r="C1253" t="str">
            <v>Planta de cobertura do tipo 3B: Calathea Zebrina (Calateia Zebrina) ou similar, considerando 12 mudas por m2.  Fornecimento.</v>
          </cell>
          <cell r="D1253" t="str">
            <v>m2</v>
          </cell>
          <cell r="E1253">
            <v>24</v>
          </cell>
        </row>
        <row r="1254">
          <cell r="A1254" t="str">
            <v>PJ017033</v>
          </cell>
          <cell r="B1254" t="str">
            <v>PJ05050200/</v>
          </cell>
          <cell r="C1254" t="str">
            <v>Planta de cobertura do tipo 4: Ixora sp. (Ixora Ana) ou similar, considerando 8 mudas por m2.  Fornecimento.</v>
          </cell>
          <cell r="D1254" t="str">
            <v>m2</v>
          </cell>
          <cell r="E1254">
            <v>15.2</v>
          </cell>
        </row>
        <row r="1255">
          <cell r="A1255" t="str">
            <v>PJ007133</v>
          </cell>
          <cell r="B1255" t="str">
            <v>PJ05050250/</v>
          </cell>
          <cell r="C1255" t="str">
            <v>Planta de cobertura Viresea Imperialis (Bromelia Imperial), pequena, muda com altura aproximada de 0,40m, para jardim.  Fornecimento.</v>
          </cell>
          <cell r="D1255" t="str">
            <v>un</v>
          </cell>
          <cell r="E1255">
            <v>15</v>
          </cell>
        </row>
        <row r="1256">
          <cell r="A1256" t="str">
            <v>PJ007132</v>
          </cell>
          <cell r="B1256" t="str">
            <v>PJ05050253/</v>
          </cell>
          <cell r="C1256" t="str">
            <v>Planta de cobertura Viresea Imperialis (Bromelia Imperial), media, muda com altura aproximada de 0,60m, para jardim.  Fornecimento.</v>
          </cell>
          <cell r="D1256" t="str">
            <v>un</v>
          </cell>
          <cell r="E1256">
            <v>27.5</v>
          </cell>
        </row>
        <row r="1257">
          <cell r="A1257" t="str">
            <v>PJ007131</v>
          </cell>
          <cell r="B1257" t="str">
            <v>PJ05050256/</v>
          </cell>
          <cell r="C1257" t="str">
            <v>Planta de cobertura Viresea Imperialis (Bromelia Imperial), grande, muda com altura aproximada de 0,80m, para jardim.  Fornecimento.</v>
          </cell>
          <cell r="D1257" t="str">
            <v>un</v>
          </cell>
          <cell r="E1257">
            <v>45</v>
          </cell>
        </row>
        <row r="1258">
          <cell r="A1258" t="str">
            <v>PJ004904</v>
          </cell>
          <cell r="B1258" t="str">
            <v>PJ05100050/</v>
          </cell>
          <cell r="C1258" t="str">
            <v>Plantio de plantas de cobertura, conforme Projeto FPJ.</v>
          </cell>
          <cell r="D1258" t="str">
            <v>un</v>
          </cell>
          <cell r="E1258">
            <v>0.12</v>
          </cell>
        </row>
        <row r="1259">
          <cell r="A1259" t="str">
            <v>PJ016845</v>
          </cell>
          <cell r="B1259" t="str">
            <v>PJ05100053/</v>
          </cell>
          <cell r="C1259" t="str">
            <v>Plantio de cobertura vegetal, considerando 8 mudas por m2.</v>
          </cell>
          <cell r="D1259" t="str">
            <v>m2</v>
          </cell>
          <cell r="E1259">
            <v>0.96</v>
          </cell>
        </row>
        <row r="1260">
          <cell r="A1260" t="str">
            <v>PJ016844</v>
          </cell>
          <cell r="B1260" t="str">
            <v>PJ05100056/</v>
          </cell>
          <cell r="C1260" t="str">
            <v>Plantio de cobertura vegetal, considerando 12 mudas por m2.</v>
          </cell>
          <cell r="D1260" t="str">
            <v>m2</v>
          </cell>
          <cell r="E1260">
            <v>1.44</v>
          </cell>
        </row>
        <row r="1261">
          <cell r="A1261" t="str">
            <v>PJ016843</v>
          </cell>
          <cell r="B1261" t="str">
            <v>PJ05100059/</v>
          </cell>
          <cell r="C1261" t="str">
            <v>Plantio de cobertura vegetal, considerando 16 mudas por m2.</v>
          </cell>
          <cell r="D1261" t="str">
            <v>m2</v>
          </cell>
          <cell r="E1261">
            <v>1.92</v>
          </cell>
        </row>
        <row r="1262">
          <cell r="A1262" t="str">
            <v>PJ016842</v>
          </cell>
          <cell r="B1262" t="str">
            <v>PJ05100062/</v>
          </cell>
          <cell r="C1262" t="str">
            <v>Plantio de cobertura vegetal, considerando 24 mudas por m2.</v>
          </cell>
          <cell r="D1262" t="str">
            <v>m2</v>
          </cell>
          <cell r="E1262">
            <v>2.88</v>
          </cell>
        </row>
        <row r="1263">
          <cell r="A1263" t="str">
            <v>PJ000488</v>
          </cell>
          <cell r="B1263" t="str">
            <v>PJ05100100/</v>
          </cell>
          <cell r="C1263" t="str">
            <v>Plantio de grama em placas, tipo Sao Carlos, Batatais ou Larga, inclusive compra e arrancamento no local de origem, carga, transporte, descarga e preparo do terreno.</v>
          </cell>
          <cell r="D1263" t="str">
            <v>m2</v>
          </cell>
          <cell r="E1263">
            <v>5.57</v>
          </cell>
        </row>
        <row r="1264">
          <cell r="A1264" t="str">
            <v>PJ000490</v>
          </cell>
          <cell r="B1264" t="str">
            <v>PJ05100103/</v>
          </cell>
          <cell r="C1264" t="str">
            <v>Plantio de grama em placas, tipo Sao Carlos, Batatais ou Larga, inclusive compra e arrancamento no local de origem, carga, descarga e preparo do terreno, exclusive transporte.</v>
          </cell>
          <cell r="D1264" t="str">
            <v>m2</v>
          </cell>
          <cell r="E1264" t="e">
            <v>#N/A</v>
          </cell>
        </row>
        <row r="1265">
          <cell r="A1265" t="str">
            <v>PJ010055</v>
          </cell>
          <cell r="B1265" t="str">
            <v>PJ05100106/</v>
          </cell>
          <cell r="C1265" t="str">
            <v>Plantio de grama, incluindo preparo do terreno com 10cm de saibro e 5cm de terra estrumada, exclusive fornecimento da grama.</v>
          </cell>
          <cell r="D1265" t="str">
            <v>m2</v>
          </cell>
          <cell r="E1265">
            <v>7.81</v>
          </cell>
        </row>
        <row r="1266">
          <cell r="A1266" t="str">
            <v>PJ009993</v>
          </cell>
          <cell r="B1266" t="str">
            <v>PJ05100109/</v>
          </cell>
          <cell r="C1266" t="str">
            <v>Plantio de grama, tipo Stenotaphrum Secundatum Var. Variegatum, inclusive transporte e fornecimento.</v>
          </cell>
          <cell r="D1266" t="str">
            <v>m2</v>
          </cell>
          <cell r="E1266">
            <v>9.73</v>
          </cell>
        </row>
        <row r="1267">
          <cell r="A1267" t="str">
            <v>PJ009373</v>
          </cell>
          <cell r="B1267" t="str">
            <v>PJ05100112/</v>
          </cell>
          <cell r="C1267" t="str">
            <v>Plantio de grama, tipo Zoizia Japonica, inclusive fornecimento.</v>
          </cell>
          <cell r="D1267" t="str">
            <v>m2</v>
          </cell>
          <cell r="E1267">
            <v>7.58</v>
          </cell>
        </row>
        <row r="1268">
          <cell r="A1268" t="str">
            <v>PJ000489</v>
          </cell>
          <cell r="B1268" t="str">
            <v>PJ05100150/</v>
          </cell>
          <cell r="C1268" t="str">
            <v>Plantio de grama em placas, tipo Sao Carlos, Batatais ou Larga, inclusive compra e arrancamento no local de origem, carga, transporte, descarga e preparo do terreno, para recomposicao de areas gramadas eventualmente danificadas.</v>
          </cell>
          <cell r="D1268" t="str">
            <v>m2</v>
          </cell>
          <cell r="E1268">
            <v>6.79</v>
          </cell>
        </row>
        <row r="1269">
          <cell r="A1269" t="str">
            <v>PJ010433</v>
          </cell>
          <cell r="B1269" t="str">
            <v>PJ05100200/</v>
          </cell>
          <cell r="C1269" t="str">
            <v>Grama sintetica Europeia, em rolos, com fios de 28mm de comprimento, Flexigrass FLP PP 28mm ou similar, na cor verde, inclusive mao-de-obra especializada para execucao de servicos, fornecimento e instalacao de faixas de grama sintetica branca para as dema</v>
          </cell>
          <cell r="D1269" t="str">
            <v>m2</v>
          </cell>
          <cell r="E1269">
            <v>78.84</v>
          </cell>
        </row>
        <row r="1270">
          <cell r="A1270" t="str">
            <v>PJ017838</v>
          </cell>
          <cell r="B1270" t="str">
            <v>PJ10050050/</v>
          </cell>
          <cell r="C1270" t="str">
            <v>Amarrio de mudas de arvore ao tutor, com fitilho plastico, exclusive este.</v>
          </cell>
          <cell r="D1270" t="str">
            <v>un</v>
          </cell>
          <cell r="E1270">
            <v>0.25</v>
          </cell>
        </row>
        <row r="1271">
          <cell r="A1271" t="str">
            <v>PJ018060</v>
          </cell>
          <cell r="B1271" t="str">
            <v>PJ10050075/</v>
          </cell>
          <cell r="C1271" t="str">
            <v>Amarrio de mudas de mangezal ao tutor, com fitilho plastico, incluindo tutor de 1,00m de altura, exclusive a muda.</v>
          </cell>
          <cell r="D1271" t="str">
            <v>un</v>
          </cell>
          <cell r="E1271">
            <v>1.89</v>
          </cell>
        </row>
        <row r="1272">
          <cell r="A1272" t="str">
            <v>PJ004897</v>
          </cell>
          <cell r="B1272" t="str">
            <v>PJ10050100/</v>
          </cell>
          <cell r="C1272" t="str">
            <v>Arbusto para jardim, conforme Projeto FPJ.  Plantio.</v>
          </cell>
          <cell r="D1272" t="str">
            <v>un</v>
          </cell>
          <cell r="E1272">
            <v>0.35</v>
          </cell>
        </row>
        <row r="1273">
          <cell r="A1273" t="str">
            <v>PJ000499</v>
          </cell>
          <cell r="B1273" t="str">
            <v>PJ10050150/</v>
          </cell>
          <cell r="C1273" t="str">
            <v>Mudas com 50cm a 70cm de altura, plantio em encosta, exclusive tutor, inclusive abertura da cova.</v>
          </cell>
          <cell r="D1273" t="str">
            <v>un</v>
          </cell>
          <cell r="E1273">
            <v>0.77</v>
          </cell>
        </row>
        <row r="1274">
          <cell r="A1274" t="str">
            <v>PJ000498</v>
          </cell>
          <cell r="B1274" t="str">
            <v>PJ10050200/</v>
          </cell>
          <cell r="C1274" t="str">
            <v>Plantio de arvore de 2m de altura, de qualquer especie, em logradouro publico, inclusive transporte, terra preta simples e estaca de madeira (tutor), exclusive o fornecimento da arvore.</v>
          </cell>
          <cell r="D1274" t="str">
            <v>un</v>
          </cell>
          <cell r="E1274">
            <v>15.99</v>
          </cell>
        </row>
        <row r="1275">
          <cell r="A1275" t="str">
            <v>PJ017027</v>
          </cell>
          <cell r="B1275" t="str">
            <v>PJ10050250/</v>
          </cell>
          <cell r="C1275" t="str">
            <v>Tabebuia Avellanedae (Ipe Roxo), com 1,80m de altura.  Fornecimento e plantio.</v>
          </cell>
          <cell r="D1275" t="str">
            <v>un</v>
          </cell>
          <cell r="E1275">
            <v>28.82</v>
          </cell>
        </row>
        <row r="1276">
          <cell r="A1276" t="str">
            <v>PJ017040</v>
          </cell>
          <cell r="B1276" t="str">
            <v>PJ10100050/</v>
          </cell>
          <cell r="C1276" t="str">
            <v>Arbustos tipo 1 - Hibicus Rosa-Sinensis (Hibisco), com altura entre 0,80m a 1m.  Fornecimento.</v>
          </cell>
          <cell r="D1276" t="str">
            <v>un</v>
          </cell>
          <cell r="E1276">
            <v>2.7</v>
          </cell>
        </row>
        <row r="1277">
          <cell r="A1277" t="str">
            <v>PJ017896</v>
          </cell>
          <cell r="B1277" t="str">
            <v>PJ25100200/</v>
          </cell>
          <cell r="C1277" t="str">
            <v>Balanco rustico, perna cruzada, 2 lugares, assentos de pneus ou madeira.  Fornecimento e colocacao.</v>
          </cell>
          <cell r="D1277" t="str">
            <v>un</v>
          </cell>
          <cell r="E1277">
            <v>430.45</v>
          </cell>
        </row>
        <row r="1278">
          <cell r="A1278" t="str">
            <v>PJ017897</v>
          </cell>
          <cell r="B1278" t="str">
            <v>PJ25100203/</v>
          </cell>
          <cell r="C1278" t="str">
            <v>Balanco rustico triplo, tipo estrela, assentos de pneus ou madeira.  Fornecimento e colocacao.</v>
          </cell>
          <cell r="D1278" t="str">
            <v>un</v>
          </cell>
          <cell r="E1278">
            <v>821.13</v>
          </cell>
        </row>
        <row r="1279">
          <cell r="A1279" t="str">
            <v>PJ017591</v>
          </cell>
          <cell r="B1279" t="str">
            <v>PJ25100250/</v>
          </cell>
          <cell r="C1279" t="str">
            <v>Brinquedo modelo A-04 alphanaut da Alpha Play ou similar.  Fornecimento.</v>
          </cell>
          <cell r="D1279" t="str">
            <v>un</v>
          </cell>
          <cell r="E1279">
            <v>3600</v>
          </cell>
        </row>
        <row r="1280">
          <cell r="A1280" t="str">
            <v>PJ017593</v>
          </cell>
          <cell r="B1280" t="str">
            <v>PJ25100253/</v>
          </cell>
          <cell r="C1280" t="str">
            <v>Brinquedo modelo A-08 Dupla Escalada da Apha Play ou similar.  Fornecimento.</v>
          </cell>
          <cell r="D1280" t="str">
            <v>un</v>
          </cell>
          <cell r="E1280">
            <v>1730.38</v>
          </cell>
        </row>
        <row r="1281">
          <cell r="A1281" t="str">
            <v>PJ017594</v>
          </cell>
          <cell r="B1281" t="str">
            <v>PJ25100256/</v>
          </cell>
          <cell r="C1281" t="str">
            <v>Brinquedo modelo A-10 alphaparede da Apha Play ou similar.  Fornecimento.</v>
          </cell>
          <cell r="D1281" t="str">
            <v>un</v>
          </cell>
          <cell r="E1281">
            <v>697.88</v>
          </cell>
        </row>
        <row r="1282">
          <cell r="A1282" t="str">
            <v>PJ017590</v>
          </cell>
          <cell r="B1282" t="str">
            <v>PJ25100259/</v>
          </cell>
          <cell r="C1282" t="str">
            <v>Brinquedo modelo A-11 alphaponte da Alpha Play ou similar.  Fornecimento.</v>
          </cell>
          <cell r="D1282" t="str">
            <v>un</v>
          </cell>
          <cell r="E1282">
            <v>665</v>
          </cell>
        </row>
        <row r="1283">
          <cell r="A1283" t="str">
            <v>PJ009631</v>
          </cell>
          <cell r="B1283" t="str">
            <v>PJ25100300/</v>
          </cell>
          <cell r="C1283" t="str">
            <v xml:space="preserve">Casa de boneca em madeira de Lei, com assoalho rforcado, varanda com detalhes rendilhados, porta e 4 janelas com acabamentos em molduras, com mobiliario de 1 mesa e 1 geladeira, linha Step 2, pintura esmaltada, desenhos artesanais, 4 jardineiras, telhado </v>
          </cell>
          <cell r="D1283" t="str">
            <v>un</v>
          </cell>
          <cell r="E1283">
            <v>4195</v>
          </cell>
        </row>
        <row r="1284">
          <cell r="A1284" t="str">
            <v>PJ008854</v>
          </cell>
          <cell r="B1284" t="str">
            <v>PJ25100350/</v>
          </cell>
          <cell r="C1284" t="str">
            <v>Casa do Tarzan, referencia M-45, conforme o modelo Pactaplayground ou similar.  Fornecimento e colocacao.</v>
          </cell>
          <cell r="D1284" t="str">
            <v>un</v>
          </cell>
          <cell r="E1284">
            <v>2721.82</v>
          </cell>
        </row>
        <row r="1285">
          <cell r="A1285" t="str">
            <v>PJ009630</v>
          </cell>
          <cell r="B1285" t="str">
            <v>PJ25100400/</v>
          </cell>
          <cell r="C1285" t="str">
            <v>Carrosel com volante em estrutura de ferro com pintura automotiva, assentos em madeira, da Multimeios ou similar.  Fornecimento.</v>
          </cell>
          <cell r="D1285" t="str">
            <v>un</v>
          </cell>
          <cell r="E1285">
            <v>1399</v>
          </cell>
        </row>
        <row r="1286">
          <cell r="A1286" t="str">
            <v>PJ005074</v>
          </cell>
          <cell r="B1286" t="str">
            <v>PJ25100450/</v>
          </cell>
          <cell r="C1286" t="str">
            <v>Centro de atividade tipo A rustica, referencia M-0, conforme o modelo Pactaplayground ou similar.  Fornecimento e colocacao.</v>
          </cell>
          <cell r="D1286" t="str">
            <v>un</v>
          </cell>
          <cell r="E1286">
            <v>2641.07</v>
          </cell>
        </row>
        <row r="1287">
          <cell r="A1287" t="str">
            <v>PJ005075</v>
          </cell>
          <cell r="B1287" t="str">
            <v>PJ25100453/</v>
          </cell>
          <cell r="C1287" t="str">
            <v>Centro de atividade tipo B rustica, referencia M-02, conforme o modelo Pactaplayground ou similar.  Fornecimento e colocacao.</v>
          </cell>
          <cell r="D1287" t="str">
            <v>un</v>
          </cell>
          <cell r="E1287">
            <v>2617.3200000000002</v>
          </cell>
        </row>
        <row r="1288">
          <cell r="A1288" t="str">
            <v>PJ005076</v>
          </cell>
          <cell r="B1288" t="str">
            <v>PJ25100459/</v>
          </cell>
          <cell r="C1288" t="str">
            <v>Mini centro de atividades tipo B rustica referencia M-04, conforme o modelo Pactaplayground ou similar.  Fornecimento e colocacao.</v>
          </cell>
          <cell r="D1288" t="str">
            <v>un</v>
          </cell>
          <cell r="E1288">
            <v>2189.8200000000002</v>
          </cell>
        </row>
        <row r="1289">
          <cell r="A1289" t="str">
            <v>PJ005079</v>
          </cell>
          <cell r="B1289" t="str">
            <v>PJ25100500/</v>
          </cell>
          <cell r="C1289" t="str">
            <v>Escada horizontal rustica, referencia M-19, conforme o modelo Pactaplayground ou similar.  Fornecimento e colocacao.</v>
          </cell>
          <cell r="D1289" t="str">
            <v>un</v>
          </cell>
          <cell r="E1289">
            <v>770.07</v>
          </cell>
        </row>
        <row r="1290">
          <cell r="A1290" t="str">
            <v>PJ005080</v>
          </cell>
          <cell r="B1290" t="str">
            <v>PJ25100503/</v>
          </cell>
          <cell r="C1290" t="str">
            <v>Escada em arco rustica, referencia M-18, conforme o modelo Pactaplayground ou similar.  Fornecimento e colocacao.</v>
          </cell>
          <cell r="D1290" t="str">
            <v>un</v>
          </cell>
          <cell r="E1290">
            <v>603.32000000000005</v>
          </cell>
        </row>
        <row r="1291">
          <cell r="A1291" t="str">
            <v>PJ008482</v>
          </cell>
          <cell r="B1291" t="str">
            <v>PJ25100506/</v>
          </cell>
          <cell r="C1291" t="str">
            <v>Escada em arvore, referencia M-07, conforme o modelo Pactaplayground ou similar.  Fornecimento e colocacao.</v>
          </cell>
          <cell r="D1291" t="str">
            <v>un</v>
          </cell>
          <cell r="E1291">
            <v>439.95</v>
          </cell>
        </row>
        <row r="1292">
          <cell r="A1292" t="str">
            <v>PJ018052</v>
          </cell>
          <cell r="B1292" t="str">
            <v>PJ25100547/</v>
          </cell>
          <cell r="C1292" t="str">
            <v>Escorrega pequeno com altura de 1,57m em madeira de lei (Peroba do campo, Aroeira, Ipe tabaco ou similar) e tubos de ferro galvanizado de 3/4" e 2", conforme projeto FPJ, com pintura de base galvite ou similar, 2 demaos de acabamento.  Fornecimento e colo</v>
          </cell>
          <cell r="D1292" t="str">
            <v>un</v>
          </cell>
          <cell r="E1292">
            <v>877.33</v>
          </cell>
        </row>
        <row r="1293">
          <cell r="A1293" t="str">
            <v>PJ018053</v>
          </cell>
          <cell r="B1293" t="str">
            <v>PJ25100549/</v>
          </cell>
          <cell r="C1293" t="str">
            <v>Escorrega grande com altura de 1,95m em madeira de Lei (Peroba de Campo, Aroeira, Ipe-Tabaco ou similar) e tubos de ferro galvanizado de 3/4" e 2", conforme projeto FPJ, com pintura de base Galvite ou similar, 2 demaos de acabamento.  Fornecimento e coloc</v>
          </cell>
          <cell r="D1293" t="str">
            <v>un</v>
          </cell>
          <cell r="E1293">
            <v>972.03</v>
          </cell>
        </row>
        <row r="1294">
          <cell r="A1294" t="str">
            <v>PJ001037</v>
          </cell>
          <cell r="B1294" t="str">
            <v>PJ25100553/</v>
          </cell>
          <cell r="C1294" t="str">
            <v>Escada de escorrega completa, inclusive patamar, conforme projeto FPJ, com pintura, transporte e desmontagem da danificada.  Fornecimento e colocacao.</v>
          </cell>
          <cell r="D1294" t="str">
            <v>un</v>
          </cell>
          <cell r="E1294">
            <v>342.14</v>
          </cell>
        </row>
        <row r="1295">
          <cell r="A1295" t="str">
            <v>PJ005068</v>
          </cell>
          <cell r="B1295" t="str">
            <v>PJ25100556/</v>
          </cell>
          <cell r="C1295" t="str">
            <v>Escorregador rustico pequeno, leito em madeira de Lei, referencia M-27/2,0, conforme o modelo Pactaplayground ou similar.  Fornecimento e colocacao.</v>
          </cell>
          <cell r="D1295" t="str">
            <v>un</v>
          </cell>
          <cell r="E1295">
            <v>707.99</v>
          </cell>
        </row>
        <row r="1296">
          <cell r="A1296" t="str">
            <v>PJ005069</v>
          </cell>
          <cell r="B1296" t="str">
            <v>PJ25100559/</v>
          </cell>
          <cell r="C1296" t="str">
            <v>Escorregador rustico grande, leito em madeira de Lei, referencia M-27/2,5, conforme o modelo Pactaplayground ou similar.  Fornecimento e colocacao.</v>
          </cell>
          <cell r="D1296" t="str">
            <v>un</v>
          </cell>
          <cell r="E1296">
            <v>664.07</v>
          </cell>
        </row>
        <row r="1297">
          <cell r="A1297" t="str">
            <v>PJ008855</v>
          </cell>
          <cell r="B1297" t="str">
            <v>PJ25100600/</v>
          </cell>
          <cell r="C1297" t="str">
            <v>Etapa 8, conforme o modelo Pactaplayground ou similar.  Fornecimento e colocacao.</v>
          </cell>
          <cell r="D1297" t="str">
            <v>un</v>
          </cell>
          <cell r="E1297">
            <v>266.82</v>
          </cell>
        </row>
        <row r="1298">
          <cell r="A1298" t="str">
            <v>PJ005072</v>
          </cell>
          <cell r="B1298" t="str">
            <v>PJ25100650/</v>
          </cell>
          <cell r="C1298" t="str">
            <v>Gangorra rustica com 1 prancha, referencia M-24/1, conforme o modelo Pactaplayground ou similar.  Fornecimento e colocacao.</v>
          </cell>
          <cell r="D1298" t="str">
            <v>un</v>
          </cell>
          <cell r="E1298">
            <v>278.7</v>
          </cell>
        </row>
        <row r="1299">
          <cell r="A1299" t="str">
            <v>PJ005073</v>
          </cell>
          <cell r="B1299" t="str">
            <v>PJ25100653/</v>
          </cell>
          <cell r="C1299" t="str">
            <v>Gangorra rustica com 2 prancha, referencia M-24/2, conforme o modelo Pactaplayground ou similar.  Fornecimento e colocacao.</v>
          </cell>
          <cell r="D1299" t="str">
            <v>un</v>
          </cell>
          <cell r="E1299">
            <v>438.45</v>
          </cell>
        </row>
        <row r="1300">
          <cell r="A1300" t="str">
            <v>PJ018046</v>
          </cell>
          <cell r="B1300" t="str">
            <v>PJ25100655A</v>
          </cell>
          <cell r="C1300" t="str">
            <v>Gangorra com 2 pranchas de madeira de Lei, estas fixadas em tubo de ferro galvanizado de 2", com pintura de base Galvite ou similar e 2 demaos acabamento, conforme modelo FPJ.  Fornecimento e colocacao.</v>
          </cell>
          <cell r="D1300" t="str">
            <v>un</v>
          </cell>
          <cell r="E1300">
            <v>1044.3</v>
          </cell>
        </row>
        <row r="1301">
          <cell r="A1301" t="str">
            <v>PJ018044</v>
          </cell>
          <cell r="B1301" t="str">
            <v>PJ25100657A</v>
          </cell>
          <cell r="C1301" t="str">
            <v>Gangorra com 3 pranchas de madeira de Lei, estas fixadas em tubo de ferro galvanizado de 2", com pintura de base Galvite ou similar e 2 demaos acabamento, conforme modelo FPJ.  Fornecimento e colocacao.</v>
          </cell>
          <cell r="D1301" t="str">
            <v>un</v>
          </cell>
          <cell r="E1301">
            <v>1138.6600000000001</v>
          </cell>
        </row>
        <row r="1302">
          <cell r="A1302" t="str">
            <v>PJ008485</v>
          </cell>
          <cell r="B1302" t="str">
            <v>PJ25100659/</v>
          </cell>
          <cell r="C1302" t="str">
            <v>Gangorra aerea, referencia M-41, conforme o modelo Pactaplayground ou similar.  Fornecimento e colocacao.</v>
          </cell>
          <cell r="D1302" t="str">
            <v>un</v>
          </cell>
          <cell r="E1302">
            <v>388.82</v>
          </cell>
        </row>
        <row r="1303">
          <cell r="A1303" t="str">
            <v>PJ005081</v>
          </cell>
          <cell r="B1303" t="str">
            <v>PJ25100662/</v>
          </cell>
          <cell r="C1303" t="str">
            <v>Gangorrao rustico, referencia M-24/3, conforme o modelo Pactaplayground ou similar.  Fornecimento e colocacao.</v>
          </cell>
          <cell r="D1303" t="str">
            <v>un</v>
          </cell>
          <cell r="E1303">
            <v>389.57</v>
          </cell>
        </row>
        <row r="1304">
          <cell r="A1304" t="str">
            <v>PJ001029</v>
          </cell>
          <cell r="B1304" t="str">
            <v>PJ25100700/</v>
          </cell>
          <cell r="C1304" t="str">
            <v>Gaiola ginica (trepa-trepa) em tubos de ferro galvanizado de 1" horizontais e verticais de        1 1/2", chumbados em blocos de concreto e com pintura de base Galvite ou similar e 2 demaos de acabamento, conforme projeto FPJ.  Fornecimento e colocacao.</v>
          </cell>
          <cell r="D1304" t="str">
            <v>un</v>
          </cell>
          <cell r="E1304">
            <v>2110.31</v>
          </cell>
        </row>
        <row r="1305">
          <cell r="A1305" t="str">
            <v>PJ005374</v>
          </cell>
          <cell r="B1305" t="str">
            <v>PJ25100750/</v>
          </cell>
          <cell r="C1305" t="str">
            <v>Grampos de protecao para calcada em tubos de ferro galvanizado de 2", chumbados em blocos de concreto, inclusive demolicao e recomposicao da calcada e transporte do material excedente, com pintura de base alquidica e 2 demaos de acabamento com esmalte e e</v>
          </cell>
          <cell r="D1305" t="str">
            <v>un</v>
          </cell>
          <cell r="E1305">
            <v>196.2</v>
          </cell>
        </row>
        <row r="1306">
          <cell r="A1306" t="str">
            <v>PJ017891</v>
          </cell>
          <cell r="B1306" t="str">
            <v>PJ25100753/</v>
          </cell>
          <cell r="C1306" t="str">
            <v>Grampos de protecao para calcada em tubos de ferro galvanizado de 2", chumbados em blocos de concreto, inclusive demolicao e recomposicao da calcada e transporte do material excedente, com pintura de base alquidica e 2 demaos de acabamento com esmalte e c</v>
          </cell>
          <cell r="D1306" t="str">
            <v>un</v>
          </cell>
          <cell r="E1306">
            <v>252.96</v>
          </cell>
        </row>
        <row r="1307">
          <cell r="A1307" t="str">
            <v>PJ009628</v>
          </cell>
          <cell r="B1307" t="str">
            <v>PJ25100800/</v>
          </cell>
          <cell r="C1307" t="str">
            <v>Pernalonga Pinoquio em madeira de Lei, com correntes e parafusos galvanizados.  Area utilizada de 36m2 com altura total aproximada de 3,20m, composto de 1 escada tunel, 1 deck com cercas laterais, 1 escorregador, 1 barra de ginastica, 2 argolas galvanizad</v>
          </cell>
          <cell r="D1307" t="str">
            <v>un</v>
          </cell>
          <cell r="E1307">
            <v>2141.25</v>
          </cell>
        </row>
        <row r="1308">
          <cell r="A1308" t="str">
            <v>PJ001036</v>
          </cell>
          <cell r="B1308" t="str">
            <v>PJ25100850/</v>
          </cell>
          <cell r="C1308" t="str">
            <v>Prancha de gangorra completa, inclusive patamar, conforme projeto FPJ, com pintura, transporte e desmontagem da danificada.  Fornecimento e colocacao.</v>
          </cell>
          <cell r="D1308" t="str">
            <v>un</v>
          </cell>
          <cell r="E1308">
            <v>439.29</v>
          </cell>
        </row>
        <row r="1309">
          <cell r="A1309" t="str">
            <v>PJ001035</v>
          </cell>
          <cell r="B1309" t="str">
            <v>PJ25100900/</v>
          </cell>
          <cell r="C1309" t="str">
            <v>Prancha rema-rema de madeira de Lei, conforme projeto FPJ, completa com ferragens, bracadeiras, rolamentos, etc., pintura e transporte com desmontagem da danificada.  Fornecimento e colocacao.</v>
          </cell>
          <cell r="D1309" t="str">
            <v>un</v>
          </cell>
          <cell r="E1309">
            <v>556.12</v>
          </cell>
        </row>
        <row r="1310">
          <cell r="A1310" t="str">
            <v>PJ005082</v>
          </cell>
          <cell r="B1310" t="str">
            <v>PJ25100950/</v>
          </cell>
          <cell r="C1310" t="str">
            <v>Upa-Upa com 1 cavalinho rustico, referencia M-34/1, conforme o modelo Pactaplayground ou similar.  Fornecimento e colocacao.</v>
          </cell>
          <cell r="D1310" t="str">
            <v>un</v>
          </cell>
          <cell r="E1310">
            <v>859.82</v>
          </cell>
        </row>
        <row r="1311">
          <cell r="A1311" t="str">
            <v>PJ005083</v>
          </cell>
          <cell r="B1311" t="str">
            <v>PJ25100953/</v>
          </cell>
          <cell r="C1311" t="str">
            <v>Upa-Upa com 2 cavalinho rustico, referencia M-34/2.  Fornecimento e colocacao.</v>
          </cell>
          <cell r="D1311" t="str">
            <v>un</v>
          </cell>
          <cell r="E1311">
            <v>926.32</v>
          </cell>
        </row>
        <row r="1312">
          <cell r="A1312" t="str">
            <v>PJ017890</v>
          </cell>
          <cell r="B1312" t="str">
            <v>PJ25101000/</v>
          </cell>
          <cell r="C1312" t="str">
            <v>Prancha para abdominal, em madeira de Lei e estrutura tubular de 2", fixada em blocos de concreto, com pintura de base Galvite ou similar, 2 demaos de acabamento, conforme projeto FPJ.  Fornecimento e colocacao.</v>
          </cell>
          <cell r="D1312" t="str">
            <v>un</v>
          </cell>
          <cell r="E1312">
            <v>322.22000000000003</v>
          </cell>
        </row>
        <row r="1313">
          <cell r="A1313" t="str">
            <v>PJ001030</v>
          </cell>
          <cell r="B1313" t="str">
            <v>PJ25150050/</v>
          </cell>
          <cell r="C1313" t="str">
            <v>Baliza de futebol, tamanho oficial, em tubos de ferro galvanizado de 4", com pintura de base Galvite ou similar e 2 demaos de acabamento.  Fornecimento e colocacao.</v>
          </cell>
          <cell r="D1313" t="str">
            <v>un</v>
          </cell>
          <cell r="E1313">
            <v>1136.28</v>
          </cell>
        </row>
        <row r="1314">
          <cell r="A1314" t="str">
            <v>PJ001033</v>
          </cell>
          <cell r="B1314" t="str">
            <v>PJ25150053/</v>
          </cell>
          <cell r="C1314" t="str">
            <v>Baliza de futebol de salao em tubo de ferro galvanizado de 4", pintura de base Galvite ou similar e 2 demaos de acabamento, conforme projeto FPJ.  Fornecimento e colocacao.</v>
          </cell>
          <cell r="D1314" t="str">
            <v>un</v>
          </cell>
          <cell r="E1314">
            <v>734.44</v>
          </cell>
        </row>
        <row r="1315">
          <cell r="A1315" t="str">
            <v>PJ001031</v>
          </cell>
          <cell r="B1315" t="str">
            <v>PJ25150100/</v>
          </cell>
          <cell r="C1315" t="str">
            <v>Baliza de volei em tubos de ferro galvanizado de 3", com pintura de base Galvite ou similar e 2 demaos de acabamento, conforme projeto FPJ.  Fornecimento e colocacao.</v>
          </cell>
          <cell r="D1315" t="str">
            <v>par</v>
          </cell>
          <cell r="E1315">
            <v>413.76</v>
          </cell>
        </row>
        <row r="1316">
          <cell r="A1316" t="str">
            <v>PJ001214</v>
          </cell>
          <cell r="B1316" t="str">
            <v>PJ25150150/</v>
          </cell>
          <cell r="C1316" t="str">
            <v>Estrutura para basquete, metalica, fixa, com avanco livre de 1,30m, com tabelas de compensado naval, aros e redes.  Fornecimento e colocacao, exclusive furacao do piso.</v>
          </cell>
          <cell r="D1316" t="str">
            <v>par</v>
          </cell>
          <cell r="E1316">
            <v>1238.8800000000001</v>
          </cell>
        </row>
        <row r="1317">
          <cell r="A1317" t="str">
            <v>PJ001213</v>
          </cell>
          <cell r="B1317" t="str">
            <v>PJ25150200/</v>
          </cell>
          <cell r="C1317" t="str">
            <v>Rede de nylon para futebol de salao.  Fornecimento.</v>
          </cell>
          <cell r="D1317" t="str">
            <v>par</v>
          </cell>
          <cell r="E1317">
            <v>45</v>
          </cell>
        </row>
        <row r="1318">
          <cell r="A1318" t="str">
            <v>PJ001210</v>
          </cell>
          <cell r="B1318" t="str">
            <v>PJ25150203/</v>
          </cell>
          <cell r="C1318" t="str">
            <v>Poste de volei em tubo de ferro galvanizado com cremalheira e buchas.  Fornecimento.</v>
          </cell>
          <cell r="D1318" t="str">
            <v>par</v>
          </cell>
          <cell r="E1318">
            <v>331.5</v>
          </cell>
        </row>
        <row r="1319">
          <cell r="A1319" t="str">
            <v>PJ001211</v>
          </cell>
          <cell r="B1319" t="str">
            <v>PJ25150206/</v>
          </cell>
          <cell r="C1319" t="str">
            <v>Rede de volei oficial com cabo de aco.  Fornecimento.</v>
          </cell>
          <cell r="D1319" t="str">
            <v>un</v>
          </cell>
          <cell r="E1319">
            <v>79</v>
          </cell>
        </row>
        <row r="1320">
          <cell r="A1320" t="str">
            <v>PJ001209</v>
          </cell>
          <cell r="B1320" t="str">
            <v>PJ25150250/</v>
          </cell>
          <cell r="C1320" t="str">
            <v>Tabela de basquete em compensado naval, tamanho oficial com aro e rede.  Fornecimento e colocacao.</v>
          </cell>
          <cell r="D1320" t="str">
            <v>par</v>
          </cell>
          <cell r="E1320">
            <v>564.27</v>
          </cell>
        </row>
        <row r="1321">
          <cell r="A1321" t="str">
            <v>PJ001212</v>
          </cell>
          <cell r="B1321" t="str">
            <v>PJ25150300/</v>
          </cell>
          <cell r="C1321" t="str">
            <v>Trave desmontavel para futebol de salao em tubo de ferro galvanizado e buchas.  Fornecimento.</v>
          </cell>
          <cell r="D1321" t="str">
            <v>par</v>
          </cell>
          <cell r="E1321">
            <v>779.5</v>
          </cell>
        </row>
        <row r="1322">
          <cell r="A1322" t="str">
            <v>PJ005043</v>
          </cell>
          <cell r="B1322" t="str">
            <v>PJ25200050/</v>
          </cell>
          <cell r="C1322" t="str">
            <v>Bicicletario em chapa galvanizada no 14 e tubos galvanizados de 1 1/2", conforme projeto FPJ.  Fornecimento e colocacao.</v>
          </cell>
          <cell r="D1322" t="str">
            <v>mod</v>
          </cell>
          <cell r="E1322" t="e">
            <v>#N/A</v>
          </cell>
        </row>
        <row r="1323">
          <cell r="A1323" t="str">
            <v>PJ017079</v>
          </cell>
          <cell r="B1323" t="str">
            <v>PJ25200053/</v>
          </cell>
          <cell r="C1323" t="str">
            <v>Bicicletario em tubo de ferro galvanizado para agua potavel com diametro de 1 1/4", dobrado a frio em dois angulos de 90o e um angulo de 180o, chumbado em bloco de concreto fck=11Mpa, com dimensoes de (0,3x0,6x,3)m com gola de protecao na juncao tubo/conc</v>
          </cell>
          <cell r="D1323" t="str">
            <v>un</v>
          </cell>
          <cell r="E1323" t="e">
            <v>#N/A</v>
          </cell>
        </row>
        <row r="1324">
          <cell r="A1324" t="str">
            <v>PJ018083</v>
          </cell>
          <cell r="B1324" t="str">
            <v>PJ25200059A</v>
          </cell>
          <cell r="C1324" t="e">
            <v>#N/A</v>
          </cell>
          <cell r="D1324" t="e">
            <v>#N/A</v>
          </cell>
          <cell r="E1324">
            <v>157.57</v>
          </cell>
        </row>
        <row r="1325">
          <cell r="A1325" t="str">
            <v>PJ018048</v>
          </cell>
          <cell r="B1325" t="str">
            <v>PJ25200061/</v>
          </cell>
          <cell r="C1325" t="str">
            <v>Bicicletario em tubo de ferro galvanizado com diametro de 1 1/2", espessura da parede de 2,65mm, dobrado a frio em dois angulos de 90o e um angulo de 180o, chumbado em bloco de concreto FCK=13,5Mpa com dimensoes de (0,30x0,30x0,250)m, com gola de protecao</v>
          </cell>
          <cell r="D1325" t="str">
            <v>un</v>
          </cell>
          <cell r="E1325">
            <v>173.23</v>
          </cell>
        </row>
        <row r="1326">
          <cell r="A1326" t="str">
            <v>PJ018074</v>
          </cell>
          <cell r="B1326" t="str">
            <v>PJ25200600/</v>
          </cell>
          <cell r="C1326" t="e">
            <v>#N/A</v>
          </cell>
          <cell r="D1326" t="e">
            <v>#N/A</v>
          </cell>
          <cell r="E1326">
            <v>835.6</v>
          </cell>
        </row>
        <row r="1327">
          <cell r="A1327" t="str">
            <v>PJ017859</v>
          </cell>
          <cell r="B1327" t="str">
            <v>PJ25250050/</v>
          </cell>
          <cell r="C1327" t="str">
            <v>Balizador modelo Copacabana, cilindrico, liso, pre-fabricado em concreto FCK=18MPa, com reforco interno de malha de vergalhao curvado de 1/2", embutido no piso, com 40cm de diametro e altura de 46,50cm.  Fornecimento e colocacao.</v>
          </cell>
          <cell r="D1327" t="str">
            <v>un</v>
          </cell>
          <cell r="E1327">
            <v>85.77</v>
          </cell>
        </row>
        <row r="1328">
          <cell r="A1328" t="str">
            <v>PJ000627</v>
          </cell>
          <cell r="B1328" t="str">
            <v>PJ25250100/</v>
          </cell>
          <cell r="C1328" t="str">
            <v>Frade de concreto com fck=11 MPa, para protecao de calcada, apicoado e pintado a verniz, inclusive escavacao e reaterro, exclusive transporte.  Fornecimento e colocacao.</v>
          </cell>
          <cell r="D1328" t="str">
            <v>un</v>
          </cell>
          <cell r="E1328">
            <v>54.53</v>
          </cell>
        </row>
        <row r="1329">
          <cell r="A1329" t="str">
            <v>PJ010637</v>
          </cell>
          <cell r="B1329" t="str">
            <v>PJ25250103/</v>
          </cell>
          <cell r="C1329" t="str">
            <v>Frade de concreto com Fck=11 MPa, para protecao de calcada, liso. inclusive escavacao e reaterro, exclusive transporte.  Fornecimento e colocacao.</v>
          </cell>
          <cell r="D1329" t="str">
            <v>un</v>
          </cell>
          <cell r="E1329">
            <v>36.130000000000003</v>
          </cell>
        </row>
        <row r="1330">
          <cell r="A1330" t="str">
            <v>PJ005053</v>
          </cell>
          <cell r="B1330" t="str">
            <v>PJ25250106/</v>
          </cell>
          <cell r="C1330" t="str">
            <v>Frade metalico, em ferro fundido, modelo ciclovia.  Fornecimento.</v>
          </cell>
          <cell r="D1330" t="str">
            <v>un</v>
          </cell>
          <cell r="E1330">
            <v>120</v>
          </cell>
        </row>
        <row r="1331">
          <cell r="A1331" t="str">
            <v>PJ017555</v>
          </cell>
          <cell r="B1331" t="str">
            <v>PJ25300050/</v>
          </cell>
          <cell r="C1331" t="str">
            <v>Apoio e corrimao tubulares em brinquedos de eucalipto, substituicao das pecas considerando retirada e colocacao de pecas novas pintadas.</v>
          </cell>
          <cell r="D1331" t="str">
            <v>m2</v>
          </cell>
          <cell r="E1331">
            <v>42.23</v>
          </cell>
        </row>
        <row r="1332">
          <cell r="A1332" t="str">
            <v>PJ017515</v>
          </cell>
          <cell r="B1332" t="str">
            <v>PJ25300100/</v>
          </cell>
          <cell r="C1332" t="str">
            <v>Balanco (com um lugar): troca do travessao de sustentacao, com retirada da viga danificada e remontagem do brinquedo de eucalipto.</v>
          </cell>
          <cell r="D1332" t="str">
            <v>cj</v>
          </cell>
          <cell r="E1332">
            <v>68.44</v>
          </cell>
        </row>
        <row r="1333">
          <cell r="A1333" t="str">
            <v>PJ017516</v>
          </cell>
          <cell r="B1333" t="str">
            <v>PJ25300103/</v>
          </cell>
          <cell r="C1333" t="str">
            <v>Balanco com assento de pneu suspenso por cordas de nylon n.o 12: com troca de pneu e vazamento do mesmo para escoamento, troca das cordas e retirada do acessorio danificado, incluindo remontagem do brinquedo de eucalipto.</v>
          </cell>
          <cell r="D1333" t="str">
            <v>cj</v>
          </cell>
          <cell r="E1333">
            <v>51.05</v>
          </cell>
        </row>
        <row r="1334">
          <cell r="A1334" t="str">
            <v>PJ017517</v>
          </cell>
          <cell r="B1334" t="str">
            <v>PJ25300106/</v>
          </cell>
          <cell r="C1334" t="str">
            <v>Balanco com assento em madeira suspenso por correntes: troca de assento, das correntes e retirada do acessorio danificado, com remontagem do brinquedo de eucalipto.</v>
          </cell>
          <cell r="D1334" t="str">
            <v>cj</v>
          </cell>
          <cell r="E1334">
            <v>105.96</v>
          </cell>
        </row>
        <row r="1335">
          <cell r="A1335" t="str">
            <v>PJ017533</v>
          </cell>
          <cell r="B1335" t="str">
            <v>PJ25300150/</v>
          </cell>
          <cell r="C1335" t="str">
            <v>Casinhas: substituicao de telhado, compreendendo retirada do telhado danificado em meio tronco e colocacao de novo telhado completo, com a remontagem do brinquedo de eucalipto.</v>
          </cell>
          <cell r="D1335" t="str">
            <v>cj</v>
          </cell>
          <cell r="E1335">
            <v>652.41999999999996</v>
          </cell>
        </row>
        <row r="1336">
          <cell r="A1336" t="str">
            <v>PJ017534</v>
          </cell>
          <cell r="B1336" t="str">
            <v>PJ25300153/</v>
          </cell>
          <cell r="C1336" t="str">
            <v>Casinhas: substituicao total do assoalho em troncos de eucalipto, meia cana ou rolicos, por outro completo em meia cana, considerando-se retirada e remontagem do brinquedo de eucalipto.</v>
          </cell>
          <cell r="D1336" t="str">
            <v>cj</v>
          </cell>
          <cell r="E1336">
            <v>484.02</v>
          </cell>
        </row>
        <row r="1337">
          <cell r="A1337" t="str">
            <v>PJ017535</v>
          </cell>
          <cell r="B1337" t="str">
            <v>PJ25300156/</v>
          </cell>
          <cell r="C1337" t="str">
            <v>Casinhas: substituicao de 1(uma) peca de assoalho danificado, compreendendo retirado do meio tronco e colocacao de um novo, com a remontagem do brinquedo de eucalipto.</v>
          </cell>
          <cell r="D1337" t="str">
            <v>un</v>
          </cell>
          <cell r="E1337">
            <v>48.41</v>
          </cell>
        </row>
        <row r="1338">
          <cell r="A1338" t="str">
            <v>PT001102</v>
          </cell>
          <cell r="B1338" t="str">
            <v>PT05200106/</v>
          </cell>
          <cell r="C1338" t="str">
            <v>Pintura com tinta de base alquidica,  para interior, semi-brilho, equivalente a Coralsint ou similar, ou fosca acetinada, equivalente a Coralite ou similar, acabamento padrao, inclusive 2 demaos sobre a superficie preparada conforme o item PT001101, exclu</v>
          </cell>
          <cell r="D1338" t="str">
            <v>m2</v>
          </cell>
          <cell r="E1338">
            <v>3.88</v>
          </cell>
        </row>
        <row r="1339">
          <cell r="A1339" t="str">
            <v>PT001104</v>
          </cell>
          <cell r="B1339" t="str">
            <v>PT05200200/</v>
          </cell>
          <cell r="C1339" t="str">
            <v>Pintura interna em superficie com revestimento liso, a oleo brilhante, equivalente a Marveline ou Coral Oleo ou similar, inclusive lixamento, demao de impermeabilizante, demao de meia massa, lixa e 2 demaos de acabamento.</v>
          </cell>
          <cell r="D1339" t="str">
            <v>m2</v>
          </cell>
          <cell r="E1339">
            <v>8</v>
          </cell>
        </row>
        <row r="1340">
          <cell r="A1340" t="str">
            <v>PT001105</v>
          </cell>
          <cell r="B1340" t="str">
            <v>PT05200500/</v>
          </cell>
          <cell r="C1340" t="str">
            <v>Repintura interna ou externa, na cor existente, sobre revestimento liso em bom estado, com tinta a oleo brilhante Marveline ou Coral Oleo ou similar, inclusive lixamento e 2 demaos de acabamento.</v>
          </cell>
          <cell r="D1340" t="str">
            <v>m2</v>
          </cell>
          <cell r="E1340">
            <v>4.4800000000000004</v>
          </cell>
        </row>
        <row r="1341">
          <cell r="A1341" t="str">
            <v>PT001107</v>
          </cell>
          <cell r="B1341" t="str">
            <v>PT05250050/</v>
          </cell>
          <cell r="C1341" t="str">
            <v>Preparo de madeira nova, inclusive lixamento, limpeza, demao de impermeabilizante tipo verniz Knotting ou similar, 2 demaos de massa corrida, novo lixamento, demao de tinta primaria tipo Nivelite ou Surfacer.</v>
          </cell>
          <cell r="D1341" t="str">
            <v>m2</v>
          </cell>
          <cell r="E1341">
            <v>14.89</v>
          </cell>
        </row>
        <row r="1342">
          <cell r="A1342" t="str">
            <v>PT001117</v>
          </cell>
          <cell r="B1342" t="str">
            <v>PT05250100/</v>
          </cell>
          <cell r="C1342" t="str">
            <v>Pintura interna sobre madeira, com esmalte sintetico equivalente a Duralack ou similar, sobre superficie preparada conforme item PT001107, exclusive este preparo, inclusive demao de tinta de base.</v>
          </cell>
          <cell r="D1342" t="str">
            <v>m2</v>
          </cell>
          <cell r="E1342">
            <v>7.74</v>
          </cell>
        </row>
        <row r="1343">
          <cell r="A1343" t="str">
            <v>PT001113</v>
          </cell>
          <cell r="B1343" t="str">
            <v>PT05250103/</v>
          </cell>
          <cell r="C1343" t="str">
            <v>Pintura interna ou externa sobre madeira com tinta esmaltada tipo Lagoline ou similar, sobre superficie preparada conforme item PT001107, exclusive este, inclusive lixamento, demao de tinta primaria tipo Surfacer e 2 demaos de acabamento de alta classe.</v>
          </cell>
          <cell r="D1343" t="str">
            <v>m2</v>
          </cell>
          <cell r="E1343">
            <v>12.23</v>
          </cell>
        </row>
        <row r="1344">
          <cell r="A1344" t="str">
            <v>PT001114</v>
          </cell>
          <cell r="B1344" t="str">
            <v>PT05250106/</v>
          </cell>
          <cell r="C1344" t="str">
            <v>Pintura interna sobre madeira, com tinta de base alquidica esmaltada equivalente a Condor ou similar, acabamento de alta classe, sobre a superficie preparada conforme item PT001107, exclusive este preparo, inclusive demao de tinta de base, de massa corrid</v>
          </cell>
          <cell r="D1344" t="str">
            <v>m2</v>
          </cell>
          <cell r="E1344">
            <v>7.78</v>
          </cell>
        </row>
        <row r="1345">
          <cell r="A1345" t="str">
            <v>PT001116</v>
          </cell>
          <cell r="B1345" t="str">
            <v>PT05250109/</v>
          </cell>
          <cell r="C1345" t="str">
            <v>Pintura interna ou externa sobre madeira, com esmalte sintetico equivalente a Duralack ou similar, inclusive lixamento, demao de verniz isolante, de tinta de fundo e 2 demaos de acabamento.</v>
          </cell>
          <cell r="D1345" t="str">
            <v>m2</v>
          </cell>
          <cell r="E1345">
            <v>12.12</v>
          </cell>
        </row>
        <row r="1346">
          <cell r="A1346" t="str">
            <v>PT005720</v>
          </cell>
          <cell r="B1346" t="str">
            <v>PT05250112/</v>
          </cell>
          <cell r="C1346" t="str">
            <v>Pintura em madeira, com tinta Colorgin luminoso ou similar, em faixas.</v>
          </cell>
          <cell r="D1346" t="str">
            <v>m2</v>
          </cell>
          <cell r="E1346">
            <v>8.73</v>
          </cell>
        </row>
        <row r="1347">
          <cell r="A1347" t="str">
            <v>PT010338</v>
          </cell>
          <cell r="B1347" t="str">
            <v>PT05250115/</v>
          </cell>
          <cell r="C1347" t="str">
            <v>Pintura de rodape com tinta a oleo brilhante equivalente a Marveline ou Coral oleo ou similar, inclusive 2 lixamentos, tinta isolante, massa e 2 demaos de acabamento.</v>
          </cell>
          <cell r="D1347" t="str">
            <v>m</v>
          </cell>
          <cell r="E1347">
            <v>3.37</v>
          </cell>
        </row>
        <row r="1348">
          <cell r="A1348" t="str">
            <v>PT001111</v>
          </cell>
          <cell r="B1348" t="str">
            <v>PT05250150/</v>
          </cell>
          <cell r="C1348" t="str">
            <v xml:space="preserve">Pintura interna ou externa sobre madeira, com tinta de base alquidica semi-brilho equivalente a Coralsint ou similar, ou fosca acetinada, equivalente a Coralite ou similar, acabamento padrao, sobre superficie preparada conforme o item PT001107, exclusive </v>
          </cell>
          <cell r="D1348" t="str">
            <v>m2</v>
          </cell>
          <cell r="E1348">
            <v>3.86</v>
          </cell>
        </row>
        <row r="1349">
          <cell r="A1349" t="str">
            <v>PT001108</v>
          </cell>
          <cell r="B1349" t="str">
            <v>PT05250200/</v>
          </cell>
          <cell r="C1349" t="str">
            <v>Pintura interna ou externa sobre madeira, com tinta a oleo brilhante equivalente a Marveline ou Coral Oleo ou similar, inclusive lixa, demao de tinta isolante, de meia massa e 2 demaos de acabamento.</v>
          </cell>
          <cell r="D1349" t="str">
            <v>m2</v>
          </cell>
          <cell r="E1349">
            <v>12.22</v>
          </cell>
        </row>
        <row r="1350">
          <cell r="A1350" t="str">
            <v>PT001109</v>
          </cell>
          <cell r="B1350" t="str">
            <v>PT05250203/</v>
          </cell>
          <cell r="C1350" t="str">
            <v>Pintura interna ou externa sobre madeira, com tinta a oleo brilhante equivalente a Marveline ou Coral Oleo ou similar, inclusive 2 demaos de acabamento sobre superficie preparada conforme o item PT001107, exclusive este preparo.</v>
          </cell>
          <cell r="D1350" t="str">
            <v>m2</v>
          </cell>
          <cell r="E1350">
            <v>3.05</v>
          </cell>
        </row>
        <row r="1351">
          <cell r="A1351" t="str">
            <v>PT001110</v>
          </cell>
          <cell r="B1351" t="str">
            <v>PT05250206/</v>
          </cell>
          <cell r="C1351" t="str">
            <v>Pintura interna ou externa sobre madeira, com tinta a oleo brilhante auto seladora, fundo sintetico fosco, inclusive lixamento e 2 demaos de acabamento.</v>
          </cell>
          <cell r="D1351" t="str">
            <v>m2</v>
          </cell>
          <cell r="E1351">
            <v>4.5</v>
          </cell>
        </row>
        <row r="1352">
          <cell r="A1352" t="str">
            <v>PT001112</v>
          </cell>
          <cell r="B1352" t="str">
            <v>PT05250500/</v>
          </cell>
          <cell r="C1352" t="str">
            <v>Repintura interna ou externa sobre madeira em bom estado na cor existente com tinta de base alquidica, semi-brilho, equivalente a Coralsint ou Super Lagomix ou fosco acetinado equivalente a Coralite ou similar, inclusive lixamento, limpeza e 2 demaos de a</v>
          </cell>
          <cell r="D1352" t="str">
            <v>m2</v>
          </cell>
          <cell r="E1352">
            <v>5.36</v>
          </cell>
        </row>
        <row r="1353">
          <cell r="A1353" t="str">
            <v>PT001115</v>
          </cell>
          <cell r="B1353" t="str">
            <v>PT05250503/</v>
          </cell>
          <cell r="C1353" t="str">
            <v>Repintura interna ou externa na cor existente sobre madeira em bom estado, com tinta esmaltada tipo Condor ou Lagoline ou similar, inclusive lixamento, limpeza e 2 demaos de acabamento.</v>
          </cell>
          <cell r="D1353" t="str">
            <v>m2</v>
          </cell>
          <cell r="E1353">
            <v>5.31</v>
          </cell>
        </row>
        <row r="1354">
          <cell r="A1354" t="str">
            <v>PT001118</v>
          </cell>
          <cell r="B1354" t="str">
            <v>PT05250506/</v>
          </cell>
          <cell r="C1354" t="str">
            <v>Repintura interna ou externa na cor existente sobre madeira em bom estado, com esmalte sintetico Duralack ou similar, inclusive lixamento, limpeza e 2 demaos de acabamento.</v>
          </cell>
          <cell r="D1354" t="str">
            <v>m2</v>
          </cell>
          <cell r="E1354">
            <v>6.06</v>
          </cell>
        </row>
        <row r="1355">
          <cell r="A1355" t="str">
            <v>PT005057</v>
          </cell>
          <cell r="B1355" t="str">
            <v>PT05250509/</v>
          </cell>
          <cell r="C1355" t="str">
            <v>Repintura a base de Primer e esmalte sintetico.</v>
          </cell>
          <cell r="D1355" t="str">
            <v>m2</v>
          </cell>
          <cell r="E1355">
            <v>8.14</v>
          </cell>
        </row>
        <row r="1356">
          <cell r="A1356" t="str">
            <v>PT001143</v>
          </cell>
          <cell r="B1356" t="str">
            <v>PT05300050A</v>
          </cell>
          <cell r="C1356" t="str">
            <v>Enceramento de madeira, inclusive lixamento, demao de verniz isolante e 3 demaos de cera, cada qual seguida de abertura de brilho, a escova e flanela.</v>
          </cell>
          <cell r="D1356" t="str">
            <v>m2</v>
          </cell>
          <cell r="E1356">
            <v>21</v>
          </cell>
        </row>
        <row r="1357">
          <cell r="A1357" t="str">
            <v>PT001141</v>
          </cell>
          <cell r="B1357" t="str">
            <v>PT05300100/</v>
          </cell>
          <cell r="C1357" t="str">
            <v>Envernizamento de madeira com verniz Copal ou similar, para interior, inclusive lixamento, demao de verniz isolante, de anilina, e 1 demao de acabamento.</v>
          </cell>
          <cell r="D1357" t="str">
            <v>m2</v>
          </cell>
          <cell r="E1357">
            <v>5.61</v>
          </cell>
        </row>
        <row r="1358">
          <cell r="A1358" t="str">
            <v>PT006931</v>
          </cell>
          <cell r="B1358" t="str">
            <v>PT05300103/</v>
          </cell>
          <cell r="C1358" t="str">
            <v>Envernizamento de madeira com verniz Sparlack Cetol (cores) ou similar, para interior e exterior, inclusive lixamento, demao de verniz seladora, e 2 demaos de acabamento.</v>
          </cell>
          <cell r="D1358" t="str">
            <v>m2</v>
          </cell>
          <cell r="E1358">
            <v>8.67</v>
          </cell>
        </row>
        <row r="1359">
          <cell r="A1359" t="str">
            <v>PT001142</v>
          </cell>
          <cell r="B1359" t="str">
            <v>PT05300106A</v>
          </cell>
          <cell r="C1359" t="str">
            <v>Envernizamento de madeira com verniz a boneca, de Goma Laca ou similar, importada, dissolvida em alcool, inclusive lixamento e aplicacao de sucessivas demaos de acabamento ate a obtencao do brilho.</v>
          </cell>
          <cell r="D1359" t="str">
            <v>m2</v>
          </cell>
          <cell r="E1359">
            <v>22.45</v>
          </cell>
        </row>
        <row r="1360">
          <cell r="A1360" t="str">
            <v>PT005796</v>
          </cell>
          <cell r="B1360" t="str">
            <v>PT05300150/</v>
          </cell>
          <cell r="C1360" t="str">
            <v>Envernizamento de rodapes com verniz Copal ou similar, inclusive lixamento, 1 demao de verniz isolante de anilina, e 2 demaos de acabamento.</v>
          </cell>
          <cell r="D1360" t="str">
            <v>m</v>
          </cell>
          <cell r="E1360">
            <v>3.23</v>
          </cell>
        </row>
        <row r="1361">
          <cell r="A1361" t="str">
            <v>PT001144</v>
          </cell>
          <cell r="B1361" t="str">
            <v>PT05300200/</v>
          </cell>
          <cell r="C1361" t="str">
            <v>Envernizamento de tijolos ou concreto, para interior, com verniz Carriage ou similar, inclusive lixamento e 2 demaos de acabamento.</v>
          </cell>
          <cell r="D1361" t="str">
            <v>m2</v>
          </cell>
          <cell r="E1361">
            <v>5.49</v>
          </cell>
        </row>
        <row r="1362">
          <cell r="A1362" t="str">
            <v>PT002493</v>
          </cell>
          <cell r="B1362" t="str">
            <v>PT05300250/</v>
          </cell>
          <cell r="C1362" t="str">
            <v>Pintura sobre concreto com uma demao de Primer e acabamento com 2 demaos de verniz acrilico pigmentado na cor concreto.</v>
          </cell>
          <cell r="D1362" t="str">
            <v>m2</v>
          </cell>
          <cell r="E1362">
            <v>9.4499999999999993</v>
          </cell>
        </row>
        <row r="1363">
          <cell r="A1363" t="str">
            <v>PT005305</v>
          </cell>
          <cell r="B1363" t="str">
            <v>PT05300300/</v>
          </cell>
          <cell r="C1363" t="str">
            <v>Verniz acrilico incolor, em 3 demaos, aplicado sobre superficie lisa de concreto ou tijolo aparente, para interior.</v>
          </cell>
          <cell r="D1363" t="str">
            <v>m2</v>
          </cell>
          <cell r="E1363">
            <v>6.02</v>
          </cell>
        </row>
        <row r="1364">
          <cell r="A1364" t="str">
            <v>PT001146</v>
          </cell>
          <cell r="B1364" t="str">
            <v>PT05350050/</v>
          </cell>
          <cell r="C1364" t="str">
            <v>Pintura com emulsao oleosa Separol ou similar, para desmoldagem de formas.</v>
          </cell>
          <cell r="D1364" t="str">
            <v>m2</v>
          </cell>
          <cell r="E1364">
            <v>0.76</v>
          </cell>
        </row>
        <row r="1365">
          <cell r="A1365" t="str">
            <v>PT001145</v>
          </cell>
          <cell r="B1365" t="str">
            <v>PT05350100/</v>
          </cell>
          <cell r="C1365" t="str">
            <v>Pintura imunizante sobre madeira com 1 demao Pentox ou similar.</v>
          </cell>
          <cell r="D1365" t="str">
            <v>m2</v>
          </cell>
          <cell r="E1365">
            <v>1.62</v>
          </cell>
        </row>
        <row r="1366">
          <cell r="A1366" t="str">
            <v>PT010412</v>
          </cell>
          <cell r="B1366" t="str">
            <v>PT05400050/</v>
          </cell>
          <cell r="C1366" t="str">
            <v>Primer convertedor de ferrugem em fundo de protecao, (P.C.F) ou similar.  Fornecimento e aplicacao com 2 demaos.</v>
          </cell>
          <cell r="D1366" t="str">
            <v>m2</v>
          </cell>
          <cell r="E1366">
            <v>9.1300000000000008</v>
          </cell>
        </row>
        <row r="1367">
          <cell r="A1367" t="str">
            <v>PT001119</v>
          </cell>
          <cell r="B1367" t="str">
            <v>PT05400100/</v>
          </cell>
          <cell r="C1367" t="str">
            <v>Pintura interna ou externa sobre ferro, com tinta a oleo brilhante Marveline ou Coral Oleo ou similar, inclusive lixamento, limpeza e demao de tinta anti oxido Ferroloide ou similar e 2 demaos de acabamento.</v>
          </cell>
          <cell r="D1367" t="str">
            <v>m2</v>
          </cell>
          <cell r="E1367">
            <v>7.34</v>
          </cell>
        </row>
        <row r="1368">
          <cell r="A1368" t="str">
            <v>PT001121</v>
          </cell>
          <cell r="B1368" t="str">
            <v>PT05400103/</v>
          </cell>
          <cell r="C1368" t="str">
            <v>Pintura interna ou externa sobre ferro, com tinta de base alquidica esmaltada brilhante, equivalente a Lagoline ou similar, inclusive lixamento, limpeza, desengorduramento, aplicacao de zarcao de secagem rapida, cor laranja e 2 demaos de acabamento.</v>
          </cell>
          <cell r="D1368" t="str">
            <v>m2</v>
          </cell>
          <cell r="E1368">
            <v>9.75</v>
          </cell>
        </row>
        <row r="1369">
          <cell r="A1369" t="str">
            <v>PT001122</v>
          </cell>
          <cell r="B1369" t="str">
            <v>PT05400106/</v>
          </cell>
          <cell r="C1369" t="str">
            <v>Pintura interna ou externa sobre ferro, com esmalte sintetico Duralack ou Lagomix ou similar, inclusive lixamento, limpeza, demao de zarcao de secagem rapida, cor laranja e 2 demaos de acabamento.</v>
          </cell>
          <cell r="D1369" t="str">
            <v>m2</v>
          </cell>
          <cell r="E1369">
            <v>8.43</v>
          </cell>
        </row>
        <row r="1370">
          <cell r="A1370" t="str">
            <v>PT001125</v>
          </cell>
          <cell r="B1370" t="str">
            <v>PT05400150/</v>
          </cell>
          <cell r="C1370" t="str">
            <v>Pintura interna ou externa sobre ferro, com tinta alquidica esmaltada Condor ou similar, inclusive lixamento, limpeza, demao de tinta anti oxido Ferrolack ou similar e 2 demaos de acabamento.</v>
          </cell>
          <cell r="D1370" t="str">
            <v>m2</v>
          </cell>
          <cell r="E1370">
            <v>7.54</v>
          </cell>
        </row>
        <row r="1371">
          <cell r="A1371" t="str">
            <v>PT005321</v>
          </cell>
          <cell r="B1371" t="str">
            <v>PT05400200/</v>
          </cell>
          <cell r="C1371" t="str">
            <v>Pintura interna ou externa sobre galvanizado com esmalte sintetico, inclusive limpeza, desengorduramento, secagem, aplicacao de 1 demao de Wash Primer ou similar e 2 demaos de acabamento.</v>
          </cell>
          <cell r="D1371" t="str">
            <v>m2</v>
          </cell>
          <cell r="E1371">
            <v>8.26</v>
          </cell>
        </row>
        <row r="1372">
          <cell r="A1372" t="str">
            <v>PT001120</v>
          </cell>
          <cell r="B1372" t="str">
            <v>PT05400250/</v>
          </cell>
          <cell r="C1372" t="str">
            <v>Repintura interna ou externa sobre ferro, com tinta a oleo brilhante Marveline ou Coral Oleo ou similar, inclusive lixamento, limpeza, demao de tinta anti oxido e 1 de acabamento.</v>
          </cell>
          <cell r="D1372" t="str">
            <v>m2</v>
          </cell>
          <cell r="E1372">
            <v>5.61</v>
          </cell>
        </row>
        <row r="1373">
          <cell r="A1373" t="str">
            <v>PT001124</v>
          </cell>
          <cell r="B1373" t="str">
            <v>PT05400300/</v>
          </cell>
          <cell r="C1373" t="str">
            <v>Repintura interna ou externa na cor existente, sobre ferro com superficie em bom estado, nas condicoes do item PT001121.</v>
          </cell>
          <cell r="D1373" t="str">
            <v>m2</v>
          </cell>
          <cell r="E1373">
            <v>7.9</v>
          </cell>
        </row>
        <row r="1374">
          <cell r="A1374" t="str">
            <v>PT001123</v>
          </cell>
          <cell r="B1374" t="str">
            <v>PT05400350/</v>
          </cell>
          <cell r="C1374" t="str">
            <v>Repintura interna ou externa sobre ferro, inclusive lixamento, limpeza, demao de zarcao secagem rapida, cor laranja e outra de esmalte sintetico Duralack ou similar.</v>
          </cell>
          <cell r="D1374" t="str">
            <v>m2</v>
          </cell>
          <cell r="E1374">
            <v>5.29</v>
          </cell>
        </row>
        <row r="1375">
          <cell r="A1375" t="str">
            <v>PT001126</v>
          </cell>
          <cell r="B1375" t="str">
            <v>PT05400400/</v>
          </cell>
          <cell r="C1375" t="str">
            <v>Repintura interna ou externa sobre ferro, inclusive lixamento, limpeza, demao de tinta anti oxido Ferroloide ou similar e outra de tinta alquidica esmaltada Condor ou similar.</v>
          </cell>
          <cell r="D1375" t="str">
            <v>m2</v>
          </cell>
          <cell r="E1375">
            <v>5.61</v>
          </cell>
        </row>
        <row r="1376">
          <cell r="A1376" t="str">
            <v>PT005889</v>
          </cell>
          <cell r="B1376" t="str">
            <v>PT05450050/</v>
          </cell>
          <cell r="C1376" t="str">
            <v>Marcacao de quadra de esporte, com tintura Supercril ou similar, em 2 demaos.  Medida pela area efetiva de pintura.</v>
          </cell>
          <cell r="D1376" t="str">
            <v>m2</v>
          </cell>
          <cell r="E1376">
            <v>14.32</v>
          </cell>
        </row>
        <row r="1377">
          <cell r="A1377" t="str">
            <v>PT010056</v>
          </cell>
          <cell r="B1377" t="str">
            <v>PT05450100/</v>
          </cell>
          <cell r="C1377" t="str">
            <v>Pintura de quadra de esporte em piso cimentado, com tinta 100% acrilica equivalente a Suvinil piso, Nova Cor ou Coral Piso ou similar, considerando-se a limpeza da superficie e 2 demaos de acabamento.</v>
          </cell>
          <cell r="D1377" t="str">
            <v>m2</v>
          </cell>
          <cell r="E1377">
            <v>13.6</v>
          </cell>
        </row>
        <row r="1378">
          <cell r="A1378" t="str">
            <v>PT009266</v>
          </cell>
          <cell r="B1378" t="str">
            <v>PT05500050/</v>
          </cell>
          <cell r="C1378" t="str">
            <v>Pintura com tinta acrilica tipo rugoso com adicao de quartzo equivalente a Viwacril-Sambodromo ou similar, sobre concreto ou asfalto, constando de 2 demaos.</v>
          </cell>
          <cell r="D1378" t="str">
            <v>m2</v>
          </cell>
          <cell r="E1378">
            <v>7.55</v>
          </cell>
        </row>
        <row r="1379">
          <cell r="A1379" t="str">
            <v>PT007792</v>
          </cell>
          <cell r="B1379" t="str">
            <v>PT05550050/</v>
          </cell>
          <cell r="C1379" t="str">
            <v>Pintura Epoxi, com preparo em massa Epoxi.</v>
          </cell>
          <cell r="D1379" t="str">
            <v>m2</v>
          </cell>
          <cell r="E1379">
            <v>72.13</v>
          </cell>
        </row>
        <row r="1380">
          <cell r="A1380" t="str">
            <v>PT017126</v>
          </cell>
          <cell r="B1380" t="str">
            <v>PT05550100/</v>
          </cell>
          <cell r="C1380" t="str">
            <v>Pintura com tinta Epoxi a base d'agua, para interior e exterior, pelo sistema Wal Tech VB, primer Unitech GP, Thortex ou similar, inclusive selador e duas demaos de massa acrilica.</v>
          </cell>
          <cell r="D1380" t="str">
            <v>m2</v>
          </cell>
          <cell r="E1380">
            <v>32.130000000000003</v>
          </cell>
        </row>
        <row r="1381">
          <cell r="A1381" t="str">
            <v>RV000400</v>
          </cell>
          <cell r="B1381" t="str">
            <v>RV05050050/</v>
          </cell>
          <cell r="C1381" t="str">
            <v>Pasta de cimento branco.</v>
          </cell>
          <cell r="D1381" t="str">
            <v>m3</v>
          </cell>
          <cell r="E1381">
            <v>943.57</v>
          </cell>
        </row>
        <row r="1382">
          <cell r="A1382" t="str">
            <v>RV017655</v>
          </cell>
          <cell r="B1382" t="str">
            <v>RV05050100A</v>
          </cell>
          <cell r="C1382" t="str">
            <v>Pasta de cimento branco e cal, no traco 1:1.</v>
          </cell>
          <cell r="D1382" t="str">
            <v>m3</v>
          </cell>
          <cell r="E1382">
            <v>609.52</v>
          </cell>
        </row>
        <row r="1383">
          <cell r="A1383" t="str">
            <v>RV017652</v>
          </cell>
          <cell r="B1383" t="str">
            <v>RV05050150A</v>
          </cell>
          <cell r="C1383" t="str">
            <v>Pasta de cal.</v>
          </cell>
          <cell r="D1383" t="str">
            <v>m3</v>
          </cell>
          <cell r="E1383">
            <v>230.47</v>
          </cell>
        </row>
        <row r="1384">
          <cell r="A1384" t="str">
            <v>RV000399</v>
          </cell>
          <cell r="B1384" t="str">
            <v>RV05050200/</v>
          </cell>
          <cell r="C1384" t="str">
            <v>Pasta de cimento comum.</v>
          </cell>
          <cell r="D1384" t="str">
            <v>m3</v>
          </cell>
          <cell r="E1384">
            <v>443.57</v>
          </cell>
        </row>
        <row r="1385">
          <cell r="A1385" t="str">
            <v>RV017676</v>
          </cell>
          <cell r="B1385" t="str">
            <v>RV05050250A</v>
          </cell>
          <cell r="C1385" t="str">
            <v>Pasta de Gesso.</v>
          </cell>
          <cell r="D1385" t="str">
            <v>m3</v>
          </cell>
          <cell r="E1385">
            <v>584.53</v>
          </cell>
        </row>
        <row r="1386">
          <cell r="A1386" t="str">
            <v>RV017653</v>
          </cell>
          <cell r="B1386" t="str">
            <v>RV05100050A</v>
          </cell>
          <cell r="C1386" t="str">
            <v>Argamassa de cimento e areia, no traco 1:1.</v>
          </cell>
          <cell r="D1386" t="str">
            <v>m3</v>
          </cell>
          <cell r="E1386">
            <v>374.83</v>
          </cell>
        </row>
        <row r="1387">
          <cell r="A1387" t="str">
            <v>RV000405</v>
          </cell>
          <cell r="B1387" t="str">
            <v>RV05100053A</v>
          </cell>
          <cell r="C1387" t="str">
            <v>Argamassa de cimento e areia, no traco 1:1,5.</v>
          </cell>
          <cell r="D1387" t="str">
            <v>m3</v>
          </cell>
          <cell r="E1387">
            <v>311.2</v>
          </cell>
        </row>
        <row r="1388">
          <cell r="A1388" t="str">
            <v>RV000406</v>
          </cell>
          <cell r="B1388" t="str">
            <v>RV05100056A</v>
          </cell>
          <cell r="C1388" t="str">
            <v>Argamassa de cimento e areia, no traco 1:2.</v>
          </cell>
          <cell r="D1388" t="str">
            <v>m3</v>
          </cell>
          <cell r="E1388">
            <v>275.24</v>
          </cell>
        </row>
        <row r="1389">
          <cell r="A1389" t="str">
            <v>RV000407</v>
          </cell>
          <cell r="B1389" t="str">
            <v>RV05100059A</v>
          </cell>
          <cell r="C1389" t="str">
            <v>Argamassa de cimento e areia, no traco 1:3.</v>
          </cell>
          <cell r="D1389" t="str">
            <v>m3</v>
          </cell>
          <cell r="E1389">
            <v>215.87</v>
          </cell>
        </row>
        <row r="1390">
          <cell r="A1390" t="str">
            <v>RV000408</v>
          </cell>
          <cell r="B1390" t="str">
            <v>RV05100062A</v>
          </cell>
          <cell r="C1390" t="str">
            <v>Argamassa de cimento e areia, no traco 1:4.</v>
          </cell>
          <cell r="D1390" t="str">
            <v>m3</v>
          </cell>
          <cell r="E1390">
            <v>179.92</v>
          </cell>
        </row>
        <row r="1391">
          <cell r="A1391" t="str">
            <v>RV000409</v>
          </cell>
          <cell r="B1391" t="str">
            <v>RV05100065A</v>
          </cell>
          <cell r="C1391" t="str">
            <v>Argamassa de cimento e areia, no traco 1:5.</v>
          </cell>
          <cell r="D1391" t="str">
            <v>m3</v>
          </cell>
          <cell r="E1391">
            <v>157.63999999999999</v>
          </cell>
        </row>
        <row r="1392">
          <cell r="A1392" t="str">
            <v>RV000410</v>
          </cell>
          <cell r="B1392" t="str">
            <v>RV05100068A</v>
          </cell>
          <cell r="C1392" t="str">
            <v>Argamassa de cimento e areia, no traco 1:6.</v>
          </cell>
          <cell r="D1392" t="str">
            <v>m3</v>
          </cell>
          <cell r="E1392">
            <v>143.53</v>
          </cell>
        </row>
        <row r="1393">
          <cell r="A1393" t="str">
            <v>RV000411</v>
          </cell>
          <cell r="B1393" t="str">
            <v>RV05100071A</v>
          </cell>
          <cell r="C1393" t="str">
            <v>Argamassa de cimento e areia, no traco 1:8.</v>
          </cell>
          <cell r="D1393" t="str">
            <v>m3</v>
          </cell>
          <cell r="E1393">
            <v>124.27</v>
          </cell>
        </row>
        <row r="1394">
          <cell r="A1394" t="str">
            <v>RV017037</v>
          </cell>
          <cell r="B1394" t="str">
            <v>RV05100074/</v>
          </cell>
          <cell r="C1394" t="str">
            <v>Fornecimento de argamassa de cimento e areia no traco 1:3 para recomposicao do capeamento de concreto pequenos espessuras em servicos de recuperacao estrutural, aditivada com resina acrilica na proporcao de 50ml/m3 de argamassa e silica ativa na proporcao</v>
          </cell>
          <cell r="D1394" t="str">
            <v>m3</v>
          </cell>
          <cell r="E1394">
            <v>564.09</v>
          </cell>
        </row>
        <row r="1395">
          <cell r="A1395" t="str">
            <v>RV000442</v>
          </cell>
          <cell r="B1395" t="str">
            <v>RV05100100A</v>
          </cell>
          <cell r="C1395" t="str">
            <v>Argamassa de cimento e areia no traco 1:3 e Sika Fix ou similar.</v>
          </cell>
          <cell r="D1395" t="str">
            <v>m3</v>
          </cell>
          <cell r="E1395">
            <v>256.97000000000003</v>
          </cell>
        </row>
        <row r="1396">
          <cell r="A1396" t="str">
            <v>RV000416</v>
          </cell>
          <cell r="B1396" t="str">
            <v>RV05100150A</v>
          </cell>
          <cell r="C1396" t="str">
            <v>Argamassa de cimento branco, cal e po-de-marmore, no traco 1:1:3.</v>
          </cell>
          <cell r="D1396" t="str">
            <v>m3</v>
          </cell>
          <cell r="E1396">
            <v>423.6</v>
          </cell>
        </row>
        <row r="1397">
          <cell r="A1397" t="str">
            <v>RV000414</v>
          </cell>
          <cell r="B1397" t="str">
            <v>RV05100200A</v>
          </cell>
          <cell r="C1397" t="str">
            <v>Argamassa de cimento, cal e areia fina, no traco 1:3:5.</v>
          </cell>
          <cell r="D1397" t="str">
            <v>m3</v>
          </cell>
          <cell r="E1397">
            <v>196.76</v>
          </cell>
        </row>
        <row r="1398">
          <cell r="A1398" t="str">
            <v>RV017656</v>
          </cell>
          <cell r="B1398" t="str">
            <v>RV05100203A</v>
          </cell>
          <cell r="C1398" t="str">
            <v>Argamassa de cimento, cal e areia fina, no traco 1:3:8.</v>
          </cell>
          <cell r="D1398" t="str">
            <v>m3</v>
          </cell>
          <cell r="E1398">
            <v>174.81</v>
          </cell>
        </row>
        <row r="1399">
          <cell r="A1399" t="str">
            <v>RV009445</v>
          </cell>
          <cell r="B1399" t="str">
            <v>RV15200250/</v>
          </cell>
          <cell r="C1399" t="str">
            <v>Placa de granito Cinza Andorinha, sem acabamento, com espessura de 2cm, para forracao de piso.  Fornecimento.</v>
          </cell>
          <cell r="D1399" t="str">
            <v>m2</v>
          </cell>
          <cell r="E1399">
            <v>67.28</v>
          </cell>
        </row>
        <row r="1400">
          <cell r="A1400" t="str">
            <v>RV007998</v>
          </cell>
          <cell r="B1400" t="str">
            <v>RV15200300A</v>
          </cell>
          <cell r="C1400" t="str">
            <v>Piso de  placas de Marmore Branco Nacional, com 2 polimentos, assentes com recobrimento de nata de cimento, saibro e areia no traco 1:2:2.</v>
          </cell>
          <cell r="D1400" t="str">
            <v>m2</v>
          </cell>
          <cell r="E1400">
            <v>177.65</v>
          </cell>
        </row>
        <row r="1401">
          <cell r="A1401" t="str">
            <v>RV008821</v>
          </cell>
          <cell r="B1401" t="str">
            <v>RV15200350/</v>
          </cell>
          <cell r="C1401" t="str">
            <v>Revestimento com granito Capao Bonito, em placa de 2cm de espessura, acabamento polido, assentado sobre terreno nivelado, argamassa de cimento e areia no traco 1:3.  Fornecimento e colocacao.</v>
          </cell>
          <cell r="D1401" t="str">
            <v>m2</v>
          </cell>
          <cell r="E1401">
            <v>124.09</v>
          </cell>
        </row>
        <row r="1402">
          <cell r="A1402" t="str">
            <v>RV008870</v>
          </cell>
          <cell r="B1402" t="str">
            <v>RV15200353/</v>
          </cell>
          <cell r="C1402" t="str">
            <v>Revestimento com granito Capao Bonito, em placa de 2cm de espessura, acabamento apicoado, assentado sobre terreno nivelado, argamassa de cimento e areia no traco 1:3.  Fornecimento e colocacao.</v>
          </cell>
          <cell r="D1402" t="str">
            <v>m2</v>
          </cell>
          <cell r="E1402">
            <v>197.42</v>
          </cell>
        </row>
        <row r="1403">
          <cell r="A1403" t="str">
            <v>RV008915</v>
          </cell>
          <cell r="B1403" t="str">
            <v>RV15200400/</v>
          </cell>
          <cell r="C1403" t="str">
            <v>Revestimento de granito Cinza Andorinha, com acabamento serrado, para piso, em placas de (1,50x0,60x0,03)m.  Fornecimento.</v>
          </cell>
          <cell r="D1403" t="str">
            <v>m2</v>
          </cell>
          <cell r="E1403">
            <v>118.63</v>
          </cell>
        </row>
        <row r="1404">
          <cell r="A1404" t="str">
            <v>RV008916</v>
          </cell>
          <cell r="B1404" t="str">
            <v>RV15200403/</v>
          </cell>
          <cell r="C1404" t="str">
            <v>Revestimento de granito Cinza Andorinha, com acabamento serrado, para rodape, com 0,02m de espessura e 0,07m de altura.  Fornecimento.</v>
          </cell>
          <cell r="D1404" t="str">
            <v>m</v>
          </cell>
          <cell r="E1404">
            <v>9.3000000000000007</v>
          </cell>
        </row>
        <row r="1405">
          <cell r="A1405" t="str">
            <v>RV017498</v>
          </cell>
          <cell r="B1405" t="str">
            <v>RV15200406/</v>
          </cell>
          <cell r="C1405" t="str">
            <v>Revestimento com granito Cinza levigado, em placa de (40x40)cm, com 3cm de espessura, assentado sobre base existente, com argamassa de cimento e areia no traco de 1:3.  Fornecimento e colocacao.</v>
          </cell>
          <cell r="D1405" t="str">
            <v>m2</v>
          </cell>
          <cell r="E1405">
            <v>74.3</v>
          </cell>
        </row>
        <row r="1406">
          <cell r="A1406" t="str">
            <v>RV017503</v>
          </cell>
          <cell r="B1406" t="str">
            <v>RV15200409/</v>
          </cell>
          <cell r="C1406" t="str">
            <v>Revestimento com granito Cinza flameado, em placa de (40x40)cm, com 3cm de espessura, assentado sobre base existente, com argamassa de cimento e areia no traco de 1:3.  Fornecimento e colocacao.</v>
          </cell>
          <cell r="D1406" t="str">
            <v>m2</v>
          </cell>
          <cell r="E1406">
            <v>84.3</v>
          </cell>
        </row>
        <row r="1407">
          <cell r="A1407" t="str">
            <v>RV017504</v>
          </cell>
          <cell r="B1407" t="str">
            <v>RV15200412/</v>
          </cell>
          <cell r="C1407" t="str">
            <v>Revestimento com granito Cinza serrado e face natural, em placa de (40x40)cm classificado, com 3cm de espessura, assentado sobre base existente, com argamassa de cimento e areia no traco de 1:3.  Fornecimento e colocacao.</v>
          </cell>
          <cell r="D1407" t="str">
            <v>m2</v>
          </cell>
          <cell r="E1407">
            <v>45.3</v>
          </cell>
        </row>
        <row r="1408">
          <cell r="A1408" t="str">
            <v>RV009678</v>
          </cell>
          <cell r="B1408" t="str">
            <v>RV15200450/</v>
          </cell>
          <cell r="C1408" t="str">
            <v>Revestimento com granito Juparana, em placa de (40x40)cm com 2cm de espessura, acabamento polido, para piso, assentes sobre argamassa de cimento, saibro e areia no traco 1:2:2.  Fornecimento e colocacao.</v>
          </cell>
          <cell r="D1408" t="str">
            <v>m2</v>
          </cell>
          <cell r="E1408">
            <v>114.78</v>
          </cell>
        </row>
        <row r="1409">
          <cell r="A1409" t="str">
            <v>RV017501</v>
          </cell>
          <cell r="B1409" t="str">
            <v>RV15200500/</v>
          </cell>
          <cell r="C1409" t="str">
            <v>Revestimento com granito Rosa flameado, em placa de (40x40)cm, com 3cm de espessura, assentado sobre base existente, com argamassa de cimento e areia no traco de 1:3.  Fornecimento e colocacao.</v>
          </cell>
          <cell r="D1409" t="str">
            <v>m2</v>
          </cell>
          <cell r="E1409">
            <v>109.3</v>
          </cell>
        </row>
        <row r="1410">
          <cell r="A1410" t="str">
            <v>RV017502</v>
          </cell>
          <cell r="B1410" t="str">
            <v>RV15200503/</v>
          </cell>
          <cell r="C1410" t="str">
            <v>Revestimento com granito Rosa levigado, em placa de (40x40)cm, com 3cm de espessura, assentado sobre base existente, com argamassa de cimento e areia no traco de 1:3.  Fornecimento e colocacao.</v>
          </cell>
          <cell r="D1410" t="str">
            <v>m2</v>
          </cell>
          <cell r="E1410">
            <v>109.3</v>
          </cell>
        </row>
        <row r="1411">
          <cell r="A1411" t="str">
            <v>RV017505</v>
          </cell>
          <cell r="B1411" t="str">
            <v>RV15200506/</v>
          </cell>
          <cell r="C1411" t="str">
            <v>Revestimento com granito Rosa serrado e face natural, em placa de (40x40)cm classificado, com 3cm de espessura, assentado sobre base existente, com argamassa de cimento e areia no traco de 1:3.  Fornecimento e colocacao.</v>
          </cell>
          <cell r="D1411" t="str">
            <v>m2</v>
          </cell>
          <cell r="E1411">
            <v>57.3</v>
          </cell>
        </row>
        <row r="1412">
          <cell r="A1412" t="str">
            <v>RV007779</v>
          </cell>
          <cell r="B1412" t="str">
            <v>RV15200550/</v>
          </cell>
          <cell r="C1412" t="str">
            <v>Rodape de granito, boleado, com (10x2)cm.  Fornecimento e colocacao.</v>
          </cell>
          <cell r="D1412" t="str">
            <v>m</v>
          </cell>
          <cell r="E1412">
            <v>16.36</v>
          </cell>
        </row>
        <row r="1413">
          <cell r="A1413" t="str">
            <v>RV007781</v>
          </cell>
          <cell r="B1413" t="str">
            <v>RV15200600/</v>
          </cell>
          <cell r="C1413" t="str">
            <v>Soleira de granito com (15x3)cm, assente com recobrimento de nata de cimento sobre argamassa de cimento e areia, no traco 1:2.</v>
          </cell>
          <cell r="D1413" t="str">
            <v>m</v>
          </cell>
          <cell r="E1413">
            <v>20.29</v>
          </cell>
        </row>
        <row r="1414">
          <cell r="A1414" t="str">
            <v>RV007989</v>
          </cell>
          <cell r="B1414" t="str">
            <v>RV15200650A</v>
          </cell>
          <cell r="C1414" t="str">
            <v>Soleira de Marmore Branco Nacional de (3x25)cm, com 2 polimentos, assentes com recobrimento de nata de cimento sobre argamassa de cimento, saibro e areia no traco 1:2:2.</v>
          </cell>
          <cell r="D1414" t="str">
            <v>m</v>
          </cell>
          <cell r="E1414">
            <v>46.31</v>
          </cell>
        </row>
        <row r="1415">
          <cell r="A1415" t="str">
            <v>RV007991</v>
          </cell>
          <cell r="B1415" t="str">
            <v>RV15200653A</v>
          </cell>
          <cell r="C1415" t="str">
            <v>Soleira de  Marmore Branco Nacional de (3x13)cm, com 2 polimentos, assentes com recobrimento de nata de cimento sobre argamassa de cimento, saibro e areia no traco 1:2:2.</v>
          </cell>
          <cell r="D1415" t="str">
            <v>m</v>
          </cell>
          <cell r="E1415">
            <v>25.56</v>
          </cell>
        </row>
        <row r="1416">
          <cell r="A1416" t="str">
            <v>RV006692</v>
          </cell>
          <cell r="B1416" t="str">
            <v>RV15200700/</v>
          </cell>
          <cell r="C1416" t="str">
            <v>Piso de granito apicoado Cinza Andorinha, sobre terreno nivelado, com as tomadas com argamassa de cimento e areia, no traco 1:3, sendo a peca de (40x40x3)cm.</v>
          </cell>
          <cell r="D1416" t="str">
            <v>m2</v>
          </cell>
          <cell r="E1416">
            <v>111.72</v>
          </cell>
        </row>
        <row r="1417">
          <cell r="A1417" t="str">
            <v>RV000857</v>
          </cell>
          <cell r="B1417" t="str">
            <v>RV15250050/</v>
          </cell>
          <cell r="C1417" t="str">
            <v>Camada impermeabilizadora de piso, de concreto simples, com 8cm de espessura no traco de 1:3:4, em volume, com impermeabilizante Sika 1 ou similar.</v>
          </cell>
          <cell r="D1417" t="str">
            <v>m2</v>
          </cell>
          <cell r="E1417">
            <v>12.54</v>
          </cell>
        </row>
        <row r="1418">
          <cell r="A1418" t="str">
            <v>RV008923</v>
          </cell>
          <cell r="B1418" t="str">
            <v>RV15250100/</v>
          </cell>
          <cell r="C1418" t="str">
            <v>Piso de concreto simples com resistencia de 11MPa, preparado em betoneira com 8cm de espessura, inclusive preparo manual do terreno.</v>
          </cell>
          <cell r="D1418" t="str">
            <v>m2</v>
          </cell>
          <cell r="E1418">
            <v>20.260000000000002</v>
          </cell>
        </row>
        <row r="1419">
          <cell r="A1419" t="str">
            <v>RV017934</v>
          </cell>
          <cell r="B1419" t="str">
            <v>RV15250103/</v>
          </cell>
          <cell r="C1419" t="str">
            <v>Piso de concreto simples, 8cm de espessura, com resistencia caracteristica a compressao de 18Mpa, formando quadrados de (1,50x1,50)m de junta serrada, exclusive preparo de terreno.</v>
          </cell>
          <cell r="D1419" t="str">
            <v>m2</v>
          </cell>
          <cell r="E1419">
            <v>24.83</v>
          </cell>
        </row>
        <row r="1420">
          <cell r="A1420" t="str">
            <v>RV000854</v>
          </cell>
          <cell r="B1420" t="str">
            <v>RV15250150/</v>
          </cell>
          <cell r="C1420" t="str">
            <v>Patio de concreto, 8cm de espessura,no traco 1:3:3, em volume, formando quadros de (1x1)m, com sarrafos de Pinho ou similar, incorporados, exclusive preparo terreno.</v>
          </cell>
          <cell r="D1420" t="str">
            <v>m2</v>
          </cell>
          <cell r="E1420">
            <v>22.17</v>
          </cell>
        </row>
        <row r="1421">
          <cell r="A1421" t="str">
            <v>RV000855</v>
          </cell>
          <cell r="B1421" t="str">
            <v>RV15250153/</v>
          </cell>
          <cell r="C1421" t="str">
            <v>Patio de concreto, 10cm de espessura no traco 1:2:3, em volume, formando quadros de (1,50x1,50)m, com sarrafos de Pinho ou similar, incorporados, exclusive preparo terreno.</v>
          </cell>
          <cell r="D1421" t="str">
            <v>m2</v>
          </cell>
          <cell r="E1421">
            <v>22.19</v>
          </cell>
        </row>
        <row r="1422">
          <cell r="A1422" t="str">
            <v>RV000856</v>
          </cell>
          <cell r="B1422" t="str">
            <v>RV15250156/</v>
          </cell>
          <cell r="C1422" t="str">
            <v>Patio de concreto, 12cm de espessura no traco 1:2:2,5, em volume, formando quadros de (1,50x1,50)m, com sarrafos de Pinho ou similar, incorporados, exclusive preparo terreno.</v>
          </cell>
          <cell r="D1422" t="str">
            <v>m2</v>
          </cell>
          <cell r="E1422">
            <v>25.79</v>
          </cell>
        </row>
        <row r="1423">
          <cell r="A1423" t="str">
            <v>RV004561</v>
          </cell>
          <cell r="B1423" t="str">
            <v>RV15250200/</v>
          </cell>
          <cell r="C1423" t="str">
            <v>Pavimentacao em placas de (40x80x10)cm, de concreto (fck=11MPa) com armacao de tela Telcon Q-61 ou similar, junta 2cm, inclusive preparo do terreno.</v>
          </cell>
          <cell r="D1423" t="str">
            <v>m2</v>
          </cell>
          <cell r="E1423">
            <v>28.35</v>
          </cell>
        </row>
        <row r="1424">
          <cell r="A1424" t="str">
            <v>RV017304</v>
          </cell>
          <cell r="B1424" t="str">
            <v>RV15250203/</v>
          </cell>
          <cell r="C1424" t="str">
            <v>Pavimentacao em placas de concreto Fck=15Mpa, medindo (40x80x10)cm, com armacao de tela Telcon Q-61 ou similar, junta de 2cm, inclusive acabamento da placa no proprio concreto com desempenadora de aco e preparo do terreno.</v>
          </cell>
          <cell r="D1424" t="str">
            <v>m2</v>
          </cell>
          <cell r="E1424">
            <v>29.14</v>
          </cell>
        </row>
        <row r="1425">
          <cell r="A1425" t="str">
            <v>RV017305</v>
          </cell>
          <cell r="B1425" t="str">
            <v>RV15250206/</v>
          </cell>
          <cell r="C1425" t="str">
            <v>Pavimentacao em placas de concreto Fck=18Mpa, medindo (40x80x10)cm, com armacao de tela Telcon Q-61 ou similar, junta de 2cm, inclusive acabamento da placa no proprio concreto com desempenadora de aco e preparo do terreno.</v>
          </cell>
          <cell r="D1425" t="str">
            <v>m2</v>
          </cell>
          <cell r="E1425">
            <v>30.04</v>
          </cell>
        </row>
        <row r="1426">
          <cell r="A1426" t="str">
            <v>RV002077</v>
          </cell>
          <cell r="B1426" t="str">
            <v>RV15250250/</v>
          </cell>
          <cell r="C1426" t="str">
            <v>Revestimento com argamassa de cimento e areia no traco 1:4, Sikafix ou similar, com 2cm de espessura, inclusive chapisco.</v>
          </cell>
          <cell r="D1426" t="str">
            <v>m2</v>
          </cell>
          <cell r="E1426">
            <v>22.78</v>
          </cell>
        </row>
        <row r="1427">
          <cell r="A1427" t="str">
            <v>RV000862</v>
          </cell>
          <cell r="B1427" t="str">
            <v>RV15300050/</v>
          </cell>
          <cell r="C1427" t="str">
            <v xml:space="preserve">Escada de marmorite, composta de capa e espelho pre-moldados em oficina e assentados na obra, feito o marmorite com grana no 1 de Marmore Branco Nacional, e cimento Portland, em camada de 6mm.  Esta especificacao se refere a escadas com largura total das </v>
          </cell>
          <cell r="D1427" t="str">
            <v>m</v>
          </cell>
          <cell r="E1427">
            <v>23.1</v>
          </cell>
        </row>
        <row r="1428">
          <cell r="A1428" t="str">
            <v>RV000863</v>
          </cell>
          <cell r="B1428" t="str">
            <v>RV15300053/</v>
          </cell>
          <cell r="C1428" t="str">
            <v>Escada de marmorite, composta de capa e espelho pre-moldados em oficina e assentados na obra, feito o marmorite com grana no 1 de marmore na cor preta nacional, e cimento Portland, em camada de 6mm.  Esta especificacao se refere a escadas com largura tota</v>
          </cell>
          <cell r="D1428" t="str">
            <v>m</v>
          </cell>
          <cell r="E1428">
            <v>24.28</v>
          </cell>
        </row>
        <row r="1429">
          <cell r="A1429" t="str">
            <v>RV000858</v>
          </cell>
          <cell r="B1429" t="str">
            <v>RV15300100/</v>
          </cell>
          <cell r="C1429" t="str">
            <v>Piso de marmorite, compreendendo: a) lastro, com 4cm de espessura media, de argamassa de cimento e areia grossa no traco 1:4; b) camada de marmorite, com 1cm de espessura, feita com grana no 1 de Marmore Branco Nacional e cimento Portland, superficie estu</v>
          </cell>
          <cell r="D1429" t="str">
            <v>m2</v>
          </cell>
          <cell r="E1429">
            <v>44.24</v>
          </cell>
        </row>
        <row r="1430">
          <cell r="A1430" t="str">
            <v>RV000859</v>
          </cell>
          <cell r="B1430" t="str">
            <v>RV15300103/</v>
          </cell>
          <cell r="C1430" t="str">
            <v>Piso de marmorite, compreendendo: a) lastro, com 4cm de espessura media, de argamassa de cimento e areia grossa no traco 1:4; b) camada de marmorite, com 1cm de espessura, feita com grana no 1 de marmore na cor preta nacional e cimento Portland, superfici</v>
          </cell>
          <cell r="D1430" t="str">
            <v>m2</v>
          </cell>
          <cell r="E1430">
            <v>49.49</v>
          </cell>
        </row>
        <row r="1431">
          <cell r="A1431" t="str">
            <v>RV007743</v>
          </cell>
          <cell r="B1431" t="str">
            <v>RV15300150/</v>
          </cell>
          <cell r="C1431" t="str">
            <v>Piso de granitina compreendendo: a) lastro com 4cm de espessura media, de argamassa de cimento e areia grossa no traco 1:4; b) camada de granitina com 3cm de espessura, feita com grana no 1 de granito preto nacional e cimento Portland, superficie estucada</v>
          </cell>
          <cell r="D1431" t="str">
            <v>m2</v>
          </cell>
          <cell r="E1431">
            <v>44.24</v>
          </cell>
        </row>
        <row r="1432">
          <cell r="A1432" t="str">
            <v>RV007744</v>
          </cell>
          <cell r="B1432" t="str">
            <v>RV15300153/</v>
          </cell>
          <cell r="C1432" t="str">
            <v>Piso de granitina compreendendo: a) lastro com 4cm de espessura media, de argamassa de cimento e areia grossa no traco 1:4; b) camada de granitina com 3cm de espessura, feita com grana no 1 de granito vermelho nacional e cimento Portland, superficie estuc</v>
          </cell>
          <cell r="D1432" t="str">
            <v>m2</v>
          </cell>
          <cell r="E1432">
            <v>44.8</v>
          </cell>
        </row>
        <row r="1433">
          <cell r="A1433" t="str">
            <v>RV000860</v>
          </cell>
          <cell r="B1433" t="str">
            <v>RV15300200/</v>
          </cell>
          <cell r="C1433" t="str">
            <v>Rodape de marmorite, fundido no local, com 10cm de altura, 1cm de espessura, terminando em canto reto junto ao piso, feito com cimento Portland e grana no 1 de marmore na cor branca nacional, com polimento manual.  O marmorite e executado sobre emboco pre</v>
          </cell>
          <cell r="D1433" t="str">
            <v>m</v>
          </cell>
          <cell r="E1433">
            <v>13.39</v>
          </cell>
        </row>
        <row r="1434">
          <cell r="A1434" t="str">
            <v>RV000861</v>
          </cell>
          <cell r="B1434" t="str">
            <v>RV15300203/</v>
          </cell>
          <cell r="C1434" t="str">
            <v>Rodape de marmorite, fundido no local, com 10cm de altura, 1cm de espessura, terminando em canto reto junto ao piso, feito com cimento Portland e grana no 1 de marmore na cor preta nacional, com polimento manual.  O marmorite e executado sobre emboco prev</v>
          </cell>
          <cell r="D1434" t="str">
            <v>m</v>
          </cell>
          <cell r="E1434">
            <v>14.19</v>
          </cell>
        </row>
        <row r="1435">
          <cell r="A1435" t="str">
            <v>RV000865</v>
          </cell>
          <cell r="B1435" t="str">
            <v>RV15350050/</v>
          </cell>
          <cell r="C1435" t="str">
            <v>Junta de latao (17x0,71)mm, para pisos continuos.  Fornecimento e colocacao.</v>
          </cell>
          <cell r="D1435" t="str">
            <v>m</v>
          </cell>
          <cell r="E1435">
            <v>4.55</v>
          </cell>
        </row>
        <row r="1436">
          <cell r="A1436" t="str">
            <v>RV000864</v>
          </cell>
          <cell r="B1436" t="str">
            <v>RV15350100/</v>
          </cell>
          <cell r="C1436" t="str">
            <v>Junta plastica (17x3)mm, para pisos continuos.  Fornecimento e colocacao.</v>
          </cell>
          <cell r="D1436" t="str">
            <v>m</v>
          </cell>
          <cell r="E1436">
            <v>2.69</v>
          </cell>
        </row>
        <row r="1437">
          <cell r="A1437" t="str">
            <v>RV000870</v>
          </cell>
          <cell r="B1437" t="str">
            <v>RV15380050/</v>
          </cell>
          <cell r="C1437" t="str">
            <v>Degrau de escada de argamassa granitica Korodur, na cor granitica, inclusive 3 polimentos.</v>
          </cell>
          <cell r="D1437" t="str">
            <v>m</v>
          </cell>
          <cell r="E1437">
            <v>38.42</v>
          </cell>
        </row>
        <row r="1438">
          <cell r="A1438" t="str">
            <v>RV000871</v>
          </cell>
          <cell r="B1438" t="str">
            <v>RV15380053/</v>
          </cell>
          <cell r="C1438" t="str">
            <v>Degrau de escada de argamassa granitica Korodur, na cor preta, inclusive 3 polimentos.</v>
          </cell>
          <cell r="D1438" t="str">
            <v>m</v>
          </cell>
          <cell r="E1438">
            <v>45.45</v>
          </cell>
        </row>
        <row r="1439">
          <cell r="A1439" t="str">
            <v>RV000866</v>
          </cell>
          <cell r="B1439" t="str">
            <v>RV15380100/</v>
          </cell>
          <cell r="C1439" t="str">
            <v>Piso de argamassa granitica Korodur-PL ou similar, com espessura de 0,8cm, na cor natural do cimento, inclusive base suporte em argamassa de cimento e areia no traco 1:3, espessura de 2,2cm, e 3 polimentos mecanicos.</v>
          </cell>
          <cell r="D1439" t="str">
            <v>m2</v>
          </cell>
          <cell r="E1439">
            <v>37.81</v>
          </cell>
        </row>
        <row r="1440">
          <cell r="A1440" t="str">
            <v>RV000867</v>
          </cell>
          <cell r="B1440" t="str">
            <v>RV15380103/</v>
          </cell>
          <cell r="C1440" t="str">
            <v>Piso de argamassa granitica Korodur-PL ou similar, com espessura de 0,8cm, na cor preta, inclusive base suporte em argamassa de cimento e areia no traco 1:3, espessura de 2,2cm, e polimentos mecanicos.</v>
          </cell>
          <cell r="D1440" t="str">
            <v>m2</v>
          </cell>
          <cell r="E1440">
            <v>40.24</v>
          </cell>
        </row>
        <row r="1441">
          <cell r="A1441" t="str">
            <v>RV007433</v>
          </cell>
          <cell r="B1441" t="str">
            <v>RV15380150/</v>
          </cell>
          <cell r="C1441" t="str">
            <v>Piso de argamassa granitica com agregados metalicos de alta dureza, Korodur-WH ou similar, com espessura de 0,8cm, na cor natural do cimento, inclusive contrapiso de cimento e areia no traco 1:3, espessura de 3,2cm, e acabamento anti-derrapante.</v>
          </cell>
          <cell r="D1441" t="str">
            <v>m2</v>
          </cell>
          <cell r="E1441">
            <v>32.31</v>
          </cell>
        </row>
        <row r="1442">
          <cell r="A1442" t="str">
            <v>RV007863</v>
          </cell>
          <cell r="B1442" t="str">
            <v>RV15380153/</v>
          </cell>
          <cell r="C1442" t="str">
            <v>Piso de argamassa granitica Korodur-PL ou similar, com espessura de 0,8cm, na cor vermelha, inclusive base suporte em argamassa de cimento e areia no traco 1:3, espessura de 2,2cm, junta plastica e polimentos mecanicos.</v>
          </cell>
          <cell r="D1442" t="str">
            <v>m2</v>
          </cell>
          <cell r="E1442">
            <v>40.24</v>
          </cell>
        </row>
        <row r="1443">
          <cell r="A1443" t="str">
            <v>RV017602</v>
          </cell>
          <cell r="B1443" t="str">
            <v>RV15380200/</v>
          </cell>
          <cell r="C1443" t="str">
            <v>Revestimento de placas Pre-moldadas, vibro prensadas, constituidas de agregados minerais moidos de alta resistencia e cimento estrutural, nas dimensoes de (40x40x03)cm, assentado sobre base existente, com argamassa de cimento e areia no traco 1:3.  Fornec</v>
          </cell>
          <cell r="D1443" t="str">
            <v>m2</v>
          </cell>
          <cell r="E1443">
            <v>63.95</v>
          </cell>
        </row>
        <row r="1444">
          <cell r="A1444" t="str">
            <v>RV000868</v>
          </cell>
          <cell r="B1444" t="str">
            <v>RV15380250/</v>
          </cell>
          <cell r="C1444" t="str">
            <v>Rodape de argamassa Korodur ou similar, com 10cm de altura, na cor natural do cimento, inclusive 3 polimentos.</v>
          </cell>
          <cell r="D1444" t="str">
            <v>m</v>
          </cell>
          <cell r="E1444">
            <v>11.64</v>
          </cell>
        </row>
        <row r="1445">
          <cell r="A1445" t="str">
            <v>RV000869</v>
          </cell>
          <cell r="B1445" t="str">
            <v>RV15380253/</v>
          </cell>
          <cell r="C1445" t="str">
            <v>Rodape de argamassa Korodur ou similar, com 10cm de altura, na cor preta, inclusive 3 polimentos.</v>
          </cell>
          <cell r="D1445" t="str">
            <v>m</v>
          </cell>
          <cell r="E1445">
            <v>14.01</v>
          </cell>
        </row>
        <row r="1446">
          <cell r="A1446" t="str">
            <v>RV007968</v>
          </cell>
          <cell r="B1446" t="str">
            <v>RV15380256/</v>
          </cell>
          <cell r="C1446" t="str">
            <v>Rodape de argamassa Korodur-WH ou similar, com 10cm de altura, na cor natural do cimento, acabamento desempenado.</v>
          </cell>
          <cell r="D1446" t="str">
            <v>m</v>
          </cell>
          <cell r="E1446">
            <v>12.31</v>
          </cell>
        </row>
        <row r="1447">
          <cell r="A1447" t="str">
            <v>RV000872</v>
          </cell>
          <cell r="B1447" t="str">
            <v>RV15400050/</v>
          </cell>
          <cell r="C1447" t="str">
            <v>Piso de ladrilhos de material plastico, tipo Paviflex ou similar, com 2mm de espessura, com flash, sobre base existente, com colocacao para area acima de 60m2.</v>
          </cell>
          <cell r="D1447" t="str">
            <v>m2</v>
          </cell>
          <cell r="E1447">
            <v>30.33</v>
          </cell>
        </row>
        <row r="1448">
          <cell r="A1448" t="str">
            <v>RV000873</v>
          </cell>
          <cell r="B1448" t="str">
            <v>RV15400053/</v>
          </cell>
          <cell r="C1448" t="str">
            <v>Piso de ladrilhos de material plastico, tipo Paviflex ou similar, com 2mm de espessura, com flash, sobre base existente, com colocacao para area ate 60m2.</v>
          </cell>
          <cell r="D1448" t="str">
            <v>m2</v>
          </cell>
          <cell r="E1448">
            <v>35.75</v>
          </cell>
        </row>
        <row r="1449">
          <cell r="A1449" t="str">
            <v>RV000874</v>
          </cell>
          <cell r="B1449" t="str">
            <v>RV15400056/</v>
          </cell>
          <cell r="C1449" t="str">
            <v>Piso de ladrilhos de material plastico, tipo Paviflex ou similar, com 3mm de espessura, com flash, sobre base existente, com colocacao para area acima de 60m2.</v>
          </cell>
          <cell r="D1449" t="str">
            <v>m2</v>
          </cell>
          <cell r="E1449">
            <v>32.79</v>
          </cell>
        </row>
        <row r="1450">
          <cell r="A1450" t="str">
            <v>RV000875</v>
          </cell>
          <cell r="B1450" t="str">
            <v>RV15400059/</v>
          </cell>
          <cell r="C1450" t="str">
            <v>Piso de ladrilhos de material plastico, tipo Paviflex ou similar, com 3mm de espessura, com flash, sobre base existente, com colocacao para area ate 60m2.</v>
          </cell>
          <cell r="D1450" t="str">
            <v>m2</v>
          </cell>
          <cell r="E1450">
            <v>38.21</v>
          </cell>
        </row>
        <row r="1451">
          <cell r="A1451" t="str">
            <v>RV005228</v>
          </cell>
          <cell r="B1451" t="str">
            <v>RV15400100/</v>
          </cell>
          <cell r="C1451" t="str">
            <v>Piso vinilico flexivel anti-derrapante tipo Altro da Fademac Impressionist I-20 ou similar, cor jade, em mantas de 2m de largura e espessura de 2mm.  Fornecimento e colocacao.</v>
          </cell>
          <cell r="D1451" t="str">
            <v>m2</v>
          </cell>
          <cell r="E1451">
            <v>176.89</v>
          </cell>
        </row>
        <row r="1452">
          <cell r="A1452" t="str">
            <v>RV009200</v>
          </cell>
          <cell r="B1452" t="str">
            <v>RV15400103/</v>
          </cell>
          <cell r="C1452" t="str">
            <v>Piso vinilico flexivel tipo Paviflex, linha Chroma TPCL 2,0, da Fademac ou similar, cores diversas, em placas de (300x300)mm, espessura de 2mm, peso medio de 4,25Kg/m2, para trafego medio/intenso, aplicado sobre superficie regularizada.  Fornecimento e co</v>
          </cell>
          <cell r="D1452" t="str">
            <v>m2</v>
          </cell>
          <cell r="E1452">
            <v>39.76</v>
          </cell>
        </row>
        <row r="1453">
          <cell r="A1453" t="str">
            <v>RV009201</v>
          </cell>
          <cell r="B1453" t="str">
            <v>RV15400106/</v>
          </cell>
          <cell r="C1453" t="str">
            <v>Piso vinilico flexivel, linha Sarlon Mousse, da Forbo Salino ou similar, cores diversas, em rolo de 2m de largura, espessura de 3,5mm, aplicado sobre superficie regularizada.  Fornecimento e colocacao.</v>
          </cell>
          <cell r="D1453" t="str">
            <v>m2</v>
          </cell>
          <cell r="E1453">
            <v>99.51</v>
          </cell>
        </row>
        <row r="1454">
          <cell r="A1454" t="str">
            <v>RV017301</v>
          </cell>
          <cell r="B1454" t="str">
            <v>RV15400109/</v>
          </cell>
          <cell r="C1454" t="str">
            <v>Piso vinilico homogeneo, dissipador de eletricidade estatica, dimensoes (610x610)mm, espessura de 2mm e peso de 3,5Kg/m2, resistencia condutiva eletrica 2,5x104 Ohms - 1x106 Ohms, Trafic ELS da Fademac ou similar, exclusive regularizacao da base.  Forneci</v>
          </cell>
          <cell r="D1454" t="str">
            <v>m2</v>
          </cell>
          <cell r="E1454">
            <v>219.43</v>
          </cell>
        </row>
        <row r="1455">
          <cell r="A1455" t="str">
            <v>RV017771</v>
          </cell>
          <cell r="B1455" t="str">
            <v>RV15400112/</v>
          </cell>
          <cell r="C1455" t="str">
            <v>Piso vinilico heterogeneo Absolute Cosmic da Fademac ou similar, espessura de 2,00mm, peso 2,5 kg/m2, exclusive regularizacao da base.  Fornecimento e colocacao.</v>
          </cell>
          <cell r="D1455" t="str">
            <v>m2</v>
          </cell>
          <cell r="E1455">
            <v>76.48</v>
          </cell>
        </row>
        <row r="1456">
          <cell r="A1456" t="str">
            <v>RV017129</v>
          </cell>
          <cell r="B1456" t="str">
            <v>RV15400150/</v>
          </cell>
          <cell r="C1456" t="str">
            <v>Revestimento em piso vinilico flexivel homogeneo, com 2mm de espessura, peso 3,1Kg/m2, resistencia ao fogo BS 476 1987 Classe 1, composto de resinas de PVC, plastificantes, pigmentos e cargas minerais, inclusive aplicacao de cordao de solda,  linha Pavifl</v>
          </cell>
          <cell r="D1456" t="str">
            <v>m2</v>
          </cell>
          <cell r="E1456">
            <v>130.91</v>
          </cell>
        </row>
        <row r="1457">
          <cell r="A1457" t="str">
            <v>RV017128</v>
          </cell>
          <cell r="B1457" t="str">
            <v>RV15400200/</v>
          </cell>
          <cell r="C1457" t="str">
            <v>Suporte curvo e perfil de arremate para piso vinilico.  Fornecimento e colocacao.</v>
          </cell>
          <cell r="D1457" t="str">
            <v>m</v>
          </cell>
          <cell r="E1457">
            <v>14.61</v>
          </cell>
        </row>
        <row r="1458">
          <cell r="A1458" t="str">
            <v>RV000877</v>
          </cell>
          <cell r="B1458" t="str">
            <v>RV15450050/</v>
          </cell>
          <cell r="C1458" t="str">
            <v>Forracao de piso com carpete Carpete de fibra artificial sintetica, com espessura de 4,5mm, Durafelti, Sao Carlos ou similar.</v>
          </cell>
          <cell r="D1458" t="str">
            <v>m2</v>
          </cell>
          <cell r="E1458">
            <v>26.4</v>
          </cell>
        </row>
        <row r="1459">
          <cell r="A1459" t="str">
            <v>RV000876</v>
          </cell>
          <cell r="B1459" t="str">
            <v>RV15450100/</v>
          </cell>
          <cell r="C1459" t="str">
            <v>Forracao de piso com carpete de nylon, com 6mm de espessura, sobre base existente.</v>
          </cell>
          <cell r="D1459" t="str">
            <v>m2</v>
          </cell>
          <cell r="E1459">
            <v>30.07</v>
          </cell>
        </row>
        <row r="1460">
          <cell r="A1460" t="str">
            <v>SC017920</v>
          </cell>
          <cell r="B1460" t="str">
            <v>SC05100350/</v>
          </cell>
          <cell r="C1460" t="str">
            <v>Demolicao, com equipamento de ar comprimido, de pavimentacao de concreto asfaltico, com 5cm de espessura, inclusive afastamento lateral dentro do canteiro de servicos.</v>
          </cell>
          <cell r="D1460" t="str">
            <v>m2</v>
          </cell>
          <cell r="E1460">
            <v>5.22</v>
          </cell>
        </row>
        <row r="1461">
          <cell r="A1461" t="str">
            <v>SC017921</v>
          </cell>
          <cell r="B1461" t="str">
            <v>SC05100400/</v>
          </cell>
          <cell r="C1461" t="str">
            <v>Demolicao, com equipamento de ar comprimido, de pavimentacao de concreto asfaltico, com 10cm de espessura, inclusive afastamento lateral dentro do canteiro de servicos.</v>
          </cell>
          <cell r="D1461" t="str">
            <v>m2</v>
          </cell>
          <cell r="E1461">
            <v>7.83</v>
          </cell>
        </row>
        <row r="1462">
          <cell r="A1462" t="str">
            <v>SC000224</v>
          </cell>
          <cell r="B1462" t="str">
            <v>SC05100450/</v>
          </cell>
          <cell r="C1462" t="str">
            <v>Demolicao, com equipamento de ar comprimido, de pavimentacao de concreto asfaltico, com 5cm de espessura, em faixas de ate 1,20m de largura, inclusive afastamento lateral dentro do canteiro de servicos.</v>
          </cell>
          <cell r="D1462" t="str">
            <v>m2</v>
          </cell>
          <cell r="E1462">
            <v>6.13</v>
          </cell>
        </row>
        <row r="1463">
          <cell r="A1463" t="str">
            <v>SC000225</v>
          </cell>
          <cell r="B1463" t="str">
            <v>SC05100500/</v>
          </cell>
          <cell r="C1463" t="str">
            <v>Demolicao, com equipamento de ar comprimido, de pavimentacao de concreto asfaltico, com 10cm de espessura, em faixas de ate 1,20m de largura, inclusive afastamento lateral dentro do canteiro de servicos.</v>
          </cell>
          <cell r="D1463" t="str">
            <v>m2</v>
          </cell>
          <cell r="E1463">
            <v>9.1999999999999993</v>
          </cell>
        </row>
        <row r="1464">
          <cell r="A1464" t="str">
            <v>SC017924</v>
          </cell>
          <cell r="B1464" t="str">
            <v>SC05100550/</v>
          </cell>
          <cell r="C1464" t="str">
            <v>Demolicao, com equipamento de ar comprimido, de massas de concreto simples, exceto pisos ou pavimentos, inclusive afastamento lateral dentro do canteiro de servicos.</v>
          </cell>
          <cell r="D1464" t="str">
            <v>m3</v>
          </cell>
          <cell r="E1464">
            <v>34.82</v>
          </cell>
        </row>
        <row r="1465">
          <cell r="A1465" t="str">
            <v>SC000221</v>
          </cell>
          <cell r="B1465" t="str">
            <v>SC05100600/</v>
          </cell>
          <cell r="C1465" t="str">
            <v>Demolicao, com equipamento de ar comprimido, de massas de concreto armado, exceto pisos ou pavimentos, inclusive afastamento lateral dentro do canteiro de servicos.</v>
          </cell>
          <cell r="D1465" t="str">
            <v>m3</v>
          </cell>
          <cell r="E1465">
            <v>59.19</v>
          </cell>
        </row>
        <row r="1466">
          <cell r="A1466" t="str">
            <v>SC000229</v>
          </cell>
          <cell r="B1466" t="str">
            <v>SC05100650/</v>
          </cell>
          <cell r="C1466" t="str">
            <v>Demolicao cuidadosa, com equipamento de ar comprimido, de concreto armado, visando a exposicao ou retirada de armadura.</v>
          </cell>
          <cell r="D1466" t="str">
            <v>m3</v>
          </cell>
          <cell r="E1466">
            <v>656.17</v>
          </cell>
        </row>
        <row r="1467">
          <cell r="A1467" t="str">
            <v>SC002227</v>
          </cell>
          <cell r="B1467" t="str">
            <v>SC05150050/</v>
          </cell>
          <cell r="C1467" t="str">
            <v>Calha fechada, de tabuas de Pinho de 3a ou similar, com secao de (0,45x0,45)m, para descida de escombros, com colocacao.</v>
          </cell>
          <cell r="D1467" t="str">
            <v>m</v>
          </cell>
          <cell r="E1467">
            <v>30.85</v>
          </cell>
        </row>
        <row r="1468">
          <cell r="A1468" t="str">
            <v>SC002228</v>
          </cell>
          <cell r="B1468" t="str">
            <v>SC05150100/</v>
          </cell>
          <cell r="C1468" t="str">
            <v>Descida de escombros por calhas fechadas, de tabuas de Pinho de 3a ou similar.</v>
          </cell>
          <cell r="D1468" t="str">
            <v>m3</v>
          </cell>
          <cell r="E1468">
            <v>29.05</v>
          </cell>
        </row>
        <row r="1469">
          <cell r="A1469" t="str">
            <v>SC002229</v>
          </cell>
          <cell r="B1469" t="str">
            <v>SC05150150/</v>
          </cell>
          <cell r="C1469" t="str">
            <v>Ensacamento e transporte de escombros em sacos plasticos, desde um pavimento elevado ate o terreo, utilizando elevador.</v>
          </cell>
          <cell r="D1469" t="str">
            <v>m3</v>
          </cell>
          <cell r="E1469">
            <v>24.21</v>
          </cell>
        </row>
        <row r="1470">
          <cell r="A1470" t="str">
            <v>SC002230</v>
          </cell>
          <cell r="B1470" t="str">
            <v>SC05150200/</v>
          </cell>
          <cell r="C1470" t="str">
            <v>Ensacamento e transporte de escombros em sacos plasticos, desde um pavimento elevado ate o terreo, utilizando a escada do predio.</v>
          </cell>
          <cell r="D1470" t="str">
            <v>m3</v>
          </cell>
          <cell r="E1470">
            <v>48.41</v>
          </cell>
        </row>
        <row r="1471">
          <cell r="A1471" t="str">
            <v>SC017984</v>
          </cell>
          <cell r="B1471" t="str">
            <v>SC05200051/</v>
          </cell>
          <cell r="C1471" t="str">
            <v>Apicoamento manual de concreto, em superficies horizontais (pisos), inclusive correcao de falhas.</v>
          </cell>
          <cell r="D1471" t="str">
            <v>m2</v>
          </cell>
          <cell r="E1471">
            <v>1.22</v>
          </cell>
        </row>
        <row r="1472">
          <cell r="A1472" t="str">
            <v>SC017983</v>
          </cell>
          <cell r="B1472" t="str">
            <v>SC05200101/</v>
          </cell>
          <cell r="C1472" t="str">
            <v>Apicoamento manual de concreto, em superficies horizontais (tetos), inclusive correcao de falhas.</v>
          </cell>
          <cell r="D1472" t="str">
            <v>m2</v>
          </cell>
          <cell r="E1472">
            <v>3.64</v>
          </cell>
        </row>
        <row r="1473">
          <cell r="A1473" t="str">
            <v>SC017985</v>
          </cell>
          <cell r="B1473" t="str">
            <v>SC05200151/</v>
          </cell>
          <cell r="C1473" t="str">
            <v>Apicoamento manual de concreto, em superficies verticais, inclusive correcao de falhas.</v>
          </cell>
          <cell r="D1473" t="str">
            <v>m2</v>
          </cell>
          <cell r="E1473">
            <v>1.94</v>
          </cell>
        </row>
        <row r="1474">
          <cell r="A1474" t="str">
            <v>SC000208</v>
          </cell>
          <cell r="B1474" t="str">
            <v>SC05200200/</v>
          </cell>
          <cell r="C1474" t="str">
            <v>Furacao de concreto, a ponteiro, tendo o furo de (5x5x7)cm.</v>
          </cell>
          <cell r="D1474" t="str">
            <v>un</v>
          </cell>
          <cell r="E1474">
            <v>9.68</v>
          </cell>
        </row>
        <row r="1475">
          <cell r="A1475" t="str">
            <v>SC002247</v>
          </cell>
          <cell r="B1475" t="str">
            <v>SC05200250/</v>
          </cell>
          <cell r="C1475" t="str">
            <v>Furacao de concreto, a ponteiro, tendo o furo (10x10x15)cm.</v>
          </cell>
          <cell r="D1475" t="str">
            <v>un</v>
          </cell>
          <cell r="E1475">
            <v>21.78</v>
          </cell>
        </row>
        <row r="1476">
          <cell r="A1476" t="str">
            <v>SC001969</v>
          </cell>
          <cell r="B1476" t="str">
            <v>SC05200300/</v>
          </cell>
          <cell r="C1476" t="str">
            <v>Perfuracao de concreto com perfuratriz pneumatica.</v>
          </cell>
          <cell r="D1476" t="str">
            <v>m</v>
          </cell>
          <cell r="E1476">
            <v>31.32</v>
          </cell>
        </row>
        <row r="1477">
          <cell r="A1477" t="str">
            <v>SC010413</v>
          </cell>
          <cell r="B1477" t="str">
            <v>SC10050050/</v>
          </cell>
          <cell r="C1477" t="str">
            <v>Ajudante de montador eletromecanico (inclusive encargos sociais).</v>
          </cell>
          <cell r="D1477" t="str">
            <v>h</v>
          </cell>
          <cell r="E1477">
            <v>5.35</v>
          </cell>
        </row>
        <row r="1478">
          <cell r="A1478" t="str">
            <v>SC008309</v>
          </cell>
          <cell r="B1478" t="str">
            <v>SC10050100/</v>
          </cell>
          <cell r="C1478" t="str">
            <v>Ajundante de refrigeracao (inclusive encargos sociais).</v>
          </cell>
          <cell r="D1478" t="str">
            <v>h</v>
          </cell>
          <cell r="E1478">
            <v>3.94</v>
          </cell>
        </row>
        <row r="1479">
          <cell r="A1479" t="str">
            <v>SC006693</v>
          </cell>
          <cell r="B1479" t="str">
            <v>SC10050150/</v>
          </cell>
          <cell r="C1479" t="str">
            <v>Arboricultor (inclusive encargos sociais).</v>
          </cell>
          <cell r="D1479" t="str">
            <v>h</v>
          </cell>
          <cell r="E1479">
            <v>3.8</v>
          </cell>
        </row>
        <row r="1480">
          <cell r="A1480" t="str">
            <v>SC000301</v>
          </cell>
          <cell r="B1480" t="str">
            <v>SC10050200/</v>
          </cell>
          <cell r="C1480" t="str">
            <v>Armador de construcao civil (inclusive encargos sociais).</v>
          </cell>
          <cell r="D1480" t="str">
            <v>h</v>
          </cell>
          <cell r="E1480">
            <v>6.77</v>
          </cell>
        </row>
        <row r="1481">
          <cell r="A1481" t="str">
            <v>SC000294</v>
          </cell>
          <cell r="B1481" t="str">
            <v>SC10050250/</v>
          </cell>
          <cell r="C1481" t="str">
            <v>Bombeiro hidraulico (inclusive encargos sociais).</v>
          </cell>
          <cell r="D1481" t="str">
            <v>h</v>
          </cell>
          <cell r="E1481">
            <v>7.29</v>
          </cell>
        </row>
        <row r="1482">
          <cell r="A1482" t="str">
            <v>SC000324</v>
          </cell>
          <cell r="B1482" t="str">
            <v>SC10050300/</v>
          </cell>
          <cell r="C1482" t="str">
            <v>Calceteiro (inclusive encargos sociais).</v>
          </cell>
          <cell r="D1482" t="str">
            <v>h</v>
          </cell>
          <cell r="E1482">
            <v>6.77</v>
          </cell>
        </row>
        <row r="1483">
          <cell r="A1483" t="str">
            <v>SC000293</v>
          </cell>
          <cell r="B1483" t="str">
            <v>SC10050350/</v>
          </cell>
          <cell r="C1483" t="str">
            <v>Carpinteiro de forma (inclusive encargos sociais).</v>
          </cell>
          <cell r="D1483" t="str">
            <v>h</v>
          </cell>
          <cell r="E1483">
            <v>6.77</v>
          </cell>
        </row>
        <row r="1484">
          <cell r="A1484" t="str">
            <v>SC000295</v>
          </cell>
          <cell r="B1484" t="str">
            <v>SC10050400/</v>
          </cell>
          <cell r="C1484" t="str">
            <v>Carpinteiro de esquadrias (inclusive encargos sociais).</v>
          </cell>
          <cell r="D1484" t="str">
            <v>h</v>
          </cell>
          <cell r="E1484">
            <v>7.29</v>
          </cell>
        </row>
        <row r="1485">
          <cell r="A1485" t="str">
            <v>SC000296</v>
          </cell>
          <cell r="B1485" t="str">
            <v>SC10050450/</v>
          </cell>
          <cell r="C1485" t="str">
            <v>Eletricista (inclusive encargos sociais).</v>
          </cell>
          <cell r="D1485" t="str">
            <v>h</v>
          </cell>
          <cell r="E1485">
            <v>7.29</v>
          </cell>
        </row>
        <row r="1486">
          <cell r="A1486" t="str">
            <v>SC008311</v>
          </cell>
          <cell r="B1486" t="str">
            <v>SC10050500/</v>
          </cell>
          <cell r="C1486" t="str">
            <v>Eletricista de refrigeracao (inclusive encargos sociais).</v>
          </cell>
          <cell r="D1486" t="str">
            <v>h</v>
          </cell>
          <cell r="E1486">
            <v>5.18</v>
          </cell>
        </row>
        <row r="1487">
          <cell r="A1487" t="str">
            <v>SC000291</v>
          </cell>
          <cell r="B1487" t="str">
            <v>SC10050550/</v>
          </cell>
          <cell r="C1487" t="str">
            <v>Estucador (inclusive encargos sociais).</v>
          </cell>
          <cell r="D1487" t="str">
            <v>h</v>
          </cell>
          <cell r="E1487">
            <v>6.77</v>
          </cell>
        </row>
        <row r="1488">
          <cell r="A1488" t="str">
            <v>SC000288</v>
          </cell>
          <cell r="B1488" t="str">
            <v>SC10050600/</v>
          </cell>
          <cell r="C1488" t="str">
            <v>Gesseiro (inclusive encargos sociais).</v>
          </cell>
          <cell r="D1488" t="str">
            <v>h</v>
          </cell>
          <cell r="E1488">
            <v>6.77</v>
          </cell>
        </row>
        <row r="1489">
          <cell r="A1489" t="str">
            <v>SC006317</v>
          </cell>
          <cell r="B1489" t="str">
            <v>SC10050650/</v>
          </cell>
          <cell r="C1489" t="str">
            <v>Hortelao (inclusive encargos sociais).</v>
          </cell>
          <cell r="D1489" t="str">
            <v>h</v>
          </cell>
          <cell r="E1489">
            <v>6.79</v>
          </cell>
        </row>
        <row r="1490">
          <cell r="A1490" t="str">
            <v>SC000303</v>
          </cell>
          <cell r="B1490" t="str">
            <v>SC10050700/</v>
          </cell>
          <cell r="C1490" t="str">
            <v>Jardineiro (inclusive encargos sociais).</v>
          </cell>
          <cell r="D1490" t="str">
            <v>h</v>
          </cell>
          <cell r="E1490">
            <v>6.79</v>
          </cell>
        </row>
        <row r="1491">
          <cell r="A1491" t="str">
            <v>SC000289</v>
          </cell>
          <cell r="B1491" t="str">
            <v>SC10050750/</v>
          </cell>
          <cell r="C1491" t="str">
            <v>Ladrilheiro (inclusive encargos sociais).</v>
          </cell>
          <cell r="D1491" t="str">
            <v>h</v>
          </cell>
          <cell r="E1491">
            <v>7.29</v>
          </cell>
        </row>
        <row r="1492">
          <cell r="A1492" t="str">
            <v>SC000285</v>
          </cell>
          <cell r="B1492" t="str">
            <v>SC10050800/</v>
          </cell>
          <cell r="C1492" t="str">
            <v>Marceneiro (inclusive encargos sociais).</v>
          </cell>
          <cell r="D1492" t="str">
            <v>h</v>
          </cell>
          <cell r="E1492">
            <v>7.29</v>
          </cell>
        </row>
        <row r="1493">
          <cell r="A1493" t="str">
            <v>SC010612</v>
          </cell>
          <cell r="B1493" t="str">
            <v>SC10050850/</v>
          </cell>
          <cell r="C1493" t="str">
            <v>Marroeiro (inclusive encargos sociais).</v>
          </cell>
          <cell r="D1493" t="str">
            <v>h</v>
          </cell>
          <cell r="E1493">
            <v>6.77</v>
          </cell>
        </row>
        <row r="1494">
          <cell r="A1494" t="str">
            <v>SC000302</v>
          </cell>
          <cell r="B1494" t="str">
            <v>SC10050900/</v>
          </cell>
          <cell r="C1494" t="str">
            <v>Marteleteiro (inclusive encargos sociais).</v>
          </cell>
          <cell r="D1494" t="str">
            <v>h</v>
          </cell>
          <cell r="E1494">
            <v>6.77</v>
          </cell>
        </row>
        <row r="1495">
          <cell r="A1495" t="str">
            <v>SC008312</v>
          </cell>
          <cell r="B1495" t="str">
            <v>SC10050950/</v>
          </cell>
          <cell r="C1495" t="str">
            <v>Mecanico de hidraulica (inclusive encargos sociais).</v>
          </cell>
          <cell r="D1495" t="str">
            <v>h</v>
          </cell>
          <cell r="E1495">
            <v>7.09</v>
          </cell>
        </row>
        <row r="1496">
          <cell r="A1496" t="str">
            <v>SC008313</v>
          </cell>
          <cell r="B1496" t="str">
            <v>SC10051000/</v>
          </cell>
          <cell r="C1496" t="str">
            <v>Mecanico de refrigeracao (inclusive encargos sociais).</v>
          </cell>
          <cell r="D1496" t="str">
            <v>h</v>
          </cell>
          <cell r="E1496">
            <v>6.3</v>
          </cell>
        </row>
        <row r="1497">
          <cell r="A1497" t="str">
            <v>SC010302</v>
          </cell>
          <cell r="B1497" t="str">
            <v>SC10051050/</v>
          </cell>
          <cell r="C1497" t="str">
            <v>Museologo restaurador (inclusive encargos sociais).</v>
          </cell>
          <cell r="D1497" t="str">
            <v>h</v>
          </cell>
          <cell r="E1497">
            <v>24.28</v>
          </cell>
        </row>
        <row r="1498">
          <cell r="A1498" t="str">
            <v>SC000304</v>
          </cell>
          <cell r="B1498" t="str">
            <v>SC10051100/</v>
          </cell>
          <cell r="C1498" t="str">
            <v>Operador de maquinas em construcao civil (inclusive encargos sociais).</v>
          </cell>
          <cell r="D1498" t="str">
            <v>h</v>
          </cell>
          <cell r="E1498">
            <v>7.33</v>
          </cell>
        </row>
        <row r="1499">
          <cell r="A1499" t="str">
            <v>SC008310</v>
          </cell>
          <cell r="B1499" t="str">
            <v>SC10051150/</v>
          </cell>
          <cell r="C1499" t="str">
            <v>Operador de refrigeracao (inclusive encargos sociais).</v>
          </cell>
          <cell r="D1499" t="str">
            <v>h</v>
          </cell>
          <cell r="E1499">
            <v>4.3600000000000003</v>
          </cell>
        </row>
        <row r="1500">
          <cell r="A1500" t="str">
            <v>SC000292</v>
          </cell>
          <cell r="B1500" t="str">
            <v>SC10051200/</v>
          </cell>
          <cell r="C1500" t="str">
            <v>Pedreiro (inclusive encargos sociais).</v>
          </cell>
          <cell r="D1500" t="str">
            <v>h</v>
          </cell>
          <cell r="E1500">
            <v>6.77</v>
          </cell>
        </row>
        <row r="1501">
          <cell r="A1501" t="str">
            <v>SC000287</v>
          </cell>
          <cell r="B1501" t="str">
            <v>SC10051250/</v>
          </cell>
          <cell r="C1501" t="str">
            <v>Pintor (inclusive encargos sociais).</v>
          </cell>
          <cell r="D1501" t="str">
            <v>h</v>
          </cell>
          <cell r="E1501">
            <v>6.77</v>
          </cell>
        </row>
        <row r="1502">
          <cell r="A1502" t="str">
            <v>SC000297</v>
          </cell>
          <cell r="B1502" t="str">
            <v>SC10051300/</v>
          </cell>
          <cell r="C1502" t="str">
            <v>Pintor de letras (inclusive encargos sociais).</v>
          </cell>
          <cell r="D1502" t="str">
            <v>h</v>
          </cell>
          <cell r="E1502">
            <v>6.77</v>
          </cell>
        </row>
        <row r="1503">
          <cell r="A1503" t="str">
            <v>SC002495</v>
          </cell>
          <cell r="B1503" t="str">
            <v>SC10051350/</v>
          </cell>
          <cell r="C1503" t="str">
            <v>Rastilheiro (inclusive encargos sociais).</v>
          </cell>
          <cell r="D1503" t="str">
            <v>h</v>
          </cell>
          <cell r="E1503">
            <v>6.77</v>
          </cell>
        </row>
        <row r="1504">
          <cell r="A1504" t="str">
            <v>SC000286</v>
          </cell>
          <cell r="B1504" t="str">
            <v>SC10051400/</v>
          </cell>
          <cell r="C1504" t="str">
            <v>Serralheiro (inclusive encargos sociais).</v>
          </cell>
          <cell r="D1504" t="str">
            <v>h</v>
          </cell>
          <cell r="E1504">
            <v>6.77</v>
          </cell>
        </row>
        <row r="1505">
          <cell r="A1505" t="str">
            <v>SC000298</v>
          </cell>
          <cell r="B1505" t="str">
            <v>SC10051450/</v>
          </cell>
          <cell r="C1505" t="str">
            <v>Servente (inclusive encargos sociais).</v>
          </cell>
          <cell r="D1505" t="str">
            <v>h</v>
          </cell>
          <cell r="E1505">
            <v>4.84</v>
          </cell>
        </row>
        <row r="1506">
          <cell r="A1506" t="str">
            <v>SC000300</v>
          </cell>
          <cell r="B1506" t="str">
            <v>SC10051500/</v>
          </cell>
          <cell r="C1506" t="str">
            <v>Soldador em construcao civil (inclusive encargos sociais).</v>
          </cell>
          <cell r="D1506" t="str">
            <v>h</v>
          </cell>
          <cell r="E1506">
            <v>6.94</v>
          </cell>
        </row>
        <row r="1507">
          <cell r="A1507" t="str">
            <v>SC004345</v>
          </cell>
          <cell r="B1507" t="str">
            <v>SC10100050/</v>
          </cell>
          <cell r="C1507" t="str">
            <v>Operador de trafego, nivel ajudante, com todo o seu EPI, colete, capa, bone, apito, (inclusive encargos sociais).</v>
          </cell>
          <cell r="D1507" t="str">
            <v>h</v>
          </cell>
          <cell r="E1507">
            <v>7.08</v>
          </cell>
        </row>
        <row r="1508">
          <cell r="A1508" t="str">
            <v>SC004344</v>
          </cell>
          <cell r="B1508" t="str">
            <v>SC10100100/</v>
          </cell>
          <cell r="C1508" t="str">
            <v>Operador de trafego, nivel junior, com todo o seu EPI, colete, capa, bone, apito, (inclusive encargos sociais).</v>
          </cell>
          <cell r="D1508" t="str">
            <v>h</v>
          </cell>
          <cell r="E1508">
            <v>10.1</v>
          </cell>
        </row>
        <row r="1509">
          <cell r="A1509" t="str">
            <v>SC004343</v>
          </cell>
          <cell r="B1509" t="str">
            <v>SC10100150/</v>
          </cell>
          <cell r="C1509" t="str">
            <v>Operador de trafego, nivel senior, com todo o seu EPI, colete, capa, bone, apito, (inclusive encargos sociais).</v>
          </cell>
          <cell r="D1509" t="str">
            <v>h</v>
          </cell>
          <cell r="E1509">
            <v>18.28</v>
          </cell>
        </row>
        <row r="1510">
          <cell r="A1510" t="str">
            <v>SC017837</v>
          </cell>
          <cell r="B1510" t="str">
            <v>SC15050050/</v>
          </cell>
          <cell r="C1510" t="str">
            <v>Agua comercial.  Fornecimento, exclusive transporte.</v>
          </cell>
          <cell r="D1510" t="str">
            <v>m3</v>
          </cell>
          <cell r="E1510">
            <v>3.6</v>
          </cell>
        </row>
        <row r="1511">
          <cell r="A1511" t="str">
            <v>SC017947</v>
          </cell>
          <cell r="B1511" t="str">
            <v>SC15050100/</v>
          </cell>
          <cell r="C1511" t="str">
            <v>Aditivo de reciclagem para mistura asfaltica a quente AR-5.</v>
          </cell>
          <cell r="D1511" t="str">
            <v>t</v>
          </cell>
          <cell r="E1511">
            <v>1960.67</v>
          </cell>
        </row>
        <row r="1512">
          <cell r="A1512" t="str">
            <v>SC008992</v>
          </cell>
          <cell r="B1512" t="str">
            <v>SC15050150/</v>
          </cell>
          <cell r="C1512" t="str">
            <v>Areia grossa lavada.  Fornecimento.</v>
          </cell>
          <cell r="D1512" t="str">
            <v>m3</v>
          </cell>
          <cell r="E1512">
            <v>21.25</v>
          </cell>
        </row>
        <row r="1513">
          <cell r="A1513" t="str">
            <v>SC017946</v>
          </cell>
          <cell r="B1513" t="str">
            <v>SC15050200/</v>
          </cell>
          <cell r="C1513" t="str">
            <v>Asfalto diluido tipo cura rapida CR-250.</v>
          </cell>
          <cell r="D1513" t="str">
            <v>t</v>
          </cell>
          <cell r="E1513">
            <v>1240.56</v>
          </cell>
        </row>
        <row r="1514">
          <cell r="A1514" t="str">
            <v>SC008993</v>
          </cell>
          <cell r="B1514" t="str">
            <v>SC15050250/</v>
          </cell>
          <cell r="C1514" t="str">
            <v>Cimento Portland, tipo 320, saco de 50Kg.  Fornecimento.</v>
          </cell>
          <cell r="D1514" t="str">
            <v>Kg</v>
          </cell>
          <cell r="E1514">
            <v>0.32</v>
          </cell>
        </row>
        <row r="1515">
          <cell r="A1515" t="str">
            <v>SC017945</v>
          </cell>
          <cell r="B1515" t="str">
            <v>SC15050300/</v>
          </cell>
          <cell r="C1515" t="str">
            <v>Emulsao asfaltica cationica, tipo ruptura media - RM-1C.</v>
          </cell>
          <cell r="D1515" t="str">
            <v>t</v>
          </cell>
          <cell r="E1515">
            <v>1030</v>
          </cell>
        </row>
        <row r="1516">
          <cell r="A1516" t="str">
            <v>SC017970</v>
          </cell>
          <cell r="B1516" t="str">
            <v>SC15050350/</v>
          </cell>
          <cell r="C1516" t="str">
            <v>Oleo combustivel B1.  Fornecimento.</v>
          </cell>
          <cell r="D1516" t="str">
            <v>Kg</v>
          </cell>
          <cell r="E1516">
            <v>0.98</v>
          </cell>
        </row>
        <row r="1517">
          <cell r="A1517" t="str">
            <v>SC001561</v>
          </cell>
          <cell r="B1517" t="str">
            <v>SC15050400/</v>
          </cell>
          <cell r="C1517" t="str">
            <v>Po-de-pedra, inclusive transporte ate 20km.  Fornecimento.</v>
          </cell>
          <cell r="D1517" t="str">
            <v>m3</v>
          </cell>
          <cell r="E1517">
            <v>21.88</v>
          </cell>
        </row>
        <row r="1518">
          <cell r="A1518" t="str">
            <v>SC008994</v>
          </cell>
          <cell r="B1518" t="str">
            <v>SC15050450/</v>
          </cell>
          <cell r="C1518" t="str">
            <v>Pedra britada no 1 e 2.  Fornecimento.</v>
          </cell>
          <cell r="D1518" t="str">
            <v>m3</v>
          </cell>
          <cell r="E1518">
            <v>29.45</v>
          </cell>
        </row>
        <row r="1519">
          <cell r="A1519" t="str">
            <v>SC004814</v>
          </cell>
          <cell r="B1519" t="str">
            <v>SC15050500/</v>
          </cell>
          <cell r="C1519" t="str">
            <v>Pedra britada no 3, inclusive transporte ate 20Km.  Fornecimento.</v>
          </cell>
          <cell r="D1519" t="str">
            <v>m3</v>
          </cell>
          <cell r="E1519">
            <v>31.13</v>
          </cell>
        </row>
        <row r="1520">
          <cell r="A1520" t="str">
            <v>SC004799</v>
          </cell>
          <cell r="B1520" t="str">
            <v>SC15050550/</v>
          </cell>
          <cell r="C1520" t="str">
            <v>Saibro, inclusive transporte ate 20Km.  Fornecimento.</v>
          </cell>
          <cell r="D1520" t="str">
            <v>m3</v>
          </cell>
          <cell r="E1520">
            <v>22.5</v>
          </cell>
        </row>
        <row r="1521">
          <cell r="A1521" t="str">
            <v>SE000025</v>
          </cell>
          <cell r="B1521" t="str">
            <v>SE20100153/</v>
          </cell>
          <cell r="C1521" t="str">
            <v>Levantamento topografico, planialtimetrico e cadastral, executado de acordo com as especificacoes da Prefeitura da Cidade do Rio de Janeiro, em terreno de orografia acidentada, vegetacao rala e edificacao leve, com area de 4 a 10 ha (escala 1:500).</v>
          </cell>
          <cell r="D1521" t="str">
            <v>ha</v>
          </cell>
          <cell r="E1521">
            <v>1511.75</v>
          </cell>
        </row>
        <row r="1522">
          <cell r="A1522" t="str">
            <v>SE018006</v>
          </cell>
          <cell r="B1522" t="str">
            <v>SE20100156A</v>
          </cell>
          <cell r="C1522" t="str">
            <v>Levantamento topografico, planialtimetrico e cadastral, executado de acordo com as especificacoes da Prefeitura da Cidade do Rio de Janeiro, em terreno de orografia acidentada, vegetacao rala (incluindo seus dados dendometricos) e edificacao leve, com are</v>
          </cell>
          <cell r="D1522" t="str">
            <v>ha</v>
          </cell>
          <cell r="E1522">
            <v>2441.52</v>
          </cell>
        </row>
        <row r="1523">
          <cell r="A1523" t="str">
            <v>SE003996</v>
          </cell>
          <cell r="B1523" t="str">
            <v>SE20100200/</v>
          </cell>
          <cell r="C1523" t="str">
            <v>Levantamento topografico, planialtimetrico e cadastral, executado de acordo com as especificacoes da Prefeitura da Cidade do Rio de Janeiro, em terreno de orografia  acidentada, vegetacao rala e edificacao media, com area de ate 4 ha (escala 1:500).</v>
          </cell>
          <cell r="D1523" t="str">
            <v>ha</v>
          </cell>
          <cell r="E1523">
            <v>1893.39</v>
          </cell>
        </row>
        <row r="1524">
          <cell r="A1524" t="str">
            <v>SE003986</v>
          </cell>
          <cell r="B1524" t="str">
            <v>SE20100250/</v>
          </cell>
          <cell r="C1524" t="str">
            <v>Levantamento topografico, planialtimetrico e cadastral, executado de acordo com as especificacoes da Prefeitura da Cidade do Rio de Janeiro, em terreno de orografia acidentada, vegetacao rala e edificacao densa, com area de ate 4 ha (escala 1:500).</v>
          </cell>
          <cell r="D1524" t="str">
            <v>ha</v>
          </cell>
          <cell r="E1524">
            <v>2479.44</v>
          </cell>
        </row>
        <row r="1525">
          <cell r="A1525" t="str">
            <v>SE000024</v>
          </cell>
          <cell r="B1525" t="str">
            <v>SE20100253/</v>
          </cell>
          <cell r="C1525" t="str">
            <v>Levantamento topografico, planialtimetrico e cadastral, executado de acordo com as especificacoes da Prefeitura da Cidade do Rio de Janeiro, em terreno de orografia acidentada, vegetacao rala e edificacao densa, com area de 4 a 10 ha (escala 1:500).</v>
          </cell>
          <cell r="D1525" t="str">
            <v>ha</v>
          </cell>
          <cell r="E1525">
            <v>2325.77</v>
          </cell>
        </row>
        <row r="1526">
          <cell r="A1526" t="str">
            <v>SE018005</v>
          </cell>
          <cell r="B1526" t="str">
            <v>SE20100256A</v>
          </cell>
          <cell r="C1526" t="str">
            <v>Levantamento topografico, planialtimetrico e cadastral, executado de acordo com as especificacoes da Prefeitura da Cidade do Rio de Janeiro, em terreno de orografia acidentada, vegetacao rala (incluindo seus dados dendometricos) e edificacao densa, com ar</v>
          </cell>
          <cell r="D1526" t="str">
            <v>ha</v>
          </cell>
          <cell r="E1526">
            <v>3492.04</v>
          </cell>
        </row>
        <row r="1527">
          <cell r="A1527" t="str">
            <v>SE003998</v>
          </cell>
          <cell r="B1527" t="str">
            <v>SE20100300/</v>
          </cell>
          <cell r="C1527" t="str">
            <v>Levantamento topografico, planialtimetrico e cadastral, executado de acordo com as especificacoes da Prefeitura da Cidade do Rio de Janeiro, em terreno de orografia  acidentada, vegetacao densa e edificacao leve, com area de ate 4 ha (escala 1:500).</v>
          </cell>
          <cell r="D1527" t="str">
            <v>ha</v>
          </cell>
          <cell r="E1527">
            <v>2682.31</v>
          </cell>
        </row>
        <row r="1528">
          <cell r="A1528" t="str">
            <v>SE004003</v>
          </cell>
          <cell r="B1528" t="str">
            <v>SE20100303/</v>
          </cell>
          <cell r="C1528" t="str">
            <v>Levantamento topografico, planialtimetrico e cadastral, executado de acordo com as especificacoes da Prefeitura da Cidade do Rio de Janeiro, em terreno de orografia acidentada, vegetacao densa e edificacao leve, com area de 4 a 10 ha (escala 1:500).</v>
          </cell>
          <cell r="D1528" t="str">
            <v>ha</v>
          </cell>
          <cell r="E1528">
            <v>2516.06</v>
          </cell>
        </row>
        <row r="1529">
          <cell r="A1529" t="str">
            <v>SE018004</v>
          </cell>
          <cell r="B1529" t="str">
            <v>SE20100306A</v>
          </cell>
          <cell r="C1529" t="str">
            <v>Levantamento topografico, planialtimetrico e cadastral, executado de acordo com as especificacoes da Prefeitura da Cidade do Rio de Janeiro, em terreno de orografia acidentada, vegetacao densa (incluindo seus dados dendometricos) e edificacao leve, com ar</v>
          </cell>
          <cell r="D1529" t="str">
            <v>ha</v>
          </cell>
          <cell r="E1529">
            <v>3374.39</v>
          </cell>
        </row>
        <row r="1530">
          <cell r="A1530" t="str">
            <v>SE003985</v>
          </cell>
          <cell r="B1530" t="str">
            <v>SE20100350/</v>
          </cell>
          <cell r="C1530" t="str">
            <v>Levantamento topografico, planialtimetrico e cadastral, executado de acordo com as especificacoes da Prefeitura da Cidade do Rio de Janeiro, em terreno de orografia acidentada, vegetacao densa e edificacao media, com area de ate 4 ha (escala 1:500).</v>
          </cell>
          <cell r="D1530" t="str">
            <v>ha</v>
          </cell>
          <cell r="E1530">
            <v>3155.66</v>
          </cell>
        </row>
        <row r="1531">
          <cell r="A1531" t="str">
            <v>SE003990</v>
          </cell>
          <cell r="B1531" t="str">
            <v>SE20100400/</v>
          </cell>
          <cell r="C1531" t="str">
            <v>Levantamento topografico, planialtimetrico e cadastral, executado de acordo com as especificacoes da Prefeitura da Cidade do Rio de Janeiro, em terreno de orografia nao acidentada, vegetacao rala e edificacao leve, com area de ate 4 ha (escala 1:500).</v>
          </cell>
          <cell r="D1531" t="str">
            <v>ha</v>
          </cell>
          <cell r="E1531">
            <v>1127.02</v>
          </cell>
        </row>
        <row r="1532">
          <cell r="A1532" t="str">
            <v>SE000027</v>
          </cell>
          <cell r="B1532" t="str">
            <v>SE20100403/</v>
          </cell>
          <cell r="C1532" t="str">
            <v>Levantamento topografico, planialtimetrico e cadastral, executado de acordo com as especificacoes da Prefeitura da Cidade do Rio de Janeiro, em terreno de orografia nao acidentada, vegetacao rala e edificacao leve, com area de 4 a 10 ha (escala 1:500).</v>
          </cell>
          <cell r="D1532" t="str">
            <v>ha</v>
          </cell>
          <cell r="E1532">
            <v>1057.17</v>
          </cell>
        </row>
        <row r="1533">
          <cell r="A1533" t="str">
            <v>SE018003</v>
          </cell>
          <cell r="B1533" t="str">
            <v>SE20100406A</v>
          </cell>
          <cell r="C1533" t="str">
            <v>Levantamento topografico, planialtimetrico e cadastral, executado de acordo com as especificacoes da Prefeitura da Cidade do Rio de Janeiro, em terreno de orografia nao acidentada, vegetacao rala (incluindo seus dados dendometricos) e edificacao leve, com</v>
          </cell>
          <cell r="D1533" t="str">
            <v>ha</v>
          </cell>
          <cell r="E1533">
            <v>1689.74</v>
          </cell>
        </row>
        <row r="1534">
          <cell r="A1534" t="str">
            <v>SE003994</v>
          </cell>
          <cell r="B1534" t="str">
            <v>SE20100450/</v>
          </cell>
          <cell r="C1534" t="str">
            <v>Levantamento topografico, planialtimetrico e cadastral, executado de acordo com as especificacoes da Prefeitura da Cidade do Rio de Janeiro, em terreno de orografia nao acidentada, vegetacao rala e edificacao media, com area de ate 4 ha (escala 1:500).</v>
          </cell>
          <cell r="D1534" t="str">
            <v>ha</v>
          </cell>
          <cell r="E1534">
            <v>1329.88</v>
          </cell>
        </row>
        <row r="1535">
          <cell r="A1535" t="str">
            <v>SE004001</v>
          </cell>
          <cell r="B1535" t="str">
            <v>SE20100453/</v>
          </cell>
          <cell r="C1535" t="str">
            <v>Levantamento topografico, planialtimetrico e cadastral, executado de acordo com as especificacoes da Prefeitura da Cidade do Rio de Janeiro, em terreno de orografia nao acidentada, vegetacao rala e edificacao media, com area de 4 a 10 ha (escala 1:500).</v>
          </cell>
          <cell r="D1535" t="str">
            <v>ha</v>
          </cell>
          <cell r="E1535">
            <v>1247.46</v>
          </cell>
        </row>
        <row r="1536">
          <cell r="A1536" t="str">
            <v>SE018002</v>
          </cell>
          <cell r="B1536" t="str">
            <v>SE20100456A</v>
          </cell>
          <cell r="C1536" t="str">
            <v>Levantamento topografico, planialtimetrico e cadastral, executado de acordo com as especificacoes da Prefeitura da Cidade do Rio de Janeiro, em terreno de orografia nao acidentada, vegetacao rala (incluindo seus dados dendometricos) e edificacao media, co</v>
          </cell>
          <cell r="D1536" t="str">
            <v>ha</v>
          </cell>
          <cell r="E1536">
            <v>2100.94</v>
          </cell>
        </row>
        <row r="1537">
          <cell r="A1537" t="str">
            <v>SE003988</v>
          </cell>
          <cell r="B1537" t="str">
            <v>SE20100500/</v>
          </cell>
          <cell r="C1537" t="str">
            <v>Levantamento topografico, planialtimetrico e cadastral, executado de acordo com as especificacoes da Prefeitura da Cidade do Rio de Janeiro, em terreno de orografia nao acidentada, vegetacao rala e edificacao densa, com area ate 4 ha (escala 1:500).</v>
          </cell>
          <cell r="D1537" t="str">
            <v>ha</v>
          </cell>
          <cell r="E1537">
            <v>1735.61</v>
          </cell>
        </row>
        <row r="1538">
          <cell r="A1538" t="str">
            <v>SE000026</v>
          </cell>
          <cell r="B1538" t="str">
            <v>SE20100503/</v>
          </cell>
          <cell r="C1538" t="str">
            <v>Levantamento topografico, planialtimetrico e cadastral, executado de acordo com as especificacoes da Prefeitura da Cidade do Rio de Janeiro, em terreno de orografia nao acidentada, vegetacao rala e edificacao densa, com area de 4 a 10 ha (escala 1:500).</v>
          </cell>
          <cell r="D1538" t="str">
            <v>ha</v>
          </cell>
          <cell r="E1538">
            <v>1628.04</v>
          </cell>
        </row>
        <row r="1539">
          <cell r="A1539" t="str">
            <v>SE018007</v>
          </cell>
          <cell r="B1539" t="str">
            <v>SE20100506A</v>
          </cell>
          <cell r="C1539" t="str">
            <v>Levantamento topografico, planialtimetrico e cadastral, executado de acordo com as especificacoes da Prefeitura da Cidade do Rio de Janeiro, em terreno de orografia nao acidentada, vegetacao rala (incluindo seus dados dendometricos) e edificacao densa, co</v>
          </cell>
          <cell r="D1539" t="str">
            <v>ha</v>
          </cell>
          <cell r="E1539">
            <v>2441.52</v>
          </cell>
        </row>
        <row r="1540">
          <cell r="A1540" t="str">
            <v>SE003995</v>
          </cell>
          <cell r="B1540" t="str">
            <v>SE20100550/</v>
          </cell>
          <cell r="C1540" t="str">
            <v>Levantamento topografico, planialtimetrico e cadastral, executado de acordo com as especificacoes da Prefeitura da Cidade do Rio de Janeiro, em terreno de orografia nao acidentada, vegetacao densa e edificacao leve, com area ate 4 ha (escala 1:500).</v>
          </cell>
          <cell r="D1540" t="str">
            <v>ha</v>
          </cell>
          <cell r="E1540">
            <v>1882.12</v>
          </cell>
        </row>
        <row r="1541">
          <cell r="A1541" t="str">
            <v>SE004002</v>
          </cell>
          <cell r="B1541" t="str">
            <v>SE20100553/</v>
          </cell>
          <cell r="C1541" t="str">
            <v>Levantamento topografico, planialtimetrico e cadastral, executado de acordo com as especificacoes da Prefeitura da Cidade do Rio de Janeiro, em terreno de orografia nao acidentada, vegetacao densa e edificacao leve, com area de 4 a 10 ha (escala 1:500).</v>
          </cell>
          <cell r="D1541" t="str">
            <v>ha</v>
          </cell>
          <cell r="E1541">
            <v>1765.47</v>
          </cell>
        </row>
        <row r="1542">
          <cell r="A1542" t="str">
            <v>SE018008</v>
          </cell>
          <cell r="B1542" t="str">
            <v>SE20100556A</v>
          </cell>
          <cell r="C1542" t="str">
            <v>Levantamento topografico, planialtimetrico e cadastral, executado de acordo com as especificacoes da Prefeitura da Cidade do Rio de Janeiro, em terreno de orografia nao acidentada, vegetacao densa (incluindo seus dados dendometricos) e edificacao leve, co</v>
          </cell>
          <cell r="D1542" t="str">
            <v>ha</v>
          </cell>
          <cell r="E1542">
            <v>2796.61</v>
          </cell>
        </row>
        <row r="1543">
          <cell r="A1543" t="str">
            <v>SE003993</v>
          </cell>
          <cell r="B1543" t="str">
            <v>SE20100600/</v>
          </cell>
          <cell r="C1543" t="str">
            <v>Levantamento topografico, planialtimetrico e cadastral, executado de acordo com as especificacoes da Prefeitura da Cidade do Rio de Janeiro, em terreno de orografia nao acidentada, vegetacao densa e edificacao media, com area de ate 4 ha (escala 1:500).</v>
          </cell>
          <cell r="D1543" t="str">
            <v>ha</v>
          </cell>
          <cell r="E1543">
            <v>2208.96</v>
          </cell>
        </row>
        <row r="1544">
          <cell r="A1544" t="str">
            <v>SE003999</v>
          </cell>
          <cell r="B1544" t="str">
            <v>SE20100603/</v>
          </cell>
          <cell r="C1544" t="str">
            <v>Levantamento topografico, planialtimetrico e cadastral, executado de acordo com as especificacoes da Prefeitura da Cidade do Rio de Janeiro, em terreno de orografia nao acidentada, vegetacao densa e edificacao media, com area de 4 a 10 ha (escala 1:500).</v>
          </cell>
          <cell r="D1544" t="str">
            <v>ha</v>
          </cell>
          <cell r="E1544">
            <v>2072.0500000000002</v>
          </cell>
        </row>
        <row r="1545">
          <cell r="A1545" t="str">
            <v>SE018001</v>
          </cell>
          <cell r="B1545" t="str">
            <v>SE20100606A</v>
          </cell>
          <cell r="C1545" t="str">
            <v>Levantamento topografico, planialtimetrico e cadastral, executado de acordo com as especificacoes da Prefeitura da Cidade do Rio de Janeiro, em terreno de orografia nao acidentada, vegetacao densa (incluindo seus dados dendometricos) e edificacao media, c</v>
          </cell>
          <cell r="D1545" t="str">
            <v>ha</v>
          </cell>
          <cell r="E1545">
            <v>3027</v>
          </cell>
        </row>
        <row r="1546">
          <cell r="A1546" t="str">
            <v>SE009596</v>
          </cell>
          <cell r="B1546" t="str">
            <v>SE20100650A</v>
          </cell>
          <cell r="C1546" t="str">
            <v>Levantamento planialtimetrico, executado de acordo com as especificacoes da Prefeitura da Cidade do Rio de Janeiro, em terreno de orografia acidentada, vegetacao densa (incluindo seus dados dendometricos) e edificacao leve, com area de ate 5 ha (escala 1:</v>
          </cell>
          <cell r="D1546" t="str">
            <v>ha</v>
          </cell>
          <cell r="E1546">
            <v>4324.5200000000004</v>
          </cell>
        </row>
        <row r="1547">
          <cell r="A1547" t="str">
            <v>SE002056</v>
          </cell>
          <cell r="B1547" t="str">
            <v>SE20100700A</v>
          </cell>
          <cell r="C1547" t="str">
            <v>Levantamento topografico, planialtimetrico e cadastral para area entre 4 a 10 ha.</v>
          </cell>
          <cell r="D1547" t="str">
            <v>ha</v>
          </cell>
          <cell r="E1547">
            <v>1057.17</v>
          </cell>
        </row>
        <row r="1548">
          <cell r="A1548" t="str">
            <v>SE003973</v>
          </cell>
          <cell r="B1548" t="str">
            <v>SE20100750A</v>
          </cell>
          <cell r="C1548" t="str">
            <v>Levantamento topografico, planialtimetrico e cadastral para area de ate 4 ha, elaborado na escala 1:500.</v>
          </cell>
          <cell r="D1548" t="str">
            <v>ha</v>
          </cell>
          <cell r="E1548">
            <v>1127.02</v>
          </cell>
        </row>
        <row r="1549">
          <cell r="A1549" t="str">
            <v>SE004000</v>
          </cell>
          <cell r="B1549" t="str">
            <v>SE20100850/</v>
          </cell>
          <cell r="C1549" t="str">
            <v>Levantamento topografico, planialtimetrico e cadastral, executado de acordo com as especificacoes da Prefeitura da Cidade do Rio de Janeiro, em terreno de orografia acidentada, vegetacao rala e edificacao media, com area de 4 a 10 ha (escala 1:500).</v>
          </cell>
          <cell r="D1549" t="str">
            <v>ha</v>
          </cell>
          <cell r="E1549">
            <v>1776.05</v>
          </cell>
        </row>
        <row r="1550">
          <cell r="A1550" t="str">
            <v>SE000023</v>
          </cell>
          <cell r="B1550" t="str">
            <v>SE20101000/</v>
          </cell>
          <cell r="C1550" t="str">
            <v>Levantamento topografico, planialtimetrico e cadastral, executado de acordo com as especificacoes da Prefeitura da Cidade do Rio de Janeiro,em terreno de orografia acidentada, vegetacao densa e edificacao media, com area de 4 a 10 ha (escala 1:500).</v>
          </cell>
          <cell r="D1550" t="str">
            <v>ha</v>
          </cell>
          <cell r="E1550">
            <v>2960.08</v>
          </cell>
        </row>
        <row r="1551">
          <cell r="A1551" t="str">
            <v>SE003997</v>
          </cell>
          <cell r="B1551" t="str">
            <v>SE20101050A</v>
          </cell>
          <cell r="C1551" t="str">
            <v>Levantamento de secao transversal em terreno de orografia acidentada e vegetacao rala, considerando-se o nivel como equipamento.  Medido por metro linear de secao, incluindo-se o desenho em papel milimetrado vegetal na escala 1:200.</v>
          </cell>
          <cell r="D1551" t="str">
            <v>m</v>
          </cell>
          <cell r="E1551">
            <v>0.48</v>
          </cell>
        </row>
        <row r="1552">
          <cell r="A1552" t="str">
            <v>SE002099</v>
          </cell>
          <cell r="B1552" t="str">
            <v>SE20101350A</v>
          </cell>
          <cell r="C1552" t="str">
            <v>Levantamento topografico, planialtimetrico e cadastral executado de acordo com as especificacoes da Prefeitura da Cidade do Rio de Janeiro em areas que apresente uma maior densidade de detalhes cadastrais, com ate 10 ha, elaborado na escala 1:250.</v>
          </cell>
          <cell r="D1552" t="str">
            <v>ha</v>
          </cell>
          <cell r="E1552">
            <v>1914.57</v>
          </cell>
        </row>
        <row r="1553">
          <cell r="A1553" t="str">
            <v>SE018073</v>
          </cell>
          <cell r="B1553" t="str">
            <v>SE20101375A</v>
          </cell>
          <cell r="C1553" t="e">
            <v>#N/A</v>
          </cell>
          <cell r="D1553" t="e">
            <v>#N/A</v>
          </cell>
          <cell r="E1553">
            <v>1740.64</v>
          </cell>
        </row>
        <row r="1554">
          <cell r="A1554" t="str">
            <v>SE002100</v>
          </cell>
          <cell r="B1554" t="str">
            <v>SE20101400A</v>
          </cell>
          <cell r="C1554" t="str">
            <v>Levantamento topografico, planialtimetrico e cadastral, executado de acordo com as especificacoes da Prefeitura da Cidade do Rio de Janeiro, em areas de orografia acidentada e ocupacao densa e desordenada, com dificuldade de acesso e transporte, com ate 1</v>
          </cell>
          <cell r="D1554" t="str">
            <v>ha</v>
          </cell>
          <cell r="E1554">
            <v>2597.5500000000002</v>
          </cell>
        </row>
        <row r="1555">
          <cell r="A1555" t="str">
            <v>SE002101</v>
          </cell>
          <cell r="B1555" t="str">
            <v>SE20101450A</v>
          </cell>
          <cell r="C1555" t="str">
            <v>Levantamento topografico, planialtimetrico e cadastral, executado de acordo com as especificacoes da Prefeitura da Cidade do Rio de Janeiro, em areas de orografia nao acidentada e ocupacao densa e desordenada, com dificuldades de acesso e transporte,com a</v>
          </cell>
          <cell r="D1555" t="str">
            <v>ha</v>
          </cell>
          <cell r="E1555">
            <v>1822.86</v>
          </cell>
        </row>
        <row r="1556">
          <cell r="A1556" t="str">
            <v>SE002102</v>
          </cell>
          <cell r="B1556" t="str">
            <v>SE20101500A</v>
          </cell>
          <cell r="C1556" t="str">
            <v>Levantamento topografico, planialtimetrico e cadastral, executado de acordo com as especificacoes da Prefeitura da Cidade do Rio de Janeiro, em areas de alagadico, com ate 10 ha, elaborado na escala 1:500.</v>
          </cell>
          <cell r="D1556" t="str">
            <v>ha</v>
          </cell>
          <cell r="E1556">
            <v>1790.21</v>
          </cell>
        </row>
        <row r="1557">
          <cell r="A1557" t="str">
            <v>SE002088</v>
          </cell>
          <cell r="B1557" t="str">
            <v>SE20101550/</v>
          </cell>
          <cell r="C1557" t="str">
            <v>Levantamento cadastral das profundidades dos tubos e galerias que concorrem em um poco de visita, profundidades estas, medidas de regua e referenciadas a cota da tampa do poco-poco encontrado em condicoes de limpeza que permitam a leitura imediata.</v>
          </cell>
          <cell r="D1557" t="str">
            <v>un</v>
          </cell>
          <cell r="E1557">
            <v>2.5099999999999998</v>
          </cell>
        </row>
        <row r="1558">
          <cell r="A1558" t="str">
            <v>SE002096</v>
          </cell>
          <cell r="B1558" t="str">
            <v>SE20101600/</v>
          </cell>
          <cell r="C1558" t="str">
            <v>Levantamento cadastral das profundidades dos tubos e galerias que concorrem em um poco de visita, profundidades estas, medidas a regua e referenciadas a cota da tampa do poco-poco encontrado inundado tendo que ser esgotado antes que se possa fazer a leitu</v>
          </cell>
          <cell r="D1558" t="str">
            <v>un</v>
          </cell>
          <cell r="E1558">
            <v>23.82</v>
          </cell>
        </row>
        <row r="1559">
          <cell r="A1559" t="str">
            <v>SE002097</v>
          </cell>
          <cell r="B1559" t="str">
            <v>SE20101650/</v>
          </cell>
          <cell r="C1559" t="str">
            <v>Levantamento cadastral das profundidades dos tubos e galerias que concorrem em um poco de visita, profundidades estas, medidas a regua e referenciadas a cota da tampa do poco-poco encontrado assoreado tendo que ser limpo antes que se possa fazer a leitura</v>
          </cell>
          <cell r="D1559" t="str">
            <v>un</v>
          </cell>
          <cell r="E1559">
            <v>18.47</v>
          </cell>
        </row>
        <row r="1560">
          <cell r="A1560" t="str">
            <v>SE002163</v>
          </cell>
          <cell r="B1560" t="str">
            <v>SE20101700/</v>
          </cell>
          <cell r="C1560" t="str">
            <v>Levantamento cadastral das profundidades dos tubos e galerias que concorrem em um poco de visita, profundidades estas, medidas a regua e referenciadas a cota da tampa do poco-poco em meio a uma via publica com trafego, encontrado em condicoes de limpeza q</v>
          </cell>
          <cell r="D1560" t="str">
            <v>un</v>
          </cell>
          <cell r="E1560">
            <v>42.84</v>
          </cell>
        </row>
        <row r="1561">
          <cell r="A1561" t="str">
            <v>SE002164</v>
          </cell>
          <cell r="B1561" t="str">
            <v>SE20101750/</v>
          </cell>
          <cell r="C1561" t="str">
            <v>Levantamento cadastral das profundidades dos tubos e galerias que concorrem em um poco de visita, profundidades estas, medidas a regua e referenciadas a cota da tampa do poco-poco em meio a uma via publica com trafego, encontrado inundado tendo que ser es</v>
          </cell>
          <cell r="D1561" t="str">
            <v>un</v>
          </cell>
          <cell r="E1561">
            <v>64.150000000000006</v>
          </cell>
        </row>
        <row r="1562">
          <cell r="A1562" t="str">
            <v>SE002165</v>
          </cell>
          <cell r="B1562" t="str">
            <v>SE20101800/</v>
          </cell>
          <cell r="C1562" t="str">
            <v>Levantamento cadastral das profundidades dos tubos e galerias que concorrem em um poco de visita, profundidades estas, medidas a regua e referenciadas a cota da tampa do poco-poco localizado em meio a via publica com trafego, encontrado assoreado tendo qu</v>
          </cell>
          <cell r="D1562" t="str">
            <v>un</v>
          </cell>
          <cell r="E1562">
            <v>64.150000000000006</v>
          </cell>
        </row>
        <row r="1563">
          <cell r="A1563" t="str">
            <v>SE002166</v>
          </cell>
          <cell r="B1563" t="str">
            <v>SE20101850/</v>
          </cell>
          <cell r="C1563" t="str">
            <v>Levantamento cadastral das profundidades dos tubos e galerias que concorrem em um poco de visita, profundidades estas, medidas a regua e referenciadas a cota da tampa do poco-poco em meio a uma via publica com trafego, coberto por camada asfaltica, encont</v>
          </cell>
          <cell r="D1563" t="str">
            <v>un</v>
          </cell>
          <cell r="E1563">
            <v>47.55</v>
          </cell>
        </row>
        <row r="1564">
          <cell r="A1564" t="str">
            <v>SE002167</v>
          </cell>
          <cell r="B1564" t="str">
            <v>SE20101900/</v>
          </cell>
          <cell r="C1564" t="str">
            <v>Levantamento cadastral das profundidades dos tubos e galerias que concorrem em um poco de visita, profundidades estas, medidas a regua e referenciadas a cota da tampa do poco-poco em meio a uma via publica com trafego, coberto por camada asfaltica, encont</v>
          </cell>
          <cell r="D1564" t="str">
            <v>un</v>
          </cell>
          <cell r="E1564">
            <v>68.86</v>
          </cell>
        </row>
        <row r="1565">
          <cell r="A1565" t="str">
            <v>SE002168</v>
          </cell>
          <cell r="B1565" t="str">
            <v>SE20101950/</v>
          </cell>
          <cell r="C1565" t="str">
            <v>Levantamento cadastral das profundidades dos tubos e galerias que concorrem em um poco de visita, profundidades estas, medidas a regua e referenciadas a cota da tampa do poco-poco em meio a uma via publica com trafego, coberto por camada asfaltica, encont</v>
          </cell>
          <cell r="D1565" t="str">
            <v>un</v>
          </cell>
          <cell r="E1565">
            <v>68.86</v>
          </cell>
        </row>
        <row r="1566">
          <cell r="A1566" t="str">
            <v>SE002419</v>
          </cell>
          <cell r="B1566" t="str">
            <v>SE20102000A</v>
          </cell>
          <cell r="C1566" t="str">
            <v>Levantamento topografico por batimetria, incluindo secoes de levantamento equidistantes de ate 20 metros, executado de acordo com as especificacoes da Prefeitura da Cidade do Rio de Janeiro, com area de ate 10 ha (escala 1:500).</v>
          </cell>
          <cell r="D1566" t="str">
            <v>ha</v>
          </cell>
          <cell r="E1566">
            <v>1364.23</v>
          </cell>
        </row>
        <row r="1567">
          <cell r="A1567" t="str">
            <v>SE007409</v>
          </cell>
          <cell r="B1567" t="str">
            <v>SE20102050A</v>
          </cell>
          <cell r="C1567" t="str">
            <v xml:space="preserve">Levantamento topografico, planialtimetrico e cadastral, executado de acordo com as especificacoes da Prefeitura da Cidade do Rio de Janeiro, em favelas, considerando cotas de soleira e sanitarios, medicao de lotes, posteamento e demais elementos naturais </v>
          </cell>
          <cell r="D1567" t="str">
            <v>m2</v>
          </cell>
          <cell r="E1567">
            <v>0.68</v>
          </cell>
        </row>
        <row r="1568">
          <cell r="A1568" t="str">
            <v>SE005761</v>
          </cell>
          <cell r="B1568" t="str">
            <v>SE20102100/</v>
          </cell>
          <cell r="C1568" t="str">
            <v>Levantamento topografico por GPS em areas de dificil acesso, relevo acidentado e muito pouco habitadas.  O levantamento visa posterior reflorestamento das areas, possuindo baixa precisao.</v>
          </cell>
          <cell r="D1568" t="str">
            <v>ha</v>
          </cell>
          <cell r="E1568">
            <v>53.42</v>
          </cell>
        </row>
        <row r="1569">
          <cell r="A1569" t="str">
            <v>SE007060</v>
          </cell>
          <cell r="B1569" t="str">
            <v>SE20102150A</v>
          </cell>
          <cell r="C1569" t="str">
            <v>Levantamento de secao transversal em terreno de orografia acidentada e vegetacao rala, considerando-se teodolito ou estacao total e distanciometro eletronico, na escala 1:100, incluindo-se a apresentacao em papel e em meio digital (preferencia por Autocad</v>
          </cell>
          <cell r="D1569" t="str">
            <v>m</v>
          </cell>
          <cell r="E1569">
            <v>1.02</v>
          </cell>
        </row>
        <row r="1570">
          <cell r="A1570" t="str">
            <v>SE003989</v>
          </cell>
          <cell r="B1570" t="str">
            <v>SE20102200A</v>
          </cell>
          <cell r="C1570" t="str">
            <v>Levantamento de secao transversal em terreno de orografia acidentada e vegetacao rala, considerando-se o teodolito e usando a estadimetria.  Medido por metro linear de secao, incluindo-se o desenho em papel milimetrado vegetal na escala 1:200.</v>
          </cell>
          <cell r="D1570" t="str">
            <v>m</v>
          </cell>
          <cell r="E1570">
            <v>0.61</v>
          </cell>
        </row>
        <row r="1571">
          <cell r="A1571" t="str">
            <v>SE003991</v>
          </cell>
          <cell r="B1571" t="str">
            <v>SE20102250A</v>
          </cell>
          <cell r="C1571" t="str">
            <v>Levantamento de secao transversal em terreno de orografia acidentada e vegetacao densa, considerando-se o teodolito e usando a estadimetria.  Medido por metro linear de secao, incluindo-se o desenho em papel milimetrado vegetal na escala 1:200.</v>
          </cell>
          <cell r="D1571" t="str">
            <v>m</v>
          </cell>
          <cell r="E1571">
            <v>0.84</v>
          </cell>
        </row>
        <row r="1572">
          <cell r="A1572" t="str">
            <v>SE003992</v>
          </cell>
          <cell r="B1572" t="str">
            <v>SE20102300A</v>
          </cell>
          <cell r="C1572" t="str">
            <v>Levantamento de secao transversal em terreno de orografia acidentada e vegetacao densa, considerando-se o nivel como equipamento.  Medido por metro linear de secao, incluindo-se o desenho em papel milimetrado vegetal na escala 1:200.</v>
          </cell>
          <cell r="D1572" t="str">
            <v>m</v>
          </cell>
          <cell r="E1572">
            <v>0.82</v>
          </cell>
        </row>
        <row r="1573">
          <cell r="A1573" t="str">
            <v>SE007059</v>
          </cell>
          <cell r="B1573" t="str">
            <v>SE20102350/</v>
          </cell>
          <cell r="C1573" t="str">
            <v>Elaboracao de planta topografica planialtimetrica e cadastral, na escala 1:500, a partir de secoes transversais ja levantadas no local, incluindo-se a apresentacao em papel e em meio digital (preferencia por Autocad R12).</v>
          </cell>
          <cell r="D1573" t="str">
            <v>ha</v>
          </cell>
          <cell r="E1573">
            <v>551.85</v>
          </cell>
        </row>
        <row r="1574">
          <cell r="A1574" t="str">
            <v>SE000031</v>
          </cell>
          <cell r="B1574" t="str">
            <v>SE20102400A</v>
          </cell>
          <cell r="C1574" t="str">
            <v>Tubo para inclinometro, de aluminio, exclusive perfuracao, caixa de protecao e leitura.  Fornecimento e instalacao.</v>
          </cell>
          <cell r="D1574" t="str">
            <v>m</v>
          </cell>
          <cell r="E1574">
            <v>82.46</v>
          </cell>
        </row>
        <row r="1575">
          <cell r="A1575" t="str">
            <v>SE003704</v>
          </cell>
          <cell r="B1575" t="str">
            <v>SE20102450A</v>
          </cell>
          <cell r="C1575" t="str">
            <v>Nivelamento e contranivelamento de linha topografica, em terreno de orografia nao acidentada, incluindo desenho em escala 1:1000 (H) e 1:100 (V) em papel milimetrado vegetal.</v>
          </cell>
          <cell r="D1575" t="str">
            <v>Km</v>
          </cell>
          <cell r="E1575">
            <v>171.3</v>
          </cell>
        </row>
        <row r="1576">
          <cell r="A1576" t="str">
            <v>SE003705</v>
          </cell>
          <cell r="B1576" t="str">
            <v>SE20102500A</v>
          </cell>
          <cell r="C1576" t="str">
            <v>Nivelamento de eixo de logradouro, de acordo com as especificacoes da Prefeitura da Cidade do Rio de Janeiro, incluindo desenho em papel milimetrado vegetal.</v>
          </cell>
          <cell r="D1576" t="str">
            <v>Km</v>
          </cell>
          <cell r="E1576">
            <v>78.83</v>
          </cell>
        </row>
        <row r="1577">
          <cell r="A1577" t="str">
            <v>SE005426</v>
          </cell>
          <cell r="B1577" t="str">
            <v>SE20150050/</v>
          </cell>
          <cell r="C1577" t="str">
            <v>Levantamento fotografico de aspecto de area urbana com fornecimento do negativo e de ampliacao colorida no tamanho (10x15)cm.</v>
          </cell>
          <cell r="D1577" t="str">
            <v>un</v>
          </cell>
          <cell r="E1577">
            <v>1.78</v>
          </cell>
        </row>
        <row r="1578">
          <cell r="A1578" t="str">
            <v>SE017792</v>
          </cell>
          <cell r="B1578" t="str">
            <v>SE20150100/</v>
          </cell>
          <cell r="C1578" t="str">
            <v>Levantamento fotografico aereo vertical de area urbana com superficie superior a 0,5 Km2 e igual ou inferior a 1,25 Km2, na escala de 1:500, ou superior a 2 Km2 e igual ou inferior a 5 Km2, na escala de 1:1.000, com erro maximo de 15%, utilizando camera d</v>
          </cell>
          <cell r="D1578" t="str">
            <v>cj</v>
          </cell>
          <cell r="E1578">
            <v>2888.7</v>
          </cell>
        </row>
        <row r="1579">
          <cell r="A1579" t="str">
            <v>SE017793</v>
          </cell>
          <cell r="B1579" t="str">
            <v>SE20150150/</v>
          </cell>
          <cell r="C1579" t="str">
            <v>Levantamento fotografico aereo vertical de area urbana com superficie de ate 0,5 Km2, na escala de 1:500, ou de ate 2 Km2, na escala de 1:1.000, com erro maximo de 15%, utilizando camera de medio formato (filme 120) ou superior, com fornecimento dos negat</v>
          </cell>
          <cell r="D1579" t="str">
            <v>cj</v>
          </cell>
          <cell r="E1579">
            <v>2003.52</v>
          </cell>
        </row>
        <row r="1580">
          <cell r="A1580" t="str">
            <v>SE017794</v>
          </cell>
          <cell r="B1580" t="str">
            <v>SE20150200/</v>
          </cell>
          <cell r="C1580" t="str">
            <v xml:space="preserve">Levantamento fotografico aereo vertical de area urbana com superficie superior a 1,25 Km2 e igual ou inferior a 2,5 Km2, na escala de 1:500, ou superior a 5 Km2 e igual ou inferior a 10 Km2, na escala de 1:1.000, com erro maximo de 15%, utilizando camera </v>
          </cell>
          <cell r="D1580" t="str">
            <v>cj</v>
          </cell>
          <cell r="E1580">
            <v>5047.3999999999996</v>
          </cell>
        </row>
        <row r="1581">
          <cell r="A1581" t="str">
            <v>SE017795</v>
          </cell>
          <cell r="B1581" t="str">
            <v>SE20150250/</v>
          </cell>
          <cell r="C1581" t="str">
            <v>Levantamento fotografico aereo vertical de area urbana com superficie superior a 2,5 Km2 e igual ou inferior a 5 Km2, na escala de 1:500, ou superior a 10 Km2 e igual ou inferior a 20 Km2, na escala de 1:1.000, com erro maximo de 15%, utilizando camera de</v>
          </cell>
          <cell r="D1581" t="str">
            <v>cj</v>
          </cell>
          <cell r="E1581">
            <v>8033.8</v>
          </cell>
        </row>
        <row r="1582">
          <cell r="A1582" t="str">
            <v>SE004886</v>
          </cell>
          <cell r="B1582" t="str">
            <v>SE25650200A</v>
          </cell>
          <cell r="C1582" t="str">
            <v>Fornecimento de projeto executivo de instalacao de agua em Autocad aprovado pela concessionaria, em predios culturais.</v>
          </cell>
          <cell r="D1582" t="str">
            <v>m2</v>
          </cell>
          <cell r="E1582">
            <v>4.13</v>
          </cell>
        </row>
        <row r="1583">
          <cell r="A1583" t="str">
            <v>SE004910</v>
          </cell>
          <cell r="B1583" t="str">
            <v>SE25650250A</v>
          </cell>
          <cell r="C1583" t="str">
            <v>Fornecimento de projeto executivo de instalacao de agua em Autocad aprovado na concessionaria, em predios hospitalares com ate 4000m2 de area.</v>
          </cell>
          <cell r="D1583" t="str">
            <v>m2</v>
          </cell>
          <cell r="E1583">
            <v>7.38</v>
          </cell>
        </row>
        <row r="1584">
          <cell r="A1584" t="str">
            <v>SE004912</v>
          </cell>
          <cell r="B1584" t="str">
            <v>SE25650300A</v>
          </cell>
          <cell r="C1584" t="str">
            <v>Fornecimento de projeto executivo de instalacao de agua em Autocad aprovado na concessionaria em predios hospitalares, considerando a area acima de 4000m2.</v>
          </cell>
          <cell r="D1584" t="str">
            <v>m2</v>
          </cell>
          <cell r="E1584">
            <v>6.18</v>
          </cell>
        </row>
        <row r="1585">
          <cell r="A1585" t="str">
            <v>SE004920</v>
          </cell>
          <cell r="B1585" t="str">
            <v>SE25650350A</v>
          </cell>
          <cell r="C1585" t="str">
            <v>Fornecimento de projeto executivo de instalacao de agua em Autocad aprovado na concessionaria em habitacoes/edificios com ate 500m2 de area.</v>
          </cell>
          <cell r="D1585" t="str">
            <v>m2</v>
          </cell>
          <cell r="E1585">
            <v>4.5</v>
          </cell>
        </row>
        <row r="1586">
          <cell r="A1586" t="str">
            <v>SE004922</v>
          </cell>
          <cell r="B1586" t="str">
            <v>SE25650400A</v>
          </cell>
          <cell r="C1586" t="str">
            <v>Fornecimento de projeto executivo de instalacao de agua em Autocad aprovado na concessionaria em habitacoes/edificios, com 500 a 3000m2 de area sendo os primeiros 500m2 medidos como o item SE004920.</v>
          </cell>
          <cell r="D1586" t="str">
            <v>m2</v>
          </cell>
          <cell r="E1586">
            <v>3.03</v>
          </cell>
        </row>
        <row r="1587">
          <cell r="A1587" t="str">
            <v>SE004923</v>
          </cell>
          <cell r="B1587" t="str">
            <v>SE25650450A</v>
          </cell>
          <cell r="C1587" t="str">
            <v>Fornecimento de projeto executivo de instalacao de agua em Autocad aprovado na concessionaria em habitacoes/edificios, considerando a area acima de 3000m2, sendo os primeiros 500m2 medidos como o item SE004920 e de 501 a 3000m2 como o item SE004922.</v>
          </cell>
          <cell r="D1587" t="str">
            <v>m2</v>
          </cell>
          <cell r="E1587">
            <v>2.27</v>
          </cell>
        </row>
        <row r="1588">
          <cell r="A1588" t="str">
            <v>SE004941</v>
          </cell>
          <cell r="B1588" t="str">
            <v>SE25650500A</v>
          </cell>
          <cell r="C1588" t="str">
            <v>Fornecimento de projeto executivo de instalacao de agua em Autocad aprovado na concessionaria em urbanizacao com ate 15000m2 de area.</v>
          </cell>
          <cell r="D1588" t="str">
            <v>m2</v>
          </cell>
          <cell r="E1588">
            <v>0.4</v>
          </cell>
        </row>
        <row r="1589">
          <cell r="A1589" t="str">
            <v>SE004942</v>
          </cell>
          <cell r="B1589" t="str">
            <v>SE25650550A</v>
          </cell>
          <cell r="C1589" t="str">
            <v>Fornecimento de projeto executivo de instalacao de agua em Autocad aprovado na concessionaria em urbanizacao, considerando a area acima de 15000m2.</v>
          </cell>
          <cell r="D1589" t="str">
            <v>m2</v>
          </cell>
          <cell r="E1589">
            <v>0.27</v>
          </cell>
        </row>
        <row r="1590">
          <cell r="A1590" t="str">
            <v>SE004954</v>
          </cell>
          <cell r="B1590" t="str">
            <v>SE25650600A</v>
          </cell>
          <cell r="C1590" t="str">
            <v>Fornecimento de projeto executivo de instalacao de agua em Autocad aprovado na concessionaria em habitacao/loteamento com ate 12000m2 de area.</v>
          </cell>
          <cell r="D1590" t="str">
            <v>m2</v>
          </cell>
          <cell r="E1590">
            <v>2.4700000000000002</v>
          </cell>
        </row>
        <row r="1591">
          <cell r="A1591" t="str">
            <v>SE004955</v>
          </cell>
          <cell r="B1591" t="str">
            <v>SE25650650A</v>
          </cell>
          <cell r="C1591" t="str">
            <v>Fornecimento de projeto executivo de instalacao de agua em Autocad aprovado na concessionaria em habitacao/loteamento com 12000 a 36000m2 de area, sendo os primeiros 12000m2 medidos como o item SE004954.</v>
          </cell>
          <cell r="D1591" t="str">
            <v>m2</v>
          </cell>
          <cell r="E1591">
            <v>1.62</v>
          </cell>
        </row>
        <row r="1592">
          <cell r="A1592" t="str">
            <v>SE004956</v>
          </cell>
          <cell r="B1592" t="str">
            <v>SE25650700A</v>
          </cell>
          <cell r="C1592" t="str">
            <v>Fornecimento de projeto executivo de instalacao de agua em Autocad aprovado na concessionaria em habitacao/loteamento, considerando a area acima de 36000m2, sendo os primeiros 12000m2 medidos como o item SE004954 e de 12001 a 36000m2 como o item SE004955.</v>
          </cell>
          <cell r="D1592" t="str">
            <v>m2</v>
          </cell>
          <cell r="E1592">
            <v>1.23</v>
          </cell>
        </row>
        <row r="1593">
          <cell r="A1593" t="str">
            <v>SE006683</v>
          </cell>
          <cell r="B1593" t="str">
            <v>SE25650750/</v>
          </cell>
          <cell r="C1593" t="str">
            <v>Projeto executivo de instalacao hidraulica de montagem interna de chafarizes, apresentado em papel vegetal nos padroes da contratada, de acordo com a ABNT.</v>
          </cell>
          <cell r="D1593" t="str">
            <v>cj</v>
          </cell>
          <cell r="E1593">
            <v>419.2</v>
          </cell>
        </row>
        <row r="1594">
          <cell r="A1594" t="str">
            <v>SE004868</v>
          </cell>
          <cell r="B1594" t="str">
            <v>SE25700050A</v>
          </cell>
          <cell r="C1594" t="str">
            <v>Fornecimento de projeto executivo de instalacao de luz em Autocad aprovado pela concessionaria, em predios escolares e administrativos com ate 500m2 de area.</v>
          </cell>
          <cell r="D1594" t="str">
            <v>m2</v>
          </cell>
          <cell r="E1594">
            <v>4.9400000000000004</v>
          </cell>
        </row>
        <row r="1595">
          <cell r="A1595" t="str">
            <v>SE004869</v>
          </cell>
          <cell r="B1595" t="str">
            <v>SE25700100A</v>
          </cell>
          <cell r="C1595" t="str">
            <v>Fornecimento de projeto executivo de instalacao de luz em Autocad aprovado pela concessionaria, em predios escolares e administrativos com ate 500 a 3000m2 de area, sendo os primeiros 500m2 medidos como o item SE004868.</v>
          </cell>
          <cell r="D1595" t="str">
            <v>m2</v>
          </cell>
          <cell r="E1595">
            <v>4.13</v>
          </cell>
        </row>
        <row r="1596">
          <cell r="A1596" t="str">
            <v>SE004870</v>
          </cell>
          <cell r="B1596" t="str">
            <v>SE25700150A</v>
          </cell>
          <cell r="C1596" t="str">
            <v>Fornecimento de projeto executivo de instalacao de luz em Autocad aprovado na concessionaria em predios escolares e administrativos, considerando a area acima de 3000m2, sendo os primeiros 500m2 medidos como o item SE 004868 e de 501 a 3000m2, como o item</v>
          </cell>
          <cell r="D1596" t="str">
            <v>m2</v>
          </cell>
          <cell r="E1596">
            <v>2.4700000000000002</v>
          </cell>
        </row>
        <row r="1597">
          <cell r="A1597" t="str">
            <v>SE004887</v>
          </cell>
          <cell r="B1597" t="str">
            <v>SE25700200A</v>
          </cell>
          <cell r="C1597" t="str">
            <v>Fornecimento de projeto executivo de instalacao de luz em Autocad aprovado pela concessionaria, em predios culturais com ate 3000m2 de area.</v>
          </cell>
          <cell r="D1597" t="str">
            <v>m2</v>
          </cell>
          <cell r="E1597">
            <v>8.2799999999999994</v>
          </cell>
        </row>
        <row r="1598">
          <cell r="A1598" t="str">
            <v>SE004889</v>
          </cell>
          <cell r="B1598" t="str">
            <v>SE25700250A</v>
          </cell>
          <cell r="C1598" t="str">
            <v>Fornecimento de projeto executivo de instalacao de luz em Autocad aprovado pela concessionaria, em predios culturais, considerando a area acima de 3000m2.</v>
          </cell>
          <cell r="D1598" t="str">
            <v>m2</v>
          </cell>
          <cell r="E1598">
            <v>6.18</v>
          </cell>
        </row>
        <row r="1599">
          <cell r="A1599" t="str">
            <v>SE004913</v>
          </cell>
          <cell r="B1599" t="str">
            <v>SE25700300A</v>
          </cell>
          <cell r="C1599" t="str">
            <v>Fornecimento de projeto executivo de instalacao de luz em Autocad aprovado na concessionaria em predios hospitalares.</v>
          </cell>
          <cell r="D1599" t="str">
            <v>m2</v>
          </cell>
          <cell r="E1599">
            <v>9.8699999999999992</v>
          </cell>
        </row>
        <row r="1600">
          <cell r="A1600" t="str">
            <v>SE004925</v>
          </cell>
          <cell r="B1600" t="str">
            <v>SE25700350A</v>
          </cell>
          <cell r="C1600" t="str">
            <v>Fornecimento de projeto executivo de instalacao de luz em Autocad aprovado na concessionaria em habitacoes/edificios com ate 500m2 de area.</v>
          </cell>
          <cell r="D1600" t="str">
            <v>m2</v>
          </cell>
          <cell r="E1600">
            <v>6.02</v>
          </cell>
        </row>
        <row r="1601">
          <cell r="A1601" t="str">
            <v>SE004926</v>
          </cell>
          <cell r="B1601" t="str">
            <v>SE25700400A</v>
          </cell>
          <cell r="C1601" t="str">
            <v>Fornecimento de projeto executivo de instalacao de luz em Autocad aprovado na concessionaria em habitacoes/edificios, com 500 a 3000m2 de area sendo os primeiros 500m2 medidos como o item SE004925.</v>
          </cell>
          <cell r="D1601" t="str">
            <v>m2</v>
          </cell>
          <cell r="E1601">
            <v>4.5</v>
          </cell>
        </row>
        <row r="1602">
          <cell r="A1602" t="str">
            <v>SE004927</v>
          </cell>
          <cell r="B1602" t="str">
            <v>SE25700450A</v>
          </cell>
          <cell r="C1602" t="str">
            <v>Fornecimento de projeto executivo de instalacao de luz em Autocad aprovado na concessionaria em habitacoes/edificios, considerando a area acima de 3000m2, sendo os primeiros 500m2 medidos como o item SE004926 e de 501 a 3000m2 como o item SE004925.</v>
          </cell>
          <cell r="D1602" t="str">
            <v>m2</v>
          </cell>
          <cell r="E1602">
            <v>3.03</v>
          </cell>
        </row>
        <row r="1603">
          <cell r="A1603" t="str">
            <v>SE004943</v>
          </cell>
          <cell r="B1603" t="str">
            <v>SE25700500A</v>
          </cell>
          <cell r="C1603" t="str">
            <v>Fornecimento de projeto executivo de instalacao de luz em Autocad aprovado na concessionaria em urbanizacao com ate 15000m2 de area.</v>
          </cell>
          <cell r="D1603" t="str">
            <v>m2</v>
          </cell>
          <cell r="E1603">
            <v>0.56000000000000005</v>
          </cell>
        </row>
        <row r="1604">
          <cell r="A1604" t="str">
            <v>SE004944</v>
          </cell>
          <cell r="B1604" t="str">
            <v>SE25700550A</v>
          </cell>
          <cell r="C1604" t="str">
            <v>Fornecimento de projeto executivo de instalacao de luz em Autocad aprovado na concessionaria em urbanizacao, considerando a area acima de 15000m2.</v>
          </cell>
          <cell r="D1604" t="str">
            <v>m2</v>
          </cell>
          <cell r="E1604">
            <v>0.39</v>
          </cell>
        </row>
        <row r="1605">
          <cell r="A1605" t="str">
            <v>SE004957</v>
          </cell>
          <cell r="B1605" t="str">
            <v>SE25700600A</v>
          </cell>
          <cell r="C1605" t="str">
            <v>Fornecimento de projeto executivo de instalacao de luz em Autocad aprovado na concessionaria em habitacao/loteamento com ate 12000m2 de area.</v>
          </cell>
          <cell r="D1605" t="str">
            <v>m2</v>
          </cell>
          <cell r="E1605">
            <v>2.4700000000000002</v>
          </cell>
        </row>
        <row r="1606">
          <cell r="A1606" t="str">
            <v>SE004958</v>
          </cell>
          <cell r="B1606" t="str">
            <v>SE25700650A</v>
          </cell>
          <cell r="C1606" t="str">
            <v>Fornecimento de projeto executivo de instalacao de luz em Autocad aprovado na concessionaria em habitacao/loteamento com 12000 a 36000m2 de area, sendo os primeiros 12000m2 medidos como o item SE004957.</v>
          </cell>
          <cell r="D1606" t="str">
            <v>m2</v>
          </cell>
          <cell r="E1606">
            <v>1.62</v>
          </cell>
        </row>
        <row r="1607">
          <cell r="A1607" t="str">
            <v>SE004960</v>
          </cell>
          <cell r="B1607" t="str">
            <v>SE25700700A</v>
          </cell>
          <cell r="C1607" t="str">
            <v>Fornecimento de projeto executivo de instalacao de luz em Autocad aprovado na concessionaria em habitacao/loteamento, considerando a area acima de 36000m2, sendo os primeiros 12000m2 medidos como o item SE004957 e de 12001 a 36000m2 como o item SE004958.</v>
          </cell>
          <cell r="D1607" t="str">
            <v>m2</v>
          </cell>
          <cell r="E1607">
            <v>1.23</v>
          </cell>
        </row>
        <row r="1608">
          <cell r="A1608" t="str">
            <v>SE006685</v>
          </cell>
          <cell r="B1608" t="str">
            <v>SE25700750/</v>
          </cell>
          <cell r="C1608" t="str">
            <v>Projeto executivo de instalacao eletrica do quadro dos comandos de motores para chafarizes, apresentado em papel vegetal nos padroes da contratada, de acordo com a ABNT.</v>
          </cell>
          <cell r="D1608" t="str">
            <v>cj</v>
          </cell>
          <cell r="E1608">
            <v>419.2</v>
          </cell>
        </row>
        <row r="1609">
          <cell r="A1609" t="str">
            <v>SE006765</v>
          </cell>
          <cell r="B1609" t="str">
            <v>SE25700800/</v>
          </cell>
          <cell r="C1609" t="str">
            <v>Projeto executivo de sistema de ar condicionado, em Autocad, em Predios com area de ate 500m2.</v>
          </cell>
          <cell r="D1609" t="str">
            <v>m2</v>
          </cell>
          <cell r="E1609">
            <v>3.49</v>
          </cell>
        </row>
        <row r="1610">
          <cell r="A1610" t="str">
            <v>SE006766</v>
          </cell>
          <cell r="B1610" t="str">
            <v>SE25700850/</v>
          </cell>
          <cell r="C1610" t="str">
            <v>Projeto executivo de sistema de ar condicionado, em Autocad, em predios com area de 500 a 3000m2.</v>
          </cell>
          <cell r="D1610" t="str">
            <v>m2</v>
          </cell>
          <cell r="E1610">
            <v>2.9</v>
          </cell>
        </row>
        <row r="1611">
          <cell r="A1611" t="str">
            <v>SE006767</v>
          </cell>
          <cell r="B1611" t="str">
            <v>SE25700900/</v>
          </cell>
          <cell r="C1611" t="str">
            <v>Projeto executivo de sistema de ar condicionado, em Autocad, em predios com area acima de 3000m2.</v>
          </cell>
          <cell r="D1611" t="str">
            <v>m2</v>
          </cell>
          <cell r="E1611">
            <v>1.76</v>
          </cell>
        </row>
        <row r="1612">
          <cell r="A1612" t="str">
            <v>SE006768</v>
          </cell>
          <cell r="B1612" t="str">
            <v>SE25700950/</v>
          </cell>
          <cell r="C1612" t="str">
            <v>Projeto executivo de rede logica (computadores) em Autocad, em predios com area de ate 500m2.</v>
          </cell>
          <cell r="D1612" t="str">
            <v>m2</v>
          </cell>
          <cell r="E1612">
            <v>3.49</v>
          </cell>
        </row>
        <row r="1613">
          <cell r="A1613" t="str">
            <v>SE006769</v>
          </cell>
          <cell r="B1613" t="str">
            <v>SE25701000/</v>
          </cell>
          <cell r="C1613" t="str">
            <v>Projeto executivo de rede logica (computadores) em Autocad, em predios com area de 500m2 a 3000m2.</v>
          </cell>
          <cell r="D1613" t="str">
            <v>m2</v>
          </cell>
          <cell r="E1613">
            <v>2.9</v>
          </cell>
        </row>
        <row r="1614">
          <cell r="A1614" t="str">
            <v>SE006770</v>
          </cell>
          <cell r="B1614" t="str">
            <v>SE25701050/</v>
          </cell>
          <cell r="C1614" t="str">
            <v>Projeto executivo de rede logica (computadores) em Autocad, em predios com area acima de 3000m2.</v>
          </cell>
          <cell r="D1614" t="str">
            <v>m2</v>
          </cell>
          <cell r="E1614">
            <v>1.76</v>
          </cell>
        </row>
        <row r="1615">
          <cell r="A1615" t="str">
            <v>SE009772</v>
          </cell>
          <cell r="B1615" t="str">
            <v>SE25701100A</v>
          </cell>
          <cell r="C1615" t="str">
            <v>Projeto executivo de eletrica para subestacao apresentado em Autocad for Windows, nos padroes da contratante, aprovado na concessionaria.</v>
          </cell>
          <cell r="D1615" t="str">
            <v>un</v>
          </cell>
          <cell r="E1615">
            <v>3115.35</v>
          </cell>
        </row>
        <row r="1616">
          <cell r="A1616" t="str">
            <v>SE004905</v>
          </cell>
          <cell r="B1616" t="str">
            <v>SE25750050A</v>
          </cell>
          <cell r="C1616" t="str">
            <v>Fornecimento de projeto executivo de instalacao de seguranca em Autocad aprovado na concessionaria, em predios culturais.</v>
          </cell>
          <cell r="D1616" t="str">
            <v>m2</v>
          </cell>
          <cell r="E1616">
            <v>4.13</v>
          </cell>
        </row>
        <row r="1617">
          <cell r="A1617" t="str">
            <v>SE010183</v>
          </cell>
          <cell r="B1617" t="str">
            <v>SE25800050A</v>
          </cell>
          <cell r="C1617" t="str">
            <v xml:space="preserve">Projeto executivo de instalacoes especiais em Autocad, aprovado na concessionaria, em predios culturais, considerando a area com 500m2 a 3000m2, compreendendo projetos de iluminacao cenica, sonorizacao de auditorio, plateia e palco, sistema de audivisual </v>
          </cell>
          <cell r="D1617" t="str">
            <v>m2</v>
          </cell>
          <cell r="E1617">
            <v>35.380000000000003</v>
          </cell>
        </row>
        <row r="1618">
          <cell r="A1618" t="str">
            <v>SE006175</v>
          </cell>
          <cell r="B1618" t="str">
            <v>SE25850050/</v>
          </cell>
          <cell r="C1618" t="str">
            <v>Projeto executivo de arquitetura para construcao de galpao (geometrico, cortes, detalhamento e perspectiva) apresentado em papel vegetal nos padroes da contratante, de acordo com a ABNT, considerando a area de 500m2.</v>
          </cell>
          <cell r="D1618" t="str">
            <v>m2</v>
          </cell>
          <cell r="E1618">
            <v>14.01</v>
          </cell>
        </row>
        <row r="1619">
          <cell r="A1619" t="str">
            <v>SE009774</v>
          </cell>
          <cell r="B1619" t="str">
            <v>SE25850100A</v>
          </cell>
          <cell r="C1619" t="str">
            <v>Projeto executivo de arquitetura para reforma e adaptacao de area destinada a abrigar a subestacao, apresentado em Autocad for Windows, nos padroes da contratante.</v>
          </cell>
          <cell r="D1619" t="str">
            <v>un</v>
          </cell>
          <cell r="E1619">
            <v>3159.3</v>
          </cell>
        </row>
        <row r="1620">
          <cell r="A1620" t="str">
            <v>SE007299</v>
          </cell>
          <cell r="B1620" t="str">
            <v>SE25850150A</v>
          </cell>
          <cell r="C1620" t="str">
            <v>Desenho em perspectiva no tamanho de (70x50)cm, colorido, para projeto de tratamento paisagistico em areas publicas.</v>
          </cell>
          <cell r="D1620" t="str">
            <v>un</v>
          </cell>
          <cell r="E1620">
            <v>920.88</v>
          </cell>
        </row>
        <row r="1621">
          <cell r="A1621" t="str">
            <v>SE006177</v>
          </cell>
          <cell r="B1621" t="str">
            <v>SE25850200/</v>
          </cell>
          <cell r="C1621" t="str">
            <v>Projeto executivo de arquitetura para implantacao de viveiros de mudas de arvores e hortas (geometrico, cortes, detalhamento e perspectivas) apresentado em papel vegetal nos padroes da contratante, de acordo com a ABNT, considerando a area de ate 20.000m2</v>
          </cell>
          <cell r="D1621" t="str">
            <v>m2</v>
          </cell>
          <cell r="E1621">
            <v>0.88</v>
          </cell>
        </row>
        <row r="1622">
          <cell r="A1622" t="str">
            <v>SE006323</v>
          </cell>
          <cell r="B1622" t="str">
            <v>SE25850250/</v>
          </cell>
          <cell r="C1622" t="str">
            <v>Projeto executivo de instalacao eletrica, apresentado em papel vegetal nos padroes da contratante, de acordo com a ABTN, para chafarizes, inclusive legalizacao junto a concessionaria.</v>
          </cell>
          <cell r="D1622" t="str">
            <v>cj</v>
          </cell>
          <cell r="E1622">
            <v>209.6</v>
          </cell>
        </row>
        <row r="1623">
          <cell r="A1623" t="str">
            <v>SE006324</v>
          </cell>
          <cell r="B1623" t="str">
            <v>SE25850300/</v>
          </cell>
          <cell r="C1623" t="str">
            <v>Projeto executivo de instalacao hidro-sanitaria, apresentado em papel vegetal nos padroes da contratada, de acordo com a ABTN, para chafarizes, inclusive legalizacao junto a concessionaria.</v>
          </cell>
          <cell r="D1623" t="str">
            <v>cj</v>
          </cell>
          <cell r="E1623">
            <v>209.6</v>
          </cell>
        </row>
        <row r="1624">
          <cell r="A1624" t="str">
            <v>SE006176</v>
          </cell>
          <cell r="B1624" t="str">
            <v>SE25850350/</v>
          </cell>
          <cell r="C1624" t="str">
            <v>Projeto executivo de sistema de drenagem e irrigacao para implantacao de viveiros de mudas de arvores e hortas, apresentado em papel vegetal nos padroes da contratante, de acordo com a ABNT, considerando a area de ate 20.000m2.</v>
          </cell>
          <cell r="D1624" t="str">
            <v>m2</v>
          </cell>
          <cell r="E1624">
            <v>0.52</v>
          </cell>
        </row>
        <row r="1625">
          <cell r="A1625" t="str">
            <v>SE017735</v>
          </cell>
          <cell r="B1625" t="str">
            <v>SE25900200/</v>
          </cell>
          <cell r="C1625" t="str">
            <v>Servicos de elaboracao de projeto estrutural final de engenharia de obras-de-arte especiais (pontes, viadutos e passarelas) em concreto armado e/ou protendido ou estrutura de aco, apresentado em plantas e memoria de calculo obedecendo a orientacao da PCRJ</v>
          </cell>
          <cell r="D1625" t="str">
            <v>m2</v>
          </cell>
          <cell r="E1625">
            <v>43.41</v>
          </cell>
        </row>
        <row r="1626">
          <cell r="A1626" t="str">
            <v>SE017738</v>
          </cell>
          <cell r="B1626" t="str">
            <v>SE25900300/</v>
          </cell>
          <cell r="C1626" t="str">
            <v>Servicos de elaboracao de projeto estrutural final de engenharia de obras-de-arte especiais (pontes, viadutos e passarelas) em concreto armado e/ou protendido ou estrutura de aco, apresentado em plantas e memoria de calculo obedecendo a orientacao da PCRJ</v>
          </cell>
          <cell r="D1626" t="str">
            <v>m2</v>
          </cell>
          <cell r="E1626">
            <v>39.659999999999997</v>
          </cell>
        </row>
        <row r="1627">
          <cell r="A1627" t="str">
            <v>SE017736</v>
          </cell>
          <cell r="B1627" t="str">
            <v>SE25900350/</v>
          </cell>
          <cell r="C1627" t="str">
            <v>Servicos de elaboracao de projeto estrutural final de engenharia de obras-de-arte especiais (pontes, viadutos e passarelas) em concreto armado e/ou protendido ou estrutura de aco, apresentado em plantas e memoria de calculo obedecendo a orientacao da PCRJ</v>
          </cell>
          <cell r="D1627" t="str">
            <v>m2</v>
          </cell>
          <cell r="E1627">
            <v>37.869999999999997</v>
          </cell>
        </row>
        <row r="1628">
          <cell r="A1628" t="str">
            <v>SE017737</v>
          </cell>
          <cell r="B1628" t="str">
            <v>SE25900400/</v>
          </cell>
          <cell r="C1628" t="str">
            <v>Servicos de elaboracao de projeto estrutural final de engenharia de obras-de-arte especiais (pontes, viadutos e passarelas) em concreto armado e/ou protendido ou estrutura de aco, apresentado em plantas e memoria de calculo obedecendo a orientacao da PCRJ</v>
          </cell>
          <cell r="D1628" t="str">
            <v>m2</v>
          </cell>
          <cell r="E1628">
            <v>35.18</v>
          </cell>
        </row>
        <row r="1629">
          <cell r="A1629" t="str">
            <v>SE009914</v>
          </cell>
          <cell r="B1629" t="str">
            <v>SE25950050A</v>
          </cell>
          <cell r="C1629" t="str">
            <v>Projeto executivo de programacao visual para predios escolares e/ou administrativos de 501 ate 3000m2 apresentado em Autocad for Windows nos padroes da contratante.</v>
          </cell>
          <cell r="D1629" t="str">
            <v>m2</v>
          </cell>
          <cell r="E1629">
            <v>4.08</v>
          </cell>
        </row>
        <row r="1630">
          <cell r="A1630" t="str">
            <v>SE005965</v>
          </cell>
          <cell r="B1630" t="str">
            <v>SE30050050/</v>
          </cell>
          <cell r="C1630" t="str">
            <v>Extracao com auxilio de sonda rotativa de corpos de prova com 15cm de diametro em pavimentos com placas de concreto, revestimentos betuminosos, com mais de 10cm de espessura.</v>
          </cell>
          <cell r="D1630" t="str">
            <v>un</v>
          </cell>
          <cell r="E1630">
            <v>259.85000000000002</v>
          </cell>
        </row>
        <row r="1631">
          <cell r="A1631" t="str">
            <v>SE005940</v>
          </cell>
          <cell r="B1631" t="str">
            <v>SE30050100/</v>
          </cell>
          <cell r="C1631" t="str">
            <v>Determinacao da deformacao do pavimento com auxilio da Viga Benkelmann, ponto.</v>
          </cell>
          <cell r="D1631" t="str">
            <v>un</v>
          </cell>
          <cell r="E1631">
            <v>54.7</v>
          </cell>
        </row>
        <row r="1632">
          <cell r="A1632" t="str">
            <v>SE009320</v>
          </cell>
          <cell r="B1632" t="str">
            <v>SE35050250A</v>
          </cell>
          <cell r="C1632" t="str">
            <v>Servicos de inventario, metodologia de cadastro e avaliacao da arborizacao publica da Cidade do Rio de Janeiro.</v>
          </cell>
          <cell r="D1632" t="str">
            <v>un</v>
          </cell>
          <cell r="E1632">
            <v>1.31</v>
          </cell>
        </row>
        <row r="1633">
          <cell r="A1633" t="str">
            <v>SE017732</v>
          </cell>
          <cell r="B1633" t="str">
            <v>SE35050300/</v>
          </cell>
          <cell r="C1633" t="str">
            <v>Servicos de elaboracao de vistorias, laudos tecnicos, anteprojetos de intervencoes localizadas, quantitativos e relatorio fotografico para execucao de recuperacao estrutural de obras-de-arte especiais, com areas de projecao horizontal entre 1000m2 e 2000m</v>
          </cell>
          <cell r="D1633" t="str">
            <v>m2</v>
          </cell>
          <cell r="E1633">
            <v>4.99</v>
          </cell>
        </row>
        <row r="1634">
          <cell r="A1634" t="str">
            <v>SE017733</v>
          </cell>
          <cell r="B1634" t="str">
            <v>SE35050350/</v>
          </cell>
          <cell r="C1634" t="str">
            <v>Servicos de elaboracao de vistorias, laudos tecnicos, anteprojetos de intervencoes localizadas, quantitativos e relatorio fotografico para execucao de recuperacao estrutural de obras-de-arte especiais, com areas de projecao horizontal entre 2000m2 e 5000m</v>
          </cell>
          <cell r="D1634" t="str">
            <v>m2</v>
          </cell>
          <cell r="E1634">
            <v>3.89</v>
          </cell>
        </row>
        <row r="1635">
          <cell r="A1635" t="str">
            <v>SE017734</v>
          </cell>
          <cell r="B1635" t="str">
            <v>SE35050400/</v>
          </cell>
          <cell r="C1635" t="str">
            <v>Servicos de elaboracao de vistorias, laudos tecnicos, anteprojetos de intervencoes localizadas, quantitativos e relatorio fotografico para execucao de recuperacao estrutural de obras-de-arte especiais, com areas de projecao horizontal acima de 5000m2.  Cu</v>
          </cell>
          <cell r="D1635" t="str">
            <v>m2</v>
          </cell>
          <cell r="E1635">
            <v>3.46</v>
          </cell>
        </row>
        <row r="1636">
          <cell r="A1636" t="str">
            <v>SE017739</v>
          </cell>
          <cell r="B1636" t="str">
            <v>SE35050450/</v>
          </cell>
          <cell r="C1636" t="str">
            <v>Servicos de elaboracao de vistorias, laudos tecnicos, anteprojetos de intervencoes localizadas, quantitativos e relatorio fotografico para execucao de recuperacao estrutural de obras-de-arte especiais, com area de projecao horizontal de ate 1000m2 ou para</v>
          </cell>
          <cell r="D1636" t="str">
            <v>m2</v>
          </cell>
          <cell r="E1636">
            <v>6.13</v>
          </cell>
        </row>
        <row r="1637">
          <cell r="A1637" t="str">
            <v>SE007817</v>
          </cell>
          <cell r="B1637" t="str">
            <v>SE40050050/</v>
          </cell>
          <cell r="C1637" t="str">
            <v>Analise laboratorial de solo de arvores.</v>
          </cell>
          <cell r="D1637" t="str">
            <v>un</v>
          </cell>
          <cell r="E1637">
            <v>80</v>
          </cell>
        </row>
        <row r="1638">
          <cell r="A1638" t="str">
            <v>SE007818</v>
          </cell>
          <cell r="B1638" t="str">
            <v>SE40050100/</v>
          </cell>
          <cell r="C1638" t="str">
            <v>Analise laboratorial fitopatologica de arvores.</v>
          </cell>
          <cell r="D1638" t="str">
            <v>un</v>
          </cell>
          <cell r="E1638">
            <v>80</v>
          </cell>
        </row>
        <row r="1639">
          <cell r="A1639" t="str">
            <v>SE009782</v>
          </cell>
          <cell r="B1639" t="str">
            <v>SE99990050A</v>
          </cell>
          <cell r="C1639" t="str">
            <v>Elaboracao de manual de operacao e manutencao para subestacao abaixadoras de tensao.</v>
          </cell>
          <cell r="D1639" t="str">
            <v>un</v>
          </cell>
          <cell r="E1639">
            <v>1058.19</v>
          </cell>
        </row>
        <row r="1640">
          <cell r="A1640" t="str">
            <v>SE009781</v>
          </cell>
          <cell r="B1640" t="str">
            <v>SE99990100A</v>
          </cell>
          <cell r="C1640" t="str">
            <v>Servicos de comissionamento, testes e treinamento pessoal para utilizacao de subestacao abaixadora de tensao.</v>
          </cell>
          <cell r="D1640" t="str">
            <v>un</v>
          </cell>
          <cell r="E1640">
            <v>2656.31</v>
          </cell>
        </row>
        <row r="1641">
          <cell r="A1641" t="str">
            <v>ST005780</v>
          </cell>
          <cell r="B1641" t="str">
            <v>ST05050050A</v>
          </cell>
          <cell r="C1641" t="str">
            <v>Aplicacao de selante asfaltico a base de acrilicas para pavimentos de concreto, usado como imprimador para material termoplastico, inclusive fornecimento dos materiais necessarios conforme especificacao CET-RIO.</v>
          </cell>
          <cell r="D1641" t="str">
            <v>m2</v>
          </cell>
          <cell r="E1641">
            <v>4.7</v>
          </cell>
        </row>
        <row r="1642">
          <cell r="A1642" t="str">
            <v>ST004511</v>
          </cell>
          <cell r="B1642" t="str">
            <v>ST05050100A</v>
          </cell>
          <cell r="C1642" t="str">
            <v>Instalacao de segregador, conforme especificacao CET-RIO.</v>
          </cell>
          <cell r="D1642" t="str">
            <v>un</v>
          </cell>
          <cell r="E1642">
            <v>8.57</v>
          </cell>
        </row>
        <row r="1643">
          <cell r="A1643" t="str">
            <v>ST005779</v>
          </cell>
          <cell r="B1643" t="str">
            <v>ST15250200/</v>
          </cell>
          <cell r="C1643" t="str">
            <v>Placa de sinalizacao de aluminio com fundo, simbolos e tarjas, em pelicula refletiva com esferas inclusas, inclusive elementos de fixacao, conforme especificacao da CET-RIO.  Fornecimento.</v>
          </cell>
          <cell r="D1643" t="str">
            <v>m2</v>
          </cell>
          <cell r="E1643">
            <v>439.72</v>
          </cell>
        </row>
        <row r="1644">
          <cell r="A1644" t="str">
            <v>ST005776</v>
          </cell>
          <cell r="B1644" t="str">
            <v>ST15250250/</v>
          </cell>
          <cell r="C1644" t="str">
            <v>Placa de sinalizacao de aluminio com fundo, simbolos e tarjas pintadas, inclusive elementos de fixacao, conforme especificacao da CET-RIO.  Fornecimento.</v>
          </cell>
          <cell r="D1644" t="str">
            <v>m2</v>
          </cell>
          <cell r="E1644">
            <v>235.92</v>
          </cell>
        </row>
        <row r="1645">
          <cell r="A1645" t="str">
            <v>ST005774</v>
          </cell>
          <cell r="B1645" t="str">
            <v>ST15250300/</v>
          </cell>
          <cell r="C1645" t="str">
            <v>Placa de sinalizacao modulada de aluminio com fundo em pelicula refletiva com esferas inclusas, simbolos e tarjas em pelicula refletiva com esferas encapsuladas, inclusive elementos de fixacao, conforme especificacao CET-RIO.  Fornecimento.</v>
          </cell>
          <cell r="D1645" t="str">
            <v>m2</v>
          </cell>
          <cell r="E1645">
            <v>985</v>
          </cell>
        </row>
        <row r="1646">
          <cell r="A1646" t="str">
            <v>ST005775</v>
          </cell>
          <cell r="B1646" t="str">
            <v>ST15250350/</v>
          </cell>
          <cell r="C1646" t="str">
            <v>Placa de sinalizacao modulada de aluminio com fundo, simbolos e tarjas em pelicula refletiva com esferas encapsuladas, inclusive elementos de fixacao, conforme especificacao CET-RIO.  Fornecimento.</v>
          </cell>
          <cell r="D1646" t="str">
            <v>m2</v>
          </cell>
          <cell r="E1646">
            <v>1054.1300000000001</v>
          </cell>
        </row>
        <row r="1647">
          <cell r="A1647" t="str">
            <v>ST005786</v>
          </cell>
          <cell r="B1647" t="str">
            <v>ST15250400/</v>
          </cell>
          <cell r="C1647" t="str">
            <v>Placa de sinalizacao modulada de aluminio com fundo, simbolos e tarjas, em pelicula refletiva com esferas inclusas, inclusive elementos de fixacao, conforme especificacao da CET-RIO.  Fornecimento.</v>
          </cell>
          <cell r="D1647" t="str">
            <v>m2</v>
          </cell>
          <cell r="E1647">
            <v>652.5</v>
          </cell>
        </row>
        <row r="1648">
          <cell r="A1648" t="str">
            <v>ST010410</v>
          </cell>
          <cell r="B1648" t="str">
            <v>ST15300050/</v>
          </cell>
          <cell r="C1648" t="str">
            <v>Aplicacao de pelicula refletiva tipo II, com esferas encapsuladas (AI - alta intensidade), em placas de sinalizacao, medida pela area envolvente da pelicula empregada, tanto no fundo, como na mensagem.</v>
          </cell>
          <cell r="D1648" t="str">
            <v>m2</v>
          </cell>
          <cell r="E1648">
            <v>116.01</v>
          </cell>
        </row>
        <row r="1649">
          <cell r="A1649" t="str">
            <v>ST010411</v>
          </cell>
          <cell r="B1649" t="str">
            <v>ST15300100/</v>
          </cell>
          <cell r="C1649" t="str">
            <v>Aplicacao de pelicula refletiva tipo I, com esferas inclusas (GT - grau tecnico), em placas de sinalizacao, medida pela area envolvente da pelicula empregada, tanto no fundo, como na mensagem.</v>
          </cell>
          <cell r="D1649" t="str">
            <v>m2</v>
          </cell>
          <cell r="E1649">
            <v>51.57</v>
          </cell>
        </row>
        <row r="1650">
          <cell r="A1650" t="str">
            <v>ST006726</v>
          </cell>
          <cell r="B1650" t="str">
            <v>ST15300150/</v>
          </cell>
          <cell r="C1650" t="str">
            <v>Pelicula anti-pichacao para placas de sinalizacao.</v>
          </cell>
          <cell r="D1650" t="str">
            <v>m2</v>
          </cell>
          <cell r="E1650">
            <v>60.7</v>
          </cell>
        </row>
        <row r="1651">
          <cell r="A1651" t="str">
            <v>ST008890</v>
          </cell>
          <cell r="B1651" t="str">
            <v>ST15350050/</v>
          </cell>
          <cell r="C1651" t="str">
            <v>Placa de regulamentacao, diametro de 500mm, fabricada em fibra de vidro pelo sistema S.M.C.  Fornecimento.</v>
          </cell>
          <cell r="D1651" t="str">
            <v>un</v>
          </cell>
          <cell r="E1651">
            <v>28.37</v>
          </cell>
        </row>
        <row r="1652">
          <cell r="A1652" t="str">
            <v>ST008984</v>
          </cell>
          <cell r="B1652" t="str">
            <v>ST15450050/</v>
          </cell>
          <cell r="C1652" t="str">
            <v>Braquete de aco galvanizado, medindo (35x45x35)mm, com furos de 1/4" e rasgos laterais retangulares de 1"x1/4", conforme especificacao da CET-RIO.  Fornecimento.</v>
          </cell>
          <cell r="D1652" t="str">
            <v>un</v>
          </cell>
          <cell r="E1652">
            <v>0.7</v>
          </cell>
        </row>
        <row r="1653">
          <cell r="A1653" t="str">
            <v>ST008982</v>
          </cell>
          <cell r="B1653" t="str">
            <v>ST15450100/</v>
          </cell>
          <cell r="C1653" t="str">
            <v>Fita de aco galvanizado, com 19mm de largura e 0,50mm de espessura, conforme especificacao da CET-RIO.  Fornecimento.</v>
          </cell>
          <cell r="D1653" t="str">
            <v>Kg</v>
          </cell>
          <cell r="E1653">
            <v>5.81</v>
          </cell>
        </row>
        <row r="1654">
          <cell r="A1654" t="str">
            <v>ST008983</v>
          </cell>
          <cell r="B1654" t="str">
            <v>ST15450150/</v>
          </cell>
          <cell r="C1654" t="str">
            <v>Selo de aco galvanizado, para fixacao de fitas de (19x0,50)mm, conforme especificacao da CET-RIO.  Fornecimento.</v>
          </cell>
          <cell r="D1654" t="str">
            <v>un</v>
          </cell>
          <cell r="E1654">
            <v>0.22</v>
          </cell>
        </row>
        <row r="1655">
          <cell r="A1655" t="str">
            <v>ST008985</v>
          </cell>
          <cell r="B1655" t="str">
            <v>ST15450200/</v>
          </cell>
          <cell r="C1655" t="str">
            <v>Suporte para fixacao de placas, fabricado em perfil "U" de 1 3/4"x5/8", em chapas de aco galvanizado de 2mm de espessura, comprimento de 400mm, com abracadeira para fixacao em hastes de 2" de diametro externo, conforme especificacao da CET-RIO.  Fornecime</v>
          </cell>
          <cell r="D1655" t="str">
            <v>un</v>
          </cell>
          <cell r="E1655">
            <v>18.5</v>
          </cell>
        </row>
        <row r="1656">
          <cell r="A1656" t="str">
            <v>ST008986</v>
          </cell>
          <cell r="B1656" t="str">
            <v>ST15450250/</v>
          </cell>
          <cell r="C1656" t="str">
            <v>Suporte para fixacao de placas, fabricado em perfil "U" de 1 3/4"x5/8", em chapas de aco galvanizado de 2mm de espessura, comprimento de 700mm, com abracadeira para fixacao em hastes de 2" de diametro externo, conforme especificacao da CET-RIO.  Fornecime</v>
          </cell>
          <cell r="D1656" t="str">
            <v>un</v>
          </cell>
          <cell r="E1656">
            <v>29.7</v>
          </cell>
        </row>
        <row r="1657">
          <cell r="A1657" t="str">
            <v>ST008987</v>
          </cell>
          <cell r="B1657" t="str">
            <v>ST15450300/</v>
          </cell>
          <cell r="C1657" t="str">
            <v>Suporte para fixacao de placas, fabricado em perfil "U" de 1 3/4"x5/8", em chapas de aco galvanizado de 2mm de espessura, comprimento de 700mm, com abracadeira para fixacao em hastes de 4" de diametro externo, conforme especificacao da CET-RIO.  Fornecime</v>
          </cell>
          <cell r="D1657" t="str">
            <v>un</v>
          </cell>
          <cell r="E1657">
            <v>46.5</v>
          </cell>
        </row>
        <row r="1658">
          <cell r="A1658" t="str">
            <v>ST008988</v>
          </cell>
          <cell r="B1658" t="str">
            <v>ST15500050/</v>
          </cell>
          <cell r="C1658" t="str">
            <v>Pelicula refletiva de esferas inclusas (grau tecnico), em rolo de 610mmx20m.  Fornecimento.</v>
          </cell>
          <cell r="D1658" t="str">
            <v>rolo</v>
          </cell>
          <cell r="E1658">
            <v>487.34</v>
          </cell>
        </row>
        <row r="1659">
          <cell r="A1659" t="str">
            <v>ST010037</v>
          </cell>
          <cell r="B1659" t="str">
            <v>ST15500100/</v>
          </cell>
          <cell r="C1659" t="str">
            <v>Tinta esmalte sintetico para silk-screen, na cor amarela, lata de 900ml.  Fornecimento.</v>
          </cell>
          <cell r="D1659" t="str">
            <v>un</v>
          </cell>
          <cell r="E1659">
            <v>20.58</v>
          </cell>
        </row>
        <row r="1660">
          <cell r="A1660" t="str">
            <v>ST010038</v>
          </cell>
          <cell r="B1660" t="str">
            <v>ST15500150/</v>
          </cell>
          <cell r="C1660" t="str">
            <v>Tinta esmalte sintetico para silk-screen, na cor azul, lata de 900ml.  Fornecimento.</v>
          </cell>
          <cell r="D1660" t="str">
            <v>un</v>
          </cell>
          <cell r="E1660">
            <v>22.29</v>
          </cell>
        </row>
        <row r="1661">
          <cell r="A1661" t="str">
            <v>ST010035</v>
          </cell>
          <cell r="B1661" t="str">
            <v>ST15500200/</v>
          </cell>
          <cell r="C1661" t="str">
            <v>Tinta esmalte sintetico para silk-screen, na cor branca, lata de 900ml.  Fornecimento.</v>
          </cell>
          <cell r="D1661" t="str">
            <v>un</v>
          </cell>
          <cell r="E1661">
            <v>20.16</v>
          </cell>
        </row>
        <row r="1662">
          <cell r="A1662" t="str">
            <v>ST010036</v>
          </cell>
          <cell r="B1662" t="str">
            <v>ST15500250/</v>
          </cell>
          <cell r="C1662" t="str">
            <v>Tinta esmalte sintetico para silk-screen, na cor preta, lata de 900ml.  Fornecimento.</v>
          </cell>
          <cell r="D1662" t="str">
            <v>un</v>
          </cell>
          <cell r="E1662">
            <v>17.920000000000002</v>
          </cell>
        </row>
        <row r="1663">
          <cell r="A1663" t="str">
            <v>ST010039</v>
          </cell>
          <cell r="B1663" t="str">
            <v>ST15500300/</v>
          </cell>
          <cell r="C1663" t="str">
            <v>Tinta esmalte sintetico para silk-screen, na cor vermelha, lata de 900ml.  Fornecimento.</v>
          </cell>
          <cell r="D1663" t="str">
            <v>un</v>
          </cell>
          <cell r="E1663">
            <v>25.79</v>
          </cell>
        </row>
        <row r="1664">
          <cell r="A1664" t="str">
            <v>ST010640</v>
          </cell>
          <cell r="B1664" t="str">
            <v>ST15550050/</v>
          </cell>
          <cell r="C1664" t="str">
            <v>Braco projetado para poste multi-uso, em tubo de aco, diametro de 88,9mm e projecao horizontal de 4370mm.  Fornecimento.</v>
          </cell>
          <cell r="D1664" t="str">
            <v>un</v>
          </cell>
          <cell r="E1664">
            <v>494</v>
          </cell>
        </row>
        <row r="1665">
          <cell r="A1665" t="str">
            <v>ST017975</v>
          </cell>
          <cell r="B1665" t="str">
            <v>ST15550100/</v>
          </cell>
          <cell r="C1665" t="str">
            <v>Braco projetado de aco galvanizado a fogo e pintado, conico, continuo, para sinalizacao, com projecao de 2,70m, conforme especificacoes CET-RIO. Fornecimento.</v>
          </cell>
          <cell r="D1665" t="str">
            <v>un</v>
          </cell>
          <cell r="E1665">
            <v>460</v>
          </cell>
        </row>
        <row r="1666">
          <cell r="A1666" t="str">
            <v>ST017976</v>
          </cell>
          <cell r="B1666" t="str">
            <v>ST15550103/</v>
          </cell>
          <cell r="C1666" t="str">
            <v>Braco projetado de aco galvanizado a fogo e pintado, conico, continuo, para sinalizacao, com projecao de 3,70m, conforme especificacoes CET-RIO. Fornecimento.</v>
          </cell>
          <cell r="D1666" t="str">
            <v>un</v>
          </cell>
          <cell r="E1666">
            <v>546</v>
          </cell>
        </row>
        <row r="1667">
          <cell r="A1667" t="str">
            <v>ST017977</v>
          </cell>
          <cell r="B1667" t="str">
            <v>ST15550106/</v>
          </cell>
          <cell r="C1667" t="str">
            <v>Braco projetado de aco galvanizado a fogo e pintado, conico, continuo, para sinalizacao, com projecao de 4,70m, conforme especificacoes CET-RIO. Fornecimento.</v>
          </cell>
          <cell r="D1667" t="str">
            <v>un</v>
          </cell>
          <cell r="E1667">
            <v>620</v>
          </cell>
        </row>
        <row r="1668">
          <cell r="A1668" t="str">
            <v>ST006166</v>
          </cell>
          <cell r="B1668" t="str">
            <v>ST20050050/</v>
          </cell>
          <cell r="C1668" t="str">
            <v>Cone de sinalizacao, refletivo, flexivel, altura de 900mm, conforme especificacao da CET-RIO.  Fornecimento.</v>
          </cell>
          <cell r="D1668" t="str">
            <v>un</v>
          </cell>
          <cell r="E1668">
            <v>95.5</v>
          </cell>
        </row>
        <row r="1669">
          <cell r="A1669" t="str">
            <v>ST006168</v>
          </cell>
          <cell r="B1669" t="str">
            <v>ST20050100/</v>
          </cell>
          <cell r="C1669" t="str">
            <v>Cone de sinalizacao, altura de 750mm, conforme especificacao da CET-RIO.  Fornecimento.</v>
          </cell>
          <cell r="D1669" t="str">
            <v>un</v>
          </cell>
          <cell r="E1669">
            <v>52.98</v>
          </cell>
        </row>
        <row r="1670">
          <cell r="A1670" t="str">
            <v>ST006879</v>
          </cell>
          <cell r="B1670" t="str">
            <v>ST20100050/</v>
          </cell>
          <cell r="C1670" t="str">
            <v>Aluguel mensal de radio transmissor-receptor para servicos de operacoes de trafego.</v>
          </cell>
          <cell r="D1670" t="str">
            <v>mes</v>
          </cell>
          <cell r="E1670">
            <v>70</v>
          </cell>
        </row>
        <row r="1671">
          <cell r="A1671" t="str">
            <v>ST008125</v>
          </cell>
          <cell r="B1671" t="str">
            <v>ST20100100/</v>
          </cell>
          <cell r="C1671" t="str">
            <v>Cinta simples para fixacao do conjunto de sustentacao de sinalizacao vertical (semaforos e placas), conforme desenho no 1859-PD.  Fornecimento.</v>
          </cell>
          <cell r="D1671" t="str">
            <v>par</v>
          </cell>
          <cell r="E1671">
            <v>109</v>
          </cell>
        </row>
        <row r="1672">
          <cell r="A1672" t="str">
            <v>ST008124</v>
          </cell>
          <cell r="B1672" t="str">
            <v>ST20100150/</v>
          </cell>
          <cell r="C1672" t="str">
            <v>Cinta dupla para fixacao do conjunto de sustentacao de sinalizacao vertical (semaforos e placas), conforme desenho no 1859-PD.  Fornecimento.</v>
          </cell>
          <cell r="D1672" t="str">
            <v>par</v>
          </cell>
          <cell r="E1672">
            <v>147</v>
          </cell>
        </row>
        <row r="1673">
          <cell r="A1673" t="str">
            <v>ST005408</v>
          </cell>
          <cell r="B1673" t="str">
            <v>ST25050050A</v>
          </cell>
          <cell r="C1673" t="str">
            <v>Emenda direta de cabo telefonico com ate 100 pares.</v>
          </cell>
          <cell r="D1673" t="str">
            <v>un</v>
          </cell>
          <cell r="E1673">
            <v>14.58</v>
          </cell>
        </row>
        <row r="1674">
          <cell r="A1674" t="str">
            <v>ST017927</v>
          </cell>
          <cell r="B1674" t="str">
            <v>ST25050100/</v>
          </cell>
          <cell r="C1674" t="str">
            <v>Instalacao aerea de cabos de comunicacao.</v>
          </cell>
          <cell r="D1674" t="str">
            <v>m</v>
          </cell>
          <cell r="E1674">
            <v>6.99</v>
          </cell>
        </row>
        <row r="1675">
          <cell r="A1675" t="str">
            <v>ST005411</v>
          </cell>
          <cell r="B1675" t="str">
            <v>ST25050150A</v>
          </cell>
          <cell r="C1675" t="str">
            <v>Instalacao de bloco terminal de 10 pares em bastidores de aco, inclusive realizacao de emendas.</v>
          </cell>
          <cell r="D1675" t="str">
            <v>un</v>
          </cell>
          <cell r="E1675">
            <v>48.53</v>
          </cell>
        </row>
        <row r="1676">
          <cell r="A1676" t="str">
            <v>ST005419</v>
          </cell>
          <cell r="B1676" t="str">
            <v>ST25050200A</v>
          </cell>
          <cell r="C1676" t="str">
            <v>Instalacao de caixa de emenda aerea.</v>
          </cell>
          <cell r="D1676" t="str">
            <v>un</v>
          </cell>
          <cell r="E1676">
            <v>26.25</v>
          </cell>
        </row>
        <row r="1677">
          <cell r="A1677" t="str">
            <v>ST005412</v>
          </cell>
          <cell r="B1677" t="str">
            <v>ST25050250A</v>
          </cell>
          <cell r="C1677" t="str">
            <v>Instalacao de kit de protecao para 10 pares.</v>
          </cell>
          <cell r="D1677" t="str">
            <v>un</v>
          </cell>
          <cell r="E1677">
            <v>7.29</v>
          </cell>
        </row>
        <row r="1678">
          <cell r="A1678" t="str">
            <v>ST005417</v>
          </cell>
          <cell r="B1678" t="str">
            <v>ST25050300A</v>
          </cell>
          <cell r="C1678" t="str">
            <v>Instalacao subterranea de cabos de comunicacao.</v>
          </cell>
          <cell r="D1678" t="str">
            <v>m</v>
          </cell>
          <cell r="E1678">
            <v>2.17</v>
          </cell>
        </row>
        <row r="1679">
          <cell r="A1679" t="str">
            <v>ST007618</v>
          </cell>
          <cell r="B1679" t="str">
            <v>ST25100050/</v>
          </cell>
          <cell r="C1679" t="str">
            <v>Fornecimento de alca pre-formada para cordoalha 5/16".</v>
          </cell>
          <cell r="D1679" t="str">
            <v>un</v>
          </cell>
          <cell r="E1679">
            <v>3.23</v>
          </cell>
        </row>
        <row r="1680">
          <cell r="A1680" t="str">
            <v>ST007617</v>
          </cell>
          <cell r="B1680" t="str">
            <v>ST25100100/</v>
          </cell>
          <cell r="C1680" t="str">
            <v>Fornecimento de arame de espinar encapado.</v>
          </cell>
          <cell r="D1680" t="str">
            <v>m</v>
          </cell>
          <cell r="E1680">
            <v>0.06</v>
          </cell>
        </row>
        <row r="1681">
          <cell r="A1681" t="str">
            <v>ST007614</v>
          </cell>
          <cell r="B1681" t="str">
            <v>ST25100150/</v>
          </cell>
          <cell r="C1681" t="str">
            <v>Fornecimento de cabo de comunicacao de cobre, CTP-APL-50, 0,50mm2, 20 pares.</v>
          </cell>
          <cell r="D1681" t="str">
            <v>m</v>
          </cell>
          <cell r="E1681">
            <v>2.65</v>
          </cell>
        </row>
        <row r="1682">
          <cell r="A1682" t="str">
            <v>ST007615</v>
          </cell>
          <cell r="B1682" t="str">
            <v>ST25100200/</v>
          </cell>
          <cell r="C1682" t="str">
            <v>Fornecimento de cabo de comunicacao de cobre, CTP-APL-50, 0,50mm2, 50 pares.</v>
          </cell>
          <cell r="D1682" t="str">
            <v>m</v>
          </cell>
          <cell r="E1682">
            <v>5.26</v>
          </cell>
        </row>
        <row r="1683">
          <cell r="A1683" t="str">
            <v>ST007616</v>
          </cell>
          <cell r="B1683" t="str">
            <v>ST25100250/</v>
          </cell>
          <cell r="C1683" t="str">
            <v>Fornecimento de cabo de comunicacao de cobre, CTP-APL-50, 0,50mm2, 100 pares.</v>
          </cell>
          <cell r="D1683" t="str">
            <v>m</v>
          </cell>
          <cell r="E1683">
            <v>10.45</v>
          </cell>
        </row>
        <row r="1684">
          <cell r="A1684" t="str">
            <v>ST007874</v>
          </cell>
          <cell r="B1684" t="str">
            <v>ST25100300/</v>
          </cell>
          <cell r="C1684" t="str">
            <v>Fornecimento de cabo de comunicacao de cobre, 0,65mm2, CCE-APL-65, 3 pares.</v>
          </cell>
          <cell r="D1684" t="str">
            <v>m</v>
          </cell>
          <cell r="E1684">
            <v>0.97</v>
          </cell>
        </row>
        <row r="1685">
          <cell r="A1685" t="str">
            <v>ST007613</v>
          </cell>
          <cell r="B1685" t="str">
            <v>ST25100350/</v>
          </cell>
          <cell r="C1685" t="str">
            <v>Fornecimento de cordoalha de aco de 5/16".</v>
          </cell>
          <cell r="D1685" t="str">
            <v>m</v>
          </cell>
          <cell r="E1685">
            <v>2.58</v>
          </cell>
        </row>
        <row r="1686">
          <cell r="A1686" t="str">
            <v>ST007612</v>
          </cell>
          <cell r="B1686" t="str">
            <v>ST25100400/</v>
          </cell>
          <cell r="C1686" t="str">
            <v>Fornecimento de fio telefonico FE-100, bitola de 1mm2.</v>
          </cell>
          <cell r="D1686" t="str">
            <v>m</v>
          </cell>
          <cell r="E1686">
            <v>0.57999999999999996</v>
          </cell>
        </row>
        <row r="1687">
          <cell r="A1687" t="str">
            <v>ST006331</v>
          </cell>
          <cell r="B1687" t="str">
            <v>ST25100450/</v>
          </cell>
          <cell r="C1687" t="str">
            <v>Cabo telefonico de cobre, CTP-APL-50, 0,50mm2, 10 pares.  Fornecimento.</v>
          </cell>
          <cell r="D1687" t="str">
            <v>m</v>
          </cell>
          <cell r="E1687" t="e">
            <v>#N/A</v>
          </cell>
        </row>
        <row r="1688">
          <cell r="A1688" t="str">
            <v>ST008307</v>
          </cell>
          <cell r="B1688" t="str">
            <v>ST25150050/</v>
          </cell>
          <cell r="C1688" t="str">
            <v>Cabo de fibra otico, monomodo, geleado, para instalacao subterranea em dutos.  Fornecimento.</v>
          </cell>
          <cell r="D1688" t="str">
            <v>m</v>
          </cell>
          <cell r="E1688">
            <v>4.3899999999999997</v>
          </cell>
        </row>
        <row r="1689">
          <cell r="A1689" t="str">
            <v>ST007142</v>
          </cell>
          <cell r="B1689" t="str">
            <v>ST30050050/</v>
          </cell>
          <cell r="C1689" t="str">
            <v>Projeto de intersecao semaforizada de acordo com as especificoes da CET-RIO.</v>
          </cell>
          <cell r="D1689" t="str">
            <v>un</v>
          </cell>
          <cell r="E1689">
            <v>988.11</v>
          </cell>
        </row>
        <row r="1690">
          <cell r="A1690" t="str">
            <v>ST008244</v>
          </cell>
          <cell r="B1690" t="str">
            <v>ST30100050A</v>
          </cell>
          <cell r="C1690" t="str">
            <v>Projeto de sinalizacao grafica horizontal conforme especificacoes da CET-RIO.</v>
          </cell>
          <cell r="D1690" t="str">
            <v>Km</v>
          </cell>
          <cell r="E1690">
            <v>342.88</v>
          </cell>
        </row>
        <row r="1691">
          <cell r="A1691" t="str">
            <v>ST008576</v>
          </cell>
          <cell r="B1691" t="str">
            <v>ST35050050/</v>
          </cell>
          <cell r="C1691" t="str">
            <v>Gradil para canalizacao e protecao de pedestres com painel de propaganda, com largura de 1,50m e altura de 1m, formado por moldura tubular com diametro de 60mm, envolvendo quadro de chapa de aco, conforme especificacoes da CET-RIO.  Fornecimento e assenta</v>
          </cell>
          <cell r="D1691" t="str">
            <v>un</v>
          </cell>
          <cell r="E1691">
            <v>379.08</v>
          </cell>
        </row>
        <row r="1692">
          <cell r="A1692" t="str">
            <v>ST008575</v>
          </cell>
          <cell r="B1692" t="str">
            <v>ST35050100/</v>
          </cell>
          <cell r="C1692" t="str">
            <v>Gradil para canalizacao e protecao de pedestres com painel de tela, com largura de 1,50m e altura de 1m, formado por moldura tubular com diametro de 60mm, envolvendo quadro de tela de aco expandido, conforme especificacoes da CET-RIO.  Fornecimento e asse</v>
          </cell>
          <cell r="D1692" t="str">
            <v>un</v>
          </cell>
          <cell r="E1692">
            <v>509.98</v>
          </cell>
        </row>
        <row r="1693">
          <cell r="A1693" t="str">
            <v>ST010430</v>
          </cell>
          <cell r="B1693" t="str">
            <v>ST35100050/</v>
          </cell>
          <cell r="C1693" t="str">
            <v>Defensa metalica de (1,50x1,50)m para protecao de pedestres, formada por 2 tubos de 6" na vertical e 3 tubos na horizontal, sendo 1 de 3" e 2 de 1", fixados por encaixe, com tratamento anticorrosivo e pintura.  Fornecimento e colocacao.</v>
          </cell>
          <cell r="D1693" t="str">
            <v>mod</v>
          </cell>
          <cell r="E1693">
            <v>574.21</v>
          </cell>
        </row>
        <row r="1694">
          <cell r="A1694" t="str">
            <v>ST008572</v>
          </cell>
          <cell r="B1694" t="str">
            <v>ST40050050/</v>
          </cell>
          <cell r="C1694" t="str">
            <v>Contagem classificada de fluxo de pedestres de acordo com as especificacoes da CET-RIO.</v>
          </cell>
          <cell r="D1694" t="str">
            <v>fluxo.h</v>
          </cell>
          <cell r="E1694" t="e">
            <v>#N/A</v>
          </cell>
        </row>
        <row r="1695">
          <cell r="A1695" t="str">
            <v>ST008571</v>
          </cell>
          <cell r="B1695" t="str">
            <v>ST40050100B</v>
          </cell>
          <cell r="C1695" t="str">
            <v>Contagem classificada de fluxo de veiculos de acordo com as especificacoes da CET-RIO.</v>
          </cell>
          <cell r="D1695" t="str">
            <v>fluxo.h</v>
          </cell>
          <cell r="E1695">
            <v>12.5</v>
          </cell>
        </row>
        <row r="1696">
          <cell r="A1696" t="str">
            <v>ST008335</v>
          </cell>
          <cell r="B1696" t="str">
            <v>ST40050150/</v>
          </cell>
          <cell r="C1696" t="str">
            <v>Levantamento de perfil de trafego de secoes de vias urbanas, com ate 4 faixas, atraves de contagens volumetricas, nao classificadas durante 7 dias, em intervalos de 15min, realizadas por dispositivos pneumaticos, com apresentacao dos dados em meio magneti</v>
          </cell>
          <cell r="D1696" t="str">
            <v>un</v>
          </cell>
          <cell r="E1696">
            <v>1954</v>
          </cell>
        </row>
        <row r="1697">
          <cell r="A1697" t="str">
            <v>ST008919</v>
          </cell>
          <cell r="B1697" t="str">
            <v>ST40100050A</v>
          </cell>
          <cell r="C1697" t="str">
            <v>Pesquisa de origem-destino de acordo com as especificacoes a CET-RIO.</v>
          </cell>
          <cell r="D1697" t="str">
            <v>un</v>
          </cell>
          <cell r="E1697">
            <v>0.16</v>
          </cell>
        </row>
        <row r="1698">
          <cell r="A1698" t="str">
            <v>ST008920</v>
          </cell>
          <cell r="B1698" t="str">
            <v>ST40100100A</v>
          </cell>
          <cell r="C1698" t="str">
            <v>Pesquisa de polos geradores dee trafego de acordo com as especificacoes a CET-RIO.</v>
          </cell>
          <cell r="D1698" t="str">
            <v>un</v>
          </cell>
          <cell r="E1698">
            <v>0.23</v>
          </cell>
        </row>
        <row r="1699">
          <cell r="A1699" t="str">
            <v>ST009292</v>
          </cell>
          <cell r="B1699" t="str">
            <v>ST40150050/</v>
          </cell>
          <cell r="C1699" t="str">
            <v>Sistema automatizado de controle de estacionamento em area fechadas, incluindo o sistema de gerenciamento, duas cancelas, detetores, terminais de controle de uma entrada e uma saida.  Fornecimento, instalacao, testes e treinamento.</v>
          </cell>
          <cell r="D1699" t="str">
            <v>un</v>
          </cell>
          <cell r="E1699">
            <v>56600.54</v>
          </cell>
        </row>
        <row r="1700">
          <cell r="A1700" t="str">
            <v>ST009293</v>
          </cell>
          <cell r="B1700" t="str">
            <v>ST40150100/</v>
          </cell>
          <cell r="C1700" t="str">
            <v>Circuito fechado de TV com sistema de gravacao de imagens para controle de estacionamentos.</v>
          </cell>
          <cell r="D1700" t="str">
            <v>un</v>
          </cell>
          <cell r="E1700">
            <v>6719.46</v>
          </cell>
        </row>
        <row r="1701">
          <cell r="A1701" t="str">
            <v>ST016013</v>
          </cell>
          <cell r="B1701" t="str">
            <v>ST45050050/</v>
          </cell>
          <cell r="C1701" t="str">
            <v>Suporte de fixacao de bloco semaforico principal ao braco projetado de diametro de 88,9mm, com ligacao aparafusada pela extremidade externa da caixa de modulo focal.  Fornecimento.</v>
          </cell>
          <cell r="D1701" t="str">
            <v>un</v>
          </cell>
          <cell r="E1701">
            <v>295.8</v>
          </cell>
        </row>
        <row r="1702">
          <cell r="A1702" t="str">
            <v>ST017448</v>
          </cell>
          <cell r="B1702" t="str">
            <v>ST45100050/</v>
          </cell>
          <cell r="C1702" t="str">
            <v>Controlador de area para sistema de controle de trafego Digicon.  Fornecimento.</v>
          </cell>
          <cell r="D1702" t="str">
            <v>un</v>
          </cell>
          <cell r="E1702" t="e">
            <v>#N/A</v>
          </cell>
        </row>
        <row r="1703">
          <cell r="A1703" t="str">
            <v>ST017726</v>
          </cell>
          <cell r="B1703" t="str">
            <v>ST45150050/</v>
          </cell>
          <cell r="C1703" t="str">
            <v>Caixa de passagem com tampa articulada de ferro, com trava, tipo leve 600L-600mm de altura, conforme especificacao CET-RIO.  Fornecimento e assentamento.</v>
          </cell>
          <cell r="D1703" t="str">
            <v>un</v>
          </cell>
          <cell r="E1703">
            <v>256.75</v>
          </cell>
        </row>
        <row r="1704">
          <cell r="A1704" t="str">
            <v>AD017776</v>
          </cell>
          <cell r="B1704" t="str">
            <v>AD20050050/</v>
          </cell>
          <cell r="C1704" t="str">
            <v xml:space="preserve">Barracao de obra com paredes de madeira compensada, tipo Madeirit resinado com 10mm de espessura, piso cimentado e estrutura de Pinho de 3a ou similar, e cobertura de telhas onduladas de fibras vegetais e minerais com 3mm de espessura, inclusive pintura, </v>
          </cell>
          <cell r="D1704" t="str">
            <v>m2</v>
          </cell>
          <cell r="E1704">
            <v>149.37</v>
          </cell>
        </row>
        <row r="1705">
          <cell r="A1705" t="str">
            <v>AD017836</v>
          </cell>
          <cell r="B1705" t="str">
            <v>AD20050100/</v>
          </cell>
          <cell r="C1705" t="str">
            <v>Barracao de obra com parede de madeira, tipo madeirit resinado com 10mm de espessura, pintadas internamente e externamente com PVA - latex, piso em concreto simples revestido com cimentado, estrutura de pinho de 3a, cobertura de telhas onduladas de fibras</v>
          </cell>
          <cell r="D1705" t="str">
            <v>m2</v>
          </cell>
          <cell r="E1705">
            <v>140.5</v>
          </cell>
        </row>
        <row r="1706">
          <cell r="A1706" t="str">
            <v>AD004565</v>
          </cell>
          <cell r="B1706" t="str">
            <v>AD20050150/</v>
          </cell>
          <cell r="C1706" t="str">
            <v>Fornecimento e colocacao de tapume de madeira compensada Madeirit ou similar, a prova d'agua, com espessura de 12mm, em quadro de 2,20x2,20m, montante e travessa WM, madeira de Lei 3"x3", com reaproveitamento por 10 vezes.</v>
          </cell>
          <cell r="D1706" t="str">
            <v>m2</v>
          </cell>
          <cell r="E1706">
            <v>31.13</v>
          </cell>
        </row>
        <row r="1707">
          <cell r="A1707" t="str">
            <v>AD017806</v>
          </cell>
          <cell r="B1707" t="str">
            <v>AD20050200/</v>
          </cell>
          <cell r="C1707" t="str">
            <v xml:space="preserve">Sanitario com vaso, lavatorio e chuveiro para pessoal de obra, coletivo de 2 unidades e 4,2m2 executado com chapas de madeira compensada plastificada de 10mm e telhas onduladas de fibras vegetais e minerais, inclusive instalacoes, aparelhos, esquadrias e </v>
          </cell>
          <cell r="D1707" t="str">
            <v>un</v>
          </cell>
          <cell r="E1707">
            <v>1437</v>
          </cell>
        </row>
        <row r="1708">
          <cell r="A1708" t="str">
            <v>AD017786</v>
          </cell>
          <cell r="B1708" t="str">
            <v>AD20050250/</v>
          </cell>
          <cell r="C1708" t="str">
            <v>Sanitario com vaso, lavatorio e chuveiro para pessoal de obra, com 2m2, executado com chapas de madeira compensada plastificada de 10mm e telhas onduladas de fibras vegetais e minerais, inclusive instalacoes, aparelhos, esquadrias e ferragens, considerand</v>
          </cell>
          <cell r="D1708" t="str">
            <v>un</v>
          </cell>
          <cell r="E1708">
            <v>874.83</v>
          </cell>
        </row>
        <row r="1709">
          <cell r="A1709" t="str">
            <v>AD017721</v>
          </cell>
          <cell r="B1709" t="str">
            <v>AD20050300/</v>
          </cell>
          <cell r="C1709" t="str">
            <v>Tapume de vedacao ou protecao, executado com chapas de compensado, tipo Madeirit resinado ou similar, com 6mm de espessura, exclusive pintura.</v>
          </cell>
          <cell r="D1709" t="str">
            <v>m2</v>
          </cell>
          <cell r="E1709">
            <v>19.13</v>
          </cell>
        </row>
        <row r="1710">
          <cell r="A1710" t="str">
            <v>AD017722</v>
          </cell>
          <cell r="B1710" t="str">
            <v>AD20050350/</v>
          </cell>
          <cell r="C1710" t="str">
            <v>Tapume de vedacao ou protecao, executado com chapas de compensado, tipo Madeirit resinado ou similar, com 6mm de espessura, com utilizacao 2 vezes, exclusive pintura.</v>
          </cell>
          <cell r="D1710" t="str">
            <v>m2</v>
          </cell>
          <cell r="E1710">
            <v>14.2</v>
          </cell>
        </row>
        <row r="1711">
          <cell r="A1711" t="str">
            <v>AD000038</v>
          </cell>
          <cell r="B1711" t="str">
            <v>AD20050400/</v>
          </cell>
          <cell r="C1711" t="str">
            <v>Tapume de vedacao ou protecao, executado com tabuas de Pinho de 3a ou similar, exclusive pintura.</v>
          </cell>
          <cell r="D1711" t="str">
            <v>m2</v>
          </cell>
          <cell r="E1711">
            <v>29.06</v>
          </cell>
        </row>
        <row r="1712">
          <cell r="A1712" t="str">
            <v>AD005188</v>
          </cell>
          <cell r="B1712" t="str">
            <v>AD20100050/</v>
          </cell>
          <cell r="C1712" t="str">
            <v>Galpao de canteiro de obras, para oficina e/ou deposito, madeiramento em Pinho de 3a, cobertura de telha ondulada de cimento amianto de 6mm de espessura, preparo do terreno e piso cimentado.</v>
          </cell>
          <cell r="D1712" t="str">
            <v>m2</v>
          </cell>
          <cell r="E1712">
            <v>89.16</v>
          </cell>
        </row>
        <row r="1713">
          <cell r="A1713" t="str">
            <v>AD017094</v>
          </cell>
          <cell r="B1713" t="str">
            <v>AD20150050/</v>
          </cell>
          <cell r="C1713" t="str">
            <v>Container escritorio, modelo padrao medindo (6x2,4x2,55)m, em estrutura de aco, composto por piso de madeira corrida, paredes forradas com compensado naval, teto com isolamento termico, com 1 porta de (0,80x2,10)m, 2 basculantes de (1,20x1,20)m, WC com pi</v>
          </cell>
          <cell r="D1713" t="str">
            <v>un.mes</v>
          </cell>
          <cell r="E1713">
            <v>360.5</v>
          </cell>
        </row>
        <row r="1714">
          <cell r="A1714" t="str">
            <v>AD017095</v>
          </cell>
          <cell r="B1714" t="str">
            <v>AD20150100/</v>
          </cell>
          <cell r="C1714" t="str">
            <v>Container escritorio, vestiario ou deposito, modelo padrao medindo (6x2,4x2,55)m, em estrutura de aco, composto por piso de madeira, paredes forradas com compensado naval, teto com isolamento termico, com 1 porta de (0,80x2,10)m, 2 basculantes de (1,20x1,</v>
          </cell>
          <cell r="D1714" t="str">
            <v>un.mes</v>
          </cell>
          <cell r="E1714">
            <v>307.5</v>
          </cell>
        </row>
        <row r="1715">
          <cell r="A1715" t="str">
            <v>AD017096</v>
          </cell>
          <cell r="B1715" t="str">
            <v>AD20150150/</v>
          </cell>
          <cell r="C1715" t="str">
            <v>Container WC, modelo padrao medindo (6x2,4x2,55)m, em estrutura de aco, composto por piso de compensado naval revestido com plurigoma, paredes ao natural, teto com isolamento termico, com 1 porta de (0,80x2,10)m, 2 basculantes de (1,20x1,20), com 5 chuvei</v>
          </cell>
          <cell r="D1715" t="str">
            <v>un.mes</v>
          </cell>
          <cell r="E1715">
            <v>523.25</v>
          </cell>
        </row>
        <row r="1716">
          <cell r="A1716" t="str">
            <v>AD017731</v>
          </cell>
          <cell r="B1716" t="str">
            <v>AD20200050/</v>
          </cell>
          <cell r="C1716" t="str">
            <v>Instalacao e ligacao provisorias de alimentacao de energia eletrica, em baixa tensao (BT), para canteiro de obras, exclusive o fornecimento do medidor.</v>
          </cell>
          <cell r="D1716" t="str">
            <v>un</v>
          </cell>
          <cell r="E1716">
            <v>592.86</v>
          </cell>
        </row>
        <row r="1717">
          <cell r="A1717" t="str">
            <v>AD000071</v>
          </cell>
          <cell r="B1717" t="str">
            <v>AD20250050/</v>
          </cell>
          <cell r="C1717" t="str">
            <v>Barragem de bloqueio de obra na via publica, de acordo com a Resolucao SMO-RJ no 379 29/08/1984, compreendendo o fornecimento, pintura dos suportes de madeira e reaproveitamento do conjunto 40 vezes.</v>
          </cell>
          <cell r="D1717" t="str">
            <v>m</v>
          </cell>
          <cell r="E1717">
            <v>1.02</v>
          </cell>
        </row>
        <row r="1718">
          <cell r="A1718" t="str">
            <v>AD000072</v>
          </cell>
          <cell r="B1718" t="str">
            <v>AD20250100/</v>
          </cell>
          <cell r="C1718" t="str">
            <v>Barragem de bloqueio de obra na via publica, de acordo com a Resolucao SMO-RJ no 379 29/08/1984, compreendendo a colocacao e retirada uma vez.</v>
          </cell>
          <cell r="D1718" t="str">
            <v>m</v>
          </cell>
          <cell r="E1718">
            <v>3.41</v>
          </cell>
        </row>
        <row r="1719">
          <cell r="A1719" t="str">
            <v>AD016671</v>
          </cell>
          <cell r="B1719" t="str">
            <v>AD20250150/</v>
          </cell>
          <cell r="C1719" t="str">
            <v>Demarcacao provisoria de pavimento por pintura, em cor amarela.  Medido por area efetivamente pintada.</v>
          </cell>
          <cell r="D1719" t="str">
            <v>m2</v>
          </cell>
          <cell r="E1719">
            <v>3.14</v>
          </cell>
        </row>
        <row r="1720">
          <cell r="A1720" t="str">
            <v>AD016668</v>
          </cell>
          <cell r="B1720" t="str">
            <v>AD20250200/</v>
          </cell>
          <cell r="C1720" t="str">
            <v>Placa de sinalizacao para obra na via publica, com 0,60m de largura por 1m de altura, com avisos em letras pintadas, compreendendo o fornecimento e pintura, inclusive da estrutura em sarrafo e suporte em Pinho e base de concreto.</v>
          </cell>
          <cell r="D1720" t="str">
            <v>un</v>
          </cell>
          <cell r="E1720">
            <v>39.47</v>
          </cell>
        </row>
        <row r="1721">
          <cell r="A1721" t="str">
            <v>AD016667</v>
          </cell>
          <cell r="B1721" t="str">
            <v>AD20250250/</v>
          </cell>
          <cell r="C1721" t="str">
            <v>Placa de sinalizacao para obra na via publica, compreendendo exclusivamente o servico de colocacao e retirada.</v>
          </cell>
          <cell r="D1721" t="str">
            <v>un</v>
          </cell>
          <cell r="E1721">
            <v>0.97</v>
          </cell>
        </row>
        <row r="1722">
          <cell r="A1722" t="str">
            <v>AD000070</v>
          </cell>
          <cell r="B1722" t="str">
            <v>AD20250300/</v>
          </cell>
          <cell r="C1722" t="str">
            <v>Placa de identificacao de obra publica, inclusive pintura, suporte de madeira e transporte.  Fornecimento e colocacao.</v>
          </cell>
          <cell r="D1722" t="str">
            <v>m2</v>
          </cell>
          <cell r="E1722">
            <v>175.51</v>
          </cell>
        </row>
        <row r="1723">
          <cell r="A1723" t="str">
            <v>AD016669</v>
          </cell>
          <cell r="B1723" t="str">
            <v>AD20250350/</v>
          </cell>
          <cell r="C1723" t="str">
            <v>Semaforo para sinalizacao de obra na via publica, compreendendo exclusivamente o servico e retirada.</v>
          </cell>
          <cell r="D1723" t="str">
            <v>un</v>
          </cell>
          <cell r="E1723">
            <v>3.76</v>
          </cell>
        </row>
        <row r="1724">
          <cell r="A1724" t="str">
            <v>AD016670</v>
          </cell>
          <cell r="B1724" t="str">
            <v>AD20250400/</v>
          </cell>
          <cell r="C1724" t="str">
            <v>Semaforo para sinalizacao de obra na via publica, compreendendo o fornecimento do semaforo, do suporte de madeira e do material eletrico. Exclusive a colocacao e retirada.</v>
          </cell>
          <cell r="D1724" t="str">
            <v>un</v>
          </cell>
          <cell r="E1724">
            <v>14.46</v>
          </cell>
        </row>
        <row r="1725">
          <cell r="A1725" t="str">
            <v>AD007843</v>
          </cell>
          <cell r="B1725" t="str">
            <v>AD25050050/</v>
          </cell>
          <cell r="C1725" t="str">
            <v>Aluguel de balizador vagalume, equipado com pisca alerta e paineis de fita refletiva padrao Engenharia com altura de 1,32m, de acordo com o manual do DNSR e CET-RIO incluindo manutencao, primeira colocacao e retirada da obra.</v>
          </cell>
          <cell r="D1725" t="str">
            <v>un.mes</v>
          </cell>
          <cell r="E1725">
            <v>86.83</v>
          </cell>
        </row>
        <row r="1726">
          <cell r="A1726" t="str">
            <v>AD009141</v>
          </cell>
          <cell r="B1726" t="str">
            <v>AD25050100/</v>
          </cell>
          <cell r="C1726" t="str">
            <v>Aluguel de balizador de tela, com base metalica e contra-peso de concreto, nao ultrapassando 14cm do solo, hastes feita em tubo de PVC com parede de 10mm de espessura, e altura de 1,40m, revestido com pelicula refletiva padrao Engenharia.</v>
          </cell>
          <cell r="D1726" t="str">
            <v>un.mes</v>
          </cell>
          <cell r="E1726">
            <v>28.7</v>
          </cell>
        </row>
        <row r="1727">
          <cell r="A1727" t="str">
            <v>AD009143</v>
          </cell>
          <cell r="B1727" t="str">
            <v>AD25050150/</v>
          </cell>
          <cell r="C1727" t="str">
            <v>Aluguel de cavalete minicade, equipado com paineis refletivos de alta intensidade e um pisca alerta com celula foto-eletrica alimentada por 2 baterias de 6V (dispensa o uso de gerador).</v>
          </cell>
          <cell r="D1727" t="str">
            <v>un.mes</v>
          </cell>
          <cell r="E1727">
            <v>86.83</v>
          </cell>
        </row>
        <row r="1728">
          <cell r="A1728" t="str">
            <v>AD007844</v>
          </cell>
          <cell r="B1728" t="str">
            <v>AD25050200/</v>
          </cell>
          <cell r="C1728" t="str">
            <v>Aluguel de cavalete plastico universal, polietileno de alto impacto na cor branca, com paineis de fita refletiva na dimensoes (1,15x0,61)m, permitindo adaptacao de ate 2 piscas alertas e placas de sinalizacoes diversas de acordo com o manual do DNSR e CET</v>
          </cell>
          <cell r="D1728" t="str">
            <v>un.mes</v>
          </cell>
          <cell r="E1728">
            <v>86.83</v>
          </cell>
        </row>
        <row r="1729">
          <cell r="A1729" t="str">
            <v>AD007846</v>
          </cell>
          <cell r="B1729" t="str">
            <v>AD25050250/</v>
          </cell>
          <cell r="C1729" t="str">
            <v>Aluguel de cone canalizador empinhavel T-Topde de alta densidade de polietileno inquebravel, com 1,06m de altura e 0,33m de faixa refletiva com base de borracha removivel, permitindo prestacao de pisca alerta, de acordo com o manual do DNSR e CET-RIO, com</v>
          </cell>
          <cell r="D1729" t="str">
            <v>un.mes</v>
          </cell>
          <cell r="E1729">
            <v>32.29</v>
          </cell>
        </row>
        <row r="1730">
          <cell r="A1730" t="str">
            <v>AD007845</v>
          </cell>
          <cell r="B1730" t="str">
            <v>AD25050300/</v>
          </cell>
          <cell r="C1730" t="str">
            <v>Aluguel de pisca alerta para adaptacao em cone canalizador e cavalete universal.</v>
          </cell>
          <cell r="D1730" t="str">
            <v>un.mes</v>
          </cell>
          <cell r="E1730">
            <v>39.47</v>
          </cell>
        </row>
        <row r="1731">
          <cell r="A1731" t="str">
            <v>AD009297</v>
          </cell>
          <cell r="B1731" t="str">
            <v>AD25050350/</v>
          </cell>
          <cell r="C1731" t="str">
            <v>Aluguel de placas de sinalizacao de obras, refletivas, revestidas com pelicula refletiva grau tecnico.</v>
          </cell>
          <cell r="D1731" t="str">
            <v>m2.mes</v>
          </cell>
          <cell r="E1731">
            <v>57.41</v>
          </cell>
        </row>
        <row r="1732">
          <cell r="A1732" t="str">
            <v>AD009140</v>
          </cell>
          <cell r="B1732" t="str">
            <v>AD25050400/</v>
          </cell>
          <cell r="C1732" t="str">
            <v>Aluguel de poste Lite, feito em polietileno de alta densidade, com altura de 1,17m, com fitas refletivas, sendo a area refletiva total de 2480cm2, padrao Engenharia, equipado com pisca alerta com dispositivo de seguranca, usado tambem como suporte de plac</v>
          </cell>
          <cell r="D1732" t="str">
            <v>un.mes</v>
          </cell>
          <cell r="E1732">
            <v>86.83</v>
          </cell>
        </row>
        <row r="1733">
          <cell r="A1733" t="str">
            <v>AD009142</v>
          </cell>
          <cell r="B1733" t="str">
            <v>AD25050450/</v>
          </cell>
          <cell r="C1733" t="str">
            <v>Aluguel de rolo de tela plastica, nas dimensoes de (50x1,20)m, na cor laranja.</v>
          </cell>
          <cell r="D1733" t="str">
            <v>m.mes</v>
          </cell>
          <cell r="E1733">
            <v>1.79</v>
          </cell>
        </row>
        <row r="1734">
          <cell r="A1734" t="str">
            <v>AD017777</v>
          </cell>
          <cell r="B1734" t="str">
            <v>AD30050050A</v>
          </cell>
          <cell r="C1734" t="str">
            <v>Relatorio final de obras ou servicos de engenharia, incluindo desenhos tamanho A-1 em "Autocad for Windows", registro fotografico dos servicos com fotos (10x15)cm acompanhadas de legendas e indicacao da localizacao, informacoes contratuais, planilha orcam</v>
          </cell>
          <cell r="D1734" t="str">
            <v>un</v>
          </cell>
          <cell r="E1734">
            <v>627.5</v>
          </cell>
        </row>
        <row r="1735">
          <cell r="A1735" t="str">
            <v>AD005955</v>
          </cell>
          <cell r="B1735" t="str">
            <v>AD35050050/</v>
          </cell>
          <cell r="C1735" t="str">
            <v>Carga das particulas (PMB-565).</v>
          </cell>
          <cell r="D1735" t="str">
            <v>un</v>
          </cell>
          <cell r="E1735">
            <v>49.77</v>
          </cell>
        </row>
        <row r="1736">
          <cell r="A1736" t="str">
            <v>AD005948</v>
          </cell>
          <cell r="B1736" t="str">
            <v>AD35050053/</v>
          </cell>
          <cell r="C1736" t="str">
            <v>Desemulsibilidade (PMB-580).</v>
          </cell>
          <cell r="D1736" t="str">
            <v>un</v>
          </cell>
          <cell r="E1736">
            <v>47.87</v>
          </cell>
        </row>
        <row r="1737">
          <cell r="A1737" t="str">
            <v>AD005941</v>
          </cell>
          <cell r="B1737" t="str">
            <v>AD35050056/</v>
          </cell>
          <cell r="C1737" t="str">
            <v>Penetracao a 25oC, 100g, 5s (MB-107).</v>
          </cell>
          <cell r="D1737" t="str">
            <v>un</v>
          </cell>
          <cell r="E1737">
            <v>41.03</v>
          </cell>
        </row>
        <row r="1738">
          <cell r="A1738" t="str">
            <v>AD005953</v>
          </cell>
          <cell r="B1738" t="str">
            <v>AD35050059/</v>
          </cell>
          <cell r="C1738" t="str">
            <v>Ponto de Fulgar Cleveland (MB-90).</v>
          </cell>
          <cell r="D1738" t="str">
            <v>un</v>
          </cell>
          <cell r="E1738">
            <v>34.19</v>
          </cell>
        </row>
        <row r="1739">
          <cell r="A1739" t="str">
            <v>AD005954</v>
          </cell>
          <cell r="B1739" t="str">
            <v>AD35050062/</v>
          </cell>
          <cell r="C1739" t="str">
            <v>Viscosidade SSF a cada temperatura, para emulsao (PMB-581 a 512).</v>
          </cell>
          <cell r="D1739" t="str">
            <v>un</v>
          </cell>
          <cell r="E1739">
            <v>44.45</v>
          </cell>
        </row>
        <row r="1740">
          <cell r="A1740" t="str">
            <v>AD005958</v>
          </cell>
          <cell r="B1740" t="str">
            <v>AD35100050/</v>
          </cell>
          <cell r="C1740" t="str">
            <v>Ensaio normal completo (MB-1).</v>
          </cell>
          <cell r="D1740" t="str">
            <v>un</v>
          </cell>
          <cell r="E1740">
            <v>1056.1199999999999</v>
          </cell>
        </row>
        <row r="1741">
          <cell r="A1741" t="str">
            <v>AD005959</v>
          </cell>
          <cell r="B1741" t="str">
            <v>AD35100100/</v>
          </cell>
          <cell r="C1741" t="str">
            <v>Ensaio quimico completo de cimento.</v>
          </cell>
          <cell r="D1741" t="str">
            <v>un</v>
          </cell>
          <cell r="E1741">
            <v>611.64</v>
          </cell>
        </row>
        <row r="1742">
          <cell r="A1742" t="str">
            <v>AD002382</v>
          </cell>
          <cell r="B1742" t="str">
            <v>AD35150050A</v>
          </cell>
          <cell r="C1742" t="str">
            <v>Controle tecnologico de obras em concreto armado, considerando-se apenas o controle do concreto e constando de coleta, moldagem e capeamento de corpos de prova, transporte ate 50Km, ensaios de resistencia a compressao aos 28 dias e "slump test", medido po</v>
          </cell>
          <cell r="D1742" t="str">
            <v>m3</v>
          </cell>
          <cell r="E1742">
            <v>12.47</v>
          </cell>
        </row>
        <row r="1743">
          <cell r="A1743" t="str">
            <v>AD004016</v>
          </cell>
          <cell r="B1743" t="str">
            <v>AD35150100A</v>
          </cell>
          <cell r="C1743" t="str">
            <v>Ensaio de resistencia a compressao de corpo de prova cilindrico 15x30cm.</v>
          </cell>
          <cell r="D1743" t="str">
            <v>un</v>
          </cell>
          <cell r="E1743">
            <v>27.58</v>
          </cell>
        </row>
        <row r="1744">
          <cell r="A1744" t="str">
            <v>AD004015</v>
          </cell>
          <cell r="B1744" t="str">
            <v>AD35150150A</v>
          </cell>
          <cell r="C1744" t="str">
            <v>Moldagem e coleta de corpo de prova de concreto e transporte a 50Km, por topo.</v>
          </cell>
          <cell r="D1744" t="str">
            <v>un</v>
          </cell>
          <cell r="E1744">
            <v>16.03</v>
          </cell>
        </row>
        <row r="1745">
          <cell r="A1745" t="str">
            <v>AD004067</v>
          </cell>
          <cell r="B1745" t="str">
            <v>AD35150200A</v>
          </cell>
          <cell r="C1745" t="str">
            <v>Remate e capeamento de corpo de prova e transporte a 50Km.</v>
          </cell>
          <cell r="D1745" t="str">
            <v>un</v>
          </cell>
          <cell r="E1745">
            <v>4.34</v>
          </cell>
        </row>
        <row r="1746">
          <cell r="A1746" t="str">
            <v>AD005943</v>
          </cell>
          <cell r="B1746" t="str">
            <v>AD35200050/</v>
          </cell>
          <cell r="C1746" t="str">
            <v>Analise granulometrica apos extracao do ligante.</v>
          </cell>
          <cell r="D1746" t="str">
            <v>un</v>
          </cell>
          <cell r="E1746">
            <v>119.67</v>
          </cell>
        </row>
        <row r="1747">
          <cell r="A1747" t="str">
            <v>AD005956</v>
          </cell>
          <cell r="B1747" t="str">
            <v>AD35200053/</v>
          </cell>
          <cell r="C1747" t="str">
            <v>Densidade aparente (DPTM-77/63).</v>
          </cell>
          <cell r="D1747" t="str">
            <v>un</v>
          </cell>
          <cell r="E1747">
            <v>34.19</v>
          </cell>
        </row>
        <row r="1748">
          <cell r="A1748" t="str">
            <v>AD005945</v>
          </cell>
          <cell r="B1748" t="str">
            <v>AD35200056/</v>
          </cell>
          <cell r="C1748" t="str">
            <v>Determinacao, com auxilio de sonda rotativa, da densidade de mistura compactada, por corpo de prova.</v>
          </cell>
          <cell r="D1748" t="str">
            <v>un</v>
          </cell>
          <cell r="E1748">
            <v>34.19</v>
          </cell>
        </row>
        <row r="1749">
          <cell r="A1749" t="str">
            <v>AD005944</v>
          </cell>
          <cell r="B1749" t="str">
            <v>AD35200059/</v>
          </cell>
          <cell r="C1749" t="str">
            <v>Determinacao da estabilidade e fluencia Marshall (DPTM-43/64).</v>
          </cell>
          <cell r="D1749" t="str">
            <v>un</v>
          </cell>
          <cell r="E1749">
            <v>78.64</v>
          </cell>
        </row>
        <row r="1750">
          <cell r="A1750" t="str">
            <v>AD005962</v>
          </cell>
          <cell r="B1750" t="str">
            <v>AD35200062/</v>
          </cell>
          <cell r="C1750" t="str">
            <v>Determinacao do teor de betume (DBTM-53/63).</v>
          </cell>
          <cell r="D1750" t="str">
            <v>un</v>
          </cell>
          <cell r="E1750">
            <v>119.67</v>
          </cell>
        </row>
        <row r="1751">
          <cell r="A1751" t="str">
            <v>AD005950</v>
          </cell>
          <cell r="B1751" t="str">
            <v>AD35200065/</v>
          </cell>
          <cell r="C1751" t="str">
            <v>Fadiga por compressao diametral.</v>
          </cell>
          <cell r="D1751" t="str">
            <v>un</v>
          </cell>
          <cell r="E1751">
            <v>1432.22</v>
          </cell>
        </row>
        <row r="1752">
          <cell r="A1752" t="str">
            <v>AD005949</v>
          </cell>
          <cell r="B1752" t="str">
            <v>AD35200068/</v>
          </cell>
          <cell r="C1752" t="str">
            <v>Fadiga por flexao (vigota).</v>
          </cell>
          <cell r="D1752" t="str">
            <v>un</v>
          </cell>
          <cell r="E1752">
            <v>3341.22</v>
          </cell>
        </row>
        <row r="1753">
          <cell r="A1753" t="str">
            <v>AD005964</v>
          </cell>
          <cell r="B1753" t="str">
            <v>AD35200071/</v>
          </cell>
          <cell r="C1753" t="str">
            <v>Modulo resiliente por compressao diametral.</v>
          </cell>
          <cell r="D1753" t="str">
            <v>un</v>
          </cell>
          <cell r="E1753">
            <v>219.58</v>
          </cell>
        </row>
        <row r="1754">
          <cell r="A1754" t="str">
            <v>AD005963</v>
          </cell>
          <cell r="B1754" t="str">
            <v>AD35200074/</v>
          </cell>
          <cell r="C1754" t="str">
            <v>Modulo resiliente por flexao (vigota).</v>
          </cell>
          <cell r="D1754" t="str">
            <v>un</v>
          </cell>
          <cell r="E1754">
            <v>458.54</v>
          </cell>
        </row>
        <row r="1755">
          <cell r="A1755" t="str">
            <v>AD005957</v>
          </cell>
          <cell r="B1755" t="str">
            <v>AD35200077/</v>
          </cell>
          <cell r="C1755" t="str">
            <v>Recupracao do ligante (Abson).</v>
          </cell>
          <cell r="D1755" t="str">
            <v>un</v>
          </cell>
          <cell r="E1755">
            <v>239.72</v>
          </cell>
        </row>
        <row r="1756">
          <cell r="A1756" t="str">
            <v>AD007045</v>
          </cell>
          <cell r="B1756" t="str">
            <v>AD35250050/</v>
          </cell>
          <cell r="C1756" t="str">
            <v>Ensaio de cisalhamento direto em juntas (diaclases) em laboratorio, com controle de deslocamento cisalhante e da tensao normal aplicada atraves de sistema de aquisicao de dados automatico para 5 niveis de tensao normal, incluindo a preparacao da amostra p</v>
          </cell>
          <cell r="D1756" t="str">
            <v>un</v>
          </cell>
          <cell r="E1756">
            <v>769.68</v>
          </cell>
        </row>
        <row r="1757">
          <cell r="A1757" t="str">
            <v>AD007047</v>
          </cell>
          <cell r="B1757" t="str">
            <v>AD35250100/</v>
          </cell>
          <cell r="C1757" t="str">
            <v>Ensaio para determinacao de Modulo de Deformacao, coeficiente de Poisson e resistencia a compressao em corpos de prova de rocha nos diametros N ate H, excluindo a preparacao da amostra por corpo de prova.</v>
          </cell>
          <cell r="D1757" t="str">
            <v>un</v>
          </cell>
          <cell r="E1757">
            <v>111.31</v>
          </cell>
        </row>
        <row r="1758">
          <cell r="A1758" t="str">
            <v>AD007048</v>
          </cell>
          <cell r="B1758" t="str">
            <v>AD35250150/</v>
          </cell>
          <cell r="C1758" t="str">
            <v>Ensaio para detrminacao da resistencia a compressao simples axial em corpos de prova em rocha com diametro entre N ate H, excluindo a preparacao da amostra.</v>
          </cell>
          <cell r="D1758" t="str">
            <v>un</v>
          </cell>
          <cell r="E1758">
            <v>68.42</v>
          </cell>
        </row>
        <row r="1759">
          <cell r="A1759" t="str">
            <v>AD010380</v>
          </cell>
          <cell r="B1759" t="str">
            <v>AD35250200/</v>
          </cell>
          <cell r="C1759" t="str">
            <v>Ensaio de SPT, com amostrador padrao, durante sondagem rotativa mista, qualquer diametro, qualquer profundidade, cada ensaio.</v>
          </cell>
          <cell r="D1759" t="str">
            <v>un</v>
          </cell>
          <cell r="E1759">
            <v>27.42</v>
          </cell>
        </row>
        <row r="1760">
          <cell r="A1760" t="str">
            <v>AL000777</v>
          </cell>
          <cell r="B1760" t="str">
            <v>AL05300050/</v>
          </cell>
          <cell r="C1760" t="str">
            <v>Parede de blocos vazados (Cobogo) em tijolos ceramicos (10x10x10)cm, assentes com argamassa de cimento e areia no traco 1:4, levando um vergalhao de 3,4mm em cada junta preso nas extremidades a estrutura ou alvenaria existente.</v>
          </cell>
          <cell r="D1760" t="str">
            <v>m2</v>
          </cell>
          <cell r="E1760">
            <v>59.51</v>
          </cell>
        </row>
        <row r="1761">
          <cell r="A1761" t="str">
            <v>AL000778</v>
          </cell>
          <cell r="B1761" t="str">
            <v>AL05300100/</v>
          </cell>
          <cell r="C1761" t="str">
            <v>Parede de blocos vazados (Cobogo) em tijolos tipo Neo-Rex no 2A (26x14x8)cm ou similar, assentes como no item 777.</v>
          </cell>
          <cell r="D1761" t="str">
            <v>m2</v>
          </cell>
          <cell r="E1761">
            <v>92.85</v>
          </cell>
        </row>
        <row r="1762">
          <cell r="A1762" t="str">
            <v>AL007102</v>
          </cell>
          <cell r="B1762" t="str">
            <v>AL05300150/</v>
          </cell>
          <cell r="C1762" t="str">
            <v>Parede de blocos vazados (Cobogo) em placas de concreto (50x50x5)cm, furos quadrados, assentes com argamassa de cimento e areia no traco 1:4, levando um vergalhao de 3,4mm em cada junta preso nas extremidades a estrutura ou alvenaria existente.</v>
          </cell>
          <cell r="D1762" t="str">
            <v>m2</v>
          </cell>
          <cell r="E1762">
            <v>61.47</v>
          </cell>
        </row>
        <row r="1763">
          <cell r="A1763" t="str">
            <v>AL010233</v>
          </cell>
          <cell r="B1763" t="str">
            <v>AL05300200/</v>
          </cell>
          <cell r="C1763" t="str">
            <v>Parede de elementos vazados em placas de concreto modelo 22-B, Neo-Rex ou similar, medindo (33x33x10)cm, assentes com argamassa de cimento e areia, no traco 1:4.  Fornecimento e assentamento.</v>
          </cell>
          <cell r="D1763" t="str">
            <v>un</v>
          </cell>
          <cell r="E1763">
            <v>87.39</v>
          </cell>
        </row>
        <row r="1764">
          <cell r="A1764" t="str">
            <v>AL009869</v>
          </cell>
          <cell r="B1764" t="str">
            <v>AL05300250/</v>
          </cell>
          <cell r="C1764" t="str">
            <v>Paredes de veneziana de concreto em tijolos tipo Neo-Rex no 59 (40x10x10)cm ou similar, assentes de cimento e aeia no traco 1:4.  Fornecimento e assentamento.</v>
          </cell>
          <cell r="D1764" t="str">
            <v>m2</v>
          </cell>
          <cell r="E1764">
            <v>89.73</v>
          </cell>
        </row>
        <row r="1765">
          <cell r="A1765" t="str">
            <v>AL007090</v>
          </cell>
          <cell r="B1765" t="str">
            <v>AL05350050/</v>
          </cell>
          <cell r="C1765" t="str">
            <v>Parede de blocos de vidro nacional tipo veneziana  (8x10x10)cm com argamassa de cimento, cal e areia fina no traco 1:2:4.</v>
          </cell>
          <cell r="D1765" t="str">
            <v>m2</v>
          </cell>
          <cell r="E1765">
            <v>497.03</v>
          </cell>
        </row>
        <row r="1766">
          <cell r="A1766" t="str">
            <v>AL006178</v>
          </cell>
          <cell r="B1766" t="str">
            <v>AL05350100/</v>
          </cell>
          <cell r="C1766" t="str">
            <v>Parede de blocos de vidro nacional canelado (20x20x10)cm com argamassa de cimento, cal e areia fina no traco 1:3:5.</v>
          </cell>
          <cell r="D1766" t="str">
            <v>m2</v>
          </cell>
          <cell r="E1766">
            <v>266.70999999999998</v>
          </cell>
        </row>
        <row r="1767">
          <cell r="A1767" t="str">
            <v>AL006322</v>
          </cell>
          <cell r="B1767" t="str">
            <v>AL05350150/</v>
          </cell>
          <cell r="C1767" t="str">
            <v>Tijolo de vidro, modelo 01902-DO, VidroMatone ou similar, incolor, padrao Rio Cidade Ilha.  Fornecimento e colocacao.</v>
          </cell>
          <cell r="D1767" t="str">
            <v>un</v>
          </cell>
          <cell r="E1767">
            <v>18.850000000000001</v>
          </cell>
        </row>
        <row r="1768">
          <cell r="A1768" t="str">
            <v>AL007027</v>
          </cell>
          <cell r="B1768" t="str">
            <v>AL10050050/</v>
          </cell>
          <cell r="C1768" t="str">
            <v>Divisoria de madeira de dupla face construida com chapas de compensado de Cedro ou similar de 6mm, estruturada internamente com sarrafos de Pinho de 1a qualidade de 1"x2", com utilizacao de 2 vezes, exclusive pintura.</v>
          </cell>
          <cell r="D1768" t="str">
            <v>m2</v>
          </cell>
          <cell r="E1768">
            <v>29.19</v>
          </cell>
        </row>
        <row r="1769">
          <cell r="A1769" t="str">
            <v>AL007106</v>
          </cell>
          <cell r="B1769" t="str">
            <v>AL10050100/</v>
          </cell>
          <cell r="C1769" t="str">
            <v>Painel de madeira construido com chapa de compensado de Cedro ou similar com 10mm, estruturada com sarrafos de Pinho 1a qualidade de 1"x12", com utilizacao de 2 vezes, exclusive pintura.</v>
          </cell>
          <cell r="D1769" t="str">
            <v>m2</v>
          </cell>
          <cell r="E1769">
            <v>21.01</v>
          </cell>
        </row>
        <row r="1770">
          <cell r="A1770" t="str">
            <v>AL017149</v>
          </cell>
          <cell r="B1770" t="str">
            <v>AL10050150/</v>
          </cell>
          <cell r="C1770" t="str">
            <v>Divisoria tipo painel-painel, com 35mm de espessura, considerando uma area superior a 100m2, constituida de painel cego, com miolo semi-oco, revestido em chapa dura de alta densidade, pintado, estruturado em perfis de aco galvanizado pintado, inclusive po</v>
          </cell>
          <cell r="D1770" t="str">
            <v>m2</v>
          </cell>
          <cell r="E1770">
            <v>56.47</v>
          </cell>
        </row>
        <row r="1771">
          <cell r="A1771" t="str">
            <v>AL017152</v>
          </cell>
          <cell r="B1771" t="str">
            <v>AL10050153/</v>
          </cell>
          <cell r="C1771" t="str">
            <v>Divisoria tipo painel-painel, com 35mm de espessura, considerando uma area superior a 100m2, constituida de painel cego, com miolo semi-oco, revestido em chapa dura de alta densidade com laminado melaminico de baixa pressao, estruturado em perfis de aco g</v>
          </cell>
          <cell r="D1771" t="str">
            <v>m2</v>
          </cell>
          <cell r="E1771">
            <v>47.7</v>
          </cell>
        </row>
        <row r="1772">
          <cell r="A1772" t="str">
            <v>AL017161</v>
          </cell>
          <cell r="B1772" t="str">
            <v>AL10050156/</v>
          </cell>
          <cell r="C1772" t="str">
            <v xml:space="preserve">Divisoria tipo painel-painel, com 35mm de espessura, considerando uma area superior a 100m2, constituida de painel cego com miolo semi-oco, revestido em chapa dura de alta densidade, pintado, estruturado em perfis de aluminio anodizado natural, inclusive </v>
          </cell>
          <cell r="D1772" t="str">
            <v>m2</v>
          </cell>
          <cell r="E1772">
            <v>87.3</v>
          </cell>
        </row>
        <row r="1773">
          <cell r="A1773" t="str">
            <v>AL017164</v>
          </cell>
          <cell r="B1773" t="str">
            <v>AL10050200/</v>
          </cell>
          <cell r="C1773" t="str">
            <v>Divisoria tipo painel-painel, com 35mm de espessura, considerando uma area superior a 100m2, constituida de painel cego, com miolo semi-oco, revestido em chapa dura de alta densidade, com laminado melaminico de baixa pressao, estruturado em perfis de alum</v>
          </cell>
          <cell r="D1773" t="str">
            <v>m2</v>
          </cell>
          <cell r="E1773">
            <v>57</v>
          </cell>
        </row>
        <row r="1774">
          <cell r="A1774" t="str">
            <v>AL017155</v>
          </cell>
          <cell r="B1774" t="str">
            <v>AL10050250/</v>
          </cell>
          <cell r="C1774" t="str">
            <v>Divisoria tipo painel-painel, com 35mm de espessura, considerando uma area superior a 100m2, constituida de painel cego, com miolo macico, retardante de fogo, a base mineral de vermiculita expandida, revestido em chapa dura de alta densidade, pintado, est</v>
          </cell>
          <cell r="D1774" t="str">
            <v>m2</v>
          </cell>
          <cell r="E1774">
            <v>125</v>
          </cell>
        </row>
        <row r="1775">
          <cell r="A1775" t="str">
            <v>AL017158</v>
          </cell>
          <cell r="B1775" t="str">
            <v>AL10050300/</v>
          </cell>
          <cell r="C1775" t="str">
            <v xml:space="preserve">Divisoria tipo painel-painel, com 35mm de espessura, considerando uma area superior a 100m2, constituida de painel cego, com miolo macico, retardante de fogo, a base mineral de vermiculita expandida, revestido em chapa dura de alta densidade com laminado </v>
          </cell>
          <cell r="D1775" t="str">
            <v>m2</v>
          </cell>
          <cell r="E1775">
            <v>124</v>
          </cell>
        </row>
        <row r="1776">
          <cell r="A1776" t="str">
            <v>AL017167</v>
          </cell>
          <cell r="B1776" t="str">
            <v>AL10050350/</v>
          </cell>
          <cell r="C1776" t="str">
            <v xml:space="preserve">Divisoria tipo painel-painel, com 35mm de espessura, considerando uma area superior a 100m2, constituida de painel cego, com miolo macico, retardante de fogo, a base mineral de vermiculita expandida, revestido em chapa dura de alta densidade com laminado </v>
          </cell>
          <cell r="D1776" t="str">
            <v>m2</v>
          </cell>
          <cell r="E1776">
            <v>135</v>
          </cell>
        </row>
        <row r="1777">
          <cell r="A1777" t="str">
            <v>AL017170</v>
          </cell>
          <cell r="B1777" t="str">
            <v>AL10050353/</v>
          </cell>
          <cell r="C1777" t="str">
            <v>Divisoria tipo painel-painel, com 35mm de espessura, considerando uma area superior a 100m2, constituida de painel cego, com miolo macico, retardante de fogo, a base mineral de vermiculita expandida, revestido em chapa dura de alta densidade, pintado, est</v>
          </cell>
          <cell r="D1777" t="str">
            <v>m2</v>
          </cell>
          <cell r="E1777">
            <v>110</v>
          </cell>
        </row>
        <row r="1778">
          <cell r="A1778" t="str">
            <v>AL017148</v>
          </cell>
          <cell r="B1778" t="str">
            <v>AL10050400/</v>
          </cell>
          <cell r="C1778" t="str">
            <v xml:space="preserve">Divisoria tipo painel-bandeira de vidro, com 35mm de espessura, considerando uma area superior a 100m2, constituida de painel e vidro na parte superior (inclusive este), com miolo semi-oco, revestido em chapa dura de alta densidade, pintado,, estruturado </v>
          </cell>
          <cell r="D1778" t="str">
            <v>m2</v>
          </cell>
          <cell r="E1778">
            <v>72.75</v>
          </cell>
        </row>
        <row r="1779">
          <cell r="A1779" t="str">
            <v>AL017151</v>
          </cell>
          <cell r="B1779" t="str">
            <v>AL10050450/</v>
          </cell>
          <cell r="C1779" t="str">
            <v>Divisoria tipo painel-bandeira de vidro, com 35mm de espessura, considerando uma area superior a 100m2, constituida de painel de vidro na parte superior (inclusive este), com miolo semi-oco, revestido em chapa dura de alta densidade com laminado melaminic</v>
          </cell>
          <cell r="D1779" t="str">
            <v>m2</v>
          </cell>
          <cell r="E1779">
            <v>52</v>
          </cell>
        </row>
        <row r="1780">
          <cell r="A1780" t="str">
            <v>AL017154</v>
          </cell>
          <cell r="B1780" t="str">
            <v>AL10050500/</v>
          </cell>
          <cell r="C1780" t="str">
            <v>Divisoria tipo painel-bandeira de vidro, com 35mm de espessura, considerando uma area superior a 100m2, constituida de painel  e vidro na parte superior (inclusive este), com miolo macico, retardante de fogo, a base mineral de vermiculita expandida, reves</v>
          </cell>
          <cell r="D1780" t="str">
            <v>m2</v>
          </cell>
          <cell r="E1780">
            <v>113</v>
          </cell>
        </row>
        <row r="1781">
          <cell r="A1781" t="str">
            <v>AL017157</v>
          </cell>
          <cell r="B1781" t="str">
            <v>AL10050550/</v>
          </cell>
          <cell r="C1781" t="str">
            <v>Divisoria tipo painel-bandeira de vidro, com 35mm de espessura, considerando uma area superior a 100m2, constituida de painel e vidro na parte superior (inclusive este), com miolo macico, retardante de fogo, a base mineral de vermiculita expandida, revest</v>
          </cell>
          <cell r="D1781" t="str">
            <v>m2</v>
          </cell>
          <cell r="E1781">
            <v>104</v>
          </cell>
        </row>
        <row r="1782">
          <cell r="A1782" t="str">
            <v>AL017160</v>
          </cell>
          <cell r="B1782" t="str">
            <v>AL10050600/</v>
          </cell>
          <cell r="C1782" t="str">
            <v>Divisoria tipo painel-bandeira de vidro, com 35mm de espessura, considerando uma area superior a 100m2, constituida de painel e vidro na parte superior (inclusive este), com miolo semi-oco, revestido em chapa dura de alta densidade, pintado, estruturado e</v>
          </cell>
          <cell r="D1782" t="str">
            <v>m2</v>
          </cell>
          <cell r="E1782">
            <v>87.3</v>
          </cell>
        </row>
        <row r="1783">
          <cell r="A1783" t="str">
            <v>AL017163</v>
          </cell>
          <cell r="B1783" t="str">
            <v>AL10050650/</v>
          </cell>
          <cell r="C1783" t="str">
            <v>Divisoria tipo painel-bandeira de vidro, com 35mm de espessura, considerando uma area superior a 100m2, constituida de painel e vidro na parte superior (inclusive este), com miolo semi-oco, revestido em chapa dura de alta densidade, com laminado melaminic</v>
          </cell>
          <cell r="D1783" t="str">
            <v>m2</v>
          </cell>
          <cell r="E1783">
            <v>70.5</v>
          </cell>
        </row>
        <row r="1784">
          <cell r="A1784" t="str">
            <v>AL017166</v>
          </cell>
          <cell r="B1784" t="str">
            <v>AL10050700/</v>
          </cell>
          <cell r="C1784" t="str">
            <v>Divisoria tipo painel-bandeira de vidro, com 35mm de espessura, considerando uma area superior a 100m2, constituida de painel e vidro na parte superior (inclusive este), com miolo macico, retardante de fogo, a base mineral de vermiculita expandida, revest</v>
          </cell>
          <cell r="D1784" t="str">
            <v>m2</v>
          </cell>
          <cell r="E1784">
            <v>123</v>
          </cell>
        </row>
        <row r="1785">
          <cell r="A1785" t="str">
            <v>AL017168</v>
          </cell>
          <cell r="B1785" t="str">
            <v>AL10050703/</v>
          </cell>
          <cell r="C1785" t="str">
            <v>Divisoria tipo painel-bandeira de vidro, com 35mm de espessura, considerando uma area superior a 100m2, constituida de painel e vidro na parte superior (inclusive este), com miolo macico, retardante de fogo, a base mineral de vermiculita expandida, revest</v>
          </cell>
          <cell r="D1785" t="str">
            <v>m2</v>
          </cell>
          <cell r="E1785">
            <v>105</v>
          </cell>
        </row>
        <row r="1786">
          <cell r="A1786" t="str">
            <v>AL017147</v>
          </cell>
          <cell r="B1786" t="str">
            <v>AL10050750/</v>
          </cell>
          <cell r="C1786" t="str">
            <v>Divisoria tipo painel-vidro-painel, com 35mm de espessura, considerando uma area superior a 100m2, constituida de painel cego ate a altura de 1,10m e acima de 2,10m, com vidro entre 1,10 e 2,10m (inclusive este), com miolo semi-oco, revestido em chapa dur</v>
          </cell>
          <cell r="D1786" t="str">
            <v>m2</v>
          </cell>
          <cell r="E1786">
            <v>72.75</v>
          </cell>
        </row>
        <row r="1787">
          <cell r="A1787" t="str">
            <v>AL017150</v>
          </cell>
          <cell r="B1787" t="str">
            <v>AL10050800/</v>
          </cell>
          <cell r="C1787" t="str">
            <v>Divisoria tipo painel-vidro-painel, com 35mm de espessura, considerando uma area superior a 100m2, constituida de painel cego ate a altura de 1,10m e acima de 2,10m, com vidro entre 1,10 e 2,10m (inclusive este), com miolo semi-oco, revestido em chapa dur</v>
          </cell>
          <cell r="D1787" t="str">
            <v>m2</v>
          </cell>
          <cell r="E1787">
            <v>55</v>
          </cell>
        </row>
        <row r="1788">
          <cell r="A1788" t="str">
            <v>AL017153</v>
          </cell>
          <cell r="B1788" t="str">
            <v>AL10050850/</v>
          </cell>
          <cell r="C1788" t="str">
            <v>Divisoria tipo painel-vidro-painel, com 35mm de espessura, considerando uma area superior a 100m2, constituida de painel cego ate a altura de 1,10m e acima de 2,10m, com vidro entre 1,10 e 2,10m (inclusive este), com miolo macico, retardante de fogo, a ba</v>
          </cell>
          <cell r="D1788" t="str">
            <v>m2</v>
          </cell>
          <cell r="E1788">
            <v>158</v>
          </cell>
        </row>
        <row r="1789">
          <cell r="A1789" t="str">
            <v>AL017156</v>
          </cell>
          <cell r="B1789" t="str">
            <v>AL10050900/</v>
          </cell>
          <cell r="C1789" t="str">
            <v>Divisoria tipo painel-vidro-painel, com 35mm de espessura, considerando uma area superior a 100m2, constituida de painel cego ate a altura de 1,10m e acima de 2,10m, com vidro entre 1,10 e 2,10m (inclusive este), com miolo macico, retardante de fogo, a ba</v>
          </cell>
          <cell r="D1789" t="str">
            <v>m2</v>
          </cell>
          <cell r="E1789">
            <v>119</v>
          </cell>
        </row>
        <row r="1790">
          <cell r="A1790" t="str">
            <v>AL017159</v>
          </cell>
          <cell r="B1790" t="str">
            <v>AL10050950/</v>
          </cell>
          <cell r="C1790" t="str">
            <v>Divisoria tipo painel-vidro-painel, com 35mm de espessura, considerando uma area superior a 100m2, constituida de painel cego ate a altura de 1,10m e acima de 2,10m, com vidro entre 1,10 e 2,10m (inclusive este), com miolo semi-oco, revestido em chapa dur</v>
          </cell>
          <cell r="D1790" t="str">
            <v>m2</v>
          </cell>
          <cell r="E1790">
            <v>87.3</v>
          </cell>
        </row>
        <row r="1791">
          <cell r="A1791" t="str">
            <v>AL017162</v>
          </cell>
          <cell r="B1791" t="str">
            <v>AL10051000/</v>
          </cell>
          <cell r="C1791" t="str">
            <v xml:space="preserve">Divisoria tipo painel-vidro-painel, com 35mm de espessura, considerando uma area superior a 100m2, constituida de painel cego ate a altura de 1,10 e 2,10m, com vidro entre 1,10 e 2,10m (inclusive este), com miolo semi-oco, revestido em chapa dura de alta </v>
          </cell>
          <cell r="D1791" t="str">
            <v>m2</v>
          </cell>
          <cell r="E1791">
            <v>80.5</v>
          </cell>
        </row>
        <row r="1792">
          <cell r="A1792" t="str">
            <v>AL017165</v>
          </cell>
          <cell r="B1792" t="str">
            <v>AL10051050/</v>
          </cell>
          <cell r="C1792" t="str">
            <v>Divisoria tipo painel-vidro-painel, com 35mm de espessura, considerando uma area superior a 100m2, constituida de painel cego ate a altura de 1,10 e acima de 2,10m, com vidro entre 1,10 e 2,10m (inclusive este), com miolo macico, retardante de fogo, a bas</v>
          </cell>
          <cell r="D1792" t="str">
            <v>m2</v>
          </cell>
          <cell r="E1792">
            <v>124</v>
          </cell>
        </row>
        <row r="1793">
          <cell r="A1793" t="str">
            <v>AL017169</v>
          </cell>
          <cell r="B1793" t="str">
            <v>AL10051100/</v>
          </cell>
          <cell r="C1793" t="str">
            <v>Divisoria tipo painel-vidro-painel, com 35mm de espessura, considerando uma area superior a 100m2, constituida de painel cego ate a altura de 1,10 e acima de 2,10m, com vidro entre 1,10 e 2,10m (inclusive este), com miolo macico, retardante de fogo, a bas</v>
          </cell>
          <cell r="D1793" t="str">
            <v>m2</v>
          </cell>
          <cell r="E1793">
            <v>110</v>
          </cell>
        </row>
        <row r="1794">
          <cell r="A1794" t="str">
            <v>AL017718</v>
          </cell>
          <cell r="B1794" t="str">
            <v>AL10051150/</v>
          </cell>
          <cell r="C1794" t="str">
            <v>Painel de acabamento para cabines e palcos, construido com pano de polipropileno, gramatura 60, com largura de 1,40m, em cor, estruturado com pinho de 1 a qualidade de 1"x2".  Fornecimento e colocacao.</v>
          </cell>
          <cell r="D1794" t="str">
            <v>m2</v>
          </cell>
          <cell r="E1794">
            <v>10.55</v>
          </cell>
        </row>
        <row r="1795">
          <cell r="A1795" t="str">
            <v>AL017971</v>
          </cell>
          <cell r="B1795" t="str">
            <v>AL10051200/</v>
          </cell>
          <cell r="C1795" t="str">
            <v>Painel divisorio com (3,0x0,5x0,1)m, de concreto celular autoclavado, conforme DIN 4223, com densidade nominal de 725Kg/m3, resistencia minima de ruptura de 45Kg/m2 e armadura CA-60 eletrosoldada , Sical ou similar.  Fornecimento e instalacao.</v>
          </cell>
          <cell r="D1795" t="str">
            <v>m2</v>
          </cell>
          <cell r="E1795">
            <v>68.22</v>
          </cell>
        </row>
        <row r="1796">
          <cell r="A1796" t="str">
            <v>AL000784</v>
          </cell>
          <cell r="B1796" t="str">
            <v>AL10100050/</v>
          </cell>
          <cell r="C1796" t="str">
            <v>Parede divisoria para sanitarios em placa de Marmore Branco Nacional com 3cm de espessura, polida nas 2 faces, apoiada no piso e parede.  Fornecimento e colocacao, exclusive fornecimento das ferragens de fixacao do marmore, portas e suas ferragens.</v>
          </cell>
          <cell r="D1796" t="str">
            <v>m2</v>
          </cell>
          <cell r="E1796">
            <v>245.92</v>
          </cell>
        </row>
        <row r="1797">
          <cell r="A1797" t="str">
            <v>AL004442</v>
          </cell>
          <cell r="B1797" t="str">
            <v>AL10100053/</v>
          </cell>
          <cell r="C1797" t="str">
            <v>Parede divisoria para sanitarios de placa de Marmore Branco Cintilante com espessura de 3cm de espessura, polida nas faces apoiada no piso e parede.  Fornecimento e colocacao, exclusive fornecimento das ferragens de fixacao de marmore, portas e suas ferra</v>
          </cell>
          <cell r="D1797" t="str">
            <v>m2</v>
          </cell>
          <cell r="E1797">
            <v>271.72000000000003</v>
          </cell>
        </row>
        <row r="1798">
          <cell r="A1798" t="str">
            <v>AL000785</v>
          </cell>
          <cell r="B1798" t="str">
            <v>AL10100100/</v>
          </cell>
          <cell r="C1798" t="str">
            <v>Parede divisoria para sanitarios e banheiros de placas de concreto armado (fck=15MPa) com 3,50cm de espessura, chumbadas no piso e fixado na divisoria em 3 pontos na sua altura por estribos previamente deixados na fundicao da placa, exclusive revestimento</v>
          </cell>
          <cell r="D1798" t="str">
            <v>m2</v>
          </cell>
          <cell r="E1798">
            <v>59.61</v>
          </cell>
        </row>
        <row r="1799">
          <cell r="A1799" t="str">
            <v>AL004463</v>
          </cell>
          <cell r="B1799" t="str">
            <v>AL10100103/</v>
          </cell>
          <cell r="C1799" t="str">
            <v>Parede em placa de concreto armado fck=15MPa, com 5cm de espessura, chumbadas no piso e fixada na parede em 3 pontos por estribos previamente deixados na furacao da placa.</v>
          </cell>
          <cell r="D1799" t="str">
            <v>m2</v>
          </cell>
          <cell r="E1799">
            <v>65.430000000000007</v>
          </cell>
        </row>
        <row r="1800">
          <cell r="A1800" t="str">
            <v>AL017189</v>
          </cell>
          <cell r="B1800" t="str">
            <v>AL10150050/</v>
          </cell>
          <cell r="C1800" t="str">
            <v>Parede interna de gesso acartonado, constituido por 2 paineis de 12,5mm estruturado em perfilados metalicos de 75mm, referencia Lafarge-Gypsum ou similar, com espessura de 100mm e pe direito maximo de 3,50m.  Fornecimento e colocacao.</v>
          </cell>
          <cell r="D1800" t="str">
            <v>m2</v>
          </cell>
          <cell r="E1800">
            <v>57.49</v>
          </cell>
        </row>
        <row r="1801">
          <cell r="A1801" t="str">
            <v>AP004446</v>
          </cell>
          <cell r="B1801" t="str">
            <v>AP05050050/</v>
          </cell>
          <cell r="C1801" t="str">
            <v>Bide com 3 furos Ideal Plaza, na cor 89,  Ideal Standard ou similar.  Fornecimento.</v>
          </cell>
          <cell r="D1801" t="str">
            <v>un</v>
          </cell>
          <cell r="E1801">
            <v>349.05</v>
          </cell>
        </row>
        <row r="1802">
          <cell r="A1802" t="str">
            <v>AP004676</v>
          </cell>
          <cell r="B1802" t="str">
            <v>AP05050100/</v>
          </cell>
          <cell r="C1802" t="str">
            <v>Cabide de louca Celite ou similar, de 4"x2", na cor branca.  Fornecimento e colocacao.</v>
          </cell>
          <cell r="D1802" t="str">
            <v>un</v>
          </cell>
          <cell r="E1802">
            <v>7.72</v>
          </cell>
        </row>
        <row r="1803">
          <cell r="A1803" t="str">
            <v>AP001166</v>
          </cell>
          <cell r="B1803" t="str">
            <v>AP05050150/</v>
          </cell>
          <cell r="C1803" t="str">
            <v>Cuba de louca, de (49x36)cm, para lavatorio, na cor branca.  Fornecimento.</v>
          </cell>
          <cell r="D1803" t="str">
            <v>un</v>
          </cell>
          <cell r="E1803">
            <v>30.97</v>
          </cell>
        </row>
        <row r="1804">
          <cell r="A1804" t="str">
            <v>AP005309</v>
          </cell>
          <cell r="B1804" t="str">
            <v>AP05050153A</v>
          </cell>
          <cell r="C1804" t="str">
            <v>Cuba de louca, de (49x36)cm,  para lavatorio, na cor branca, torneira de 1/2", valvula de PVC rigido de 1"x2 3/8" e sifao de PVC rigido de 1"x1 1/2".  Fornecimento e colocacao.</v>
          </cell>
          <cell r="D1804" t="str">
            <v>un</v>
          </cell>
          <cell r="E1804">
            <v>85.58</v>
          </cell>
        </row>
        <row r="1805">
          <cell r="A1805" t="str">
            <v>AP005306</v>
          </cell>
          <cell r="B1805" t="str">
            <v>AP05050200/</v>
          </cell>
          <cell r="C1805" t="str">
            <v>Lavatorio, de (42x30)cm, na cor branca, torneira de 1/2", valvula, sifao de PVC rigido e rabicho de plastico.  Fornecimento.</v>
          </cell>
          <cell r="D1805" t="str">
            <v>un</v>
          </cell>
          <cell r="E1805">
            <v>70.23</v>
          </cell>
        </row>
        <row r="1806">
          <cell r="A1806" t="str">
            <v>AP005582</v>
          </cell>
          <cell r="B1806" t="str">
            <v>AP05050203/</v>
          </cell>
          <cell r="C1806" t="str">
            <v>Lavatorio L911, na cor branca, de (42x30)cm, Deca ou similar.  Fornecimento.</v>
          </cell>
          <cell r="D1806" t="str">
            <v>un</v>
          </cell>
          <cell r="E1806">
            <v>27.91</v>
          </cell>
        </row>
        <row r="1807">
          <cell r="A1807" t="str">
            <v>AP001150</v>
          </cell>
          <cell r="B1807" t="str">
            <v>AP05050206/</v>
          </cell>
          <cell r="C1807" t="str">
            <v>Lavatorio, na cor branca, de (45x33)cm, sifao de 1"x1 1/4", torneira de 1/2", valvula e rabicho de plastico.  Fornecimento.</v>
          </cell>
          <cell r="D1807" t="str">
            <v>un</v>
          </cell>
          <cell r="E1807">
            <v>198.54</v>
          </cell>
        </row>
        <row r="1808">
          <cell r="A1808" t="str">
            <v>AP005583</v>
          </cell>
          <cell r="B1808" t="str">
            <v>AP05050209/</v>
          </cell>
          <cell r="C1808" t="str">
            <v>Lavatorio, de (45x33)cm, Celite 001905 ou similar, na cor branca, com fixacao.  Fornecimento.</v>
          </cell>
          <cell r="D1808" t="str">
            <v>un</v>
          </cell>
          <cell r="E1808">
            <v>28.17</v>
          </cell>
        </row>
        <row r="1809">
          <cell r="A1809" t="str">
            <v>AP001151</v>
          </cell>
          <cell r="B1809" t="str">
            <v>AP05050212/</v>
          </cell>
          <cell r="C1809" t="str">
            <v>Lavatorio, na cor branca, de (52x43)cm, fixacao, sifao de 1"x1 1/4", aparelho  com valvula simples, arrejador e rabicho cromado de 1/2".  Fornecimento.</v>
          </cell>
          <cell r="D1809" t="str">
            <v>un</v>
          </cell>
          <cell r="E1809">
            <v>268.77999999999997</v>
          </cell>
        </row>
        <row r="1810">
          <cell r="A1810" t="str">
            <v>AP004468</v>
          </cell>
          <cell r="B1810" t="str">
            <v>AP05050215/</v>
          </cell>
          <cell r="C1810" t="str">
            <v>Lavatorio de embutir Ideal Standard ou similar, na cor branca, linha ovalada, referencia 13310103-6.  Fornecimento.</v>
          </cell>
          <cell r="D1810" t="str">
            <v>un</v>
          </cell>
          <cell r="E1810">
            <v>30.97</v>
          </cell>
        </row>
        <row r="1811">
          <cell r="A1811" t="str">
            <v>AP001168</v>
          </cell>
          <cell r="B1811" t="str">
            <v>AP05050250/</v>
          </cell>
          <cell r="C1811" t="str">
            <v>Mictorio, com sifao integrado, na cor branca.  Fornecimento.</v>
          </cell>
          <cell r="D1811" t="str">
            <v>un</v>
          </cell>
          <cell r="E1811">
            <v>79.59</v>
          </cell>
        </row>
        <row r="1812">
          <cell r="A1812" t="str">
            <v>AP004445</v>
          </cell>
          <cell r="B1812" t="str">
            <v>AP05050300/</v>
          </cell>
          <cell r="C1812" t="str">
            <v>Papeleira com rolete de plastico, na cor branca.  Fornecimento e colocacao.</v>
          </cell>
          <cell r="D1812" t="str">
            <v>un</v>
          </cell>
          <cell r="E1812">
            <v>11.45</v>
          </cell>
        </row>
        <row r="1813">
          <cell r="A1813" t="str">
            <v>AP004675</v>
          </cell>
          <cell r="B1813" t="str">
            <v>AP05050350/</v>
          </cell>
          <cell r="C1813" t="str">
            <v>Porta-papel de louca 6"x6", na cor branca.  Fornecimento e colocacao.</v>
          </cell>
          <cell r="D1813" t="str">
            <v>un</v>
          </cell>
          <cell r="E1813">
            <v>11.45</v>
          </cell>
        </row>
        <row r="1814">
          <cell r="A1814" t="str">
            <v>AP004677</v>
          </cell>
          <cell r="B1814" t="str">
            <v>AP05050400/</v>
          </cell>
          <cell r="C1814" t="str">
            <v>Porta-toalha de plastico, de 24", com consolos de louca na cor branca.  Fornecimento e colocacao.</v>
          </cell>
          <cell r="D1814" t="str">
            <v>un</v>
          </cell>
          <cell r="E1814">
            <v>14.63</v>
          </cell>
        </row>
        <row r="1815">
          <cell r="A1815" t="str">
            <v>AP001167</v>
          </cell>
          <cell r="B1815" t="str">
            <v>AP05050450/</v>
          </cell>
          <cell r="C1815" t="str">
            <v>Tanque de louca, de (63x55)cm e fixacao, coluna e fixacao.  Fornecimento.</v>
          </cell>
          <cell r="D1815" t="str">
            <v>un</v>
          </cell>
          <cell r="E1815">
            <v>200.87</v>
          </cell>
        </row>
        <row r="1816">
          <cell r="A1816" t="str">
            <v>AP001153</v>
          </cell>
          <cell r="B1816" t="str">
            <v>AP05050500/</v>
          </cell>
          <cell r="C1816" t="str">
            <v>Vaso sifonado, na cor branca, valvula de descarga luxo,  de 1 1/2", assento plastico.  Fornecimento.</v>
          </cell>
          <cell r="D1816" t="str">
            <v>un</v>
          </cell>
          <cell r="E1816">
            <v>149.91</v>
          </cell>
        </row>
        <row r="1817">
          <cell r="A1817" t="str">
            <v>AP001164</v>
          </cell>
          <cell r="B1817" t="str">
            <v>AP05050503/</v>
          </cell>
          <cell r="C1817" t="str">
            <v>Vaso sifonado, na cor branca.  Fornecimento.</v>
          </cell>
          <cell r="D1817" t="str">
            <v>un</v>
          </cell>
          <cell r="E1817">
            <v>54.87</v>
          </cell>
        </row>
        <row r="1818">
          <cell r="A1818" t="str">
            <v>AP004448</v>
          </cell>
          <cell r="B1818" t="str">
            <v>/P05050506/</v>
          </cell>
          <cell r="C1818" t="str">
            <v>Bacia monobloco Ideal Plaza, na cor 89, Ideal Standard ou similar.  Fornecimento.</v>
          </cell>
          <cell r="D1818" t="str">
            <v>un</v>
          </cell>
          <cell r="E1818" t="e">
            <v>#N/A</v>
          </cell>
        </row>
        <row r="1819">
          <cell r="A1819" t="str">
            <v>AP001152</v>
          </cell>
          <cell r="B1819" t="str">
            <v>AP05050509/</v>
          </cell>
          <cell r="C1819" t="str">
            <v>Vaso sifonado, na cor branca, com assento plastico tipo popular e caixa de descarga plastica externa.  Fornecimento.</v>
          </cell>
          <cell r="D1819" t="str">
            <v>un</v>
          </cell>
          <cell r="E1819">
            <v>74.02</v>
          </cell>
        </row>
        <row r="1820">
          <cell r="A1820" t="str">
            <v>AP007866</v>
          </cell>
          <cell r="B1820" t="str">
            <v>AP05050512/</v>
          </cell>
          <cell r="C1820" t="str">
            <v>Vaso sifonado, linha Azaleia, na cor branca, Celite ou similar, e caixa de descarga de louca acoplada.  Fornecimento.</v>
          </cell>
          <cell r="D1820" t="str">
            <v>un</v>
          </cell>
          <cell r="E1820">
            <v>144.09</v>
          </cell>
        </row>
        <row r="1821">
          <cell r="A1821" t="str">
            <v>AP010234</v>
          </cell>
          <cell r="B1821" t="str">
            <v>AP20050200/</v>
          </cell>
          <cell r="C1821" t="str">
            <v>Plataforma para transporte vertical, Montele, modelo PL-237ou similar, percurso de 3,17m, capacidade para 230kg, velocidade de 6m/minuto, com duas paradas, guarda corpo lateral com braco tipo basculante e acesso pelo mesmo lado, comando automatico simples</v>
          </cell>
          <cell r="D1821" t="str">
            <v>un</v>
          </cell>
          <cell r="E1821">
            <v>20254.95</v>
          </cell>
        </row>
        <row r="1822">
          <cell r="A1822" t="str">
            <v>AP008303</v>
          </cell>
          <cell r="B1822" t="str">
            <v>AP25050050/</v>
          </cell>
          <cell r="C1822" t="str">
            <v>Aspirador a vacuo com frasco para redes de gases medicinais.  Fornecimento.</v>
          </cell>
          <cell r="D1822" t="str">
            <v>un</v>
          </cell>
          <cell r="E1822">
            <v>53</v>
          </cell>
        </row>
        <row r="1823">
          <cell r="A1823" t="str">
            <v>AP017172</v>
          </cell>
          <cell r="B1823" t="str">
            <v>AP25050100/</v>
          </cell>
          <cell r="C1823" t="str">
            <v>Fluxometro com umidificador, ar comprimido/oxigenio, para redes de gases medicinais.  Fornecimento.</v>
          </cell>
          <cell r="D1823" t="str">
            <v>un</v>
          </cell>
          <cell r="E1823">
            <v>38.29</v>
          </cell>
        </row>
        <row r="1824">
          <cell r="A1824" t="str">
            <v>AP018071</v>
          </cell>
          <cell r="B1824" t="str">
            <v>AP30050051/</v>
          </cell>
          <cell r="C1824" t="e">
            <v>#N/A</v>
          </cell>
          <cell r="D1824" t="e">
            <v>#N/A</v>
          </cell>
          <cell r="E1824">
            <v>54.59</v>
          </cell>
        </row>
        <row r="1825">
          <cell r="A1825" t="str">
            <v>AP018072</v>
          </cell>
          <cell r="B1825" t="str">
            <v>AP30050101/</v>
          </cell>
          <cell r="C1825" t="e">
            <v>#N/A</v>
          </cell>
          <cell r="D1825" t="e">
            <v>#N/A</v>
          </cell>
          <cell r="E1825">
            <v>225.15</v>
          </cell>
        </row>
        <row r="1826">
          <cell r="A1826" t="str">
            <v>AP005481</v>
          </cell>
          <cell r="B1826" t="str">
            <v>AP30050300/</v>
          </cell>
          <cell r="C1826" t="str">
            <v>Regulador Fisher para botijoes de gas GLP com 13Kg.  Fornecimento.</v>
          </cell>
          <cell r="D1826" t="str">
            <v>un</v>
          </cell>
          <cell r="E1826">
            <v>5.6</v>
          </cell>
        </row>
        <row r="1827">
          <cell r="A1827" t="str">
            <v>AP015999</v>
          </cell>
          <cell r="B1827" t="str">
            <v>AP35050050/</v>
          </cell>
          <cell r="C1827" t="str">
            <v>Caixa d'agua em polietileno, capacidade para 500l, com alcas de ancoragem e transporte, tampa  com fechamento por meio de travas, diametro de 131cm e altura de 72cm, modelo Aqualev ou similar.  Fornecimento.</v>
          </cell>
          <cell r="D1827" t="str">
            <v>un</v>
          </cell>
          <cell r="E1827">
            <v>143</v>
          </cell>
        </row>
        <row r="1828">
          <cell r="A1828" t="str">
            <v>AP007404</v>
          </cell>
          <cell r="B1828" t="str">
            <v>AP35050100/</v>
          </cell>
          <cell r="C1828" t="str">
            <v>Caixa d'agua redonda de fibra de vidro, capacidade para 1000l com tampa.  Fornecimento.</v>
          </cell>
          <cell r="D1828" t="str">
            <v>un</v>
          </cell>
          <cell r="E1828">
            <v>194.54</v>
          </cell>
        </row>
        <row r="1829">
          <cell r="A1829" t="str">
            <v>AP015998</v>
          </cell>
          <cell r="B1829" t="str">
            <v>AP35050103/</v>
          </cell>
          <cell r="C1829" t="str">
            <v>Caixa d'agua em polietileno, capacidade para 1000l, com alcas de ancoragem e transporte, tampa  com fechamento por meio de travas, diametro de 163cm e altura de 93cm, modelo Aqualev ou similar.  Fornecimento.</v>
          </cell>
          <cell r="D1829" t="str">
            <v>un</v>
          </cell>
          <cell r="E1829">
            <v>234.33</v>
          </cell>
        </row>
        <row r="1830">
          <cell r="A1830" t="str">
            <v>AP018064</v>
          </cell>
          <cell r="B1830" t="str">
            <v>AP35050115/</v>
          </cell>
          <cell r="C1830" t="e">
            <v>#N/A</v>
          </cell>
          <cell r="D1830" t="e">
            <v>#N/A</v>
          </cell>
          <cell r="E1830">
            <v>2930</v>
          </cell>
        </row>
        <row r="1831">
          <cell r="A1831" t="str">
            <v>AP004678</v>
          </cell>
          <cell r="B1831" t="str">
            <v>AP40050050/</v>
          </cell>
          <cell r="C1831" t="str">
            <v>Balcao de passagem de alimentos, em concretro aparente, guarnicao em madeira de Lei, exclusive pintura.</v>
          </cell>
          <cell r="D1831" t="str">
            <v>m</v>
          </cell>
          <cell r="E1831">
            <v>97.4</v>
          </cell>
        </row>
        <row r="1832">
          <cell r="A1832" t="str">
            <v>AP005329</v>
          </cell>
          <cell r="B1832" t="str">
            <v>AP40050100/</v>
          </cell>
          <cell r="C1832" t="str">
            <v>Banca de concreto aparente, com 0,60m de largura e 0,06m de espessura, para 1 cuba, exclusive esta.</v>
          </cell>
          <cell r="D1832" t="str">
            <v>m</v>
          </cell>
          <cell r="E1832">
            <v>137.38999999999999</v>
          </cell>
        </row>
        <row r="1833">
          <cell r="A1833" t="str">
            <v>AP001196</v>
          </cell>
          <cell r="B1833" t="str">
            <v>AP40050150/</v>
          </cell>
          <cell r="C1833" t="str">
            <v>Bebedouro ou lavatorio de concreto, fundido no local, secao em calha prismatica, largura de 0,40m, rebordo com 0,25m de altura, medidos internamente em osso, revestido de azulejos brancos (15x15)cm interna e externamente, e valvula; exclusive torneira.</v>
          </cell>
          <cell r="D1833" t="str">
            <v>m</v>
          </cell>
          <cell r="E1833">
            <v>93.49</v>
          </cell>
        </row>
        <row r="1834">
          <cell r="A1834" t="str">
            <v>AP001197</v>
          </cell>
          <cell r="B1834" t="str">
            <v>AP40050200/</v>
          </cell>
          <cell r="C1834" t="str">
            <v>Mictorio de concreto, fundido no local, com secao em calha prismatica, largura 0,40m, rebordo com 0,15m, medidos internamente em osso, revestido de azulejos brancos (15x15)cm, interna e externamente,e valvula.  Fornecimento exclusive instalacao hidraulica</v>
          </cell>
          <cell r="D1834" t="str">
            <v>m</v>
          </cell>
          <cell r="E1834">
            <v>80.64</v>
          </cell>
        </row>
        <row r="1835">
          <cell r="A1835" t="str">
            <v>AP006171</v>
          </cell>
          <cell r="B1835" t="str">
            <v>AP45050050/</v>
          </cell>
          <cell r="C1835" t="str">
            <v>Extintor de incendio, tipo agua sob pressao, de 10l, completo.  Fornecimento.</v>
          </cell>
          <cell r="D1835" t="str">
            <v>un</v>
          </cell>
          <cell r="E1835">
            <v>52.25</v>
          </cell>
        </row>
        <row r="1836">
          <cell r="A1836" t="str">
            <v>AP005092</v>
          </cell>
          <cell r="B1836" t="str">
            <v>AP45050100/</v>
          </cell>
          <cell r="C1836" t="str">
            <v>Extintor de incendio, tipo gas carbonico, de 4kg, completo.  Fornecimento e colocacao.</v>
          </cell>
          <cell r="D1836" t="str">
            <v>un</v>
          </cell>
          <cell r="E1836">
            <v>161.35</v>
          </cell>
        </row>
        <row r="1837">
          <cell r="A1837" t="str">
            <v>AP005097</v>
          </cell>
          <cell r="B1837" t="str">
            <v>AP45050103/</v>
          </cell>
          <cell r="C1837" t="str">
            <v>Extintor de incendio, tipo gas carbonico, de 6kg, completo.  Fornecimento e colocacao.</v>
          </cell>
          <cell r="D1837" t="str">
            <v>un</v>
          </cell>
          <cell r="E1837">
            <v>179.83</v>
          </cell>
        </row>
        <row r="1838">
          <cell r="A1838" t="str">
            <v>AP006172</v>
          </cell>
          <cell r="B1838" t="str">
            <v>AP45050106/</v>
          </cell>
          <cell r="C1838" t="str">
            <v>Extintor de incendio, tipo gas carbonico, de 10Kg, completo.  Fornecimento.</v>
          </cell>
          <cell r="D1838" t="str">
            <v>un</v>
          </cell>
          <cell r="E1838">
            <v>411.98</v>
          </cell>
        </row>
        <row r="1839">
          <cell r="A1839" t="str">
            <v>AP005093</v>
          </cell>
          <cell r="B1839" t="str">
            <v>AP45050150/</v>
          </cell>
          <cell r="C1839" t="str">
            <v>Extintor de incendio, tipo po quimico, de 4kg, completo.  Fornecimento e colocacao.</v>
          </cell>
          <cell r="D1839" t="str">
            <v>un</v>
          </cell>
          <cell r="E1839">
            <v>54.85</v>
          </cell>
        </row>
        <row r="1840">
          <cell r="A1840" t="str">
            <v>AP005098</v>
          </cell>
          <cell r="B1840" t="str">
            <v>AP45050153/</v>
          </cell>
          <cell r="C1840" t="str">
            <v>Extintor de incendio, tipo po quimico, de 6kg, completo.  Fornecimento e colocacao.</v>
          </cell>
          <cell r="D1840" t="str">
            <v>un</v>
          </cell>
          <cell r="E1840">
            <v>61.72</v>
          </cell>
        </row>
        <row r="1841">
          <cell r="A1841" t="str">
            <v>AP006170</v>
          </cell>
          <cell r="B1841" t="str">
            <v>AP45050156/</v>
          </cell>
          <cell r="C1841" t="str">
            <v>Extintor de incendio, tipo po quimico seco, de 12kg, completo.  Fornecimento.</v>
          </cell>
          <cell r="D1841" t="str">
            <v>un</v>
          </cell>
          <cell r="E1841">
            <v>84.88</v>
          </cell>
        </row>
        <row r="1842">
          <cell r="A1842" t="str">
            <v>AP006169</v>
          </cell>
          <cell r="B1842" t="str">
            <v>AP45050159/</v>
          </cell>
          <cell r="C1842" t="str">
            <v>Extintor de incendio, tipo po quimico seco, de 30kg, completo com carreta.  Fornecimento.</v>
          </cell>
          <cell r="D1842" t="str">
            <v>un</v>
          </cell>
          <cell r="E1842">
            <v>340</v>
          </cell>
        </row>
        <row r="1843">
          <cell r="A1843" t="str">
            <v>AP005308</v>
          </cell>
          <cell r="B1843" t="str">
            <v>AP50050040/</v>
          </cell>
          <cell r="C1843" t="str">
            <v>Banca de Marmore Branco Nacional, com 3cm de espessura</v>
          </cell>
          <cell r="D1843" t="str">
            <v>un</v>
          </cell>
          <cell r="E1843">
            <v>328.7</v>
          </cell>
        </row>
        <row r="1844">
          <cell r="A1844" t="str">
            <v>AP001206</v>
          </cell>
          <cell r="B1844" t="str">
            <v>AP50050050/</v>
          </cell>
          <cell r="C1844" t="str">
            <v>Banca de Marmore Branco Nacional, com 3cm de espessura, medindo (1,50x0,60)m, com abertura para 1 cuba, sobre apoios de alvenaria de meia vez e verga de concreto, sem revestimento.  Fornecimento e assentamento.</v>
          </cell>
          <cell r="D1844" t="str">
            <v>un</v>
          </cell>
          <cell r="E1844">
            <v>208.83</v>
          </cell>
        </row>
        <row r="1845">
          <cell r="A1845" t="str">
            <v>AP005004</v>
          </cell>
          <cell r="B1845" t="str">
            <v>AP50050053/</v>
          </cell>
          <cell r="C1845" t="str">
            <v>Banca de Marmore Branco Nacional, com 3cm de espessura, medindo (2x0,60)m com abertura para 1 ou 2 cubas sobre apoios de alvenaria de meia vez e vergas de concreto, sem</v>
          </cell>
          <cell r="D1845" t="str">
            <v>un</v>
          </cell>
          <cell r="E1845">
            <v>270.5</v>
          </cell>
        </row>
        <row r="1846">
          <cell r="A1846" t="str">
            <v>AP004451</v>
          </cell>
          <cell r="B1846" t="str">
            <v>AP50050056/</v>
          </cell>
          <cell r="C1846" t="str">
            <v>Banca de Marmore Branco Cintilante com 3cm de espessura, medindo (2,20x0,60)m com abertura para 1cuba sobre apoio de alvenaria de meia vez e vergas de concreto sem revestimento.  Fornecimento e assentamento.</v>
          </cell>
          <cell r="D1846" t="str">
            <v>un</v>
          </cell>
          <cell r="E1846">
            <v>586.42999999999995</v>
          </cell>
        </row>
        <row r="1847">
          <cell r="A1847" t="str">
            <v>AP005005</v>
          </cell>
          <cell r="B1847" t="str">
            <v>AP50050059/</v>
          </cell>
          <cell r="C1847" t="str">
            <v>Banca de Marmore Branco Nacional, com 3cm de espessura, medindo (2,50x0,60)m com abertura para 1 ou 2 cubas sobre apoios de alvenaria de meia vez e vergas de concreto, se</v>
          </cell>
          <cell r="D1847" t="str">
            <v>un</v>
          </cell>
          <cell r="E1847">
            <v>332.18</v>
          </cell>
        </row>
        <row r="1848">
          <cell r="A1848" t="str">
            <v>AP005006</v>
          </cell>
          <cell r="B1848" t="str">
            <v>AP50050062/</v>
          </cell>
          <cell r="C1848" t="str">
            <v>Banca de Marmore Branco Nacional, com 3cm de espessura, medindo (3x0,60)m com abertura para 1 ou 2 cubas sobre apoios de alvenaria de meia vez e vergas de concreto, sem revestimento.  Fornecimento e assentamento.</v>
          </cell>
          <cell r="D1848" t="str">
            <v>un</v>
          </cell>
          <cell r="E1848">
            <v>342.41</v>
          </cell>
        </row>
        <row r="1849">
          <cell r="A1849" t="str">
            <v>AP005007</v>
          </cell>
          <cell r="B1849" t="str">
            <v>AP50050065/</v>
          </cell>
          <cell r="C1849" t="str">
            <v>Banca de Marmore Branco Nacional, com 3cm de espessura, medindo (3,50x0,60)m com abertura para 1 ou 2 cubas sobre apoios de alvenaria de meia vez e vergas de concreto, sem revestimento.  Fornecimento e assentamento.</v>
          </cell>
          <cell r="D1849" t="str">
            <v>un</v>
          </cell>
          <cell r="E1849">
            <v>455.53</v>
          </cell>
        </row>
        <row r="1850">
          <cell r="A1850" t="str">
            <v>AP005008</v>
          </cell>
          <cell r="B1850" t="str">
            <v>AP50050068/</v>
          </cell>
          <cell r="C1850" t="str">
            <v>Banca de Marmore Branco Nacional, com 3cm de espessura, medindo (4x0,60)m com abertura para 1 ou 2 cubas sobre apoios de alvenaria de meia vez e vergas de concreto, sem revestimento.  Fornecimento e assentamento.</v>
          </cell>
          <cell r="D1850" t="str">
            <v>un</v>
          </cell>
          <cell r="E1850">
            <v>517.23</v>
          </cell>
        </row>
        <row r="1851">
          <cell r="A1851" t="str">
            <v>AP005009</v>
          </cell>
          <cell r="B1851" t="str">
            <v>AP50050071/</v>
          </cell>
          <cell r="C1851" t="str">
            <v>Banca de Marmore Branco Nacional, com 3cm de espessura, medindo 0,60m de largura, com abertura para 1 ou 2 cubas sobre apoios de alvenaria de meia vez e vergas de concreto, sem revestimento.  Fornecimento e assentamento.</v>
          </cell>
          <cell r="D1851" t="str">
            <v>m2</v>
          </cell>
          <cell r="E1851">
            <v>225.98</v>
          </cell>
        </row>
        <row r="1852">
          <cell r="A1852" t="str">
            <v>AP005027</v>
          </cell>
          <cell r="B1852" t="str">
            <v>AP50050074/</v>
          </cell>
          <cell r="C1852" t="str">
            <v>Banca de Marmore Branco Nacional, com 3cm de espessura medindo (2x0,60)m com abertura para 2 conchas de louca sobre apoios de alvenaria de meia vez e vergas de concreto, sem revestimento.  Fornecimento e assentamento.</v>
          </cell>
          <cell r="D1852" t="str">
            <v>un</v>
          </cell>
          <cell r="E1852">
            <v>208.83</v>
          </cell>
        </row>
        <row r="1853">
          <cell r="A1853" t="str">
            <v>AP001207</v>
          </cell>
          <cell r="B1853" t="str">
            <v>AP50050150/</v>
          </cell>
          <cell r="C1853" t="str">
            <v>Banca seca de Marmore Branco Nacional, com 3cm de espessura e 0,60m de largura, sobre apoios de alvenaria de meia vez e verga de concreto, sem revestimento.  Fornecimento e assentamento.</v>
          </cell>
          <cell r="D1853" t="str">
            <v>m</v>
          </cell>
          <cell r="E1853">
            <v>129.84</v>
          </cell>
        </row>
        <row r="1854">
          <cell r="A1854" t="str">
            <v>AP005330</v>
          </cell>
          <cell r="B1854" t="str">
            <v>AP50050153A</v>
          </cell>
          <cell r="C1854" t="str">
            <v>Banca de marmore sintetico, medindo (120x50)cm, com cuba do mesmo material, exclusive torneira, valvula e sifao.  Fornecimento e assentamento.</v>
          </cell>
          <cell r="D1854" t="str">
            <v>un</v>
          </cell>
          <cell r="E1854">
            <v>55.28</v>
          </cell>
        </row>
        <row r="1855">
          <cell r="A1855" t="str">
            <v>AP005477</v>
          </cell>
          <cell r="B1855" t="str">
            <v>AP50050250A</v>
          </cell>
          <cell r="C1855" t="str">
            <v>Banca de marmore sintetico, medindo (140x55)cm, com cuba do mesmo material, exclusive torneira, valvula e sifao.  Fornecimento e assentamento.</v>
          </cell>
          <cell r="D1855" t="str">
            <v>un</v>
          </cell>
          <cell r="E1855">
            <v>62.34</v>
          </cell>
        </row>
        <row r="1856">
          <cell r="A1856" t="str">
            <v>AP005478</v>
          </cell>
          <cell r="B1856" t="str">
            <v>AP50050253/</v>
          </cell>
          <cell r="C1856" t="str">
            <v>Banca de marmore sintetico, medindo (150x55)cm, com cuba do mesmo material, exclusive torneira, valvula e sifao.  Fornecimento e assentamento.</v>
          </cell>
          <cell r="D1856" t="str">
            <v>un</v>
          </cell>
          <cell r="E1856">
            <v>71.33</v>
          </cell>
        </row>
        <row r="1857">
          <cell r="A1857" t="str">
            <v>AP005479</v>
          </cell>
          <cell r="B1857" t="str">
            <v>AP50050256/</v>
          </cell>
          <cell r="C1857" t="str">
            <v>Banca de marmore sintetico, medindo (160x55)cm, com cuba do mesmo material, exclusive torneira, valvula e sifao.  Fornecimento e assentamento.</v>
          </cell>
          <cell r="D1857" t="str">
            <v>un</v>
          </cell>
          <cell r="E1857">
            <v>82.84</v>
          </cell>
        </row>
        <row r="1858">
          <cell r="A1858" t="str">
            <v>AP001208</v>
          </cell>
          <cell r="B1858" t="str">
            <v>AP50050300/</v>
          </cell>
          <cell r="C1858" t="str">
            <v>Banca de marmore sintetico, medindo (100x50)cm, com cuba do mesmo material, exclusive torneira, valvula e sifao.  Fornecimento e assentamento.</v>
          </cell>
          <cell r="D1858" t="str">
            <v>un</v>
          </cell>
          <cell r="E1858">
            <v>40.97</v>
          </cell>
        </row>
        <row r="1859">
          <cell r="A1859" t="str">
            <v>AP009062</v>
          </cell>
          <cell r="B1859" t="str">
            <v>AP50050500/</v>
          </cell>
          <cell r="C1859" t="str">
            <v>Banca seca em granito Cinza Andorinha, com 3cm de espessura e 0,60m de largura, sobre apoios de alvenaria de meia vez e verga de concreto, sem revestimento.  Fornecimento e assentamento.</v>
          </cell>
          <cell r="D1859" t="str">
            <v>m</v>
          </cell>
          <cell r="E1859">
            <v>123.44</v>
          </cell>
        </row>
        <row r="1860">
          <cell r="A1860" t="str">
            <v>AP009063</v>
          </cell>
          <cell r="B1860" t="str">
            <v>AP50050503/</v>
          </cell>
          <cell r="C1860" t="str">
            <v>Banca em granito Cinza Andorinha, com 3cm de espessura e 0,60m de largura, com abertura para 1 ou 2 cubas, sobre apoios de alvenaria de meia vez e verga de concreto, sem revestimento.  Fornecimento e assentamento.</v>
          </cell>
          <cell r="D1860" t="str">
            <v>m</v>
          </cell>
          <cell r="E1860">
            <v>107.69</v>
          </cell>
        </row>
        <row r="1861">
          <cell r="A1861" t="str">
            <v>AP006665</v>
          </cell>
          <cell r="B1861" t="str">
            <v>AP50050550/</v>
          </cell>
          <cell r="C1861" t="str">
            <v>Banca de granito Preto Tijuca, com 3cm de espessura, sem abertura para cuba, sobre apoios de alvenaria de meia vez e verga de concreto sem revestimento.  Fornecimento e assentamento.</v>
          </cell>
          <cell r="D1861" t="str">
            <v>m2</v>
          </cell>
          <cell r="E1861">
            <v>219.67</v>
          </cell>
        </row>
        <row r="1862">
          <cell r="A1862" t="str">
            <v>AP009061</v>
          </cell>
          <cell r="B1862" t="str">
            <v>AP50050600/</v>
          </cell>
          <cell r="C1862" t="str">
            <v>Prateleira em Marmore Branco Nacional, com 3cm de esoessura, 40cm de largura, com rasgo na parede.  Fornecimento e assentamento.</v>
          </cell>
          <cell r="D1862" t="str">
            <v>m</v>
          </cell>
          <cell r="E1862">
            <v>90.22</v>
          </cell>
        </row>
        <row r="1863">
          <cell r="A1863" t="str">
            <v>AP005474</v>
          </cell>
          <cell r="B1863" t="str">
            <v>AP50050650/</v>
          </cell>
          <cell r="C1863" t="str">
            <v>Tanque para lavagem em marmorite medindo (47x60)cm, de coralita.  Fornecimento.</v>
          </cell>
          <cell r="D1863" t="str">
            <v>un</v>
          </cell>
          <cell r="E1863">
            <v>48.21</v>
          </cell>
        </row>
        <row r="1864">
          <cell r="A1864" t="str">
            <v>AP001194</v>
          </cell>
          <cell r="B1864" t="str">
            <v>AP55050050/</v>
          </cell>
          <cell r="C1864" t="str">
            <v>Filtro industrial, com vazao de 1000l/h, Lider ou similar.  Fornecimento.</v>
          </cell>
          <cell r="D1864" t="str">
            <v>un</v>
          </cell>
          <cell r="E1864">
            <v>180</v>
          </cell>
        </row>
        <row r="1865">
          <cell r="A1865" t="str">
            <v>AP004673</v>
          </cell>
          <cell r="B1865" t="str">
            <v>AP55050100/</v>
          </cell>
          <cell r="C1865" t="str">
            <v>Filtro residencial, de 1 vela, esmaltado com registro.  Fornecimento.</v>
          </cell>
          <cell r="D1865" t="str">
            <v>un</v>
          </cell>
          <cell r="E1865">
            <v>26.06</v>
          </cell>
        </row>
        <row r="1866">
          <cell r="A1866" t="str">
            <v>AP006335</v>
          </cell>
          <cell r="B1866" t="str">
            <v>AP55050150/</v>
          </cell>
          <cell r="C1866" t="str">
            <v>Filtro termoplastico, com areia (100Kg), modelo 19 TP-2, Jacuzzi ou similar, para bomba com motor monofasico ou trifasico, com vazao de 4100l/h, exclusive esta.  Fornecimento.</v>
          </cell>
          <cell r="D1866" t="str">
            <v>un</v>
          </cell>
          <cell r="E1866">
            <v>873.7</v>
          </cell>
        </row>
        <row r="1867">
          <cell r="A1867" t="str">
            <v>AP005224</v>
          </cell>
          <cell r="B1867" t="str">
            <v>AP60050050/</v>
          </cell>
          <cell r="C1867" t="str">
            <v>Banco de madeira em Cedro ou similar, envernizado, boleado nas bordas, confeccionado com assento de 30x30cm, revestido com laminado melaminico, sendo a altura do banco de 52cm.</v>
          </cell>
          <cell r="D1867" t="str">
            <v>un</v>
          </cell>
          <cell r="E1867">
            <v>61.3</v>
          </cell>
        </row>
        <row r="1868">
          <cell r="A1868" t="str">
            <v>AP009670</v>
          </cell>
          <cell r="B1868" t="str">
            <v>AP65050050/</v>
          </cell>
          <cell r="C1868" t="str">
            <v>Persianas horizontais em aluminio, marca Luxaflex ou similar, laminas micro 25 (2,5cm), nas dimensoes de (1x1,85)m.  Fornecimento e colocacao.</v>
          </cell>
          <cell r="D1868" t="str">
            <v>un</v>
          </cell>
          <cell r="E1868">
            <v>137.6</v>
          </cell>
        </row>
        <row r="1869">
          <cell r="A1869" t="str">
            <v>AP009672</v>
          </cell>
          <cell r="B1869" t="str">
            <v>AP65050100/</v>
          </cell>
          <cell r="C1869" t="str">
            <v>Persianas horizontais em aluminio, marca Luxaflex ou similar, laminas micro 25 (2,5cm), nas dimensoes de (1,25x1,85)m.  Fornecimento e colocacao.</v>
          </cell>
          <cell r="D1869" t="str">
            <v>un</v>
          </cell>
          <cell r="E1869">
            <v>170.92</v>
          </cell>
        </row>
        <row r="1870">
          <cell r="A1870" t="str">
            <v>AP009669</v>
          </cell>
          <cell r="B1870" t="str">
            <v>AP65050150/</v>
          </cell>
          <cell r="C1870" t="str">
            <v>Persianas horizontais em aluminio, marca Luxaflex ou similar, laminas micro 25 (2,5cm), nas dimensoes de (1,45x1,85)m.  Fornecimento e colocacao.</v>
          </cell>
          <cell r="D1870" t="str">
            <v>un</v>
          </cell>
          <cell r="E1870">
            <v>197.23</v>
          </cell>
        </row>
        <row r="1871">
          <cell r="A1871" t="str">
            <v>AP009671</v>
          </cell>
          <cell r="B1871" t="str">
            <v>AP65050200/</v>
          </cell>
          <cell r="C1871" t="str">
            <v>Persianas horizontais em aluminio, marca Luxaflex ou similar, laminas micro 25 (2,5cm), nas dimensoes de (1,70x1,85)m.  Fornecimento e colocacao.</v>
          </cell>
          <cell r="D1871" t="str">
            <v>un</v>
          </cell>
          <cell r="E1871">
            <v>230.28</v>
          </cell>
        </row>
        <row r="1872">
          <cell r="A1872" t="str">
            <v>AP008810</v>
          </cell>
          <cell r="B1872" t="str">
            <v>AP65050250/</v>
          </cell>
          <cell r="C1872" t="str">
            <v>Persiana vertical em tecido, com trilhos e demais materiais necessarios para fixacao.  Fornecimento e colocacao.</v>
          </cell>
          <cell r="D1872" t="str">
            <v>m2</v>
          </cell>
          <cell r="E1872">
            <v>26.23</v>
          </cell>
        </row>
        <row r="1873">
          <cell r="A1873" t="str">
            <v>AP005512</v>
          </cell>
          <cell r="B1873" t="str">
            <v>AP99990050/</v>
          </cell>
          <cell r="C1873" t="str">
            <v>Bracadeira para dutos de ar condicionado em cantoneira de 3/4"x1/8".   Fornecimento e colocacao.</v>
          </cell>
          <cell r="D1873" t="str">
            <v>m</v>
          </cell>
          <cell r="E1873">
            <v>10.41</v>
          </cell>
        </row>
        <row r="1874">
          <cell r="A1874" t="str">
            <v>AP007453</v>
          </cell>
          <cell r="B1874" t="str">
            <v>AP99990100/</v>
          </cell>
          <cell r="C1874" t="str">
            <v>Lava olhos de emergencia com acionamento manual por alavanca, tubulacao e conexoes em ferro galvanizado, pia em AISI 304, conexoes de entrada e saida de 1" BSP, pintura anticorrosiva, na cor verde seguranca, pia com diametro de 300mm.  Fornecimento e colo</v>
          </cell>
          <cell r="D1874" t="str">
            <v>un</v>
          </cell>
          <cell r="E1874">
            <v>295</v>
          </cell>
        </row>
        <row r="1875">
          <cell r="A1875" t="str">
            <v>AP018061</v>
          </cell>
          <cell r="B1875" t="str">
            <v>AP99990112/</v>
          </cell>
          <cell r="C1875" t="str">
            <v xml:space="preserve">Moinho a vento com roda de diametro de 3,40mx18pas, confeccionado em chapas galvanizadas no 20 com dobras laterais e pintura automotiva, sistema de freio automatico, retorno automatico de destravamento, montado em torre de 9,00m de altura estruturada com </v>
          </cell>
          <cell r="D1875" t="str">
            <v>un</v>
          </cell>
          <cell r="E1875">
            <v>12082.9</v>
          </cell>
        </row>
        <row r="1876">
          <cell r="A1876" t="str">
            <v>AP018062</v>
          </cell>
          <cell r="B1876" t="str">
            <v>AP99990115/</v>
          </cell>
          <cell r="C1876" t="str">
            <v>Moinho a vento com roda de diametro de 3,40mx18pas, confeccionado em chapas galvanizadas no 20 com dobras laterais e pintura automotiva, sistema de freio automatico, retorno automatico de destravamento, montado em torre de 12,00m de altura estruturada com</v>
          </cell>
          <cell r="D1876" t="str">
            <v>un</v>
          </cell>
          <cell r="E1876">
            <v>13242.1</v>
          </cell>
        </row>
        <row r="1877">
          <cell r="A1877" t="str">
            <v>BP017051</v>
          </cell>
          <cell r="B1877" t="str">
            <v>BP05050050/</v>
          </cell>
          <cell r="C1877" t="str">
            <v>Base de brita corrida, inclusive fornecimento dos materiais, medida apos a compactacao.</v>
          </cell>
          <cell r="D1877" t="str">
            <v>m3</v>
          </cell>
          <cell r="E1877">
            <v>37.86</v>
          </cell>
        </row>
        <row r="1878">
          <cell r="A1878" t="str">
            <v>BP017052</v>
          </cell>
          <cell r="B1878" t="str">
            <v>BP05050053/</v>
          </cell>
          <cell r="C1878" t="str">
            <v>Base ou sub base estabilizada sem mistura de materiais, de acordo com as Instrucoes para Execucao do DER-RJ, exclusive escavacao e transporte dos materiais, mas incluindo o transporte da agua.</v>
          </cell>
          <cell r="D1878" t="str">
            <v>m3</v>
          </cell>
          <cell r="E1878">
            <v>3.28</v>
          </cell>
        </row>
        <row r="1879">
          <cell r="A1879" t="str">
            <v>BP017066</v>
          </cell>
          <cell r="B1879" t="str">
            <v>BP05050056/</v>
          </cell>
          <cell r="C1879" t="str">
            <v>Base ou sub base estabilizada granulometricamente, com mistura de 2 ou mais materiais, de acordo com as Instrucoes para Execucao do DER-RJ, exclusive escavacao e transporte dos materiais, mas incluindo o transporte de agua.</v>
          </cell>
          <cell r="D1879" t="str">
            <v>m3</v>
          </cell>
          <cell r="E1879">
            <v>3.82</v>
          </cell>
        </row>
        <row r="1880">
          <cell r="A1880" t="str">
            <v>BP017067</v>
          </cell>
          <cell r="B1880" t="str">
            <v>BP05050059/</v>
          </cell>
          <cell r="C1880" t="str">
            <v>Base de solo-cimento, executado "in loco", o custo indeniza as operacoes de execucao na pista, inclusive transporte da agua e se aplica ao volume de solo-cimento executado, medido apos a compactacao, exclusive a escavacao, cimento e transporte dos materia</v>
          </cell>
          <cell r="D1880" t="str">
            <v>m3</v>
          </cell>
          <cell r="E1880">
            <v>8.34</v>
          </cell>
        </row>
        <row r="1881">
          <cell r="A1881" t="str">
            <v>BP002450</v>
          </cell>
          <cell r="B1881" t="str">
            <v>BP05050100/</v>
          </cell>
          <cell r="C1881" t="str">
            <v>Camada de bloqueio (colchao) de areia, espalhado e comprimido mecanicamente, medido apos compressao.</v>
          </cell>
          <cell r="D1881" t="str">
            <v>m3</v>
          </cell>
          <cell r="E1881">
            <v>29.47</v>
          </cell>
        </row>
        <row r="1882">
          <cell r="A1882" t="str">
            <v>CE005829</v>
          </cell>
          <cell r="B1882" t="str">
            <v>CE05100254/</v>
          </cell>
          <cell r="C1882" t="str">
            <v>Topografo de servicos tecnicos especializados de consultoria de engenharia e arquitetura.</v>
          </cell>
          <cell r="D1882" t="str">
            <v>h</v>
          </cell>
          <cell r="E1882">
            <v>13.6</v>
          </cell>
        </row>
        <row r="1883">
          <cell r="A1883" t="str">
            <v>CI009002</v>
          </cell>
          <cell r="B1883" t="str">
            <v>CI05050050/</v>
          </cell>
          <cell r="C1883" t="str">
            <v>Colocacao de madeiramento de telhas francesas, incluindo pregos, excluindo fornecimento.</v>
          </cell>
          <cell r="D1883" t="str">
            <v>m2</v>
          </cell>
          <cell r="E1883">
            <v>14.02</v>
          </cell>
        </row>
        <row r="1884">
          <cell r="A1884" t="str">
            <v>CI001066</v>
          </cell>
          <cell r="B1884" t="str">
            <v>CI05050100/</v>
          </cell>
          <cell r="C1884" t="str">
            <v>Madeiramento para cobertura de telhas onduladas de cimento amianto ou Fiber-Glass ou similar, de 3"x3" e 3"x4 1/2" em Macaranduba ou similar, pregadas sem tesouras ou pontaletes, medido pela projecao.</v>
          </cell>
          <cell r="D1884" t="str">
            <v>m2</v>
          </cell>
          <cell r="E1884">
            <v>9.9600000000000009</v>
          </cell>
        </row>
        <row r="1885">
          <cell r="A1885" t="str">
            <v>CI001065</v>
          </cell>
          <cell r="B1885" t="str">
            <v>CI05050150/</v>
          </cell>
          <cell r="C1885" t="str">
            <v>Madeiramento para cobertura de telhas ceramicas, francesa ou colonial, constituido de cumeeira e tercas de 3"x4 1/2", caibros de 3"x1 1/2" e ripas de (1,5x4)cm, tudo em Macaranduba ou similar, pregados sem tesouras ou pontaletes, medido pela projecao.</v>
          </cell>
          <cell r="D1885" t="str">
            <v>m2</v>
          </cell>
          <cell r="E1885">
            <v>28.86</v>
          </cell>
        </row>
        <row r="1886">
          <cell r="A1886" t="str">
            <v>CI010099</v>
          </cell>
          <cell r="B1886" t="str">
            <v>CI05050200/</v>
          </cell>
          <cell r="C1886" t="str">
            <v>Peca em Macaranduba ou similar, de (7x20)cm, para cobertura de qualquer tipo.  Fornecimento e colocacao.</v>
          </cell>
          <cell r="D1886" t="str">
            <v>m</v>
          </cell>
          <cell r="E1886">
            <v>25.86</v>
          </cell>
        </row>
        <row r="1887">
          <cell r="A1887" t="str">
            <v>CI001070</v>
          </cell>
          <cell r="B1887" t="str">
            <v>CI05100050/</v>
          </cell>
          <cell r="C1887" t="str">
            <v>Terca em Macaranduba ou similar, constituida de pecas de 3"x3", para cobertura de qualquer tipo.  Fornecimento e colocacao.</v>
          </cell>
          <cell r="D1887" t="str">
            <v>m</v>
          </cell>
          <cell r="E1887">
            <v>7.92</v>
          </cell>
        </row>
        <row r="1888">
          <cell r="A1888" t="str">
            <v>CI001071</v>
          </cell>
          <cell r="B1888" t="str">
            <v>CI05100100/</v>
          </cell>
          <cell r="C1888" t="str">
            <v>Terca em Macaranduba ou similar, constituida de pecas de 3"x4 1/2", para cobertura de qualquer tipo.  Fornecimento e colocacao.</v>
          </cell>
          <cell r="D1888" t="str">
            <v>m</v>
          </cell>
          <cell r="E1888">
            <v>11.75</v>
          </cell>
        </row>
        <row r="1889">
          <cell r="A1889" t="str">
            <v>CI002468</v>
          </cell>
          <cell r="B1889" t="str">
            <v>CI05100150/</v>
          </cell>
          <cell r="C1889" t="str">
            <v>Terca em Macaranduba ou similar, constituida de pecas de 3"x6", para cobertura de qualquer tipo.  Fornecimento e colocacao.</v>
          </cell>
          <cell r="D1889" t="str">
            <v>m</v>
          </cell>
          <cell r="E1889">
            <v>14.52</v>
          </cell>
        </row>
        <row r="1890">
          <cell r="A1890" t="str">
            <v>CI002469</v>
          </cell>
          <cell r="B1890" t="str">
            <v>CI05100200/</v>
          </cell>
          <cell r="C1890" t="str">
            <v>Terca em Macaranduba ou similar, constituida de pecas de 3"x9", para cobertura de qualquer tipo.  Fornecimento e colocacao.</v>
          </cell>
          <cell r="D1890" t="str">
            <v>m</v>
          </cell>
          <cell r="E1890">
            <v>20.03</v>
          </cell>
        </row>
        <row r="1891">
          <cell r="A1891" t="str">
            <v>CI001072</v>
          </cell>
          <cell r="B1891" t="str">
            <v>CI05150050/</v>
          </cell>
          <cell r="C1891" t="str">
            <v>Caibro em Macaranduba ou similar, de 1 1/2"x3".  Fornecimento e colocacao.</v>
          </cell>
          <cell r="D1891" t="str">
            <v>m</v>
          </cell>
          <cell r="E1891">
            <v>4.92</v>
          </cell>
        </row>
        <row r="1892">
          <cell r="A1892" t="str">
            <v>CI001073</v>
          </cell>
          <cell r="B1892" t="str">
            <v>CI05150100/</v>
          </cell>
          <cell r="C1892" t="str">
            <v>Caibro em Macaranduba ou similar, de 2"x3".  Fornecimento e colocacao.</v>
          </cell>
          <cell r="D1892" t="str">
            <v>m</v>
          </cell>
          <cell r="E1892">
            <v>6.73</v>
          </cell>
        </row>
        <row r="1893">
          <cell r="A1893" t="str">
            <v>CI001067</v>
          </cell>
          <cell r="B1893" t="str">
            <v>CI05200050/</v>
          </cell>
          <cell r="C1893" t="str">
            <v>Tesoura completa em Macaranduba ou similar, para vaos de 4m.  Fornecimento e colocacao.</v>
          </cell>
          <cell r="D1893" t="str">
            <v>un</v>
          </cell>
          <cell r="E1893">
            <v>333.49</v>
          </cell>
        </row>
        <row r="1894">
          <cell r="A1894" t="str">
            <v>CI001068</v>
          </cell>
          <cell r="B1894" t="str">
            <v>CI05200100/</v>
          </cell>
          <cell r="C1894" t="str">
            <v>Tesoura completa em Macaranduba ou similar, para vaos de 5m.  Fornecimento e colocacao.</v>
          </cell>
          <cell r="D1894" t="str">
            <v>un</v>
          </cell>
          <cell r="E1894">
            <v>399.5</v>
          </cell>
        </row>
        <row r="1895">
          <cell r="A1895" t="str">
            <v>CI001069</v>
          </cell>
          <cell r="B1895" t="str">
            <v>CI05200150/</v>
          </cell>
          <cell r="C1895" t="str">
            <v>Tesoura completa em Macaranduba ou similar, para vaos de 6m.  Fornecimento e colocacao.</v>
          </cell>
          <cell r="D1895" t="str">
            <v>un</v>
          </cell>
          <cell r="E1895">
            <v>479.46</v>
          </cell>
        </row>
        <row r="1896">
          <cell r="A1896" t="str">
            <v>CI004630</v>
          </cell>
          <cell r="B1896" t="str">
            <v>CI05200200/</v>
          </cell>
          <cell r="C1896" t="str">
            <v>Tesoura completa em Macaranduba ou similar, para vaos de 7m.  Fornecimento e colocacao.</v>
          </cell>
          <cell r="D1896" t="str">
            <v>un</v>
          </cell>
          <cell r="E1896">
            <v>554.28</v>
          </cell>
        </row>
        <row r="1897">
          <cell r="A1897" t="str">
            <v>CI002463</v>
          </cell>
          <cell r="B1897" t="str">
            <v>CI05200250/</v>
          </cell>
          <cell r="C1897" t="str">
            <v>Tesoura completa em Macaranduba ou similar, para vaos de 8m.  Fornecimento e colocacao.</v>
          </cell>
          <cell r="D1897" t="str">
            <v>un</v>
          </cell>
          <cell r="E1897">
            <v>718.28</v>
          </cell>
        </row>
        <row r="1898">
          <cell r="A1898" t="str">
            <v>CI004631</v>
          </cell>
          <cell r="B1898" t="str">
            <v>CI05200300/</v>
          </cell>
          <cell r="C1898" t="str">
            <v>Tesoura completa em Macaranduba ou similar, para vaos de 9m.  Fornecimento e colocacao.</v>
          </cell>
          <cell r="D1898" t="str">
            <v>un</v>
          </cell>
          <cell r="E1898">
            <v>806.04</v>
          </cell>
        </row>
        <row r="1899">
          <cell r="A1899" t="str">
            <v>CI002464</v>
          </cell>
          <cell r="B1899" t="str">
            <v>CI05200350/</v>
          </cell>
          <cell r="C1899" t="str">
            <v>Tesoura completa em Macaranduba ou similar, para vaos de 10m.  Fornecimento e colocacao.</v>
          </cell>
          <cell r="D1899" t="str">
            <v>un</v>
          </cell>
          <cell r="E1899">
            <v>890.15</v>
          </cell>
        </row>
        <row r="1900">
          <cell r="A1900" t="str">
            <v>CI002465</v>
          </cell>
          <cell r="B1900" t="str">
            <v>CI05200400/</v>
          </cell>
          <cell r="C1900" t="str">
            <v>Tesoura completa em Macaranduba ou similar, para vaos de 12m.  Fornecimento e colocacao.</v>
          </cell>
          <cell r="D1900" t="str">
            <v>un</v>
          </cell>
          <cell r="E1900">
            <v>1142.6099999999999</v>
          </cell>
        </row>
        <row r="1901">
          <cell r="A1901" t="str">
            <v>CI002466</v>
          </cell>
          <cell r="B1901" t="str">
            <v>CI05250050/</v>
          </cell>
          <cell r="C1901" t="str">
            <v>Pontalete em Macaranduba ou similar, em pecas de 3"x3", verticais e horizontais para cobertura de telhas ceramicas, medindo pela projecao horizontal do telhado.</v>
          </cell>
          <cell r="D1901" t="str">
            <v>m2</v>
          </cell>
          <cell r="E1901">
            <v>12.89</v>
          </cell>
        </row>
        <row r="1902">
          <cell r="A1902" t="str">
            <v>CI002467</v>
          </cell>
          <cell r="B1902" t="str">
            <v>CI05250100/</v>
          </cell>
          <cell r="C1902" t="str">
            <v>Pontalete em Macaranduba ou similar, em pecas de 3"x3", verticais e horizontais para cobertura de telhas de cimento amianto ou Fiber-Glass ou similar.</v>
          </cell>
          <cell r="D1902" t="str">
            <v>m2</v>
          </cell>
          <cell r="E1902">
            <v>10.92</v>
          </cell>
        </row>
        <row r="1903">
          <cell r="A1903" t="str">
            <v>CI001075</v>
          </cell>
          <cell r="B1903" t="str">
            <v>CI05300050/</v>
          </cell>
          <cell r="C1903" t="str">
            <v>Cobertura em telhas coloniais; exclusive cumeeira e madeiramento.  Fornecimento e colocacao.</v>
          </cell>
          <cell r="D1903" t="str">
            <v>m2</v>
          </cell>
          <cell r="E1903">
            <v>41.74</v>
          </cell>
        </row>
        <row r="1904">
          <cell r="A1904" t="str">
            <v>CI001074</v>
          </cell>
          <cell r="B1904" t="str">
            <v>CI05300053/</v>
          </cell>
          <cell r="C1904" t="str">
            <v>Cobertura em telhas francesas; exclusive cumeeira e madeiramento.  Fornecimento e colocacao.</v>
          </cell>
          <cell r="D1904" t="str">
            <v>m2</v>
          </cell>
          <cell r="E1904">
            <v>22.12</v>
          </cell>
        </row>
        <row r="1905">
          <cell r="A1905" t="str">
            <v>CI005689</v>
          </cell>
          <cell r="B1905" t="str">
            <v>CI05300056/</v>
          </cell>
          <cell r="C1905" t="str">
            <v>Cobertura em telha portuguesa, exclusive cumeeira e madeiramento.  Fornecimento e colocacao.</v>
          </cell>
          <cell r="D1905" t="str">
            <v>m2</v>
          </cell>
          <cell r="E1905">
            <v>20.84</v>
          </cell>
        </row>
        <row r="1906">
          <cell r="A1906" t="str">
            <v>CI009214</v>
          </cell>
          <cell r="B1906" t="str">
            <v>CI05300100/</v>
          </cell>
          <cell r="C1906" t="str">
            <v>Colocacao de telhas francesas, exclusive fornecimento.</v>
          </cell>
          <cell r="D1906" t="str">
            <v>m2</v>
          </cell>
          <cell r="E1906">
            <v>20.8</v>
          </cell>
        </row>
        <row r="1907">
          <cell r="A1907" t="str">
            <v>CI016672</v>
          </cell>
          <cell r="B1907" t="str">
            <v>CI05300150/</v>
          </cell>
          <cell r="C1907" t="str">
            <v>Cobertura em telhas de concreto, exclusive cumeeira e madeiramento.  Fornecimento e colocacao.</v>
          </cell>
          <cell r="D1907" t="str">
            <v>m2</v>
          </cell>
          <cell r="E1907">
            <v>20.78</v>
          </cell>
        </row>
        <row r="1908">
          <cell r="A1908" t="str">
            <v>CI002470</v>
          </cell>
          <cell r="B1908" t="str">
            <v>CI05300250/</v>
          </cell>
          <cell r="C1908" t="str">
            <v>Cordao para arremate de telhado, executado com argamassa de cimento, areia e saibro no traco 1:2:2.</v>
          </cell>
          <cell r="D1908" t="str">
            <v>m</v>
          </cell>
          <cell r="E1908">
            <v>13.87</v>
          </cell>
        </row>
        <row r="1909">
          <cell r="A1909" t="str">
            <v>CI001076</v>
          </cell>
          <cell r="B1909" t="str">
            <v>CI05300300/</v>
          </cell>
          <cell r="C1909" t="str">
            <v>Cumeeira para cobertura em telhas francesas ou coloniais.  Fornecimento e colocacao.</v>
          </cell>
          <cell r="D1909" t="str">
            <v>m</v>
          </cell>
          <cell r="E1909">
            <v>9.1999999999999993</v>
          </cell>
        </row>
        <row r="1910">
          <cell r="A1910" t="str">
            <v>CI016673</v>
          </cell>
          <cell r="B1910" t="str">
            <v>CI05300303/</v>
          </cell>
          <cell r="C1910" t="str">
            <v>Cumeeira para cobertura em telhas de concreto.  Fornecimento e colocacao.</v>
          </cell>
          <cell r="D1910" t="str">
            <v>m</v>
          </cell>
          <cell r="E1910">
            <v>16.399999999999999</v>
          </cell>
        </row>
        <row r="1911">
          <cell r="A1911" t="str">
            <v>CI009000</v>
          </cell>
          <cell r="B1911" t="str">
            <v>CI05300350/</v>
          </cell>
          <cell r="C1911" t="str">
            <v>Telhas francesas.  Fornecimento.</v>
          </cell>
          <cell r="D1911" t="str">
            <v>m2</v>
          </cell>
          <cell r="E1911">
            <v>9.44</v>
          </cell>
        </row>
        <row r="1912">
          <cell r="A1912" t="str">
            <v>CI017176</v>
          </cell>
          <cell r="B1912" t="str">
            <v>CI05350050/</v>
          </cell>
          <cell r="C1912" t="str">
            <v>Cobertura com chapa de aco galvanizado, pintada com tinta a po a base de poliester nas duas faces nas cores preto, branco, amarelo, cinza ou ceramica, perfil trapezoidal, espessura 0,65mm, altura de 40mm e largura util de 970mm, da Intertelhas ou similar,</v>
          </cell>
          <cell r="D1912" t="str">
            <v>m2</v>
          </cell>
          <cell r="E1912">
            <v>47.25</v>
          </cell>
        </row>
        <row r="1913">
          <cell r="A1913" t="str">
            <v>CI005473</v>
          </cell>
          <cell r="B1913" t="str">
            <v>CI05350100/</v>
          </cell>
          <cell r="C1913" t="str">
            <v>Cobertura dupla de 30mm, com telha termica em aco zincado, trapezoidal, sem pintura, de (1020x0,50)mm, Eucatex ou similar.  Fornecimento e colocacao.</v>
          </cell>
          <cell r="D1913" t="str">
            <v>m2</v>
          </cell>
          <cell r="E1913" t="e">
            <v>#N/A</v>
          </cell>
        </row>
        <row r="1914">
          <cell r="A1914" t="str">
            <v>CI008254</v>
          </cell>
          <cell r="B1914" t="str">
            <v>CI05350150/</v>
          </cell>
          <cell r="C1914" t="str">
            <v>Cobertura dupla de 30mm, com telha termica, trapezoidal, inclusive todos os acessorios necessarios a sua execucao, Bernini ou similar.  Fornecimento e colocacao, exclusive transporte.</v>
          </cell>
          <cell r="D1914" t="str">
            <v>m2</v>
          </cell>
          <cell r="E1914" t="e">
            <v>#N/A</v>
          </cell>
        </row>
        <row r="1915">
          <cell r="A1915" t="str">
            <v>CI008812</v>
          </cell>
          <cell r="B1915" t="str">
            <v>CI05350200/</v>
          </cell>
          <cell r="C1915" t="str">
            <v>Telha metalica CE-100, 0,50mm, perfil trapezoidal, fabricado em aco galvanizado com 270g/m2 de zinco, com largura total de 808mm, largura util de 750mm e comprimento de 6600mm, pintado por processo eletrostatico polimerizada em estufa.  Fornecimento.</v>
          </cell>
          <cell r="D1915" t="str">
            <v>m2</v>
          </cell>
          <cell r="E1915">
            <v>45.37</v>
          </cell>
        </row>
        <row r="1916">
          <cell r="A1916" t="str">
            <v>CI005320</v>
          </cell>
          <cell r="B1916" t="str">
            <v>CI05400050/</v>
          </cell>
          <cell r="C1916" t="str">
            <v>Calha de beiral, em chapa galvanizada no 26, com 25cm de desenvolvimento.  Fornecimento e colocacao.</v>
          </cell>
          <cell r="D1916" t="str">
            <v>m</v>
          </cell>
          <cell r="E1916" t="e">
            <v>#N/A</v>
          </cell>
        </row>
        <row r="1917">
          <cell r="A1917" t="str">
            <v>CI005319</v>
          </cell>
          <cell r="B1917" t="str">
            <v>CI05400053/</v>
          </cell>
          <cell r="C1917" t="str">
            <v>Calha de platibanda ou de rincao, em chapa galvanizada no 26, com 25cm de desenvolvimento.  Fornecimento e colocacao.</v>
          </cell>
          <cell r="D1917" t="str">
            <v>m</v>
          </cell>
          <cell r="E1917" t="e">
            <v>#N/A</v>
          </cell>
        </row>
        <row r="1918">
          <cell r="A1918" t="str">
            <v>CI001085</v>
          </cell>
          <cell r="B1918" t="str">
            <v>CI05400100/</v>
          </cell>
          <cell r="C1918" t="str">
            <v>Cobertura em chapas de aluminio de 0,5mm de espessura, com sobreposicao lateral de 1 onda e longitudinal de 14cm, sendo as chapas fixadas com ganchos de aluminio com rosca de 6mm de diametro; exclusive madeiramento e cumeeira.</v>
          </cell>
          <cell r="D1918" t="str">
            <v>m2</v>
          </cell>
          <cell r="E1918">
            <v>32.229999999999997</v>
          </cell>
        </row>
        <row r="1919">
          <cell r="A1919" t="str">
            <v>CI004757</v>
          </cell>
          <cell r="B1919" t="str">
            <v>CI05400150/</v>
          </cell>
          <cell r="C1919" t="str">
            <v>Colocacao de rufo, cumeeira ou contra-rufo de aluminio com 0,8mmx1056mm.</v>
          </cell>
          <cell r="D1919" t="str">
            <v>m2</v>
          </cell>
          <cell r="E1919">
            <v>29.26</v>
          </cell>
        </row>
        <row r="1920">
          <cell r="A1920" t="str">
            <v>CI010062</v>
          </cell>
          <cell r="B1920" t="str">
            <v>CI05400200/</v>
          </cell>
          <cell r="C1920" t="str">
            <v>Contra rufo em aluminio, com acabamento em verniz em 1 face e pintada na outra, trapezoidal ou ondulada, medindo (1500x562x0,8)mm, Alcoa ou similar.  Fornecimento e colocacao.</v>
          </cell>
          <cell r="D1920" t="str">
            <v>m</v>
          </cell>
          <cell r="E1920">
            <v>29.43</v>
          </cell>
        </row>
        <row r="1921">
          <cell r="A1921" t="str">
            <v>CI010063</v>
          </cell>
          <cell r="B1921" t="str">
            <v>CI05400203/</v>
          </cell>
          <cell r="C1921" t="str">
            <v>Contra rufo em aluminio, com acabamento em verniz nas 2 faces, trapezoidal ou ondulada, medindo (1500x562x0,8)mm, Alcoa ou similar.  Fornecimento e colocacao.</v>
          </cell>
          <cell r="D1921" t="str">
            <v>m</v>
          </cell>
          <cell r="E1921">
            <v>27.19</v>
          </cell>
        </row>
        <row r="1922">
          <cell r="A1922" t="str">
            <v>CI010058</v>
          </cell>
          <cell r="B1922" t="str">
            <v>CI05400250/</v>
          </cell>
          <cell r="C1922" t="str">
            <v>Cumeeira em aluminio com acabamento em verniz em 1 face e pintada em outra, trapezoidal ou ondulada, medindo (1265x600x0,8)mm, Alcoa ou similar.  Fornecimento e colocacao.</v>
          </cell>
          <cell r="D1922" t="str">
            <v>m</v>
          </cell>
          <cell r="E1922">
            <v>28.1</v>
          </cell>
        </row>
        <row r="1923">
          <cell r="A1923" t="str">
            <v>CI010059</v>
          </cell>
          <cell r="B1923" t="str">
            <v>CI05400253/</v>
          </cell>
          <cell r="C1923" t="str">
            <v>Cumeeira em aluminio com acabamento em verniz nas 2 faces, trapezoidal ou ondulada, medindo (1265x600x0,8)mm, Alcoa ou similar.  Fornecimento e colocacao.</v>
          </cell>
          <cell r="D1923" t="str">
            <v>m</v>
          </cell>
          <cell r="E1923">
            <v>32.58</v>
          </cell>
        </row>
        <row r="1924">
          <cell r="A1924" t="str">
            <v>CI009460</v>
          </cell>
          <cell r="B1924" t="str">
            <v>CI05400300/</v>
          </cell>
          <cell r="C1924" t="str">
            <v>Estrutura metalica para cobertura em telhas metalicas.  Fornecimento e colocacao.</v>
          </cell>
          <cell r="D1924" t="str">
            <v>m2</v>
          </cell>
          <cell r="E1924" t="e">
            <v>#N/A</v>
          </cell>
        </row>
        <row r="1925">
          <cell r="A1925" t="str">
            <v>CI010065</v>
          </cell>
          <cell r="B1925" t="str">
            <v>CI05400350/</v>
          </cell>
          <cell r="C1925" t="str">
            <v>Rufo em aluminio, com acabamento em verniz em 1 face e pintada na outra, trapezoidal, medindo (1265x600x0,8)mm, Alcoa ou similar.  Fornecimento e colocacao.</v>
          </cell>
          <cell r="D1925" t="str">
            <v>m</v>
          </cell>
          <cell r="E1925">
            <v>32.53</v>
          </cell>
        </row>
        <row r="1926">
          <cell r="A1926" t="str">
            <v>CI010064</v>
          </cell>
          <cell r="B1926" t="str">
            <v>CI05400353/</v>
          </cell>
          <cell r="C1926" t="str">
            <v>Rufo em aluminio, com acabamento em verniz nas 2 faces, trapezoidal ou ondulada, medindo (1265x600x0,8)mm, Alcoa ou similar.  Fornecimento e colocacao.</v>
          </cell>
          <cell r="D1926" t="str">
            <v>m</v>
          </cell>
          <cell r="E1926">
            <v>29.87</v>
          </cell>
        </row>
        <row r="1927">
          <cell r="A1927" t="str">
            <v>CI010060</v>
          </cell>
          <cell r="B1927" t="str">
            <v>CI05400400/</v>
          </cell>
          <cell r="C1927" t="str">
            <v>Telha de aluminio Alcoflon ou similar, com acabamento em verniz nas 2 faces (interna e externa), no modelo trapezoidal ou ondulada, na espessura de 0,5mm.  Fornecimento e colocacao.</v>
          </cell>
          <cell r="D1927" t="str">
            <v>m2</v>
          </cell>
          <cell r="E1927">
            <v>32.75</v>
          </cell>
        </row>
        <row r="1928">
          <cell r="A1928" t="str">
            <v>CI010061</v>
          </cell>
          <cell r="B1928" t="str">
            <v>CI05400403/</v>
          </cell>
          <cell r="C1928" t="str">
            <v>Telha de aluminio Alcoflon ou similar, com acabamento em verniz em 1 face e pintado na outra, no modelo trapezoidal ou ondulada, na espessura de 0,5mm.  Fornecimento e colocacao.</v>
          </cell>
          <cell r="D1928" t="str">
            <v>m2</v>
          </cell>
          <cell r="E1928">
            <v>35.76</v>
          </cell>
        </row>
        <row r="1929">
          <cell r="A1929" t="str">
            <v>CI005318</v>
          </cell>
          <cell r="B1929" t="str">
            <v>CI05450050/</v>
          </cell>
          <cell r="C1929" t="str">
            <v>Cobertura em telhas de fibro-cimento, tipo Vogatex ou similar, com espessura de 4mm, para aplicar em meia-agua (sem quaisquer rufos ou cumeeira); exclusive madeiramento, com fornecimento do material e colocacao.</v>
          </cell>
          <cell r="D1929" t="str">
            <v>m2</v>
          </cell>
          <cell r="E1929">
            <v>9.8699999999999992</v>
          </cell>
        </row>
        <row r="1930">
          <cell r="A1930" t="str">
            <v>CI001077</v>
          </cell>
          <cell r="B1930" t="str">
            <v>CI05450100/</v>
          </cell>
          <cell r="C1930" t="str">
            <v>Cobertura em telhas onduladas de cimento amianto de 6mm de espessura, presas por parafusos; exclusive madeiramento. Fornecimento e colocacao.</v>
          </cell>
          <cell r="D1930" t="str">
            <v>m2</v>
          </cell>
          <cell r="E1930">
            <v>15.8</v>
          </cell>
        </row>
        <row r="1931">
          <cell r="A1931" t="str">
            <v>CI001082</v>
          </cell>
          <cell r="B1931" t="str">
            <v>CI05450106/</v>
          </cell>
          <cell r="C1931" t="str">
            <v>Cobertura em telhas de fibro-cimento, Maxiplac ou similar de 6mm; inclusive parafusos e arruelas.</v>
          </cell>
          <cell r="D1931" t="str">
            <v>m2</v>
          </cell>
          <cell r="E1931">
            <v>21.5</v>
          </cell>
        </row>
        <row r="1932">
          <cell r="A1932" t="str">
            <v>CI001078</v>
          </cell>
          <cell r="B1932" t="str">
            <v>CI05450150/</v>
          </cell>
          <cell r="C1932" t="str">
            <v>Cobertura em telhas onduladas de cimento amianto de 8mm de espessura, presas por parafusos; exclusive madeiramento.  Fornecimento e colocacao.</v>
          </cell>
          <cell r="D1932" t="str">
            <v>m2</v>
          </cell>
          <cell r="E1932">
            <v>17.190000000000001</v>
          </cell>
        </row>
        <row r="1933">
          <cell r="A1933" t="str">
            <v>CI008245</v>
          </cell>
          <cell r="B1933" t="str">
            <v>CI05450156A</v>
          </cell>
          <cell r="C1933" t="str">
            <v>Cobertura em telhas de fibro-cimento, codigo 015102, Eternit ou similar, com espessura de 8mm, largura util de 500mm, comprimento de 2,30m, presas por parafusos, exclusive madeiramento.  Fornecimento e colocacao.</v>
          </cell>
          <cell r="D1933" t="str">
            <v>m2</v>
          </cell>
          <cell r="E1933">
            <v>43.97</v>
          </cell>
        </row>
        <row r="1934">
          <cell r="A1934" t="str">
            <v>CI010091</v>
          </cell>
          <cell r="B1934" t="str">
            <v>CI05450200/</v>
          </cell>
          <cell r="C1934" t="str">
            <v>Cobertura horizontal em telhas de cimento amianto, tipo Canaleta 90; exclusive pecas complementares, medida pela area coberta; incluindo fornecimento do material e colocacao; exclusive cumeeira e madeiramento.</v>
          </cell>
          <cell r="D1934" t="str">
            <v>m2</v>
          </cell>
          <cell r="E1934">
            <v>60.41</v>
          </cell>
        </row>
        <row r="1935">
          <cell r="A1935" t="str">
            <v>CI001081</v>
          </cell>
          <cell r="B1935" t="str">
            <v>CI05450250/</v>
          </cell>
          <cell r="C1935" t="str">
            <v>Cumeeira normal, para telhas onduladas de 6mm a 8mm, de cimento amianto; inclusive parafusos de fixacao.  Fornecimento e colocacao.</v>
          </cell>
          <cell r="D1935" t="str">
            <v>m</v>
          </cell>
          <cell r="E1935">
            <v>39.24</v>
          </cell>
        </row>
        <row r="1936">
          <cell r="A1936" t="str">
            <v>CI002475</v>
          </cell>
          <cell r="B1936" t="str">
            <v>CI05450253/</v>
          </cell>
          <cell r="C1936" t="str">
            <v>Cumeeira de fibro-cimento Maxiplac ou similar, inclusive parafusos.</v>
          </cell>
          <cell r="D1936" t="str">
            <v>m</v>
          </cell>
          <cell r="E1936">
            <v>27.17</v>
          </cell>
        </row>
        <row r="1937">
          <cell r="A1937" t="str">
            <v>CI002474</v>
          </cell>
          <cell r="B1937" t="str">
            <v>CI05450256/</v>
          </cell>
          <cell r="C1937" t="str">
            <v>Cumeeira normal de cimento amianto para canalete 90 ou similar, inclusive parafusos e arruelas.  Fornecimento e colocacao.</v>
          </cell>
          <cell r="D1937" t="str">
            <v>m</v>
          </cell>
          <cell r="E1937">
            <v>54.21</v>
          </cell>
        </row>
        <row r="1938">
          <cell r="A1938" t="str">
            <v>CI002473</v>
          </cell>
          <cell r="B1938" t="str">
            <v>CI05450259/</v>
          </cell>
          <cell r="C1938" t="str">
            <v>Cumeeira normal e normal de extremidade de cimento amianto para canalete 43 ou 49 ou similar, inclusive parafusos e arruelas.  Fornecimento e colocacao.</v>
          </cell>
          <cell r="D1938" t="str">
            <v>m</v>
          </cell>
          <cell r="E1938">
            <v>33.79</v>
          </cell>
        </row>
        <row r="1939">
          <cell r="A1939" t="str">
            <v>CI006021</v>
          </cell>
          <cell r="B1939" t="str">
            <v>CI05450262/</v>
          </cell>
          <cell r="C1939" t="str">
            <v>Cumeeira para cobertura tipo Shed e Shed terminal de cimento amianto, inclusive parafusos de fixacao.  Fornecimento e colocacao.</v>
          </cell>
          <cell r="D1939" t="str">
            <v>m</v>
          </cell>
          <cell r="E1939">
            <v>13.32</v>
          </cell>
        </row>
        <row r="1940">
          <cell r="A1940" t="str">
            <v>CI002471</v>
          </cell>
          <cell r="B1940" t="str">
            <v>CI05450300/</v>
          </cell>
          <cell r="C1940" t="str">
            <v>Espigao de cimento amianto, inclusive acessorios.  Fornecimento e colocacao.</v>
          </cell>
          <cell r="D1940" t="str">
            <v>m</v>
          </cell>
          <cell r="E1940">
            <v>17.64</v>
          </cell>
        </row>
        <row r="1941">
          <cell r="A1941" t="str">
            <v>CI002472</v>
          </cell>
          <cell r="B1941" t="str">
            <v>CI05450350/</v>
          </cell>
          <cell r="C1941" t="str">
            <v>Rufo de cimento amianto, inclusive acessorios.  Fornecimento e colocacao.</v>
          </cell>
          <cell r="D1941" t="str">
            <v>m</v>
          </cell>
          <cell r="E1941">
            <v>28.27</v>
          </cell>
        </row>
        <row r="1942">
          <cell r="A1942" t="str">
            <v>CI009226</v>
          </cell>
          <cell r="B1942" t="str">
            <v>CI05500050/</v>
          </cell>
          <cell r="C1942" t="str">
            <v>Cobertura em telhas onduladas fabricadas com fibras vegetais e minerais, Onduline ou similar, com espessura de 3mm, presas por pregos galvanizados, exclusive madeiramento.  Fornecimento e colocacao.</v>
          </cell>
          <cell r="D1942" t="str">
            <v>m2</v>
          </cell>
          <cell r="E1942">
            <v>18.760000000000002</v>
          </cell>
        </row>
        <row r="1943">
          <cell r="A1943" t="str">
            <v>DR010324</v>
          </cell>
          <cell r="B1943" t="str">
            <v>DR05400250/</v>
          </cell>
          <cell r="C1943" t="str">
            <v xml:space="preserve">Tubo de PVC rigido (NBR-7362), Vinilfort, para coletor de esgoto sanitario, com diametro nominal de 300mm, compreendendo carga e descarga, colocacao na vala, montagem e reaterro ate a geratriz superior do tubo, inclusive anel de borracha.  Fornecimento e </v>
          </cell>
          <cell r="D1943" t="str">
            <v>m</v>
          </cell>
          <cell r="E1943">
            <v>89.9</v>
          </cell>
        </row>
        <row r="1944">
          <cell r="A1944" t="str">
            <v>DR009809</v>
          </cell>
          <cell r="B1944" t="str">
            <v>DR05450050A</v>
          </cell>
          <cell r="C1944" t="str">
            <v>Tubo de PVC rigido - PBA, classe 12, para aducao e distibuicao de aguas, com diametro nominal de 50mm, compreendendo carga e descarga, colocacao na vala, montagem e reaterro ate a geratriz superior do tubo, inclusive anel de borracha.  Fornecimento e asse</v>
          </cell>
          <cell r="D1944" t="str">
            <v>m</v>
          </cell>
          <cell r="E1944">
            <v>6.62</v>
          </cell>
        </row>
        <row r="1945">
          <cell r="A1945" t="str">
            <v>DR017756</v>
          </cell>
          <cell r="B1945" t="str">
            <v>DR05450053A</v>
          </cell>
          <cell r="C1945" t="str">
            <v>Tubo de PVC rigido - PBA, classe 12, para aducao e distribuicao de aguas, com diametro nominal de 75mm, compreendendo carga e descarga, colocacao na vala, montagem e reaterro ate a geratriz superior do tubo, inclusive anel de borracha.  Fornecimento e ass</v>
          </cell>
          <cell r="D1945" t="str">
            <v>m</v>
          </cell>
          <cell r="E1945">
            <v>11.44</v>
          </cell>
        </row>
        <row r="1946">
          <cell r="A1946" t="str">
            <v>DR009811</v>
          </cell>
          <cell r="B1946" t="str">
            <v>DR05450056A</v>
          </cell>
          <cell r="C1946" t="str">
            <v>Tubo de PVC rigido - PBA, classe 12, para aducao e distibuicao de aguas, com diametro nominal de 100mm, compreendendo carga e descarga, colocacao na vala, montagem e reaterro ate a geratriz superior do tubo, inclusive anel de borracha.  Fornecimento e ass</v>
          </cell>
          <cell r="D1946" t="str">
            <v>m</v>
          </cell>
          <cell r="E1946">
            <v>16.72</v>
          </cell>
        </row>
        <row r="1947">
          <cell r="A1947" t="str">
            <v>DR017754</v>
          </cell>
          <cell r="B1947" t="str">
            <v>DR05450100/</v>
          </cell>
          <cell r="C1947" t="str">
            <v>Tubo de PVC rigido - PBA, classe 15 (EB-183), para aducao e distribuicao de aguas, com diametro nominal de 50mm, compreendendo carga e descarga, colocacao na vala, montagem e reaterro ate a geratriz superior do tubo, inclusive anel de borracha.  Fornecime</v>
          </cell>
          <cell r="D1947" t="str">
            <v>m</v>
          </cell>
          <cell r="E1947">
            <v>8.35</v>
          </cell>
        </row>
        <row r="1948">
          <cell r="A1948" t="str">
            <v>DR017755</v>
          </cell>
          <cell r="B1948" t="str">
            <v>DR05450103/</v>
          </cell>
          <cell r="C1948" t="str">
            <v>Tubo de PVC rigido - PBA, classe 15 (EB-183), para aducao e distribuicao de aguas, com diametro nominal de 75mm, compreendendo carga e descarga, colocacao na vala, montagem e reaterro ate a geratriz superior do tubo, inclusive anel de borracha.  Fornecime</v>
          </cell>
          <cell r="D1948" t="str">
            <v>m</v>
          </cell>
          <cell r="E1948">
            <v>14.6</v>
          </cell>
        </row>
        <row r="1949">
          <cell r="A1949" t="str">
            <v>DR005019</v>
          </cell>
          <cell r="B1949" t="str">
            <v>DR05450106/</v>
          </cell>
          <cell r="C1949" t="str">
            <v>Tubo de PVC rigido - PBA, classe 15, (EB-183), para aducao e distribuicao de aguas, com diametro nominal de 100mm, compreendendo carga e descarga, colocacao na vala, montagem e reaterro ate a geratriz superior do tubo, inclusive anel de borracha.  Forneci</v>
          </cell>
          <cell r="D1949" t="str">
            <v>m</v>
          </cell>
          <cell r="E1949">
            <v>24.03</v>
          </cell>
        </row>
        <row r="1950">
          <cell r="A1950" t="str">
            <v>DR013177</v>
          </cell>
          <cell r="B1950" t="str">
            <v>DR05450109A</v>
          </cell>
          <cell r="C1950" t="str">
            <v>Tubo de PVC rigido - PBA, classe 15, NBR 5647, (EB-183/ABNT), para aducao e distribuicao de aguas, com diametro nominal de 160mm, compreendendo carga e descarga, colocacao na vala, montagem e reaterro ate a geratriz superior do tubo, inclusive anel de bor</v>
          </cell>
          <cell r="D1950" t="str">
            <v>m</v>
          </cell>
          <cell r="E1950">
            <v>49.29</v>
          </cell>
        </row>
        <row r="1951">
          <cell r="A1951" t="str">
            <v>DR013178</v>
          </cell>
          <cell r="B1951" t="str">
            <v>DR05450112A</v>
          </cell>
          <cell r="C1951" t="str">
            <v>Tubo de PVC rigido - PBA, classe 15, NBR 5647, (EB-183/ABNT), para aducao e distribuicao de aguas, com diametro nominal de 200mm, compreendendo carga e descarga, colocacao na vala, montagem e reaterro ate a geratriz superior do tubo, inclusive anel de bor</v>
          </cell>
          <cell r="D1951" t="str">
            <v>m</v>
          </cell>
          <cell r="E1951">
            <v>75.209999999999994</v>
          </cell>
        </row>
        <row r="1952">
          <cell r="A1952" t="str">
            <v>DR009812</v>
          </cell>
          <cell r="B1952" t="str">
            <v>DR05450150A</v>
          </cell>
          <cell r="C1952" t="str">
            <v>Tubo de PVC rigido - PBA, classe 20, para aducao e distibuicao de aguas, com diametro nominal de 50mm, compreendendo carga e descarga, colocacao na vala, montagem e reaterro ate a geratriz superior do tubo, inclusive anel de borracha.  Fornecimento e asse</v>
          </cell>
          <cell r="D1952" t="str">
            <v>m</v>
          </cell>
          <cell r="E1952">
            <v>10</v>
          </cell>
        </row>
        <row r="1953">
          <cell r="A1953" t="str">
            <v>DR009813</v>
          </cell>
          <cell r="B1953" t="str">
            <v>DR05450153/</v>
          </cell>
          <cell r="C1953" t="str">
            <v>Tubo de PVC rigido - PBA, classe 20, para aducao e distibuicao de aguas, com diametro nominal de 75mm, compreendendo carga e descarga, colocacao na vala, montagem e reaterro ate a geratriz superior do tubo, inclusive anel de borracha.  Fornecimento e asse</v>
          </cell>
          <cell r="D1953" t="str">
            <v>m</v>
          </cell>
          <cell r="E1953">
            <v>14.2</v>
          </cell>
        </row>
        <row r="1954">
          <cell r="A1954" t="str">
            <v>DR009814</v>
          </cell>
          <cell r="B1954" t="str">
            <v>DR05450156/</v>
          </cell>
          <cell r="C1954" t="str">
            <v>Tubo de PVC rigido - PBA, classe 20, para aducao e distibuicao de aguas, com diametro nominal de 100mm, compreendendo carga e descarga, colocacao na vala, montagem e reaterro ate a geratriz superior do tubo, inclusive anel de borracha.  Fornecimento e ass</v>
          </cell>
          <cell r="D1954" t="str">
            <v>m</v>
          </cell>
          <cell r="E1954">
            <v>29.32</v>
          </cell>
        </row>
        <row r="1955">
          <cell r="A1955" t="str">
            <v>DR009815</v>
          </cell>
          <cell r="B1955" t="str">
            <v>DR05450200A</v>
          </cell>
          <cell r="C1955" t="str">
            <v>Tubo de PVC rigido - DEFoFo, (EB-1208), para aducao e distribuicao de aguas, com diametro nominal de 100mm, compreendendo carga e descarga, colocacao na vala, montagem e reaterro ate a geratriz superior do tubo, inclusive anel de borracha.  Fornecimento e</v>
          </cell>
          <cell r="D1955" t="str">
            <v>m</v>
          </cell>
          <cell r="E1955">
            <v>20.92</v>
          </cell>
        </row>
        <row r="1956">
          <cell r="A1956" t="str">
            <v>DR010306</v>
          </cell>
          <cell r="B1956" t="str">
            <v>DR05450203A</v>
          </cell>
          <cell r="C1956" t="str">
            <v>Tubo de PVC rigido - DEFoFo, (EB-1208), para aducao e distribuicao de aguas, com diametro nominal de 150mm, compreendendo carga e descarga, colocacao na vala, montagem e reaterro ate a geratriz superior do tubo, inclusive anel de borracha.  Fornecimento e</v>
          </cell>
          <cell r="D1956" t="str">
            <v>m</v>
          </cell>
          <cell r="E1956">
            <v>41.76</v>
          </cell>
        </row>
        <row r="1957">
          <cell r="A1957" t="str">
            <v>DR010307</v>
          </cell>
          <cell r="B1957" t="str">
            <v>DR05450206A</v>
          </cell>
          <cell r="C1957" t="str">
            <v xml:space="preserve">Tubo de PVC rigido - DEFoFo, (EB-1208), para aducao e distribuicao de aguas, com diametro nominal de 200mm, compreendendo carga e descarga, colocacao na vala, montagem e reaterro ate a geratriz superior do tubo, inclusive  anel de borracha.  Fornecimento </v>
          </cell>
          <cell r="D1957" t="str">
            <v>m</v>
          </cell>
          <cell r="E1957">
            <v>68.94</v>
          </cell>
        </row>
        <row r="1958">
          <cell r="A1958" t="str">
            <v>DR010308</v>
          </cell>
          <cell r="B1958" t="str">
            <v>DR05450209A</v>
          </cell>
          <cell r="C1958" t="str">
            <v>Tubo de PVC rigido - DEFoFo, (EB-1208), para aducao e distribuicao de aguas, com diametro nominal de 250mm, compreendendo carga e descarga, colocacao na vala, montagem e reaterro ate a geratriz superior do tubo, inclusive anel de borracha.  Fornecimento e</v>
          </cell>
          <cell r="D1958" t="str">
            <v>m</v>
          </cell>
          <cell r="E1958">
            <v>101.54</v>
          </cell>
        </row>
        <row r="1959">
          <cell r="A1959" t="str">
            <v>DR010309</v>
          </cell>
          <cell r="B1959" t="str">
            <v>DR05450212A</v>
          </cell>
          <cell r="C1959" t="str">
            <v>Tubo de PVC rigido - DEFoFo, (EB-1208), para aducao e distribuicao de aguas, com diametro nominal de 300mm, compreendendo carga e descarga, colocacao na vala, montagem e reaterro ate a geratriz superior do tubo, inclusive anel de borracha.  Fornecimento e</v>
          </cell>
          <cell r="D1959" t="str">
            <v>m</v>
          </cell>
          <cell r="E1959">
            <v>147.52000000000001</v>
          </cell>
        </row>
        <row r="1960">
          <cell r="A1960" t="str">
            <v>DR004346</v>
          </cell>
          <cell r="B1960" t="str">
            <v>DR05500050/</v>
          </cell>
          <cell r="C1960" t="str">
            <v>Adaptador de PVC rigido - PBA com 1 bolsa e rosca, classe 12, inclusive fornecimento do material para junta (anel de borracha e lubrificante) com diametro de 50mm.  Fornecimento e assentamento.</v>
          </cell>
          <cell r="D1960" t="str">
            <v>un</v>
          </cell>
          <cell r="E1960">
            <v>5.24</v>
          </cell>
        </row>
        <row r="1961">
          <cell r="A1961" t="str">
            <v>DR004347</v>
          </cell>
          <cell r="B1961" t="str">
            <v>DR05500053/</v>
          </cell>
          <cell r="C1961" t="str">
            <v>Adaptador de PVC rigido - PBA com 1 bolsa e rosca, classe 12, inclusive fornecimento do material para junta (anel de borracha e lubrificante) com diametro de 75mm.  Fornecimento e assentamento.</v>
          </cell>
          <cell r="D1961" t="str">
            <v>un</v>
          </cell>
          <cell r="E1961">
            <v>10.92</v>
          </cell>
        </row>
        <row r="1962">
          <cell r="A1962" t="str">
            <v>DR004348</v>
          </cell>
          <cell r="B1962" t="str">
            <v>DR05500056/</v>
          </cell>
          <cell r="C1962" t="str">
            <v>Adaptador de PVC rigido - PBA com 1 bolsa e rosca, classe 12, inclusive fornecimento do material para junta (anel de borracha e lubrificante) com diametro de 100mm.  Fornecimento e assentamento.</v>
          </cell>
          <cell r="D1962" t="str">
            <v>un</v>
          </cell>
          <cell r="E1962">
            <v>20.399999999999999</v>
          </cell>
        </row>
        <row r="1963">
          <cell r="A1963" t="str">
            <v>DR004349</v>
          </cell>
          <cell r="B1963" t="str">
            <v>DR05500100/</v>
          </cell>
          <cell r="C1963" t="str">
            <v>Adaptador de PVC rigido - PBA com 1 bolsa e rosca, classe 12, diametro de 50mm.  Fornecimento e assentamento.</v>
          </cell>
          <cell r="D1963" t="str">
            <v>un</v>
          </cell>
          <cell r="E1963">
            <v>4.84</v>
          </cell>
        </row>
        <row r="1964">
          <cell r="A1964" t="str">
            <v>DR004350</v>
          </cell>
          <cell r="B1964" t="str">
            <v>DR05500103/</v>
          </cell>
          <cell r="C1964" t="str">
            <v>Adaptador de PVC rigido - PBA com 1 bolsa e rosca, classe 12, diametro de 75mm.  Fornecimento e assentamento.</v>
          </cell>
          <cell r="D1964" t="str">
            <v>un</v>
          </cell>
          <cell r="E1964">
            <v>10.34</v>
          </cell>
        </row>
        <row r="1965">
          <cell r="A1965" t="str">
            <v>DR004351</v>
          </cell>
          <cell r="B1965" t="str">
            <v>DR05500150/</v>
          </cell>
          <cell r="C1965" t="str">
            <v>Adaptador de PVC rigido - PBA a  bolsa de ferro fundido junta elastica com 1 ponta e 1 bolsa, classe 12, diametro de 50mm.  Fornecimento e assentamento.</v>
          </cell>
          <cell r="D1965" t="str">
            <v>un</v>
          </cell>
          <cell r="E1965">
            <v>10.119999999999999</v>
          </cell>
        </row>
        <row r="1966">
          <cell r="A1966" t="str">
            <v>DR004352</v>
          </cell>
          <cell r="B1966" t="str">
            <v>DR05500153/</v>
          </cell>
          <cell r="C1966" t="str">
            <v>Adaptador de PVC rigido - PBA a  bolsa de ferro fundido junta elastica com 1 ponta e 1 bolsa, classe 12, diametro de 75mm.  Fornecimento e assentamento.</v>
          </cell>
          <cell r="D1966" t="str">
            <v>un</v>
          </cell>
          <cell r="E1966">
            <v>21.38</v>
          </cell>
        </row>
        <row r="1967">
          <cell r="A1967" t="str">
            <v>DR004353</v>
          </cell>
          <cell r="B1967" t="str">
            <v>DR05500156/</v>
          </cell>
          <cell r="C1967" t="str">
            <v>Adaptador de PVC rigido - PBA a  bolsa de ferro fundido junta elastica com 1 ponta e 1 bolsa, classe 12, diametro de 100mm.  Fornecimento e assentamento.</v>
          </cell>
          <cell r="D1967" t="str">
            <v>un</v>
          </cell>
          <cell r="E1967">
            <v>27.14</v>
          </cell>
        </row>
        <row r="1968">
          <cell r="A1968" t="str">
            <v>DR004385</v>
          </cell>
          <cell r="B1968" t="str">
            <v>DR05500200/</v>
          </cell>
          <cell r="C1968" t="str">
            <v>Adaptador de PVC rigido, Vinilfort, com 1 ponta e 1 bolsa, para tubo ceramico, diametro de (100x100)mm.  Fornecimento e assentamento.</v>
          </cell>
          <cell r="D1968" t="str">
            <v>un</v>
          </cell>
          <cell r="E1968">
            <v>16.350000000000001</v>
          </cell>
        </row>
        <row r="1969">
          <cell r="A1969" t="str">
            <v>DR004354</v>
          </cell>
          <cell r="B1969" t="str">
            <v>DR05500250/</v>
          </cell>
          <cell r="C1969" t="str">
            <v>Cap de PVC rigido - PBA com 1 bolsa, classe 12, diametro de 50mm.  Fornecimento e assentamento.</v>
          </cell>
          <cell r="D1969" t="str">
            <v>un</v>
          </cell>
          <cell r="E1969">
            <v>4.3099999999999996</v>
          </cell>
        </row>
        <row r="1970">
          <cell r="A1970" t="str">
            <v>DR004355</v>
          </cell>
          <cell r="B1970" t="str">
            <v>DR05500253/</v>
          </cell>
          <cell r="C1970" t="str">
            <v>Cap de PVC rigido - PBA com 1 bolsa, classe 12, diametro de 75mm.  Fornecimento e assentamento.</v>
          </cell>
          <cell r="D1970" t="str">
            <v>un</v>
          </cell>
          <cell r="E1970">
            <v>8.32</v>
          </cell>
        </row>
        <row r="1971">
          <cell r="A1971" t="str">
            <v>DR004356</v>
          </cell>
          <cell r="B1971" t="str">
            <v>DR05500256/</v>
          </cell>
          <cell r="C1971" t="str">
            <v>Cap de PVC rigido - PBA com 1 bolsa, classe 12, diametro de 100mm.  Fornecimento e assentamento.</v>
          </cell>
          <cell r="D1971" t="str">
            <v>un</v>
          </cell>
          <cell r="E1971">
            <v>13.79</v>
          </cell>
        </row>
        <row r="1972">
          <cell r="A1972" t="str">
            <v>DR004357</v>
          </cell>
          <cell r="B1972" t="str">
            <v>DR05500300/</v>
          </cell>
          <cell r="C1972" t="str">
            <v>Curva de 22o 30' de  PVC rigido - PBA com 1 ponta e 1 bolsa, classe 12, diametro de 50mm. Fornecimento e assentamento.</v>
          </cell>
          <cell r="D1972" t="str">
            <v>un</v>
          </cell>
          <cell r="E1972">
            <v>10.08</v>
          </cell>
        </row>
        <row r="1973">
          <cell r="A1973" t="str">
            <v>DR004359</v>
          </cell>
          <cell r="B1973" t="str">
            <v>DR05500303/</v>
          </cell>
          <cell r="C1973" t="str">
            <v>Curva de 22o30' de  PVC rigido - PBA com 1 ponta e 1 bolsa, classe 12, diametro de 75mm.  Fornecimento e assentamento.</v>
          </cell>
          <cell r="D1973" t="str">
            <v>un</v>
          </cell>
          <cell r="E1973">
            <v>22.89</v>
          </cell>
        </row>
        <row r="1974">
          <cell r="A1974" t="str">
            <v>DR004360</v>
          </cell>
          <cell r="B1974" t="str">
            <v>DR05500306/</v>
          </cell>
          <cell r="C1974" t="str">
            <v>Curva de 22o30' de  PVC rigido - PBA com 1 ponta e 1 bolsa, classe 12, diametro de 100mm.  Fornecimento e assentamento.</v>
          </cell>
          <cell r="D1974" t="str">
            <v>un</v>
          </cell>
          <cell r="E1974">
            <v>40.97</v>
          </cell>
        </row>
        <row r="1975">
          <cell r="A1975" t="str">
            <v>DR004327</v>
          </cell>
          <cell r="B1975" t="str">
            <v>DR05500350/</v>
          </cell>
          <cell r="C1975" t="str">
            <v>Curva de 45o de PVC rigido - PBA com 1 ponta e 1 bolsa, classe 12, inclusive fornecimento do material para junta (anel de borracha e lubrificante) diametro de 50mm.  Fornecimento e assentamento.</v>
          </cell>
          <cell r="D1975" t="str">
            <v>un</v>
          </cell>
          <cell r="E1975">
            <v>9.76</v>
          </cell>
        </row>
        <row r="1976">
          <cell r="A1976" t="str">
            <v>DR004328</v>
          </cell>
          <cell r="B1976" t="str">
            <v>DR05500353/</v>
          </cell>
          <cell r="C1976" t="str">
            <v>Curva de 45o de PVC rigido - PBA com 1 ponta e 1 bolsa, classe 12, inclusive fornecimento do material para junta (anel de borracha e lubrificante) diametro de 75mm.  Fornecimento e assentamento.</v>
          </cell>
          <cell r="D1976" t="str">
            <v>un</v>
          </cell>
          <cell r="E1976">
            <v>24.16</v>
          </cell>
        </row>
        <row r="1977">
          <cell r="A1977" t="str">
            <v>DR004329</v>
          </cell>
          <cell r="B1977" t="str">
            <v>DR05500356/</v>
          </cell>
          <cell r="C1977" t="str">
            <v>Curva de 45o de PVC rigido - PBA com 1 ponta e 1 bolsa, classe 12, inclusive fornecimento do material para junta (anel de borracha e lubrificante) diametro de 100mm.  Fornecimento e assentamento.</v>
          </cell>
          <cell r="D1977" t="str">
            <v>un</v>
          </cell>
          <cell r="E1977">
            <v>41.89</v>
          </cell>
        </row>
        <row r="1978">
          <cell r="A1978" t="str">
            <v>DR013179</v>
          </cell>
          <cell r="B1978" t="str">
            <v>DR05500359/</v>
          </cell>
          <cell r="C1978" t="str">
            <v>Curva de 45o de PVC rigido - PBA com 1 ponta e 1 bolsa, classe 12, diametro de 160mm, inclusive fornecimento do material para junta (anel de borracha elubrificante).  Fornecimento e assentamento.</v>
          </cell>
          <cell r="D1978" t="str">
            <v>un</v>
          </cell>
          <cell r="E1978">
            <v>108.72</v>
          </cell>
        </row>
        <row r="1979">
          <cell r="A1979" t="str">
            <v>DR009819</v>
          </cell>
          <cell r="B1979" t="str">
            <v>DR05500400/</v>
          </cell>
          <cell r="C1979" t="str">
            <v>Curva longa de 45o de PVC rigido, Vinilfort, com 1 ponta e 1 bolsa, inclusive fornecimento do material para junta (anel de borracha e lubrificante) diametro de 100mm.  Fornecimento e assentamento.</v>
          </cell>
          <cell r="D1979" t="str">
            <v>un</v>
          </cell>
          <cell r="E1979">
            <v>15.91</v>
          </cell>
        </row>
        <row r="1980">
          <cell r="A1980" t="str">
            <v>DR009820</v>
          </cell>
          <cell r="B1980" t="str">
            <v>DR05500403/</v>
          </cell>
          <cell r="C1980" t="str">
            <v>Curva curta de 45o de PVC rigido, Vinilfort, com 1 ponta e 1 bolsa, inclusive fornecimento do material para junta (anel de borracha e lubrificante) diametro de 100mm.  Fornecimento e assentamento.</v>
          </cell>
          <cell r="D1980" t="str">
            <v>un</v>
          </cell>
          <cell r="E1980">
            <v>11.92</v>
          </cell>
        </row>
        <row r="1981">
          <cell r="A1981" t="str">
            <v>DR009823</v>
          </cell>
          <cell r="B1981" t="str">
            <v>DR05500406/</v>
          </cell>
          <cell r="C1981" t="str">
            <v>Curva de 45o de PVC rigido, Vinilfort, com 1 ponta e 1 bolsa, inclusive fornecimento do material para junta (anel de borracha e lubrificante) diametro de 150mm.  Fornecimento e assentamento.</v>
          </cell>
          <cell r="D1981" t="str">
            <v>un</v>
          </cell>
          <cell r="E1981">
            <v>38.380000000000003</v>
          </cell>
        </row>
        <row r="1982">
          <cell r="A1982" t="str">
            <v>DR009824</v>
          </cell>
          <cell r="B1982" t="str">
            <v>DR05500409/</v>
          </cell>
          <cell r="C1982" t="str">
            <v>Curva de 45o de PVC rigido, Vinilfort, com 1 ponta e 1 bolsa, inclusive fornecimento do material para junta (anel de borracha e lubrificante) diametro de 200mm.  Fornecimento e assentamento.</v>
          </cell>
          <cell r="D1982" t="str">
            <v>un</v>
          </cell>
          <cell r="E1982">
            <v>60.34</v>
          </cell>
        </row>
        <row r="1983">
          <cell r="A1983" t="str">
            <v>DR009825</v>
          </cell>
          <cell r="B1983" t="str">
            <v>DR05500412/</v>
          </cell>
          <cell r="C1983" t="str">
            <v>Curva de 45o de PVC rigido, Vinilfort ou similar, ponta e bolsa, inclusive fornecimento do material para junta (anel de borracha e lubrificante) diametro de 250mm.  Fornecimento e assentamento.</v>
          </cell>
          <cell r="D1983" t="str">
            <v>un</v>
          </cell>
          <cell r="E1983">
            <v>89.25</v>
          </cell>
        </row>
        <row r="1984">
          <cell r="A1984" t="str">
            <v>DR009826</v>
          </cell>
          <cell r="B1984" t="str">
            <v>DR05500415/</v>
          </cell>
          <cell r="C1984" t="str">
            <v>Curva de 45o de PVC rigido, Vinilfort, com 1 ponta e 1 bolsa, inclusive fornecimento do material para junta (anel de borracha e lubrificante) diametro de 300mm.  Fornecimento e assentamento.</v>
          </cell>
          <cell r="D1984" t="str">
            <v>un</v>
          </cell>
          <cell r="E1984">
            <v>209.42</v>
          </cell>
        </row>
        <row r="1985">
          <cell r="A1985" t="str">
            <v>DR004330</v>
          </cell>
          <cell r="B1985" t="str">
            <v>DR05500450/</v>
          </cell>
          <cell r="C1985" t="str">
            <v>Curva de 90o de PVC rigido - PBA com 1 ponta e 1 bolsa, classe 12, inclusive fornecimento do material para junta (anel de borracha e lubrificante) diametro de 50mm.  Fornecimento e assentamento.</v>
          </cell>
          <cell r="D1985" t="str">
            <v>un</v>
          </cell>
          <cell r="E1985">
            <v>11.45</v>
          </cell>
        </row>
        <row r="1986">
          <cell r="A1986" t="str">
            <v>DR004331</v>
          </cell>
          <cell r="B1986" t="str">
            <v>DR05500453/</v>
          </cell>
          <cell r="C1986" t="str">
            <v>Curva de 90o de PVC rigido - PBA com 1 ponta e 1 bolsa, classe 12, inclusive fornecimento do material para junta (anel de borracha e lubrificante) diametro de 75mm.  Fornecimento e assentamento.</v>
          </cell>
          <cell r="D1986" t="str">
            <v>un</v>
          </cell>
          <cell r="E1986">
            <v>27.12</v>
          </cell>
        </row>
        <row r="1987">
          <cell r="A1987" t="str">
            <v>DR004332</v>
          </cell>
          <cell r="B1987" t="str">
            <v>DR05500456/</v>
          </cell>
          <cell r="C1987" t="str">
            <v>Curva de 90o de PVC rigido - PBA com 1 ponta e 1 bolsa, classe 12, inclusive fornecimento do material para junta (anel de borracha e lubrificante) diametro de 100mm.  Fornecimento e assentamento.</v>
          </cell>
          <cell r="D1987" t="str">
            <v>un</v>
          </cell>
          <cell r="E1987">
            <v>47.09</v>
          </cell>
        </row>
        <row r="1988">
          <cell r="A1988" t="str">
            <v>DR013180</v>
          </cell>
          <cell r="B1988" t="str">
            <v>DR05500462/</v>
          </cell>
          <cell r="C1988" t="str">
            <v>Curva de 90o de PVC rigido - PBA com 1 ponta e 1 bolsa, classe 12, diametro de 200mm, inclusive fornecimento do material para junta (anel de borracha elubrificante).  Fornecimento e assentamento.</v>
          </cell>
          <cell r="D1988" t="str">
            <v>un</v>
          </cell>
          <cell r="E1988">
            <v>220.81</v>
          </cell>
        </row>
        <row r="1989">
          <cell r="A1989" t="str">
            <v>DR004388</v>
          </cell>
          <cell r="B1989" t="str">
            <v>DR05500500/</v>
          </cell>
          <cell r="C1989" t="str">
            <v>Curva curta de 90o de PVC rigido, Vinilfort, com 1 ponta e 1 bolsa, inclusive fornecimento do material para junta (anel de borracha e lubrificante) diametro de 100mm.  Fornecimento e assentamento.</v>
          </cell>
          <cell r="D1989" t="str">
            <v>un</v>
          </cell>
          <cell r="E1989">
            <v>17.07</v>
          </cell>
        </row>
        <row r="1990">
          <cell r="A1990" t="str">
            <v>DR007538</v>
          </cell>
          <cell r="B1990" t="str">
            <v>DR05500550/</v>
          </cell>
          <cell r="C1990" t="str">
            <v>Curva longa de 90o de PVC rigido, Vinilfort, com 1 ponta e 1 bolsa, inclusive fornecimento do material para junta (lubrificante) diametro de 150mm.  Fornecimento e assentamento.</v>
          </cell>
          <cell r="D1990" t="str">
            <v>un</v>
          </cell>
          <cell r="E1990">
            <v>41.68</v>
          </cell>
        </row>
        <row r="1991">
          <cell r="A1991" t="str">
            <v>DR004387</v>
          </cell>
          <cell r="B1991" t="str">
            <v>DR05500600/</v>
          </cell>
          <cell r="C1991" t="str">
            <v>Curva curta de 90o de PVC rigido para esgoto predial com 1 ponta e 1 bolsa, inclusive fornecimento do material para junta (anel de borracha e lubrificante) diametro de 100mm.  Fornecimento e assentamento.</v>
          </cell>
          <cell r="D1991" t="str">
            <v>un</v>
          </cell>
          <cell r="E1991">
            <v>9.3800000000000008</v>
          </cell>
        </row>
        <row r="1992">
          <cell r="A1992" t="str">
            <v>DR009818</v>
          </cell>
          <cell r="B1992" t="str">
            <v>DR05500650/</v>
          </cell>
          <cell r="C1992" t="str">
            <v>Cruzeta de PVC rigido - PBA com 4 bolsas, classe 12, inclusive fornecimento do material para junta (anel de borracha e lubrificante) diametro de 75mm.  Fornecimento e assentamento.</v>
          </cell>
          <cell r="D1992" t="str">
            <v>un</v>
          </cell>
          <cell r="E1992">
            <v>28.43</v>
          </cell>
        </row>
        <row r="1993">
          <cell r="A1993" t="str">
            <v>DR004383</v>
          </cell>
          <cell r="B1993" t="str">
            <v>DR05500700/</v>
          </cell>
          <cell r="C1993" t="str">
            <v>Cruzeta de reducao de PVC rigido - PBA com 4 bolsas, classe 12, inclusive fornecimento do material para junta (anel de borracha, lubrificante) diametro de (75x50)mm.  Fornecimento e assentamento.</v>
          </cell>
          <cell r="D1993" t="str">
            <v>un</v>
          </cell>
          <cell r="E1993">
            <v>31.85</v>
          </cell>
        </row>
        <row r="1994">
          <cell r="A1994" t="str">
            <v>DR004333</v>
          </cell>
          <cell r="B1994" t="str">
            <v>DR05500750/</v>
          </cell>
          <cell r="C1994" t="str">
            <v>Extremidade de PVC rigido - PBA com 1 flange e 1bolsa, classe 12 , inclusive fornecimento do material para junta ( anel e arruela de borracha, parafusos com porca e lubrificante) diametro de 50mm.  Fornecimento e assentamento.</v>
          </cell>
          <cell r="D1994" t="str">
            <v>un</v>
          </cell>
          <cell r="E1994">
            <v>24.38</v>
          </cell>
        </row>
        <row r="1995">
          <cell r="A1995" t="str">
            <v>DR004368</v>
          </cell>
          <cell r="B1995" t="str">
            <v>DR05500756/</v>
          </cell>
          <cell r="C1995" t="str">
            <v>Extremidade de PVC rigido - PBA com 1 flange e 1 bolsa, classe 12 , inclusive fornecimento do material para junta (anel e arruela de borracha, parafusos com porca e lubrificante) diametro de 75mm.  Fornecimento e assentamento.</v>
          </cell>
          <cell r="D1995" t="str">
            <v>un</v>
          </cell>
          <cell r="E1995">
            <v>57.28</v>
          </cell>
        </row>
        <row r="1996">
          <cell r="A1996" t="str">
            <v>DR004369</v>
          </cell>
          <cell r="B1996" t="str">
            <v>DR05500759/</v>
          </cell>
          <cell r="C1996" t="str">
            <v>Extremidade de PVC rigido - PBA com 1 flange e 1 bolsa, classe 12 , inclusive fornecimento do material para junta (anel e arruela de borracha, parafusos com porca e lubrificante) diametro de 100mm.  Fornecimento e assentamento.</v>
          </cell>
          <cell r="D1996" t="str">
            <v>un</v>
          </cell>
          <cell r="E1996">
            <v>86.38</v>
          </cell>
        </row>
        <row r="1997">
          <cell r="A1997" t="str">
            <v>DR004370</v>
          </cell>
          <cell r="B1997" t="str">
            <v>DR05500800/</v>
          </cell>
          <cell r="C1997" t="str">
            <v>Extremidade de PVC rigido - PBA com 1 flange e 1 ponta, classe 12 , inclusive fornecimento do material para junta (arruela de borracha, parafusos com porca) diametro de 50mm.  Fornecimento e assentamento.</v>
          </cell>
          <cell r="D1997" t="str">
            <v>un</v>
          </cell>
          <cell r="E1997">
            <v>33.89</v>
          </cell>
        </row>
        <row r="1998">
          <cell r="A1998" t="str">
            <v>DR004371</v>
          </cell>
          <cell r="B1998" t="str">
            <v>DR05500803/</v>
          </cell>
          <cell r="C1998" t="str">
            <v>Extremidade de PVC rigido - PBA com 1 flange e 1 ponta, classe 12 , inclusive fornecimento do material para junta (arruela de borracha, parafusos com porca) diametro de 75mm.  Fornecimento e assentamento.</v>
          </cell>
          <cell r="D1998" t="str">
            <v>un</v>
          </cell>
          <cell r="E1998">
            <v>51.09</v>
          </cell>
        </row>
        <row r="1999">
          <cell r="A1999" t="str">
            <v>DR004372</v>
          </cell>
          <cell r="B1999" t="str">
            <v>DR05500806/</v>
          </cell>
          <cell r="C1999" t="str">
            <v>Extremidade de PVC rigido - PBA com 1 flange e 1 ponta, classe 12 , inclusive fornecimento do material para junta (arruela de borracha, parafusos com porca) diametro de 100mm.  Fornecimento e assentamento.</v>
          </cell>
          <cell r="D1999" t="str">
            <v>un</v>
          </cell>
          <cell r="E1999">
            <v>75.400000000000006</v>
          </cell>
        </row>
        <row r="2000">
          <cell r="A2000" t="str">
            <v>DR004373</v>
          </cell>
          <cell r="B2000" t="str">
            <v>DR05500850/</v>
          </cell>
          <cell r="C2000" t="str">
            <v>Juncao de 45o de PVC rigido, PBA com 3 bolsas, classe 12, inclusive fornecimento do material para junta (anel de borracha, lubrificante) diametro de 50mm.  Fornecimento e assentamento.</v>
          </cell>
          <cell r="D2000" t="str">
            <v>un</v>
          </cell>
          <cell r="E2000">
            <v>37.950000000000003</v>
          </cell>
        </row>
        <row r="2001">
          <cell r="A2001" t="str">
            <v>DR004386</v>
          </cell>
          <cell r="B2001" t="str">
            <v>DR05500900/</v>
          </cell>
          <cell r="C2001" t="str">
            <v>Juncao de 45o de PVC rigido, Vinilfort com 3 bolsas, inclusive fornecimento do material para junta (anel de borracha e lubrificante) diametro de 100mm.  Fornecimento e assentamento.</v>
          </cell>
          <cell r="D2001" t="str">
            <v>un</v>
          </cell>
          <cell r="E2001">
            <v>90.4</v>
          </cell>
        </row>
        <row r="2002">
          <cell r="A2002" t="str">
            <v>DR009847</v>
          </cell>
          <cell r="B2002" t="str">
            <v>DR05500950/</v>
          </cell>
          <cell r="C2002" t="str">
            <v>Luva simples de PVC rigido - PBA, classe 12, inclusive fornecimento do material para junta (anel de borracha) com diametro nominal de 50mm.  Fornecimento e assentamento.</v>
          </cell>
          <cell r="D2002" t="str">
            <v>un</v>
          </cell>
          <cell r="E2002">
            <v>11.99</v>
          </cell>
        </row>
        <row r="2003">
          <cell r="A2003" t="str">
            <v>DR009848</v>
          </cell>
          <cell r="B2003" t="str">
            <v>DR05500953/</v>
          </cell>
          <cell r="C2003" t="str">
            <v>Luva simples de PVC rigido - PBA, classe 12, inclusive fornecimento do material para junta (anel de borracha) com diametro nominal de 75mm.  Fornecimento e assentamento.</v>
          </cell>
          <cell r="D2003" t="str">
            <v>un</v>
          </cell>
          <cell r="E2003">
            <v>18.100000000000001</v>
          </cell>
        </row>
        <row r="2004">
          <cell r="A2004" t="str">
            <v>DR004282</v>
          </cell>
          <cell r="B2004" t="str">
            <v>DR10150600/</v>
          </cell>
          <cell r="C2004" t="str">
            <v>Luva de ferro fundido ductil, pintado interna e externamente com tinta betuminosa, com 2 bolsas, inclusive fornecimento do material para junta (anel de borracha), com diametro de 100mm.  Fornecimento e assentamento.</v>
          </cell>
          <cell r="D2004" t="str">
            <v>un</v>
          </cell>
          <cell r="E2004">
            <v>146.31</v>
          </cell>
        </row>
        <row r="2005">
          <cell r="A2005" t="str">
            <v>DR004283</v>
          </cell>
          <cell r="B2005" t="str">
            <v>DR10150603/</v>
          </cell>
          <cell r="C2005" t="str">
            <v>Luva de ferro fundido ductil, pintado interna e externamente com tinta betuminosa, com 2 bolsas, inclusive fornecimento do material para junta (anel de borracha), com diametro de 150mm.  Fornecimento e assentamento.</v>
          </cell>
          <cell r="D2005" t="str">
            <v>un</v>
          </cell>
          <cell r="E2005">
            <v>217.79</v>
          </cell>
        </row>
        <row r="2006">
          <cell r="A2006" t="str">
            <v>DR004284</v>
          </cell>
          <cell r="B2006" t="str">
            <v>DR10150606/</v>
          </cell>
          <cell r="C2006" t="str">
            <v>Luva de ferro fundido ductil, pintado interna e externamente com tinta betuminosa, com 2 bolsas, inclusive fornecimento do material para junta (anel de borracha), com diametro de 200mm.  Fornecimento e assentamento.</v>
          </cell>
          <cell r="D2006" t="str">
            <v>un</v>
          </cell>
          <cell r="E2006">
            <v>304.41000000000003</v>
          </cell>
        </row>
        <row r="2007">
          <cell r="A2007" t="str">
            <v>DR004065</v>
          </cell>
          <cell r="B2007" t="str">
            <v>DR10150650/</v>
          </cell>
          <cell r="C2007" t="str">
            <v>Reducao de ferro fundido ductil, pintada interna e externamente com tinta betuminosa, com ponta e bolsa, inclusive fornecimento do material para junta (anel de borracha), com diametro nominal de (75x50)mm.  Fornecimento e assentamento.</v>
          </cell>
          <cell r="D2007" t="str">
            <v>un</v>
          </cell>
          <cell r="E2007" t="e">
            <v>#N/A</v>
          </cell>
        </row>
        <row r="2008">
          <cell r="A2008" t="str">
            <v>DR004066</v>
          </cell>
          <cell r="B2008" t="str">
            <v>DR10150653/</v>
          </cell>
          <cell r="C2008" t="str">
            <v>Reducao de ferro fundido ductil, pintada interna e externamente com tinta betuminosa, com ponta e bolsa, inclusive fornecimento do material para junta (anel de borracha), com diametro nominal de (100x50)mm.  Fornecimento e assentamento.</v>
          </cell>
          <cell r="D2008" t="str">
            <v>un</v>
          </cell>
          <cell r="E2008" t="e">
            <v>#N/A</v>
          </cell>
        </row>
        <row r="2009">
          <cell r="A2009" t="str">
            <v>DR004068</v>
          </cell>
          <cell r="B2009" t="str">
            <v>DR10150656/</v>
          </cell>
          <cell r="C2009" t="str">
            <v>Reducao de ferro fundido ductil, pintada interna e externamente com tinta betuminosa, com ponta e bolsa, inclusive fornecimento do material para junta (anel de borracha), com diametro nominal de (100x75)mm.  Fornecimento e assentamento.</v>
          </cell>
          <cell r="D2009" t="str">
            <v>un</v>
          </cell>
          <cell r="E2009">
            <v>105.8</v>
          </cell>
        </row>
        <row r="2010">
          <cell r="A2010" t="str">
            <v>DR004069</v>
          </cell>
          <cell r="B2010" t="str">
            <v>DR10150659/</v>
          </cell>
          <cell r="C2010" t="str">
            <v>Reducao de ferro fundido ductil, pintada interna e externamente com tinta betuminosa, com ponta e bolsa, inclusive fornecimento do material para junta (anel de borracha), com diametro nominal de (150x75)mm.  Fornecimento e assentamento.</v>
          </cell>
          <cell r="D2010" t="str">
            <v>un</v>
          </cell>
          <cell r="E2010">
            <v>138.22999999999999</v>
          </cell>
        </row>
        <row r="2011">
          <cell r="A2011" t="str">
            <v>DR004070</v>
          </cell>
          <cell r="B2011" t="str">
            <v>DR10150662/</v>
          </cell>
          <cell r="C2011" t="str">
            <v>Reducao de ferro fundido ductil, pintada interna e externamente com tinta betuminosa, com ponta e bolsa, inclusive fornecimento do material para junta (anel de borracha), com diametro nominal de (150x100)mm.  Fornecimento e assentamento.</v>
          </cell>
          <cell r="D2011" t="str">
            <v>un</v>
          </cell>
          <cell r="E2011">
            <v>151.11000000000001</v>
          </cell>
        </row>
        <row r="2012">
          <cell r="A2012" t="str">
            <v>DR004071</v>
          </cell>
          <cell r="B2012" t="str">
            <v>DR10150665/</v>
          </cell>
          <cell r="C2012" t="str">
            <v>Reducao de ferro fundido ductil, pintada interna e externamente com tinta betuminosa, com ponta e bolsa, inclusive fornecimento do material para junta (anel de borracha), com diametro nominal de (200x100)mm.  Fornecimento e assentamento.</v>
          </cell>
          <cell r="D2012" t="str">
            <v>un</v>
          </cell>
          <cell r="E2012">
            <v>365.92</v>
          </cell>
        </row>
        <row r="2013">
          <cell r="A2013" t="str">
            <v>DR004072</v>
          </cell>
          <cell r="B2013" t="str">
            <v>DR10150669/</v>
          </cell>
          <cell r="C2013" t="str">
            <v>Reducao de ferro fundido ductil, pintada interna e externamente com tinta betuminosa, com ponta e bolsa, inclusive fornecimento do material para junta (anel de borracha), com diametro nominal de (200x150)mm.  Fornecimento e assentamento.</v>
          </cell>
          <cell r="D2013" t="str">
            <v>un</v>
          </cell>
          <cell r="E2013">
            <v>375.68</v>
          </cell>
        </row>
        <row r="2014">
          <cell r="A2014" t="str">
            <v>DR004145</v>
          </cell>
          <cell r="B2014" t="str">
            <v>DR10150700/</v>
          </cell>
          <cell r="C2014" t="str">
            <v>Reducao de ferro fundido ductil, pintado interna e externamente com tinta betuminosa, com 2 flanges, inclusive fornecimento do material para junta (arruela de borracha, parafusos com porca) com diametro de (75x50)mm.  Fornecimento e assentamento.</v>
          </cell>
          <cell r="D2014" t="str">
            <v>un</v>
          </cell>
          <cell r="E2014">
            <v>116.77</v>
          </cell>
        </row>
        <row r="2015">
          <cell r="A2015" t="str">
            <v>DR004146</v>
          </cell>
          <cell r="B2015" t="str">
            <v>DR10150703/</v>
          </cell>
          <cell r="C2015" t="str">
            <v>Reducao de ferro fundido ductil, pintado interna e externamente com tinta betuminosa, com 2 flanges, inclusive fornecimento do material para junta (arruela de borracha, parafusos com porca) com diametro de (100x75)mm.  Fornecimento e assentamento.</v>
          </cell>
          <cell r="D2015" t="str">
            <v>un</v>
          </cell>
          <cell r="E2015">
            <v>261.67</v>
          </cell>
        </row>
        <row r="2016">
          <cell r="A2016" t="str">
            <v>DR004147</v>
          </cell>
          <cell r="B2016" t="str">
            <v>DR10150706/</v>
          </cell>
          <cell r="C2016" t="str">
            <v>Reducao de ferro fundido ductil, pintado interna e externamente com tinta betuminosa, com 2 flanges, inclusive fornecimento do material para junta (arruela de borracha, parafusos com porca) com diametro de (150x75)mm.  Fornecimento e assentamento.</v>
          </cell>
          <cell r="D2016" t="str">
            <v>un</v>
          </cell>
          <cell r="E2016">
            <v>356.78</v>
          </cell>
        </row>
        <row r="2017">
          <cell r="A2017" t="str">
            <v>DR004148</v>
          </cell>
          <cell r="B2017" t="str">
            <v>DR10150709/</v>
          </cell>
          <cell r="C2017" t="str">
            <v>Reducao de ferro fundido ductil, pintado interna e externamente com tinta betuminosa, com 2 flanges, inclusive fornecimento do material para junta (arruela de borracha, parafusos com porca) com diametro de (150x100)mm.  Fornecimento e assentamento.</v>
          </cell>
          <cell r="D2017" t="str">
            <v>un</v>
          </cell>
          <cell r="E2017">
            <v>377.64</v>
          </cell>
        </row>
        <row r="2018">
          <cell r="A2018" t="str">
            <v>DR004149</v>
          </cell>
          <cell r="B2018" t="str">
            <v>DR10150712/</v>
          </cell>
          <cell r="C2018" t="str">
            <v>Reducao de ferro fundido ductil, pintado interna e externamente com tinta betuminosa, com 2 flanges, inclusive fornecimento do material para junta (arruela de borracha, parafusos com porca) com diametro de (200x100)mm.  Fornecimento e assentamento.</v>
          </cell>
          <cell r="D2018" t="str">
            <v>un</v>
          </cell>
          <cell r="E2018">
            <v>784.87</v>
          </cell>
        </row>
        <row r="2019">
          <cell r="A2019" t="str">
            <v>DR004154</v>
          </cell>
          <cell r="B2019" t="str">
            <v>DR10150715/</v>
          </cell>
          <cell r="C2019" t="str">
            <v>Reducao de ferro fundido ductil, pintado interna e externamente com tinta betuminosa, com 2 flanges, inclusive fornecimento do material para junta (arruela de borracha, parafusos com porca) com diametro de (200x150)mm.  Fornecimento e assentamento.</v>
          </cell>
          <cell r="D2019" t="str">
            <v>un</v>
          </cell>
          <cell r="E2019">
            <v>819.55</v>
          </cell>
        </row>
        <row r="2020">
          <cell r="A2020" t="str">
            <v>DR004156</v>
          </cell>
          <cell r="B2020" t="str">
            <v>DR10150718/</v>
          </cell>
          <cell r="C2020" t="str">
            <v>Reducao de ferro fundido ductil, pintado interna e externamente com tinta betuminosa, com 2 flanges, inclusive fornecimento do material para junta (arruela de borracha, parafusos com porca) com diametro de (250x200)mm.  Fornecimento e assentamento.</v>
          </cell>
          <cell r="D2020" t="str">
            <v>un</v>
          </cell>
          <cell r="E2020">
            <v>468</v>
          </cell>
        </row>
        <row r="2021">
          <cell r="A2021" t="str">
            <v>DR004160</v>
          </cell>
          <cell r="B2021" t="str">
            <v>DR10150750/</v>
          </cell>
          <cell r="C2021" t="str">
            <v>Reducao excentrica de ferro fundido ductil, pintado interna e externamente com tinta betuminosa, com 2 flanges,  inclusive fornecimento do material para junta (arruela de borracha, parafusos com porca) com diametro de (75x50)mm.  Fornecimento e assentamen</v>
          </cell>
          <cell r="D2021" t="str">
            <v>un</v>
          </cell>
          <cell r="E2021">
            <v>115.82</v>
          </cell>
        </row>
        <row r="2022">
          <cell r="A2022" t="str">
            <v>DR004161</v>
          </cell>
          <cell r="B2022" t="str">
            <v>DR10150753/</v>
          </cell>
          <cell r="C2022" t="str">
            <v>Reducao excentrica de ferro fundido ductil, pintado interna e externamente com tinta betuminosa, com 2 flanges, inclusive fornecimento do material para junta (arruela de borracha, parafusos com porca) com diametro de (100x50)mm.  Fornecimento e assentamen</v>
          </cell>
          <cell r="D2022" t="str">
            <v>un</v>
          </cell>
          <cell r="E2022" t="e">
            <v>#N/A</v>
          </cell>
        </row>
        <row r="2023">
          <cell r="A2023" t="str">
            <v>DR004162</v>
          </cell>
          <cell r="B2023" t="str">
            <v>DR10150756/</v>
          </cell>
          <cell r="C2023" t="str">
            <v>Reducao excentrica de ferro fundido ductil, pintado interna e externamente com tinta betuminosa, com 2 flanges, inclusive fornecimento do material para junta (arruela de borracha, parafusos com porca) com diametro de (100x75)mm.  Fornecimento e assentamen</v>
          </cell>
          <cell r="D2023" t="str">
            <v>un</v>
          </cell>
          <cell r="E2023">
            <v>275.77999999999997</v>
          </cell>
        </row>
        <row r="2024">
          <cell r="A2024" t="str">
            <v>DR004163</v>
          </cell>
          <cell r="B2024" t="str">
            <v>DR10150759/</v>
          </cell>
          <cell r="C2024" t="str">
            <v>Reducao excentrica de ferro fundido ductil, pintado interna e externamente com tinta betuminosa, com 2 flanges, inclusive fornecimento do material para junta (arruela de borracha, parafusos com porca) com diametro de (150x75)mm.  Fornecimento e assentamen</v>
          </cell>
          <cell r="D2024" t="str">
            <v>un</v>
          </cell>
          <cell r="E2024">
            <v>427.23</v>
          </cell>
        </row>
        <row r="2025">
          <cell r="A2025" t="str">
            <v>DR004165</v>
          </cell>
          <cell r="B2025" t="str">
            <v>DR10150762/</v>
          </cell>
          <cell r="C2025" t="str">
            <v>Reducao excentrica de ferro fundido ductil, pintado interna e externamente com tinta betuminosa, com 2 flanges, inclusive fornecimento do material para junta (arruela de borracha, parafusos com porca) com diametro de (150x100)mm.  Fornecimento e assentame</v>
          </cell>
          <cell r="D2025" t="str">
            <v>un</v>
          </cell>
          <cell r="E2025">
            <v>370.89</v>
          </cell>
        </row>
        <row r="2026">
          <cell r="A2026" t="str">
            <v>DR004166</v>
          </cell>
          <cell r="B2026" t="str">
            <v>DR10150765/</v>
          </cell>
          <cell r="C2026" t="str">
            <v>Reducao excentrica de ferro fundido ductil, pintado interna e externamente com tinta betuminosa, com 2 flanges,  inclusive fornecimento do material para junta (arruela de borracha, parafusos com porca) com diametro de (200x100)mm.  Fornecimento e assentam</v>
          </cell>
          <cell r="D2026" t="str">
            <v>un</v>
          </cell>
          <cell r="E2026">
            <v>702.13</v>
          </cell>
        </row>
        <row r="2027">
          <cell r="A2027" t="str">
            <v>DR004264</v>
          </cell>
          <cell r="B2027" t="str">
            <v>DR10150800/</v>
          </cell>
          <cell r="C2027" t="str">
            <v>Reducao de ferro fundido ductil para PVC rigido, pintado interna e externamente com tinta betuminosa, com 1 ponta e 1bolsa,  inclusive fornecimento do material para junta (anel de borracha), com diametro nominal de (100x50)mm.  Fornecimento e assentamento</v>
          </cell>
          <cell r="D2027" t="str">
            <v>un</v>
          </cell>
          <cell r="E2027">
            <v>75.78</v>
          </cell>
        </row>
        <row r="2028">
          <cell r="A2028" t="str">
            <v>DR004265</v>
          </cell>
          <cell r="B2028" t="str">
            <v>DR10150803/</v>
          </cell>
          <cell r="C2028" t="str">
            <v>Reducao de ferro fundido ductil para PVC rigido, pintado interna e externamente com tinta betuminosa, com 1 ponta e 1bolsa,  inclusive fornecimento do material para junta (anel de borracha), com diametro nominal de (100x75)mm.  Fornecimento e assentamento</v>
          </cell>
          <cell r="D2028" t="str">
            <v>un</v>
          </cell>
          <cell r="E2028">
            <v>84.77</v>
          </cell>
        </row>
        <row r="2029">
          <cell r="A2029" t="str">
            <v>DR004266</v>
          </cell>
          <cell r="B2029" t="str">
            <v>DR10150806/</v>
          </cell>
          <cell r="C2029" t="str">
            <v>Reducao de ferro fundido ductil para PVC rigido, pintado interna e externamente com tinta betuminosa, com 1 ponta e 1bolsa,  inclusive fornecimento do material para junta (anel de borracha), com diametro nominal de (150x75)mm.  Fornecimento e assentamento</v>
          </cell>
          <cell r="D2029" t="str">
            <v>un</v>
          </cell>
          <cell r="E2029">
            <v>111</v>
          </cell>
        </row>
        <row r="2030">
          <cell r="A2030" t="str">
            <v>DR004267</v>
          </cell>
          <cell r="B2030" t="str">
            <v>DR10150809/</v>
          </cell>
          <cell r="C2030" t="str">
            <v>Reducao de ferro fundido ductil para PVC rigido, pintado interna e externamente com tinta betuminosa, com 1 ponta e 1bolsa,  inclusive fornecimento do material para junta (anel de borracha), com diametro de (150x100)mm.  Fornecimento e assentamento.</v>
          </cell>
          <cell r="D2030" t="str">
            <v>un</v>
          </cell>
          <cell r="E2030">
            <v>116.47</v>
          </cell>
        </row>
        <row r="2031">
          <cell r="A2031" t="str">
            <v>DR004042</v>
          </cell>
          <cell r="B2031" t="str">
            <v>DR10150850/</v>
          </cell>
          <cell r="C2031" t="str">
            <v>Te de ferro fundido ductil pintado, interna e externamente com tinta betuminosa, com 3 bolsas, inclusive fornecimento do material para junta (anel de borracha), com diametro nominal de (75x50)mm.  Fornecimento e assentamento.</v>
          </cell>
          <cell r="D2031" t="str">
            <v>un</v>
          </cell>
          <cell r="E2031" t="e">
            <v>#N/A</v>
          </cell>
        </row>
        <row r="2032">
          <cell r="A2032" t="str">
            <v>DR004043</v>
          </cell>
          <cell r="B2032" t="str">
            <v>DR10150853/</v>
          </cell>
          <cell r="C2032" t="str">
            <v>Te de ferro fundido ductil, pintado interna e externamente com tinta betuminosa, com 3 bolsas, inclusive fornecimento do material para junta (anel de borracha), com diametro nominal de (75x75)mm.  Fornecimento e assentamento.</v>
          </cell>
          <cell r="D2032" t="str">
            <v>un</v>
          </cell>
          <cell r="E2032">
            <v>177.66</v>
          </cell>
        </row>
        <row r="2033">
          <cell r="A2033" t="str">
            <v>DR004044</v>
          </cell>
          <cell r="B2033" t="str">
            <v>DR10150856/</v>
          </cell>
          <cell r="C2033" t="str">
            <v>Te de ferro fundido ductil, pintado interna e externamente com tinta betuminosa, com 3 bolsas, inclusive fornecimento do material para junta  (anel de borracha), com diametro nominal de (100x50)mm.  Fornecimento e assentamento.</v>
          </cell>
          <cell r="D2033" t="str">
            <v>un</v>
          </cell>
          <cell r="E2033" t="e">
            <v>#N/A</v>
          </cell>
        </row>
        <row r="2034">
          <cell r="A2034" t="str">
            <v>DR004045</v>
          </cell>
          <cell r="B2034" t="str">
            <v>DR10150859/</v>
          </cell>
          <cell r="C2034" t="str">
            <v>Te de ferro fundido ductil, pintado interna e externamente com tinta betuminosa, com 3 bolsas, inclusive fornecimento do material para junta (anel de borracha), com diametro nominal de (100x75)mm.  Fornecimento e assentamento.</v>
          </cell>
          <cell r="D2034" t="str">
            <v>un</v>
          </cell>
          <cell r="E2034">
            <v>203.43</v>
          </cell>
        </row>
        <row r="2035">
          <cell r="A2035" t="str">
            <v>DR004046</v>
          </cell>
          <cell r="B2035" t="str">
            <v>DR10150862/</v>
          </cell>
          <cell r="C2035" t="str">
            <v>Te de ferro fundido ductil, pintado interna e externamente com tinta betuminosa, com 3 bolsas, inclusive fornecimento do material para junta (anel de borracha), com diametro nominal de (100x100)mm.  Fornecimento e assentamento.</v>
          </cell>
          <cell r="D2035" t="str">
            <v>un</v>
          </cell>
          <cell r="E2035">
            <v>218.09</v>
          </cell>
        </row>
        <row r="2036">
          <cell r="A2036" t="str">
            <v>DR004047</v>
          </cell>
          <cell r="B2036" t="str">
            <v>DR10150865/</v>
          </cell>
          <cell r="C2036" t="str">
            <v>Te de ferro fundido ductil, pintado interna e externamente com tinta betuminosa, com 3 bolsas, inclusive fornecimento do material para junta (anel de borracha), com diametro nominal de (150x50)mm.  Fornecimento e assentamento.</v>
          </cell>
          <cell r="D2036" t="str">
            <v>un</v>
          </cell>
          <cell r="E2036" t="e">
            <v>#N/A</v>
          </cell>
        </row>
        <row r="2037">
          <cell r="A2037" t="str">
            <v>DR004048</v>
          </cell>
          <cell r="B2037" t="str">
            <v>DR10150868/</v>
          </cell>
          <cell r="C2037" t="str">
            <v>Te de ferro fundido ductil, pintado interna e externamente com tinta betuminosa, com 3 bolsas, inclusive fornecimento do material para junta (anel de borracha), com diametro nominal de (150x75)mm.  Fornecimento e assentamento.</v>
          </cell>
          <cell r="D2037" t="str">
            <v>un</v>
          </cell>
          <cell r="E2037">
            <v>289.52999999999997</v>
          </cell>
        </row>
        <row r="2038">
          <cell r="A2038" t="str">
            <v>DR004049</v>
          </cell>
          <cell r="B2038" t="str">
            <v>DR10150871/</v>
          </cell>
          <cell r="C2038" t="str">
            <v>Te de ferro fundido ductil, pintado interna e externamente com tinta betuminosa, com 3 bolsas, inclusive fornecimento do material para junta (anel de borracha), com diametro nominal de (150x100)mm.  Fornecimento e assentamento.</v>
          </cell>
          <cell r="D2038" t="str">
            <v>un</v>
          </cell>
          <cell r="E2038">
            <v>305.95</v>
          </cell>
        </row>
        <row r="2039">
          <cell r="A2039" t="str">
            <v>DR004050</v>
          </cell>
          <cell r="B2039" t="str">
            <v>DR10150874/</v>
          </cell>
          <cell r="C2039" t="str">
            <v>Te de ferro fundido ductil, pintado interna e externamente com tinta betuminosa, com 3 bolsas, inclusive fornecimento do material para junta (anel de borracha), com diametro nominal de (150x150)mm.  Fornecimento e assentamento.</v>
          </cell>
          <cell r="D2039" t="str">
            <v>un</v>
          </cell>
          <cell r="E2039">
            <v>353.79</v>
          </cell>
        </row>
        <row r="2040">
          <cell r="A2040" t="str">
            <v>DR004053</v>
          </cell>
          <cell r="B2040" t="str">
            <v>DR10150877/</v>
          </cell>
          <cell r="C2040" t="str">
            <v>Te de ferro fundido ductil, pintado interna e externamente com tinta betuminosa, com 3 bolsas, inclusive fornecimento do material para junta (anel de borracha), com diametro nominal de (200x100)mm.  Fornecimento e assentamento.</v>
          </cell>
          <cell r="D2040" t="str">
            <v>un</v>
          </cell>
          <cell r="E2040">
            <v>599.17999999999995</v>
          </cell>
        </row>
        <row r="2041">
          <cell r="A2041" t="str">
            <v>DR004054</v>
          </cell>
          <cell r="B2041" t="str">
            <v>DR10150880/</v>
          </cell>
          <cell r="C2041" t="str">
            <v>Te de ferro fundido ductil, pintado interna e externamente com tinta betuminosa, com 3 bolsas, inclusive fornecimento do material para junta (anel de borracha), com diametro nominal de (200x200)mm.  Fornecimento e assentamento.</v>
          </cell>
          <cell r="D2041" t="str">
            <v>un</v>
          </cell>
          <cell r="E2041">
            <v>490.55</v>
          </cell>
        </row>
        <row r="2042">
          <cell r="A2042" t="str">
            <v>DR004058</v>
          </cell>
          <cell r="B2042" t="str">
            <v>DR10150883/</v>
          </cell>
          <cell r="C2042" t="str">
            <v>Te de ferro fundido ductil, pintado interna e externamente com tinta betuminosa, com 3 bolsas, inclusive fornecimento do material para junta (anel de borracha), com diametro nominal de (250x250)mm.  Fornecimento e assentamento.</v>
          </cell>
          <cell r="D2042" t="str">
            <v>un</v>
          </cell>
          <cell r="E2042">
            <v>700.13</v>
          </cell>
        </row>
        <row r="2043">
          <cell r="A2043" t="str">
            <v>DR004123</v>
          </cell>
          <cell r="B2043" t="str">
            <v>DR10150900/</v>
          </cell>
          <cell r="C2043" t="str">
            <v>Te de ferro fundido ductil, pintado interna e externamente com tinta betuminosa, com 3 flanges, inclusive fornecimento do material para junta (arruela de borracha, parafusos com porca), com diametro de (75x50)mm.  Fornecimento e assentamento.</v>
          </cell>
          <cell r="D2043" t="str">
            <v>un</v>
          </cell>
          <cell r="E2043">
            <v>227.64</v>
          </cell>
        </row>
        <row r="2044">
          <cell r="A2044" t="str">
            <v>DR004124</v>
          </cell>
          <cell r="B2044" t="str">
            <v>DR10150903/</v>
          </cell>
          <cell r="C2044" t="str">
            <v>Te de ferro fundido ductil, pintado interna e externamente com tinta betuminosa, com 3 flanges, inclusive fornecimento do material para junta (arruela de borracha, parafusos com porca), com diametro de (75x75)mm.  Fornecimento e assentamento.</v>
          </cell>
          <cell r="D2044" t="str">
            <v>un</v>
          </cell>
          <cell r="E2044">
            <v>246.56</v>
          </cell>
        </row>
        <row r="2045">
          <cell r="A2045" t="str">
            <v>DR004125</v>
          </cell>
          <cell r="B2045" t="str">
            <v>DR10150906/</v>
          </cell>
          <cell r="C2045" t="str">
            <v>Te de ferro fundido ductil, pintado interna e externamente com tinta betuminosa, com 3 flanges, inclusive fornecimento do material para junta (arruela de borracha, parafusos com porca), com diametro de (100x50)mm.  Fornecimento e assentamento.</v>
          </cell>
          <cell r="D2045" t="str">
            <v>un</v>
          </cell>
          <cell r="E2045">
            <v>366.2</v>
          </cell>
        </row>
        <row r="2046">
          <cell r="A2046" t="str">
            <v>DR004127</v>
          </cell>
          <cell r="B2046" t="str">
            <v>DR10150909/</v>
          </cell>
          <cell r="C2046" t="str">
            <v>Te de ferro fundido ductil, pintado interna e externamente com tinta betuminosa, com 3 flanges, inclusive fornecimento do material para junta (arruela de borracha, parafusos com porca), com diametro de (100x100)mm.  Fornecimento e assentamento.</v>
          </cell>
          <cell r="D2046" t="str">
            <v>un</v>
          </cell>
          <cell r="E2046">
            <v>462.93</v>
          </cell>
        </row>
        <row r="2047">
          <cell r="A2047" t="str">
            <v>DR004129</v>
          </cell>
          <cell r="B2047" t="str">
            <v>DR10150912/</v>
          </cell>
          <cell r="C2047" t="str">
            <v>Te de ferro fundido ductil, pintado interna e externamente com tinta betuminosa, com 3 flanges, inclusive fornecimento do material para junta (arruela de borracha, parafusos com porca), com diametro de (150x75)mm.  Fornecimento e assentamento.</v>
          </cell>
          <cell r="D2047" t="str">
            <v>un</v>
          </cell>
          <cell r="E2047">
            <v>602.96</v>
          </cell>
        </row>
        <row r="2048">
          <cell r="A2048" t="str">
            <v>DR004130</v>
          </cell>
          <cell r="B2048" t="str">
            <v>DR10150915/</v>
          </cell>
          <cell r="C2048" t="str">
            <v>Te de ferro fundido ductil, pintado interna e externamente com tinta betuminosa, com 3 flanges, inclusive fornecimento do material para junta (arruela de borracha, parafusos com porca), com diametro de (150x100)mm.  Fornecimento e assentamento.</v>
          </cell>
          <cell r="D2048" t="str">
            <v>un</v>
          </cell>
          <cell r="E2048">
            <v>631.66999999999996</v>
          </cell>
        </row>
        <row r="2049">
          <cell r="A2049" t="str">
            <v>DR004131</v>
          </cell>
          <cell r="B2049" t="str">
            <v>DR10150918/</v>
          </cell>
          <cell r="C2049" t="str">
            <v>Te de ferro fundido ductil, pintado interna e externamente com tinta betuminosa, com 3 flanges, inclusive fornecimento do material para junta (arruela de borracha, parafusos com porca), com diametro de (150x150)mm.  Fornecimento e assentamento.</v>
          </cell>
          <cell r="D2049" t="str">
            <v>un</v>
          </cell>
          <cell r="E2049">
            <v>661.39</v>
          </cell>
        </row>
        <row r="2050">
          <cell r="A2050" t="str">
            <v>DR004132</v>
          </cell>
          <cell r="B2050" t="str">
            <v>DR10150921/</v>
          </cell>
          <cell r="C2050" t="str">
            <v>Te de ferro fundido ductil, pintado interna e externamente com tinta betuminosa, com 3 flanges, inclusive fornecimento do material para junta (arruela de borracha, parafusos com porca), com diametro de (200x75)mm.  Fornecimento e assentamento.</v>
          </cell>
          <cell r="D2050" t="str">
            <v>un</v>
          </cell>
          <cell r="E2050">
            <v>761.11</v>
          </cell>
        </row>
        <row r="2051">
          <cell r="A2051" t="str">
            <v>DR004133</v>
          </cell>
          <cell r="B2051" t="str">
            <v>DR10150924/</v>
          </cell>
          <cell r="C2051" t="str">
            <v>Te de ferro fundido ductil, pintado interna e externamente com tinta betuminosa, com 3 flanges, inclusive fornecimento do material para junta (arruela de borracha, parafusos com porca), com diametro de (200x100)mm.  Fornecimento e assentamento.</v>
          </cell>
          <cell r="D2051" t="str">
            <v>un</v>
          </cell>
          <cell r="E2051">
            <v>787.62</v>
          </cell>
        </row>
        <row r="2052">
          <cell r="A2052" t="str">
            <v>DR004136</v>
          </cell>
          <cell r="B2052" t="str">
            <v>DR10150927/</v>
          </cell>
          <cell r="C2052" t="str">
            <v>Te de ferro fundido ductil, pintado interna e externamente com tinta betuminosa, com 3 flanges, inclusive fornecimento do material para junta (arruela de borracha, parafusos com porca), com diametro de (200x200)mm.  Fornecimento e assentamento.</v>
          </cell>
          <cell r="D2052" t="str">
            <v>un</v>
          </cell>
          <cell r="E2052">
            <v>898.36</v>
          </cell>
        </row>
        <row r="2053">
          <cell r="A2053" t="str">
            <v>DR004141</v>
          </cell>
          <cell r="B2053" t="str">
            <v>DR10150930/</v>
          </cell>
          <cell r="C2053" t="str">
            <v>Te de ferro fundido ductil, pintada interna e externamente com tinta betuminosa, com 3 flanges, inclusive fornecimento do material para junta (arruela de borracha, parafusos com porca), com diametro de (250x250)mm.  Fornecimento e assentamento.</v>
          </cell>
          <cell r="D2053" t="str">
            <v>un</v>
          </cell>
          <cell r="E2053">
            <v>1299.8</v>
          </cell>
        </row>
        <row r="2054">
          <cell r="A2054" t="str">
            <v>DR008211</v>
          </cell>
          <cell r="B2054" t="str">
            <v>DR10150950/</v>
          </cell>
          <cell r="C2054" t="str">
            <v>Te de ferro fundido ductil, pintado interna e externamente com tinta betuminosa, com 3 flanges, inclusive fornecimento do material para junta (arruela de borracha, parafusos com porca), com diametro de (50x50)mm.  Fornecimento e assentamento.</v>
          </cell>
          <cell r="D2054" t="str">
            <v>un</v>
          </cell>
          <cell r="E2054" t="e">
            <v>#N/A</v>
          </cell>
        </row>
        <row r="2055">
          <cell r="A2055" t="str">
            <v>DR008212</v>
          </cell>
          <cell r="B2055" t="str">
            <v>DR10150953/</v>
          </cell>
          <cell r="C2055" t="str">
            <v>Te de ferro fundido ductil, pintado interna e externamente com tinta betuminosa, com 3 flanges, inclusive fornecimento do material para junta (arruela de borracha, parafusos com porca), com diametro de (100x75)mm.  Fornecimento e assentamento.</v>
          </cell>
          <cell r="D2055" t="str">
            <v>un</v>
          </cell>
          <cell r="E2055">
            <v>447.75</v>
          </cell>
        </row>
        <row r="2056">
          <cell r="A2056" t="str">
            <v>DR008213</v>
          </cell>
          <cell r="B2056" t="str">
            <v>DR10150956/</v>
          </cell>
          <cell r="C2056" t="str">
            <v>Te de ferro fundido ductil, pintado interna e externamente com tinta betuminosa, com 3 flanges, inclusive fornecimento do material para junta (arruela de borracha, parafusos com porca), com diametro de (150x50)mm.  Fornecimento e assentamento.</v>
          </cell>
          <cell r="D2056" t="str">
            <v>un</v>
          </cell>
          <cell r="E2056">
            <v>578.61</v>
          </cell>
        </row>
        <row r="2057">
          <cell r="A2057" t="str">
            <v>DR008275</v>
          </cell>
          <cell r="B2057" t="str">
            <v>DR10150959/</v>
          </cell>
          <cell r="C2057" t="str">
            <v>Te de ferro fundido ductil, pintada interna e externamente com tinta betuminosa, com 3 flanges, inclusive fornecimento do material para junta (arruela de borracha, parafusos com porca), com diametro de (250x50)mm.  Fornecimento e assentamento.</v>
          </cell>
          <cell r="D2057" t="str">
            <v>un</v>
          </cell>
          <cell r="E2057">
            <v>1053.3800000000001</v>
          </cell>
        </row>
        <row r="2058">
          <cell r="A2058" t="str">
            <v>DR004269</v>
          </cell>
          <cell r="B2058" t="str">
            <v>DR10151000/</v>
          </cell>
          <cell r="C2058" t="str">
            <v>Te de ferro fundido ductil para PVC rigido, pintado interna e externamente com tinta betuminosa, com 3 bolsas, inclusive fornecimento do material para junta (anel de borracha), com diametro de 100x50mm.  Fornecimento e assentamento.</v>
          </cell>
          <cell r="D2058" t="str">
            <v>un</v>
          </cell>
          <cell r="E2058">
            <v>249.45</v>
          </cell>
        </row>
        <row r="2059">
          <cell r="A2059" t="str">
            <v>DR004270</v>
          </cell>
          <cell r="B2059" t="str">
            <v>DR10151003/</v>
          </cell>
          <cell r="C2059" t="str">
            <v>Te de ferro fundido ductil para PVC rigido, pintado interna e externamente com tinta betuminosa, com 3 bolsas, inclusive fornecimento do material para junta (anel de borracha), com diametro de 100x75mm.  Fornecimento e assentamento.</v>
          </cell>
          <cell r="D2059" t="str">
            <v>un</v>
          </cell>
          <cell r="E2059">
            <v>253.62</v>
          </cell>
        </row>
        <row r="2060">
          <cell r="A2060" t="str">
            <v>DR004272</v>
          </cell>
          <cell r="B2060" t="str">
            <v>DR10151006/</v>
          </cell>
          <cell r="C2060" t="str">
            <v>Te de ferro fundido ductil para PVC rigido, pintado interna e externamente com tinta betuminosa, com 3 bolsas, inclusive fornecimento do material para junta (anel de borracha), com diametro de 150x75mm.  Fornecimento e assentamento.</v>
          </cell>
          <cell r="D2060" t="str">
            <v>un</v>
          </cell>
          <cell r="E2060">
            <v>327.33</v>
          </cell>
        </row>
        <row r="2061">
          <cell r="A2061" t="str">
            <v>DR004273</v>
          </cell>
          <cell r="B2061" t="str">
            <v>DR10151009/</v>
          </cell>
          <cell r="C2061" t="str">
            <v>Te de ferro fundido ductil para PVC rigido, pintado interna e externamente com tinta betuminosa, com 3 bolsas, inclusive fornecimento do material para junta (anel de borracha), com diametro de 150x100mm.  Fornecimento e assentamento.</v>
          </cell>
          <cell r="D2061" t="str">
            <v>un</v>
          </cell>
          <cell r="E2061">
            <v>441.47</v>
          </cell>
        </row>
        <row r="2062">
          <cell r="A2062" t="str">
            <v>DR004168</v>
          </cell>
          <cell r="B2062" t="str">
            <v>DR10151050/</v>
          </cell>
          <cell r="C2062" t="str">
            <v>Toco de ferro fundido ductil, pintado interna e externamente com tinta betuminosa, com 2 flanges, inclusive fornecimento do material para junta (arruela de borracha, parafusos com porca), comprimento de 0,25m com diametro de 50mm.  Fornecimento e assentam</v>
          </cell>
          <cell r="D2062" t="str">
            <v>un</v>
          </cell>
          <cell r="E2062">
            <v>214.04</v>
          </cell>
        </row>
        <row r="2063">
          <cell r="A2063" t="str">
            <v>DR004175</v>
          </cell>
          <cell r="B2063" t="str">
            <v>DR10151053/</v>
          </cell>
          <cell r="C2063" t="str">
            <v>Toco de ferro fundido ductil, pintado interna e externamente com tinta betuminosa, com 2 flanges, inclusive fornecimento do material para junta (arruela de borracha, parafusos com porca), comprimento de 0,25m com diametro de 100mm.  Fornecimento e assenta</v>
          </cell>
          <cell r="D2063" t="str">
            <v>un</v>
          </cell>
          <cell r="E2063">
            <v>181.14</v>
          </cell>
        </row>
        <row r="2064">
          <cell r="A2064" t="str">
            <v>DR004176</v>
          </cell>
          <cell r="B2064" t="str">
            <v>DR10151056/</v>
          </cell>
          <cell r="C2064" t="str">
            <v>Toco de ferro fundido ductil, pintado interna e externamente com tinta betuminosa, com 2 flanges, inclusive fornecimento do material para junta (arruela de borracha, parafusos com porca), comprimento de 0,25m com diametro de 150mm.  Fornecimento e assenta</v>
          </cell>
          <cell r="D2064" t="str">
            <v>un</v>
          </cell>
          <cell r="E2064">
            <v>313.87</v>
          </cell>
        </row>
        <row r="2065">
          <cell r="A2065" t="str">
            <v>DR006936</v>
          </cell>
          <cell r="B2065" t="str">
            <v>DR35050300/</v>
          </cell>
          <cell r="C2065" t="str">
            <v>Tampao de ferro fundido completo, de 3 secoes, medindo (1,50x0,90)m, com 690Kg, assentamento com argamassa de cimento e areia no traco 1:4 em volume, fixado com concreto simples, dosado para um fck=11MPa.  Fornecimento e assentamento.</v>
          </cell>
          <cell r="D2065" t="str">
            <v>un</v>
          </cell>
          <cell r="E2065">
            <v>1974.64</v>
          </cell>
        </row>
        <row r="2066">
          <cell r="A2066" t="str">
            <v>DR000365</v>
          </cell>
          <cell r="B2066" t="str">
            <v>DR35100050/</v>
          </cell>
          <cell r="C2066" t="str">
            <v>Grelha de ferro fundido completa, de (30x90)cm, com 135Kg, para caixa de ralo, assentada com argamassa de cimento e areia no traco 1:4.  Fornecimento e colocacao.</v>
          </cell>
          <cell r="D2066" t="str">
            <v>un</v>
          </cell>
          <cell r="E2066">
            <v>239.95</v>
          </cell>
        </row>
        <row r="2067">
          <cell r="A2067" t="str">
            <v>DR000366</v>
          </cell>
          <cell r="B2067" t="str">
            <v>DR35100100/</v>
          </cell>
          <cell r="C2067" t="str">
            <v>Grelha de ferro fundido completa, de (30x90)cm, com 135Kg, para caixa de ralo, articulada, assentada com argamassa de cimento e areia no traco 1:4, padrao Prefeitura-RJ.  Fornecimento e colocacao.</v>
          </cell>
          <cell r="D2067" t="str">
            <v>un</v>
          </cell>
          <cell r="E2067">
            <v>346.62</v>
          </cell>
        </row>
        <row r="2068">
          <cell r="A2068" t="str">
            <v>DR005434</v>
          </cell>
          <cell r="B2068" t="str">
            <v>DR35100150/</v>
          </cell>
          <cell r="C2068" t="str">
            <v>Grelha para canaleta de ferro fundido, com 0,15m de largura.  Fornecimento e colocacao.</v>
          </cell>
          <cell r="D2068" t="str">
            <v>m</v>
          </cell>
          <cell r="E2068">
            <v>19.399999999999999</v>
          </cell>
        </row>
        <row r="2069">
          <cell r="A2069" t="str">
            <v>DR002189</v>
          </cell>
          <cell r="B2069" t="str">
            <v>DR35100153/</v>
          </cell>
          <cell r="C2069" t="str">
            <v>Grelha de ferro fundido para canaleta, com 0,30m de largura.  Fornecimento e colocacao.</v>
          </cell>
          <cell r="D2069" t="str">
            <v>m</v>
          </cell>
          <cell r="E2069">
            <v>39.270000000000003</v>
          </cell>
        </row>
        <row r="2070">
          <cell r="A2070" t="str">
            <v>DR004183</v>
          </cell>
          <cell r="B2070" t="str">
            <v>DR35100156/</v>
          </cell>
          <cell r="C2070" t="str">
            <v>Grelha de ferro fundido para canaleta, com 0,40m de largura, espessura de 2cm.</v>
          </cell>
          <cell r="D2070" t="str">
            <v>m</v>
          </cell>
          <cell r="E2070">
            <v>91.17</v>
          </cell>
        </row>
        <row r="2071">
          <cell r="A2071" t="str">
            <v>DR006811</v>
          </cell>
          <cell r="B2071" t="str">
            <v>DR35100200/</v>
          </cell>
          <cell r="C2071" t="str">
            <v>Grelha de ferro fundido completa, articulada, 30Kg, para drenagem de viaduto, com (17x20)cm, com saida para tubo de ferro fundido de diametro de 10mm.  Fornecimento e colocacao.</v>
          </cell>
          <cell r="D2071" t="str">
            <v>un</v>
          </cell>
          <cell r="E2071">
            <v>86.26</v>
          </cell>
        </row>
        <row r="2072">
          <cell r="A2072" t="str">
            <v>DR016002</v>
          </cell>
          <cell r="B2072" t="str">
            <v>DR35100300/</v>
          </cell>
          <cell r="C2072" t="str">
            <v>Grelha articulada de (30x30x1,5)cm, pesando 13Kg em ferro fundido, inclusive caixilho de (34x34x3,5)cm, assentado com argamassa de cimento e areia no traco 1:4.  Fornecimento e colocacao.</v>
          </cell>
          <cell r="D2072" t="str">
            <v>un</v>
          </cell>
          <cell r="E2072">
            <v>51.46</v>
          </cell>
        </row>
        <row r="2073">
          <cell r="A2073" t="str">
            <v>DR007864</v>
          </cell>
          <cell r="B2073" t="str">
            <v>DR35150050/</v>
          </cell>
          <cell r="C2073" t="str">
            <v>Caixa de rua completa de ferro fundido, para protecao de registro, com peso total de 59Kg, padrao CEDAE, assentada com argamassa de cimento e areia no traco 1:4 em volume.  Fornecimento e colocacao.</v>
          </cell>
          <cell r="D2073" t="str">
            <v>un</v>
          </cell>
          <cell r="E2073">
            <v>195.41</v>
          </cell>
        </row>
        <row r="2074">
          <cell r="A2074" t="str">
            <v>DR007865</v>
          </cell>
          <cell r="B2074" t="str">
            <v>DR35200050/</v>
          </cell>
          <cell r="C2074" t="str">
            <v>Caixa de passeio de ferro fundido, para protecao de registro, com peso total de 28Kg, padrao CEDAE, assentada com argamassa de cimento e areia no traco 1:4 em volume.  Fornecimento e colocacao.</v>
          </cell>
          <cell r="D2074" t="str">
            <v>un</v>
          </cell>
          <cell r="E2074">
            <v>112.05</v>
          </cell>
        </row>
        <row r="2075">
          <cell r="A2075" t="str">
            <v>DR005691</v>
          </cell>
          <cell r="B2075" t="str">
            <v>DR40050050/</v>
          </cell>
          <cell r="C2075" t="str">
            <v>Tampao de concreto armado 15MPa, com 4cm de espessura, diametro de 0,60m, moldado no local, aco CA-60, 4,2mm.</v>
          </cell>
          <cell r="D2075" t="str">
            <v>un</v>
          </cell>
          <cell r="E2075">
            <v>13.5</v>
          </cell>
        </row>
        <row r="2076">
          <cell r="A2076" t="str">
            <v>DR016006</v>
          </cell>
          <cell r="B2076" t="str">
            <v>DR40100050/</v>
          </cell>
          <cell r="C2076" t="str">
            <v>Anel de concreto armado, pre-moldado, para caixa de inspecao, com diametro de (60x30x5)cm.  Fornecimento.</v>
          </cell>
          <cell r="D2076" t="str">
            <v>un</v>
          </cell>
          <cell r="E2076">
            <v>11.61</v>
          </cell>
        </row>
        <row r="2077">
          <cell r="A2077" t="str">
            <v>DR016005</v>
          </cell>
          <cell r="B2077" t="str">
            <v>DR40100100/</v>
          </cell>
          <cell r="C2077" t="str">
            <v>Anel de concreto armado, pre-moldado, para poco de visita de esgoto sanitario com diametro nominal de (110x30x8)cm.  Fornecimento.</v>
          </cell>
          <cell r="D2077" t="str">
            <v>un</v>
          </cell>
          <cell r="E2077">
            <v>33.159999999999997</v>
          </cell>
        </row>
        <row r="2078">
          <cell r="A2078" t="str">
            <v>DR016015</v>
          </cell>
          <cell r="B2078" t="str">
            <v>DR40100150/</v>
          </cell>
          <cell r="C2078" t="str">
            <v>Anel de concreto armado, pre-moldado, com diametro de (120x50x5)cm.  Fornecimento.</v>
          </cell>
          <cell r="D2078" t="str">
            <v>un</v>
          </cell>
          <cell r="E2078">
            <v>40.200000000000003</v>
          </cell>
        </row>
        <row r="2079">
          <cell r="A2079" t="str">
            <v>DR008851</v>
          </cell>
          <cell r="B2079" t="str">
            <v>DR40100200/</v>
          </cell>
          <cell r="C2079" t="str">
            <v>Anel de concreto pre-moldado de (1,50x0,40x0,05)m.  Fornecimento.</v>
          </cell>
          <cell r="D2079" t="str">
            <v>un</v>
          </cell>
          <cell r="E2079">
            <v>58.4</v>
          </cell>
        </row>
        <row r="2080">
          <cell r="A2080" t="str">
            <v>DR000482</v>
          </cell>
          <cell r="B2080" t="str">
            <v>DR40150050/</v>
          </cell>
          <cell r="C2080" t="str">
            <v>Grelha e caixilho de concreto armado, sendo as dimensoes externas da grelha de (0,30x0,90)m e do caixilho de (1x0,40)m, para caixa de ralo, utilizando argamassa de cimento e areia no traco 1:4.  Fornecimento e assentamento.</v>
          </cell>
          <cell r="D2080" t="str">
            <v>un</v>
          </cell>
          <cell r="E2080">
            <v>122.66</v>
          </cell>
        </row>
        <row r="2081">
          <cell r="A2081" t="str">
            <v>DR008018</v>
          </cell>
          <cell r="B2081" t="str">
            <v>DR40150100/</v>
          </cell>
          <cell r="C2081" t="str">
            <v>Grelha e caixilho de concreto armado, sendo as dimensoes externas da grelha de (0,40x0,90)m e do caixilho de (1,10x0,54)m.  Fornecimento e assentamento.</v>
          </cell>
          <cell r="D2081" t="str">
            <v>un</v>
          </cell>
          <cell r="E2081">
            <v>164.03</v>
          </cell>
        </row>
        <row r="2082">
          <cell r="A2082" t="str">
            <v>DR008019</v>
          </cell>
          <cell r="B2082" t="str">
            <v>DR40150150/</v>
          </cell>
          <cell r="C2082" t="str">
            <v>Grelha e caixilho de concreto armado, sendo as dimensoes externas da grelha de (0,40x0,90)m e do caixilho de (1,10x0,54)m.  Fornecimento e assentamento, exclusive formas.</v>
          </cell>
          <cell r="D2082" t="str">
            <v>un</v>
          </cell>
          <cell r="E2082">
            <v>125.11</v>
          </cell>
        </row>
        <row r="2083">
          <cell r="A2083" t="str">
            <v>DR005196</v>
          </cell>
          <cell r="B2083" t="str">
            <v>DR45050050/</v>
          </cell>
          <cell r="C2083" t="str">
            <v>Tampao misto (ferro fundido e concreto), pesado, de 0,60m de diametro, peso total de 106Kg, conforme projeto CEDAE, assentado com argamassa de cimento e areia no traco 1:4 em volume.  Fornecimento e assentamento.</v>
          </cell>
          <cell r="D2083" t="str">
            <v>un</v>
          </cell>
          <cell r="E2083">
            <v>173.62</v>
          </cell>
        </row>
        <row r="2084">
          <cell r="A2084" t="str">
            <v>DR005648</v>
          </cell>
          <cell r="B2084" t="str">
            <v>DR45050100/</v>
          </cell>
          <cell r="C2084" t="str">
            <v>Tampao misto (ferro fundido e concreto), leve, de 0,60m de diametro, conforme projeto CEDAE, assentado com argamassa de cimento e areia no traco 1:4 em volume.  Fornecimento e assentamento.</v>
          </cell>
          <cell r="D2084" t="str">
            <v>un</v>
          </cell>
          <cell r="E2084">
            <v>85.14</v>
          </cell>
        </row>
        <row r="2085">
          <cell r="A2085" t="str">
            <v>DR010031</v>
          </cell>
          <cell r="B2085" t="str">
            <v>DR50050050/</v>
          </cell>
          <cell r="C2085" t="str">
            <v>Conjunto de calha modular com grelha, para trafego leve.  Fornecimento e assentamento.</v>
          </cell>
          <cell r="D2085" t="str">
            <v>m</v>
          </cell>
          <cell r="E2085">
            <v>78.12</v>
          </cell>
        </row>
        <row r="2086">
          <cell r="A2086" t="str">
            <v>DR010033</v>
          </cell>
          <cell r="B2086" t="str">
            <v>DR50050100/</v>
          </cell>
          <cell r="C2086" t="str">
            <v>Conjunto de calha modular com grelha, para trafego pesado.  Fornecimento e assentamento.</v>
          </cell>
          <cell r="D2086" t="str">
            <v>m</v>
          </cell>
          <cell r="E2086">
            <v>86.3</v>
          </cell>
        </row>
        <row r="2087">
          <cell r="A2087" t="str">
            <v>DR005616</v>
          </cell>
          <cell r="B2087" t="str">
            <v>DR55050050/</v>
          </cell>
          <cell r="C2087" t="str">
            <v>Camada horizontal de brita, inclusive fornecimento e colcocacao.</v>
          </cell>
          <cell r="D2087" t="str">
            <v>m3</v>
          </cell>
          <cell r="E2087">
            <v>43.59</v>
          </cell>
        </row>
        <row r="2088">
          <cell r="A2088" t="str">
            <v>DR002192</v>
          </cell>
          <cell r="B2088" t="str">
            <v>DR55050053/</v>
          </cell>
          <cell r="C2088" t="str">
            <v>Camada vertical drenante feita com pedra britada, inclusive fornecimento do material.</v>
          </cell>
          <cell r="D2088" t="str">
            <v>m3</v>
          </cell>
          <cell r="E2088">
            <v>44.49</v>
          </cell>
        </row>
        <row r="2089">
          <cell r="A2089" t="str">
            <v>DR010284</v>
          </cell>
          <cell r="B2089" t="str">
            <v>DR55050056/</v>
          </cell>
          <cell r="C2089" t="str">
            <v>Camada vertical drenante feita com areia, inclusive fornecimento do material.</v>
          </cell>
          <cell r="D2089" t="str">
            <v>m3</v>
          </cell>
          <cell r="E2089">
            <v>35.479999999999997</v>
          </cell>
        </row>
        <row r="2090">
          <cell r="A2090" t="str">
            <v>DR010287</v>
          </cell>
          <cell r="B2090" t="str">
            <v>DR55050100A</v>
          </cell>
          <cell r="C2090" t="str">
            <v>Canaleta para drenagem, com secao de (0,20x0,40)m, em blocos de concreto prensado de (10x20x40)cm, assentes com argamassa de cimento e areia, no traco 1:8, sendo o fundo em concreto armado, inclusive escavacao, reaterro e fornecimento de todos os materiai</v>
          </cell>
          <cell r="D2090" t="str">
            <v>m</v>
          </cell>
          <cell r="E2090">
            <v>60.19</v>
          </cell>
        </row>
        <row r="2091">
          <cell r="A2091" t="str">
            <v>DR010282</v>
          </cell>
          <cell r="B2091" t="str">
            <v>DR55050103A</v>
          </cell>
          <cell r="C2091" t="str">
            <v>Canaleta para drenagem, com secao de (0,30x0,40)m, em blocos de concreto prensado de (10x20x40)cm, assentes com argamassa de cimento e areia, no traco 1:8, sendo o fundo em concreto armado, inclusive escavacao, reaterro e fornecimento de todos os materiai</v>
          </cell>
          <cell r="D2091" t="str">
            <v>m</v>
          </cell>
          <cell r="E2091">
            <v>64.430000000000007</v>
          </cell>
        </row>
        <row r="2092">
          <cell r="A2092" t="str">
            <v>DR010262</v>
          </cell>
          <cell r="B2092" t="str">
            <v>DR55050106A</v>
          </cell>
          <cell r="C2092" t="str">
            <v>Canaleta para drenagem, com secao de (0,30x0,60)m, em blocos de concreto prensado de (10x20x40)cm, assentes com argamassa de cimento e areia, no traco 1:8, sendo o fundo em concreto armado, inclusive escavacao, reaterro e fornecimento de todos os materiai</v>
          </cell>
          <cell r="D2092" t="str">
            <v>m</v>
          </cell>
          <cell r="E2092">
            <v>80.67</v>
          </cell>
        </row>
        <row r="2093">
          <cell r="A2093" t="str">
            <v>DR010257</v>
          </cell>
          <cell r="B2093" t="str">
            <v>DR55050109A</v>
          </cell>
          <cell r="C2093" t="str">
            <v>Canaleta para drenagem, com secao de (0,40x0,40)m, em blocos de concreto prensado de (10x20x40)cm, assentes com argamassa de cimento e areia, no traco 1:8, sendo o fundo em concreto armado, inclusive escavacao, reaterro e fornecimento de todos os materiai</v>
          </cell>
          <cell r="D2093" t="str">
            <v>m</v>
          </cell>
          <cell r="E2093">
            <v>67.95</v>
          </cell>
        </row>
        <row r="2094">
          <cell r="A2094" t="str">
            <v>DR010263</v>
          </cell>
          <cell r="B2094" t="str">
            <v>DR55050112A</v>
          </cell>
          <cell r="C2094" t="str">
            <v>Canaleta para drenagem, com secao de (0,40x0,60)m, em blocos de concreto prensado de (10x20x40)cm, assentes com argamassa de cimento e areia, no traco 1:8, sendo o fundo em concreto armado, inclusive escavacao, reaterro e fornecimento de todos os materiai</v>
          </cell>
          <cell r="D2094" t="str">
            <v>m</v>
          </cell>
          <cell r="E2094">
            <v>84.08</v>
          </cell>
        </row>
        <row r="2095">
          <cell r="A2095" t="str">
            <v>DR010303</v>
          </cell>
          <cell r="B2095" t="str">
            <v>DR55050115A</v>
          </cell>
          <cell r="C2095" t="str">
            <v>Canaleta para drenagem, com secao de (0,40x0,80)m, em blocos de concreto prensado de (10x20x40)cm, assentes com argamassa de cimento e areia, no traco 1:8, sendo o fundo em concreto armado, inclusive escavacao, reaterro e fornecimento de todos os materiai</v>
          </cell>
          <cell r="D2095" t="str">
            <v>m</v>
          </cell>
          <cell r="E2095">
            <v>104.48</v>
          </cell>
        </row>
        <row r="2096">
          <cell r="A2096" t="str">
            <v>DR010259</v>
          </cell>
          <cell r="B2096" t="str">
            <v>DR55050118A</v>
          </cell>
          <cell r="C2096" t="str">
            <v>Canaleta para drenagem, com secao de (0,50x0,40)m, em blocos de concreto prensado de (10x20x40)cm, assentes com argamassa de cimento e areia, no traco 1:8, sendo o fundo em concreto armado, inclusive escavacao, reaterro e fornecimento de todos os materiai</v>
          </cell>
          <cell r="D2096" t="str">
            <v>m</v>
          </cell>
          <cell r="E2096">
            <v>73.89</v>
          </cell>
        </row>
        <row r="2097">
          <cell r="A2097" t="str">
            <v>DR010266</v>
          </cell>
          <cell r="B2097" t="str">
            <v>DR55050121A</v>
          </cell>
          <cell r="C2097" t="str">
            <v>Canaleta para drenagem, com secao de (0,50x0,60)m, em blocos de concreto prensado de (10x20x40)cm, assentes com argamassa de cimento e areia, no traco 1:8, sendo o fundo em concreto armado, inclusive escavacao, reaterro e fornecimento de todos os materiai</v>
          </cell>
          <cell r="D2097" t="str">
            <v>m</v>
          </cell>
          <cell r="E2097">
            <v>89.16</v>
          </cell>
        </row>
        <row r="2098">
          <cell r="A2098" t="str">
            <v>DR010339</v>
          </cell>
          <cell r="B2098" t="str">
            <v>DR55050124A</v>
          </cell>
          <cell r="C2098" t="str">
            <v>Canaleta para drenagem, com secao de (0,50x0,80)m, em blocos de concreto prensado de (10x20x40)cm, assentes com argamassa de cimento e areia, no traco 1:8, sendo o fundo em concreto armado, inclusive escavacao, reaterro e fornecimento de todos os materiai</v>
          </cell>
          <cell r="D2098" t="str">
            <v>m</v>
          </cell>
          <cell r="E2098">
            <v>106.91</v>
          </cell>
        </row>
        <row r="2099">
          <cell r="A2099" t="str">
            <v>DR010260</v>
          </cell>
          <cell r="B2099" t="str">
            <v>DR55050127A</v>
          </cell>
          <cell r="C2099" t="str">
            <v>Canaleta para drenagem, com secao de (0,60x0,40)m, em blocos de concreto prensado de (10x20x40)cm, assentes com argamassa de cimento e areia, no traco 1:8, sendo o fundo em concreto armado, inclusive escavacao, reaterro e fornecimento de todos os materiai</v>
          </cell>
          <cell r="D2099" t="str">
            <v>m</v>
          </cell>
          <cell r="E2099">
            <v>78.56</v>
          </cell>
        </row>
        <row r="2100">
          <cell r="A2100" t="str">
            <v>DR010269</v>
          </cell>
          <cell r="B2100" t="str">
            <v>DR55050130A</v>
          </cell>
          <cell r="C2100" t="str">
            <v>Canaleta para drenagem, com secao de (0,60x0,60)m, em blocos de concreto prensado de (10x20x40)cm, assentes com argamassa de cimento e areia, no traco 1:8, sendo o fundo em concreto armado, inclusive escavacao, reaterro e fornecimento de todos os materiai</v>
          </cell>
          <cell r="D2100" t="str">
            <v>m</v>
          </cell>
          <cell r="E2100">
            <v>93.46</v>
          </cell>
        </row>
        <row r="2101">
          <cell r="A2101" t="str">
            <v>DR010270</v>
          </cell>
          <cell r="B2101" t="str">
            <v>DR55050133A</v>
          </cell>
          <cell r="C2101" t="str">
            <v>Canaleta para drenagem, com secao de (0,70x0,60)m, em blocos de concreto prensado de (10x20x40)cm, assentes com argamassa de cimento e areia, no traco 1:8, sendo o fundo em concreto armado, inclusive escavacao, reaterro e fornecimento de todos os materiai</v>
          </cell>
          <cell r="D2101" t="str">
            <v>m</v>
          </cell>
          <cell r="E2101">
            <v>98.48</v>
          </cell>
        </row>
        <row r="2102">
          <cell r="A2102" t="str">
            <v>DR002191</v>
          </cell>
          <cell r="B2102" t="str">
            <v>DR55050200/</v>
          </cell>
          <cell r="C2102" t="str">
            <v>Dreno ou Barbaca em tubo de PVC rigido, diametro de 2", inclusive fornecimento do tubo e material drenante.</v>
          </cell>
          <cell r="D2102" t="str">
            <v>m</v>
          </cell>
          <cell r="E2102">
            <v>21.99</v>
          </cell>
        </row>
        <row r="2103">
          <cell r="A2103" t="str">
            <v>DR000391</v>
          </cell>
          <cell r="B2103" t="str">
            <v>DR55050203/</v>
          </cell>
          <cell r="C2103" t="str">
            <v>Dreno em tubo de PVC rigido, diametro de 3", para viadutos, inclusive fornecimento do tubo, exclusive perfuracao e colagem.</v>
          </cell>
          <cell r="D2103" t="str">
            <v>m</v>
          </cell>
          <cell r="E2103">
            <v>7.92</v>
          </cell>
        </row>
        <row r="2104">
          <cell r="A2104" t="str">
            <v>DR000392</v>
          </cell>
          <cell r="B2104" t="str">
            <v>DR55050206/</v>
          </cell>
          <cell r="C2104" t="str">
            <v>Dreno em tubo de PVC rigido, diametro de 4", para viadutos, inclusive fornecimento do tubo, exclusive perfuracao e colagem.</v>
          </cell>
          <cell r="D2104" t="str">
            <v>m</v>
          </cell>
          <cell r="E2104">
            <v>11.91</v>
          </cell>
        </row>
        <row r="2105">
          <cell r="A2105" t="str">
            <v>DR002013</v>
          </cell>
          <cell r="B2105" t="str">
            <v>DR55050209/</v>
          </cell>
          <cell r="C2105" t="str">
            <v>Dreno ou Barbaca em tubo de PVC rigido, diametro de 4", inclusive fornecimento do tubo e material drenante.</v>
          </cell>
          <cell r="D2105" t="str">
            <v>m</v>
          </cell>
          <cell r="E2105">
            <v>57.03</v>
          </cell>
        </row>
        <row r="2106">
          <cell r="A2106" t="str">
            <v>DR002012</v>
          </cell>
          <cell r="B2106" t="str">
            <v>DR55050250/</v>
          </cell>
          <cell r="C2106" t="str">
            <v>Dreno profundo em tubo plastico perfurado, 2 1/2" de diametro, inclusive tela de nylon e fornecimento dos materiais; exclusive perfuracao do terreno.</v>
          </cell>
          <cell r="D2106" t="str">
            <v>m</v>
          </cell>
          <cell r="E2106">
            <v>8.51</v>
          </cell>
        </row>
        <row r="2107">
          <cell r="A2107" t="str">
            <v>DR000390</v>
          </cell>
          <cell r="B2107" t="str">
            <v>DR55050300/</v>
          </cell>
          <cell r="C2107" t="str">
            <v>Dreno de tubos de concreto, sem armadura, de 0,30m de diametro, perfurado ou nao, assentados em drenos de pedra britada, inclusive reaterro e exclusive escavacao.</v>
          </cell>
          <cell r="D2107" t="str">
            <v>m</v>
          </cell>
          <cell r="E2107">
            <v>28.67</v>
          </cell>
        </row>
        <row r="2108">
          <cell r="A2108" t="str">
            <v>DR002014</v>
          </cell>
          <cell r="B2108" t="str">
            <v>DR55050350/</v>
          </cell>
          <cell r="C2108" t="str">
            <v>Dreno vertical no paramento interno de muros de arrimo, executado em prismas de (0,25x0,25)m de secao, cheios de brita no 3, admitindo as Barbacas espacadas de 1,50m verticalmente e 2m horizontalmente, medindo-se o servico pela area do muro.</v>
          </cell>
          <cell r="D2108" t="str">
            <v>m2</v>
          </cell>
          <cell r="E2108">
            <v>3.23</v>
          </cell>
        </row>
        <row r="2109">
          <cell r="A2109" t="str">
            <v>DR005788</v>
          </cell>
          <cell r="B2109" t="str">
            <v>DR55050400/</v>
          </cell>
          <cell r="C2109" t="str">
            <v>Valeta drenante de 0,5m de largura e 0,7m de profundidade, preenchida ate 0,3m com pedra britada, incluindo reaterro.</v>
          </cell>
          <cell r="D2109" t="str">
            <v>m</v>
          </cell>
          <cell r="E2109">
            <v>24.5</v>
          </cell>
        </row>
        <row r="2110">
          <cell r="A2110" t="str">
            <v>DR000396</v>
          </cell>
          <cell r="B2110" t="str">
            <v>DR55050450/</v>
          </cell>
          <cell r="C2110" t="str">
            <v>Embasamento de tubulacao, feito com po-de-pedra.</v>
          </cell>
          <cell r="D2110" t="str">
            <v>m3</v>
          </cell>
          <cell r="E2110">
            <v>50.47</v>
          </cell>
        </row>
        <row r="2111">
          <cell r="A2111" t="str">
            <v>DR000393</v>
          </cell>
          <cell r="B2111" t="str">
            <v>DR55050500/</v>
          </cell>
          <cell r="C2111" t="str">
            <v>Enrocamento com  pedra-de-mao jogada, inclusive fornecimento desta.</v>
          </cell>
          <cell r="D2111" t="str">
            <v>m3</v>
          </cell>
          <cell r="E2111">
            <v>43.37</v>
          </cell>
        </row>
        <row r="2112">
          <cell r="A2112" t="str">
            <v>DR000394</v>
          </cell>
          <cell r="B2112" t="str">
            <v>DR55050503/</v>
          </cell>
          <cell r="C2112" t="str">
            <v>Enrocamento com  pedra-de-mao arrumada, inclusive fornecimento desta.</v>
          </cell>
          <cell r="D2112" t="str">
            <v>m3</v>
          </cell>
          <cell r="E2112">
            <v>53.05</v>
          </cell>
        </row>
        <row r="2113">
          <cell r="A2113" t="str">
            <v>DR017802</v>
          </cell>
          <cell r="B2113" t="str">
            <v>DR55050506A</v>
          </cell>
          <cell r="C2113" t="str">
            <v>Enrocamento com pedra ate 1000Kg, inclusive fornecimento, carga, descarga e colocacao com equipamentos pesados, exclusive transporte.</v>
          </cell>
          <cell r="D2113" t="str">
            <v>m3</v>
          </cell>
          <cell r="E2113">
            <v>75.48</v>
          </cell>
        </row>
        <row r="2114">
          <cell r="A2114" t="str">
            <v>DR017803</v>
          </cell>
          <cell r="B2114" t="str">
            <v>DR55050509A</v>
          </cell>
          <cell r="C2114" t="str">
            <v>Enrocamento com pedra ate 1000Kg a 3000Kg, inclusive fornecimento, carga, descarga e colocacao com equipamentos pesados, exclusive transporte.</v>
          </cell>
          <cell r="D2114" t="str">
            <v>m3</v>
          </cell>
          <cell r="E2114">
            <v>79.739999999999995</v>
          </cell>
        </row>
        <row r="2115">
          <cell r="A2115" t="str">
            <v>DR017804</v>
          </cell>
          <cell r="B2115" t="str">
            <v>DR55050512A</v>
          </cell>
          <cell r="C2115" t="str">
            <v>Enrocamento com pedra ate 4000Kg a 7000Kg, inclusive fornecimento, carga, descarga e colocacao com equipamentos pesados, exclusive transporte.</v>
          </cell>
          <cell r="D2115" t="str">
            <v>m3</v>
          </cell>
          <cell r="E2115">
            <v>74.94</v>
          </cell>
        </row>
        <row r="2116">
          <cell r="A2116" t="str">
            <v>DR005123</v>
          </cell>
          <cell r="B2116" t="str">
            <v>DR55050550/</v>
          </cell>
          <cell r="C2116" t="str">
            <v>Enrocamento sintetico utilizando sacos de argamassa coloidal, constituida de forma de polipropileno, inclusive mergulhador.</v>
          </cell>
          <cell r="D2116" t="str">
            <v>m3</v>
          </cell>
          <cell r="E2116" t="e">
            <v>#N/A</v>
          </cell>
        </row>
        <row r="2117">
          <cell r="A2117" t="str">
            <v>DR017774</v>
          </cell>
          <cell r="B2117" t="str">
            <v>DR55100100/</v>
          </cell>
          <cell r="C2117" t="str">
            <v>Bueiro circular, em chapa galvanizada com revestimento Epoxi, espessura de 2mm, diametro de 1,90m, recobrimento minimo de 0,40m e maximo de 7,90m.</v>
          </cell>
          <cell r="D2117" t="str">
            <v>m</v>
          </cell>
          <cell r="E2117">
            <v>1059.5999999999999</v>
          </cell>
        </row>
        <row r="2118">
          <cell r="A2118" t="str">
            <v>DR017773</v>
          </cell>
          <cell r="B2118" t="str">
            <v>DR55100150/</v>
          </cell>
          <cell r="C2118" t="str">
            <v>Bueiro circular, em chapa galvanizada com revestimento Epoxi, espessura de 2mm, diametro de 2,10m, recobrimento minimo de 0,50m e maximo de 7,10m.</v>
          </cell>
          <cell r="D2118" t="str">
            <v>m</v>
          </cell>
          <cell r="E2118">
            <v>1163.05</v>
          </cell>
        </row>
        <row r="2119">
          <cell r="A2119" t="str">
            <v>DR017775</v>
          </cell>
          <cell r="B2119" t="str">
            <v>DR55100200/</v>
          </cell>
          <cell r="C2119" t="str">
            <v>Bueiro circular, em chapa galvanizada com revestimento Epoxi, espessura de 2,7mm, diametro de 3,80m, recobrimento minimo de 0,60m e maximo de 10,50m.</v>
          </cell>
          <cell r="D2119" t="str">
            <v>m</v>
          </cell>
          <cell r="E2119">
            <v>3750.04</v>
          </cell>
        </row>
        <row r="2120">
          <cell r="A2120" t="str">
            <v>DR001556</v>
          </cell>
          <cell r="B2120" t="str">
            <v>DR55100250/</v>
          </cell>
          <cell r="C2120" t="str">
            <v>Fornecimento de chapas, parafusos, porcas, e ferramentas necessarias a montagem de  bueiro simples, multi-plate circular, tipo Armco ou similar, com 3,05m de diametro, sendo a chapa, revestida com Epoxi, com 2,65mm de espessura.</v>
          </cell>
          <cell r="D2120" t="str">
            <v>m</v>
          </cell>
          <cell r="E2120">
            <v>2919.2</v>
          </cell>
        </row>
        <row r="2121">
          <cell r="A2121" t="str">
            <v>DR017886</v>
          </cell>
          <cell r="B2121" t="str">
            <v>DR60050050/</v>
          </cell>
          <cell r="C2121" t="str">
            <v>Gabiao caixa, malha hexagonal de (8x10)cm, fio com 2,4mm de diametro, revestido de PVC rigido, inclusive materiais e montagem; exclusive fornecimento de pedra de mao.</v>
          </cell>
          <cell r="D2121" t="str">
            <v>m3</v>
          </cell>
          <cell r="E2121">
            <v>126.15</v>
          </cell>
        </row>
        <row r="2122">
          <cell r="A2122" t="str">
            <v>DR017885</v>
          </cell>
          <cell r="B2122" t="str">
            <v>DR60050053/</v>
          </cell>
          <cell r="C2122" t="str">
            <v>Gabiao caixa, malha hexagonal de (8x10)cm, fio com  2,4mm de diametro, revestido de PVC rigido, inclusive materias e montagem.</v>
          </cell>
          <cell r="D2122" t="str">
            <v>m3</v>
          </cell>
          <cell r="E2122">
            <v>162.91</v>
          </cell>
        </row>
        <row r="2123">
          <cell r="A2123" t="str">
            <v>DR017883</v>
          </cell>
          <cell r="B2123" t="str">
            <v>DR60050100/</v>
          </cell>
          <cell r="C2123" t="str">
            <v>Gabiao caixa, malha haxagonal de (8x10)cm, fio com 2,7mm de diametro, de aco galvanizado, inclusive materiais e montagem; exclusive fornecimento de pedra de mao.</v>
          </cell>
          <cell r="D2123" t="str">
            <v>m3</v>
          </cell>
          <cell r="E2123">
            <v>109.95</v>
          </cell>
        </row>
        <row r="2124">
          <cell r="A2124" t="str">
            <v>DR016829</v>
          </cell>
          <cell r="B2124" t="str">
            <v>DR60050103/</v>
          </cell>
          <cell r="C2124" t="str">
            <v>Gabiao caixa, em malha de (8x10)cm, com fio 2,7mm de diametro, em aco galvanizado.  Fornecimento e colocacao de todos os materiais.</v>
          </cell>
          <cell r="D2124" t="str">
            <v>m3</v>
          </cell>
          <cell r="E2124">
            <v>155.63</v>
          </cell>
        </row>
        <row r="2125">
          <cell r="A2125" t="str">
            <v>DR017884</v>
          </cell>
          <cell r="B2125" t="str">
            <v>DR60050106/</v>
          </cell>
          <cell r="C2125" t="str">
            <v>Gabiao caixa, malha haxagonal de (8x10)cm, fio com 2,7mm de diametro, de aco galvanizado, inclusive materiais e montagem.</v>
          </cell>
          <cell r="D2125" t="str">
            <v>m3</v>
          </cell>
          <cell r="E2125">
            <v>146.71</v>
          </cell>
        </row>
        <row r="2126">
          <cell r="A2126" t="str">
            <v>EQ017960</v>
          </cell>
          <cell r="B2126" t="str">
            <v>EQ15050500A</v>
          </cell>
          <cell r="C2126" t="str">
            <v>Retro-Escavadeira/carregadeira, capacidade da cacamba de 0,76 m3, com operador, material de operacao e manutencao, com as seguintes especificacoes minimas: motor diesel de 79CV.  Custo horario produtivo.</v>
          </cell>
          <cell r="D2126" t="str">
            <v>h</v>
          </cell>
          <cell r="E2126">
            <v>44.57</v>
          </cell>
        </row>
        <row r="2127">
          <cell r="A2127" t="str">
            <v>EQ017961</v>
          </cell>
          <cell r="B2127" t="str">
            <v>EQ15050503/</v>
          </cell>
          <cell r="C2127" t="str">
            <v>Retro-Escavadeira/carregadeira, capacidade da cacamba de 0,76 m3, com operador, material de operacao, com as seguintes especificacoes minimas: motor diesel de 79CV.  Custo horario improdutivo (motor funcionando).</v>
          </cell>
          <cell r="D2127" t="str">
            <v>h</v>
          </cell>
          <cell r="E2127">
            <v>24.21</v>
          </cell>
        </row>
        <row r="2128">
          <cell r="A2128" t="str">
            <v>EQ017962</v>
          </cell>
          <cell r="B2128" t="str">
            <v>EQ15050506/</v>
          </cell>
          <cell r="C2128" t="str">
            <v>Retro-Escavadeira/carregadeira, capacidade da cacamba de 0,76 m3, com operador, com as seguintes especificacoes minimas: motor diesel de 79CV.  Custo horario improdutivo (motor desligado).</v>
          </cell>
          <cell r="D2128" t="str">
            <v>h</v>
          </cell>
          <cell r="E2128">
            <v>17.239999999999998</v>
          </cell>
        </row>
        <row r="2129">
          <cell r="A2129" t="str">
            <v>EQ001304</v>
          </cell>
          <cell r="B2129" t="str">
            <v>EQ15050550/</v>
          </cell>
          <cell r="C2129" t="str">
            <v>Rompedor Pneumatico, peso de 32,6Kg, com material de manutencao, exclusive o operador, ponteiro e mangueira, com as seguintes especificacoes minimas: consumo de ar de 38,8l/s, frequencia de impactos 1110 impactos/min.  Custo horario produtivo.</v>
          </cell>
          <cell r="D2129" t="str">
            <v>h</v>
          </cell>
          <cell r="E2129" t="e">
            <v>#N/A</v>
          </cell>
        </row>
        <row r="2130">
          <cell r="A2130" t="str">
            <v>EQ001305</v>
          </cell>
          <cell r="B2130" t="str">
            <v>EQ15050556/</v>
          </cell>
          <cell r="C2130" t="str">
            <v>Rompedor Pneumatico, peso de 32,6Kg, exclusive o operador, ponteiro e mangueira, com as seguintes especificacoes minimas: consumo de ar de 38,8l/s, frequencia de impactos 1110 impactos/min.  Custo horario improdutivo (motor desligado).</v>
          </cell>
          <cell r="D2130" t="str">
            <v>h</v>
          </cell>
          <cell r="E2130" t="e">
            <v>#N/A</v>
          </cell>
        </row>
        <row r="2131">
          <cell r="A2131" t="str">
            <v>EQ017916</v>
          </cell>
          <cell r="B2131" t="str">
            <v>EQ15050562A</v>
          </cell>
          <cell r="C2131" t="str">
            <v>Rompedor hidraulico, peso operacional de 435kg, adaptavel a Retro-Escavadeira, com ponteiro e material de manutencao. Custo horario produtivo.</v>
          </cell>
          <cell r="D2131" t="str">
            <v>h</v>
          </cell>
          <cell r="E2131">
            <v>7.18</v>
          </cell>
        </row>
        <row r="2132">
          <cell r="A2132" t="str">
            <v>EQ017917</v>
          </cell>
          <cell r="B2132" t="str">
            <v>EQ15050574A</v>
          </cell>
          <cell r="C2132" t="str">
            <v>Rompedor hidraulico, peso operacional de 1440kg, adaptavel a Escavadeira Hidraulica, com ponteiro e material de manutencao. Custo horario produtivo.</v>
          </cell>
          <cell r="D2132" t="str">
            <v>h</v>
          </cell>
          <cell r="E2132">
            <v>18.8</v>
          </cell>
        </row>
        <row r="2133">
          <cell r="A2133" t="str">
            <v>EQ018037</v>
          </cell>
          <cell r="B2133" t="str">
            <v>EQ15050600A</v>
          </cell>
          <cell r="C2133" t="str">
            <v>Trator sobre esteiras, capacidade da lamina de 1,94m3, com operador, material de operacao e material de manutencao, com as seguintes especificacoes minimas: motor diesel de 91,8CV.  Custo horario produtivo.</v>
          </cell>
          <cell r="D2133" t="str">
            <v>h</v>
          </cell>
          <cell r="E2133">
            <v>62.05</v>
          </cell>
        </row>
        <row r="2134">
          <cell r="A2134" t="str">
            <v>EQ018038</v>
          </cell>
          <cell r="B2134" t="str">
            <v>EQ15050604/</v>
          </cell>
          <cell r="C2134" t="str">
            <v>Trator sobre esteiras, capacidade da  lamina de 1,94m3, com operador e material de operacao, com as seguintes especificacoes minimas: motor diesel de 91,8CV.  Custo horario improdutivo (motor funcionando).</v>
          </cell>
          <cell r="D2134" t="str">
            <v>h</v>
          </cell>
          <cell r="E2134">
            <v>32.67</v>
          </cell>
        </row>
        <row r="2135">
          <cell r="A2135" t="str">
            <v>EQ018039</v>
          </cell>
          <cell r="B2135" t="str">
            <v>EQ15050607/</v>
          </cell>
          <cell r="C2135" t="str">
            <v>Trator sobre esteiras, capacidade da  lamina de 1,94m3, com operador, com as seguintes especificacoes minimas: motor diesel de 91,8CV.  Custo horario improdutivo (motor desligado).</v>
          </cell>
          <cell r="D2135" t="str">
            <v>h</v>
          </cell>
          <cell r="E2135">
            <v>24.57</v>
          </cell>
        </row>
        <row r="2136">
          <cell r="A2136" t="str">
            <v>EQ017957</v>
          </cell>
          <cell r="B2136" t="str">
            <v>EQ15050612A</v>
          </cell>
          <cell r="C2136" t="str">
            <v>Trator sobre esteiras, capacidade de lamina reta de 3,07m3, com operador, material de operacao e material de manutencao, com as seguintes especificacoes minimas: motor diesel de 167,80CV.  Custo horario produtivo.</v>
          </cell>
          <cell r="D2136" t="str">
            <v>h</v>
          </cell>
          <cell r="E2136">
            <v>86.67</v>
          </cell>
        </row>
        <row r="2137">
          <cell r="A2137" t="str">
            <v>EQ017958</v>
          </cell>
          <cell r="B2137" t="str">
            <v>EQ15050615/</v>
          </cell>
          <cell r="C2137" t="str">
            <v>Trator sobre esteiras, capacidade de lamina reta de 3,07m3, com operador, material de operacao, com as seguintes especificacoes minimas: motor diesel de 167,80CV.  Custo horario improdutivo (motor funcionando).</v>
          </cell>
          <cell r="D2137" t="str">
            <v>h</v>
          </cell>
          <cell r="E2137">
            <v>43.51</v>
          </cell>
        </row>
        <row r="2138">
          <cell r="A2138" t="str">
            <v>EQ017959</v>
          </cell>
          <cell r="B2138" t="str">
            <v>EQ15050618/</v>
          </cell>
          <cell r="C2138" t="str">
            <v>Trator sobre esteiras, capacidade de lamina reta de 3,07m3, com operador, com as seguintes especificacoes minimas: motor diesel de 167,80CV.  Custo horario improdutivo (motor desligado).</v>
          </cell>
          <cell r="D2138" t="str">
            <v>h</v>
          </cell>
          <cell r="E2138">
            <v>29.56</v>
          </cell>
        </row>
        <row r="2139">
          <cell r="A2139" t="str">
            <v>EQ017986</v>
          </cell>
          <cell r="B2139" t="str">
            <v>EQ15050631A</v>
          </cell>
          <cell r="C2139" t="str">
            <v>Trator sobre esteiras D-8L, capacidade da lamina de 5000Kg, com operador, material de operacao e material de manutencao, com as seguintes especificacoes minimas: motor diesel de 335CV.  Custo horario produtivo.</v>
          </cell>
          <cell r="D2139" t="str">
            <v>h</v>
          </cell>
          <cell r="E2139">
            <v>231.88</v>
          </cell>
        </row>
        <row r="2140">
          <cell r="A2140" t="str">
            <v>EQ017987</v>
          </cell>
          <cell r="B2140" t="str">
            <v>EQ15050634/</v>
          </cell>
          <cell r="C2140" t="str">
            <v>Trator sobre esteiras D-8L, capacidade da lamina de 5000Kg, com operador e material de operacao, com as seguintes especificacoes minimas: motor diesel de 335CV.  Custo horario improdutivo (motor funcionando).</v>
          </cell>
          <cell r="D2140" t="str">
            <v>h</v>
          </cell>
          <cell r="E2140">
            <v>112.22</v>
          </cell>
        </row>
        <row r="2141">
          <cell r="A2141" t="str">
            <v>EQ017988</v>
          </cell>
          <cell r="B2141" t="str">
            <v>EQ15050637/</v>
          </cell>
          <cell r="C2141" t="str">
            <v>Trator sobre esteiras D-8L, capacidade da lamina de 5000Kg, com operador, com as seguintes especificacoes minimas: motor diesel de 335CV.  Custo horario improdutivo (motor desligado).</v>
          </cell>
          <cell r="D2141" t="str">
            <v>h</v>
          </cell>
          <cell r="E2141">
            <v>82.67</v>
          </cell>
        </row>
        <row r="2142">
          <cell r="A2142" t="str">
            <v>EQ017954</v>
          </cell>
          <cell r="B2142" t="str">
            <v>EQ15050650A</v>
          </cell>
          <cell r="C2142" t="str">
            <v>Trator de pneus, com operador, material de operacao e material de manutencao, com as seguintes especificacoes minimas: motor diesel de 65CV.  Custo horario produtivo.</v>
          </cell>
          <cell r="D2142" t="str">
            <v>h</v>
          </cell>
          <cell r="E2142">
            <v>26.72</v>
          </cell>
        </row>
        <row r="2143">
          <cell r="A2143" t="str">
            <v>EQ017955</v>
          </cell>
          <cell r="B2143" t="str">
            <v>EQ15050653/</v>
          </cell>
          <cell r="C2143" t="str">
            <v>Trator de pneus, com operador, material de operacao, com as seguintes especificacoes minimas: motor diesel de 65CV.  Custo horario improdutivo (motor funcionando).</v>
          </cell>
          <cell r="D2143" t="str">
            <v>h</v>
          </cell>
          <cell r="E2143">
            <v>15.59</v>
          </cell>
        </row>
        <row r="2144">
          <cell r="A2144" t="str">
            <v>EQ017956</v>
          </cell>
          <cell r="B2144" t="str">
            <v>EQ15050656/</v>
          </cell>
          <cell r="C2144" t="str">
            <v>Trator de pneus, com operador, com as seguintes especificacoes minimas: motor diesel de 65CV.  Custo horario improdutivo (motor desligado).</v>
          </cell>
          <cell r="D2144" t="str">
            <v>h</v>
          </cell>
          <cell r="E2144">
            <v>9.86</v>
          </cell>
        </row>
        <row r="2145">
          <cell r="A2145" t="str">
            <v>EQ015995</v>
          </cell>
          <cell r="B2145" t="str">
            <v>EQ15050700/</v>
          </cell>
          <cell r="C2145" t="str">
            <v>Vibro acabadora para asfalto, sobre esteiras, capacidade de producao de 400t/h, largura de pavimentacao de 3,05m a 4,75m, motor diesel de 98CV (96,04HP),  com operador e ajudante.  Aluguel improdutivo motor funcionando.</v>
          </cell>
          <cell r="D2145" t="str">
            <v>h</v>
          </cell>
          <cell r="E2145" t="e">
            <v>#N/A</v>
          </cell>
        </row>
        <row r="2146">
          <cell r="A2146" t="str">
            <v>EQ001529</v>
          </cell>
          <cell r="B2146" t="str">
            <v>EQ20050150A</v>
          </cell>
          <cell r="C2146" t="str">
            <v>Conjunto de Britagem, transportavel e desmontavel, com capacidade de 30m3/h de brita, compreendendo: britador, rebritador, silos, gerador e estrutura suporte, com operador.  Aluguel produtivo.</v>
          </cell>
          <cell r="D2146" t="str">
            <v>h</v>
          </cell>
          <cell r="E2146">
            <v>198.85</v>
          </cell>
        </row>
        <row r="2147">
          <cell r="A2147" t="str">
            <v>EQ001365</v>
          </cell>
          <cell r="B2147" t="str">
            <v>EQ20050200B</v>
          </cell>
          <cell r="C2147" t="str">
            <v>Compactador de pneus, auto-propulsor, motor diesel de 76HP, peso 5,5/20t com 7 pneus, com operador.  Aluguel produtivo.</v>
          </cell>
          <cell r="D2147" t="str">
            <v>h</v>
          </cell>
          <cell r="E2147">
            <v>48.75</v>
          </cell>
        </row>
        <row r="2148">
          <cell r="A2148" t="str">
            <v>EQ001366</v>
          </cell>
          <cell r="B2148" t="str">
            <v>EQ20050203A</v>
          </cell>
          <cell r="C2148" t="str">
            <v>Compactador de pneus, auto-propulsor, motor diesel de 76HP, peso 5,5/20t com 7 pneus, com operador.  Aluguel improdutivo motor funcionando.</v>
          </cell>
          <cell r="D2148" t="str">
            <v>h</v>
          </cell>
          <cell r="E2148">
            <v>25.54</v>
          </cell>
        </row>
        <row r="2149">
          <cell r="A2149" t="str">
            <v>EQ001367</v>
          </cell>
          <cell r="B2149" t="str">
            <v>EQ20050206A</v>
          </cell>
          <cell r="C2149" t="str">
            <v>Compactador de pneus, auto-propulsor, motor diesel de 76HP, peso 5,5/20t com 7 pneus, com operador.  Aluguel improdutivo motor parado.</v>
          </cell>
          <cell r="D2149" t="str">
            <v>h</v>
          </cell>
          <cell r="E2149">
            <v>15.55</v>
          </cell>
        </row>
        <row r="2150">
          <cell r="A2150" t="str">
            <v>EQ017993</v>
          </cell>
          <cell r="B2150" t="str">
            <v>EQ20050215A</v>
          </cell>
          <cell r="C2150" t="str">
            <v>Compactador Vibratorio, com tambor Pe-de-Carneiro, auto-propulsor, com operador, material de operacao e material de manutencao, com as seguintes especificacoes minimas: motor diesel de 76HP, largura de 1,85m, com 6t a 7t.  Custo horario produtivo.</v>
          </cell>
          <cell r="D2150" t="str">
            <v>h</v>
          </cell>
          <cell r="E2150">
            <v>37.85</v>
          </cell>
        </row>
        <row r="2151">
          <cell r="A2151" t="str">
            <v>EQ017994</v>
          </cell>
          <cell r="B2151" t="str">
            <v>EQ20050218/</v>
          </cell>
          <cell r="C2151" t="str">
            <v>Compactador Vibratorio, com tambor Pe-de-Carneiro, auto-propulsor, com operador e material de operacao, com as seguintes especificacoes minimas: motor diesel de 76HP, largura de 1,85m, com 6t a 7t.  Custo horario improdutivo (motor funcionando).</v>
          </cell>
          <cell r="D2151" t="str">
            <v>h</v>
          </cell>
          <cell r="E2151">
            <v>20.91</v>
          </cell>
        </row>
        <row r="2152">
          <cell r="A2152" t="str">
            <v>EQ017995</v>
          </cell>
          <cell r="B2152" t="str">
            <v>EQ20050221/</v>
          </cell>
          <cell r="C2152" t="str">
            <v>Compactador Vibratorio, com tambor Pe-de-Carneiro, auto-propulsor, com operador, com as seguintes especificacoes minimas: motor diesel de 76HP, largura de 1,85m, com 6t a 7t.  Custo horario improdutivo (motor desligado).</v>
          </cell>
          <cell r="D2152" t="str">
            <v>h</v>
          </cell>
          <cell r="E2152">
            <v>14.21</v>
          </cell>
        </row>
        <row r="2153">
          <cell r="A2153" t="str">
            <v>EQ001392</v>
          </cell>
          <cell r="B2153" t="str">
            <v>EQ20050250B</v>
          </cell>
          <cell r="C2153" t="str">
            <v>Distribuidor de Asfalto Cosmaq 5000-DB5,0 ou similar, sob pressao, motor a gasolina equipado com radiador industrial, com grade protetora, governador automatico, motor de arranque, alternador, filtro de ar, bateria, chave de ignicao e partida, manometro p</v>
          </cell>
          <cell r="D2153" t="str">
            <v>h</v>
          </cell>
          <cell r="E2153">
            <v>74.87</v>
          </cell>
        </row>
        <row r="2154">
          <cell r="A2154" t="str">
            <v>EQ001394</v>
          </cell>
          <cell r="B2154" t="str">
            <v>EQ20050256A</v>
          </cell>
          <cell r="C2154" t="str">
            <v>Distribuidor de Asfalto Cosmaq 5000-DB5,0 ou similar, sob pressao, motor a gasolina equipado com radiador industrial, com grade protetora, governador automatico, motor de arranque, alternador, filtro de ar, bateria, chave de ignicao e partida, manometro p</v>
          </cell>
          <cell r="D2154" t="str">
            <v>h</v>
          </cell>
          <cell r="E2154">
            <v>22.04</v>
          </cell>
        </row>
        <row r="2155">
          <cell r="A2155" t="str">
            <v>EQ001398</v>
          </cell>
          <cell r="B2155" t="str">
            <v>EQ20050300A</v>
          </cell>
          <cell r="C2155" t="str">
            <v>Espalhador de Agregados, rebocavel, capacidade rasa de 1,3m3, largura maxima de distribuicao de 3,66m, comprimento 4,10m, largura 1,30m, altura de 1m, 4 rodas com pneumaticos 6x9 (10 lonas), peso 860Kg, diametro do rolo 12,7cm (5"), sem operador.  Aluguel</v>
          </cell>
          <cell r="D2155" t="str">
            <v>h</v>
          </cell>
          <cell r="E2155">
            <v>1.53</v>
          </cell>
        </row>
        <row r="2156">
          <cell r="A2156" t="str">
            <v>EQ001399</v>
          </cell>
          <cell r="B2156" t="str">
            <v>EQ20050306/</v>
          </cell>
          <cell r="C2156" t="str">
            <v>Espalhador de Agregados, rebocavel, capacidade rasa de 1,3m3, largura maxima de distribuicao de 3,66m, comprimento 4,10m, largura 1,30m, altura de 1m, 4 rodas com pneumaticos 6x9 (10 lonas), peso 860Kg, diametro do rolo 12,7cm (5"), sem operador.  Aluguel</v>
          </cell>
          <cell r="D2156" t="str">
            <v>h</v>
          </cell>
          <cell r="E2156">
            <v>1.1499999999999999</v>
          </cell>
        </row>
        <row r="2157">
          <cell r="A2157" t="str">
            <v>EQ001384</v>
          </cell>
          <cell r="B2157" t="str">
            <v>EQ20050350A</v>
          </cell>
          <cell r="C2157" t="str">
            <v>Instalacao de aquecimento e armazenamento de asfalto, compreendendo 2 tanques de 30.000l (cada), intercambiador, aquecedor, acumulador de asfalto, retificador, tanque de oleo leve para 20.000l, sistema de tubulacao de asfalto e oleo termico, aquecedor acu</v>
          </cell>
          <cell r="D2157" t="str">
            <v>h</v>
          </cell>
          <cell r="E2157">
            <v>64</v>
          </cell>
        </row>
        <row r="2158">
          <cell r="A2158" t="str">
            <v>EQ001385</v>
          </cell>
          <cell r="B2158" t="str">
            <v>EQ20050356A</v>
          </cell>
          <cell r="C2158" t="str">
            <v>Instalacao de aquecimento e armazenamento de asfalto, compreendendo 2 tanques de 30.000l (cada), intercambiador, aquecedor, acumulador de asfalto, retificador, tanque de oleo leve para 20.000l, sistema de tubulacao de asfalto e oleo termico, aquecedor acu</v>
          </cell>
          <cell r="D2158" t="str">
            <v>h</v>
          </cell>
          <cell r="E2158">
            <v>34.43</v>
          </cell>
        </row>
        <row r="2159">
          <cell r="A2159" t="str">
            <v>EQ001406</v>
          </cell>
          <cell r="B2159" t="str">
            <v>EQ20050400B</v>
          </cell>
          <cell r="C2159" t="str">
            <v>Maquina de juntas (serra para concreto) motor a gasolina de 8,25CV partida manual, chassis reforcado, guarda protetora para acomodar serras de ate 14", serra para concreto  especialmente desenvolvida para aberturas de junta de dilatacao com 3600RPM, com o</v>
          </cell>
          <cell r="D2159" t="str">
            <v>h</v>
          </cell>
          <cell r="E2159">
            <v>13</v>
          </cell>
        </row>
        <row r="2160">
          <cell r="A2160" t="str">
            <v>EQ001407</v>
          </cell>
          <cell r="B2160" t="str">
            <v>EQ20050403A</v>
          </cell>
          <cell r="C2160" t="str">
            <v>Maquina de juntas (serra para concreto) motor a gasolina de 8,25CV partida manual, chassis reforcado, guarda protetora para acomodar serras de ate 14", serra para concreto  especialmente desenvolvida para aberturas de junta de dilatacao com 3600RPM, com o</v>
          </cell>
          <cell r="D2160" t="str">
            <v>h</v>
          </cell>
          <cell r="E2160">
            <v>9.4700000000000006</v>
          </cell>
        </row>
        <row r="2161">
          <cell r="A2161" t="str">
            <v>EQ001408</v>
          </cell>
          <cell r="B2161" t="str">
            <v>EQ20050406A</v>
          </cell>
          <cell r="C2161" t="str">
            <v>Maquina de juntas (serra para concreto) motor a gasolina de 8,25CV partida manual, chassis reforcado, guarda protetora para acomodar serras de ate 14", serra para concreto  especialmente desenvolvida para aberturas de junta de dilatacao com 3600RPM, com o</v>
          </cell>
          <cell r="D2161" t="str">
            <v>h</v>
          </cell>
          <cell r="E2161">
            <v>7.57</v>
          </cell>
        </row>
        <row r="2162">
          <cell r="A2162" t="str">
            <v>EQ003721</v>
          </cell>
          <cell r="B2162" t="str">
            <v>EQ20050450B</v>
          </cell>
          <cell r="C2162" t="str">
            <v>Rolo Compactador Tanden Vibratorio auto-propelido LR-95 Dynapac ou similar, motor diesel de 13CV, para reparo de pavimentacao, capacidade de 4t, com carreta transportadora, com operador.  Aluguel produtivo.</v>
          </cell>
          <cell r="D2162" t="str">
            <v>h</v>
          </cell>
          <cell r="E2162">
            <v>14.62</v>
          </cell>
        </row>
        <row r="2163">
          <cell r="A2163" t="str">
            <v>EQ003722</v>
          </cell>
          <cell r="B2163" t="str">
            <v>EQ20050453A</v>
          </cell>
          <cell r="C2163" t="str">
            <v>Rolo Compactador Tanden Vibratorio auto-propelido LR-95 Dynapac ou similar, motor diesel de 13CV, para reparo de pavimentacao, capacidade de 4t, com carreta transportadora, com operador.  Aluguel improdutivo motor funcionando.</v>
          </cell>
          <cell r="D2163" t="str">
            <v>h</v>
          </cell>
          <cell r="E2163">
            <v>11.22</v>
          </cell>
        </row>
        <row r="2164">
          <cell r="A2164" t="str">
            <v>EQ003723</v>
          </cell>
          <cell r="B2164" t="str">
            <v>EQ20050456A</v>
          </cell>
          <cell r="C2164" t="str">
            <v>Rolo Compactador Tanden Vibratorio auto-propelido LR-95 Dynapac ou similar, motor diesel de 13CV, para reparo de pavimentacao, capacidade de 4t, com carreta transportadora, com operador.  Aluguel improdutivo motor parado.</v>
          </cell>
          <cell r="D2164" t="str">
            <v>h</v>
          </cell>
          <cell r="E2164">
            <v>9.64</v>
          </cell>
        </row>
        <row r="2165">
          <cell r="A2165" t="str">
            <v>EQ017990</v>
          </cell>
          <cell r="B2165" t="str">
            <v>EQ20050462A</v>
          </cell>
          <cell r="C2165" t="str">
            <v>Rolo Compactador Tandem, com operador, material de operacao e material de manutencao, com as seguintes especificacoes minimas: motor diesel de 58,5CV,  de 5t a 10t.  Custo horario produtivo.</v>
          </cell>
          <cell r="D2165" t="str">
            <v>h</v>
          </cell>
          <cell r="E2165">
            <v>28.77</v>
          </cell>
        </row>
        <row r="2166">
          <cell r="A2166" t="str">
            <v>EQ017991</v>
          </cell>
          <cell r="B2166" t="str">
            <v>EQ20050465/</v>
          </cell>
          <cell r="C2166" t="str">
            <v>Rolo Compactador Tandem, com operador e material de operacao,  com as seguintes especificacoes minimas: motor diesel de 58,5CV,  de 5t a 10t.  Custo horario improdutivo (motor funcionando).</v>
          </cell>
          <cell r="D2166" t="str">
            <v>h</v>
          </cell>
          <cell r="E2166">
            <v>16.760000000000002</v>
          </cell>
        </row>
        <row r="2167">
          <cell r="A2167" t="str">
            <v>EQ017992</v>
          </cell>
          <cell r="B2167" t="str">
            <v>EQ20050468/</v>
          </cell>
          <cell r="C2167" t="str">
            <v>Rolo Compactador Tandem, com operador, com as seguintes especificacoes minimas: motor diesel de 58,5CV,  de 5t a 10t.  Custo horario improdutivo (motor desligado).</v>
          </cell>
          <cell r="D2167" t="str">
            <v>h</v>
          </cell>
          <cell r="E2167">
            <v>11.6</v>
          </cell>
        </row>
        <row r="2168">
          <cell r="A2168" t="str">
            <v>EQ017996</v>
          </cell>
          <cell r="B2168" t="str">
            <v>EQ20050471A</v>
          </cell>
          <cell r="C2168" t="str">
            <v>Compactador de pneus com sete rodas, com operador, material de operacao e material de manutencao, com as seguintes especificacoes minimas: motor diesel de 111HP, 23t.  Custo horario produtivo.</v>
          </cell>
          <cell r="D2168" t="str">
            <v>h</v>
          </cell>
          <cell r="E2168">
            <v>48.25</v>
          </cell>
        </row>
        <row r="2169">
          <cell r="A2169" t="str">
            <v>EQ017997</v>
          </cell>
          <cell r="B2169" t="str">
            <v>EQ20050474/</v>
          </cell>
          <cell r="C2169" t="str">
            <v>Compactador de pneus com sete rodas, com operador e material de operacao, com as seguintes especificacoes minimas: motor diesel de 111HP, 23t.  Custo horario improdutivo (motor funcionando).</v>
          </cell>
          <cell r="D2169" t="str">
            <v>h</v>
          </cell>
          <cell r="E2169">
            <v>25.34</v>
          </cell>
        </row>
        <row r="2170">
          <cell r="A2170" t="str">
            <v>EQ017998</v>
          </cell>
          <cell r="B2170" t="str">
            <v>EQ20050477/</v>
          </cell>
          <cell r="C2170" t="str">
            <v>Compactador de pneus com sete rodas, com operador, com as seguintes especificacoes minimas: motor diesel de 111HP, 23t.  Custo horario improdutivo (motor desligado).</v>
          </cell>
          <cell r="D2170" t="str">
            <v>h</v>
          </cell>
          <cell r="E2170">
            <v>15.55</v>
          </cell>
        </row>
        <row r="2171">
          <cell r="A2171" t="str">
            <v>EQ001373</v>
          </cell>
          <cell r="B2171" t="str">
            <v>EQ20050500/</v>
          </cell>
          <cell r="C2171" t="str">
            <v>Rolo Compactador Pe-de-Carneiro, rebocavel, com 2 tambores de 1,22m de comprimento, peso liquido sem lastro, 2,1t e maximo com lastro de areia, 6t, sem operador.  Aluguel produtivo.</v>
          </cell>
          <cell r="D2171" t="str">
            <v>h</v>
          </cell>
          <cell r="E2171">
            <v>1.96</v>
          </cell>
        </row>
        <row r="2172">
          <cell r="A2172" t="str">
            <v>EQ001374</v>
          </cell>
          <cell r="B2172" t="str">
            <v>EQ20050506/</v>
          </cell>
          <cell r="C2172" t="str">
            <v>Rolo Compactador Pe-de-Carneiro, rebocavel, com 2 tambores de 1,22m de comprimento, peso liquido sem lastro, 2,1t e maximo com lastro de areia, 6t, sem operador.  Aluguel improdutivo motor parado.</v>
          </cell>
          <cell r="D2172" t="str">
            <v>h</v>
          </cell>
          <cell r="E2172">
            <v>1.22</v>
          </cell>
        </row>
        <row r="2173">
          <cell r="A2173" t="str">
            <v>EQ001362</v>
          </cell>
          <cell r="B2173" t="str">
            <v>EQ20050550B</v>
          </cell>
          <cell r="C2173" t="str">
            <v>Rolo Vibratorio Liso, de 7t, auto-propulsor, motor diesel de 76,5HP, largura total de 2,015m, com operador.  Aluguel produtivo.</v>
          </cell>
          <cell r="D2173" t="str">
            <v>h</v>
          </cell>
          <cell r="E2173">
            <v>36.04</v>
          </cell>
        </row>
        <row r="2174">
          <cell r="A2174" t="str">
            <v>EQ001363</v>
          </cell>
          <cell r="B2174" t="str">
            <v>EQ20050553A</v>
          </cell>
          <cell r="C2174" t="str">
            <v>Rolo Vibratorio Liso, de 7t, auto-propulsor, motor diesel de 76,5HP, largura total de 2,015m, com operador.  Aluguel improdutivo motor funcionando.</v>
          </cell>
          <cell r="D2174" t="str">
            <v>h</v>
          </cell>
          <cell r="E2174">
            <v>20</v>
          </cell>
        </row>
        <row r="2175">
          <cell r="A2175" t="str">
            <v>EQ001364</v>
          </cell>
          <cell r="B2175" t="str">
            <v>EQ20050556A</v>
          </cell>
          <cell r="C2175" t="str">
            <v>Rolo Vibratorio Liso, de 7t, auto-propulsor, motor diesel de 76,5HP, largura total de 2,015m, com operador.  Aluguel improdutivo motor parado.</v>
          </cell>
          <cell r="D2175" t="str">
            <v>h</v>
          </cell>
          <cell r="E2175">
            <v>13.25</v>
          </cell>
        </row>
        <row r="2176">
          <cell r="A2176" t="str">
            <v>EQ001368</v>
          </cell>
          <cell r="B2176" t="str">
            <v>EQ20050600B</v>
          </cell>
          <cell r="C2176" t="str">
            <v>Rolo Compactador Vibratorio, auto-propelido para reparo de pavimentacao, motor diesel de 28HP, com operador.  Aluguel produtivo.</v>
          </cell>
          <cell r="D2176" t="str">
            <v>h</v>
          </cell>
          <cell r="E2176">
            <v>27.74</v>
          </cell>
        </row>
        <row r="2177">
          <cell r="A2177" t="str">
            <v>EQ001369</v>
          </cell>
          <cell r="B2177" t="str">
            <v>EQ20050603A</v>
          </cell>
          <cell r="C2177" t="str">
            <v>Rolo Compactador Vibratorio, auto-propelido para reparo de pavimentacao, motor diesel de 28HP, com operador.  Aluguel improdutivo motor funcionando.</v>
          </cell>
          <cell r="D2177" t="str">
            <v>h</v>
          </cell>
          <cell r="E2177">
            <v>16.920000000000002</v>
          </cell>
        </row>
        <row r="2178">
          <cell r="A2178" t="str">
            <v>EQ001370</v>
          </cell>
          <cell r="B2178" t="str">
            <v>EQ20050606A</v>
          </cell>
          <cell r="C2178" t="str">
            <v>Rolo Compactador Vibratorio, auto-propelido para reparo de pavimentacao, motor diesel de 28HP, com operador.  Aluguel improdutivo motor parado.</v>
          </cell>
          <cell r="D2178" t="str">
            <v>h</v>
          </cell>
          <cell r="E2178">
            <v>14.45</v>
          </cell>
        </row>
        <row r="2179">
          <cell r="A2179" t="str">
            <v>EQ001411</v>
          </cell>
          <cell r="B2179" t="str">
            <v>EQ20050700A</v>
          </cell>
          <cell r="C2179" t="str">
            <v>Soquete Vibratorio de 78Kg, com motor a gasolina de 2,5CV, sem operador.  Aluguel produtivo.</v>
          </cell>
          <cell r="D2179" t="str">
            <v>h</v>
          </cell>
          <cell r="E2179">
            <v>3.76</v>
          </cell>
        </row>
        <row r="2180">
          <cell r="A2180" t="str">
            <v>EQ001412</v>
          </cell>
          <cell r="B2180" t="str">
            <v>EQ20050706/</v>
          </cell>
          <cell r="C2180" t="str">
            <v>Soquete Vibratorio de 78Kg, com motor a gasolina de 2,5CV, sem operador.  Aluguel improdutivo motor parado.</v>
          </cell>
          <cell r="D2180" t="str">
            <v>h</v>
          </cell>
          <cell r="E2180">
            <v>1.81</v>
          </cell>
        </row>
        <row r="2181">
          <cell r="A2181" t="str">
            <v>EQ008892</v>
          </cell>
          <cell r="B2181" t="str">
            <v>EQ20050750/</v>
          </cell>
          <cell r="C2181" t="str">
            <v>Usina para producao de mistura asfatica a frio (PMF), com capacidade para 30 a 40t/h, de funcionamento volumetrico, compreendendo alimentador-dosador de agregados (silos), para 3 materiais diferentes, 5 correias transportadoras, misturador com tremonha de</v>
          </cell>
          <cell r="D2181" t="str">
            <v>h</v>
          </cell>
          <cell r="E2181">
            <v>90.27</v>
          </cell>
        </row>
        <row r="2182">
          <cell r="A2182" t="str">
            <v>EQ008893</v>
          </cell>
          <cell r="B2182" t="str">
            <v>EQ20050756/</v>
          </cell>
          <cell r="C2182" t="str">
            <v>Usina para producao de mistura asfatica a frio (PMF), com capacidade para 30 a 40t/h, de funcionamento volumetrico, compreendendo alimentador-dosador de agregados (silos), para 3 materiais diferentes, 5 correias transportadoras, misturador com tremonha de</v>
          </cell>
          <cell r="D2182" t="str">
            <v>h</v>
          </cell>
          <cell r="E2182">
            <v>64.44</v>
          </cell>
        </row>
        <row r="2183">
          <cell r="A2183" t="str">
            <v>EQ001378</v>
          </cell>
          <cell r="B2183" t="str">
            <v>EQ20050762A</v>
          </cell>
          <cell r="C2183" t="str">
            <v>Usina para mistura betuminosa alta classe a quente, com  capacidade de 100t/h, compreendendo unidade de alimentacao e dosagem de frios, secador, peneira dosadora, alimentador de finos, misturador, instalacao de armazenagem e aquecimento de asfalto e grupo</v>
          </cell>
          <cell r="D2183" t="str">
            <v>h</v>
          </cell>
          <cell r="E2183">
            <v>810.7</v>
          </cell>
        </row>
        <row r="2184">
          <cell r="A2184" t="str">
            <v>EQ001379</v>
          </cell>
          <cell r="B2184" t="str">
            <v>EQ20050772/</v>
          </cell>
          <cell r="C2184" t="str">
            <v xml:space="preserve">Usina para mistura betuminosa alta classe a quente, com  capacidade de 60t/h a 90t/h, compreendendo unidade de alimentacao e dosagem de frios, secador, peneira dosadora, alimentador de finos, misturador, instalacao de armazenagem e aquecimento de asfalto </v>
          </cell>
          <cell r="D2184" t="str">
            <v>h</v>
          </cell>
          <cell r="E2184" t="e">
            <v>#N/A</v>
          </cell>
        </row>
        <row r="2185">
          <cell r="A2185" t="str">
            <v>EQ001380</v>
          </cell>
          <cell r="B2185" t="str">
            <v>EQ20050775/</v>
          </cell>
          <cell r="C2185" t="str">
            <v xml:space="preserve">Usina para mistura betuminosa alta classe a quente, com  capacidade de100t/h, compreendendo unidade de alimentacao e dosagem de frios, secador, peneira dosadora, alimentador de finos, misturador, instalacao de armazenagem e aquecimento de asfalto e grupo </v>
          </cell>
          <cell r="D2185" t="str">
            <v>h</v>
          </cell>
          <cell r="E2185">
            <v>96.78</v>
          </cell>
        </row>
        <row r="2186">
          <cell r="A2186" t="str">
            <v>EQ001375</v>
          </cell>
          <cell r="B2186" t="str">
            <v>EQ20050781/</v>
          </cell>
          <cell r="C2186" t="str">
            <v>Usina pre-misturadora de solos para estabilizacao de bases, com capacidade de 350/600t/h, compreendendo: alimentador-dosador, dosador duplo de correias, dosador triplo de mesa vai e vem, dosador triplo de correias, dosa do tipo de calhas vibratorias, dosa</v>
          </cell>
          <cell r="D2186" t="str">
            <v>h</v>
          </cell>
          <cell r="E2186" t="e">
            <v>#N/A</v>
          </cell>
        </row>
        <row r="2187">
          <cell r="A2187" t="str">
            <v>EQ004528</v>
          </cell>
          <cell r="B2187" t="str">
            <v>EQ50050100/</v>
          </cell>
          <cell r="C2187" t="str">
            <v>Maquina de demarcacao de faixas com fusor aplicador e fusor derretedor para uso rodoviario e urbano.  Aluguel produtivo.</v>
          </cell>
          <cell r="D2187" t="str">
            <v>h</v>
          </cell>
          <cell r="E2187">
            <v>95.9</v>
          </cell>
        </row>
        <row r="2188">
          <cell r="A2188" t="str">
            <v>EQ009103</v>
          </cell>
          <cell r="B2188" t="str">
            <v>EQ50050150/</v>
          </cell>
          <cell r="C2188" t="str">
            <v>Maquina de demarcacao com fusor para aplicacao de massa termoplastica por extrusao, com caminhao.  Aluguel produtivo.</v>
          </cell>
          <cell r="D2188" t="str">
            <v>h</v>
          </cell>
          <cell r="E2188">
            <v>63.63</v>
          </cell>
        </row>
        <row r="2189">
          <cell r="A2189" t="str">
            <v>EQ007678</v>
          </cell>
          <cell r="B2189" t="str">
            <v>EQ55050100/</v>
          </cell>
          <cell r="C2189" t="str">
            <v>Locacao mensal de sistema automatizado de pesagem portatil com balancas dinamicas completo, inclusive manutencao.</v>
          </cell>
          <cell r="D2189" t="str">
            <v>un.mes</v>
          </cell>
          <cell r="E2189">
            <v>25071</v>
          </cell>
        </row>
        <row r="2190">
          <cell r="A2190" t="str">
            <v>EQ001534</v>
          </cell>
          <cell r="B2190" t="str">
            <v>EQ60050050/</v>
          </cell>
          <cell r="C2190" t="str">
            <v>Talha Guincho manual com capacidade de icamento de 1500Kg e de tracao de 1800Kg, peso de talha de 10Kg, composta de cabo de aco com curso ilimitado, alavanca, gancho e carretel, sem operador.  Aluguel produtivo.</v>
          </cell>
          <cell r="D2190" t="str">
            <v>h</v>
          </cell>
          <cell r="E2190">
            <v>0.05</v>
          </cell>
        </row>
        <row r="2191">
          <cell r="A2191" t="str">
            <v>EQ001535</v>
          </cell>
          <cell r="B2191" t="str">
            <v>EQ60050056/</v>
          </cell>
          <cell r="C2191" t="str">
            <v>Talha Guincho manual com capacidade de icamento de 1500Kg e de tracao de 1800Kg, peso de talha de 10Kg, composta de cabo de aco com curso ilimitado, alavanca, gancho e carretel, sem operador.  Aluguel improdutivo motor parado.</v>
          </cell>
          <cell r="D2191" t="str">
            <v>h</v>
          </cell>
          <cell r="E2191">
            <v>0.37</v>
          </cell>
        </row>
        <row r="2192">
          <cell r="A2192" t="str">
            <v>EQ001536</v>
          </cell>
          <cell r="B2192" t="str">
            <v>EQ60050100/</v>
          </cell>
          <cell r="C2192" t="str">
            <v>Talha Guincho manual com capacidade de icamento de 4000Kg e de tracao de 5000Kg, peso de talha de 30Kg, composta de cabo de aco com curso ilimitado, alavancas de avanco e de marcha-a-re providas de pinos de retencao, comprimento de alavanca telescopica de</v>
          </cell>
          <cell r="D2192" t="str">
            <v>h</v>
          </cell>
          <cell r="E2192">
            <v>0.14000000000000001</v>
          </cell>
        </row>
        <row r="2193">
          <cell r="A2193" t="str">
            <v>EQ001537</v>
          </cell>
          <cell r="B2193" t="str">
            <v>EQ60050106/</v>
          </cell>
          <cell r="C2193" t="str">
            <v>Talha Guincho manual com capacidade de icamento de 4000Kg e de tracao de 5000Kg, peso de talha de 30Kg, composta de cabo de aco com curso ilimitado, alavancas de avanco e de marcha-a-re providas de pinos de retencao, comprimento de alavanca telescopica de</v>
          </cell>
          <cell r="D2193" t="str">
            <v>h</v>
          </cell>
          <cell r="E2193">
            <v>1</v>
          </cell>
        </row>
        <row r="2194">
          <cell r="A2194" t="str">
            <v>EQ001538</v>
          </cell>
          <cell r="B2194" t="str">
            <v>EQ60100100A</v>
          </cell>
          <cell r="C2194" t="str">
            <v>Bancada de serra, completa, com chave liga/desliga, regulagem de corte horizontal/vertical, coifa de protecao regulavel, motor de serra Weg ou similar, 5CV, II polos, 220/380V, 60Hz, IP54, Isolamento "B", sem lamina.  Aluguel produtivo.</v>
          </cell>
          <cell r="D2194" t="str">
            <v>h</v>
          </cell>
          <cell r="E2194">
            <v>1.43</v>
          </cell>
        </row>
        <row r="2195">
          <cell r="A2195" t="str">
            <v>EQ001539</v>
          </cell>
          <cell r="B2195" t="str">
            <v>EQ60100103/</v>
          </cell>
          <cell r="C2195" t="str">
            <v>Bancada de serra, completa, com chave liga/desliga, regulagem de corte horizontal/vertical, coifa de protecao regulavel, motor de serra Weg ou similar, 5CV, II polos, 220/380V, 60Hz, IP54, Isolamento "B", sem lamina.  Aluguel improdutivo motor funcionando</v>
          </cell>
          <cell r="D2195" t="str">
            <v>h</v>
          </cell>
          <cell r="E2195">
            <v>0.35</v>
          </cell>
        </row>
        <row r="2196">
          <cell r="A2196" t="str">
            <v>EQ001540</v>
          </cell>
          <cell r="B2196" t="str">
            <v>EQ60100106/</v>
          </cell>
          <cell r="C2196" t="str">
            <v>Bancada de serra, completa, com chave liga/desliga, regulagem de corte horizontal/vertical, coifa de protecao regulavel, motor de serra Weg ou similar, 5CV, II polos, 220/380V, 60Hz, IP54, Isolamento "B", sem lamina.  Aluguel improdutivo motor parado.</v>
          </cell>
          <cell r="D2196" t="str">
            <v>h</v>
          </cell>
          <cell r="E2196">
            <v>0.05</v>
          </cell>
        </row>
        <row r="2197">
          <cell r="A2197" t="str">
            <v>EQ007885</v>
          </cell>
          <cell r="B2197" t="str">
            <v>EQ60100200A</v>
          </cell>
          <cell r="C2197" t="str">
            <v>Moto Serra Stihl modelo MS051-43Kw, sabre de 63cm, de alta potencia, sem operador.  Aluguel produtivo.</v>
          </cell>
          <cell r="D2197" t="str">
            <v>h</v>
          </cell>
          <cell r="E2197">
            <v>1.45</v>
          </cell>
        </row>
        <row r="2198">
          <cell r="A2198" t="str">
            <v>EQ007886</v>
          </cell>
          <cell r="B2198" t="str">
            <v>EQ60100206/</v>
          </cell>
          <cell r="C2198" t="str">
            <v>Moto Serra Stihl modelo MS051-43Kw, sabre de 63cm, de alta potencia, sem operador.  Aluguel improdutivo motor parado.</v>
          </cell>
          <cell r="D2198" t="str">
            <v>h</v>
          </cell>
          <cell r="E2198">
            <v>0.54</v>
          </cell>
        </row>
        <row r="2199">
          <cell r="A2199" t="str">
            <v>EQ009612</v>
          </cell>
          <cell r="B2199" t="str">
            <v>EQ60990100/</v>
          </cell>
          <cell r="C2199" t="str">
            <v>Corrente galvanizada com diametro do arame de 3/16", inclusive acessorios, destinada a sustentacao de bombas submersiveis ate 60Kg.  Fornecimento.</v>
          </cell>
          <cell r="D2199" t="str">
            <v>m</v>
          </cell>
          <cell r="E2199">
            <v>7.09</v>
          </cell>
        </row>
        <row r="2200">
          <cell r="A2200" t="str">
            <v>EQ010646</v>
          </cell>
          <cell r="B2200" t="str">
            <v>EQ60990200/</v>
          </cell>
          <cell r="C2200" t="str">
            <v>Equipamento movel com circuito fechado de televisao para inspecao em galerias de aguas pluviais e esgotos sanitarios.  Fornecimento.</v>
          </cell>
          <cell r="D2200" t="str">
            <v>h</v>
          </cell>
          <cell r="E2200">
            <v>56.5</v>
          </cell>
        </row>
        <row r="2201">
          <cell r="A2201" t="str">
            <v>EQ005803</v>
          </cell>
          <cell r="B2201" t="str">
            <v>EQ60990300A</v>
          </cell>
          <cell r="C2201" t="str">
            <v>Rocadeira costal motorizada para preparo de terreno, sem operador.  Aluguel produtivo.</v>
          </cell>
          <cell r="D2201" t="str">
            <v>h</v>
          </cell>
          <cell r="E2201">
            <v>1.31</v>
          </cell>
        </row>
        <row r="2202">
          <cell r="A2202" t="str">
            <v>EQ005802</v>
          </cell>
          <cell r="B2202" t="str">
            <v>EQ60990306/</v>
          </cell>
          <cell r="C2202" t="str">
            <v>Rocadeira costal motorizada para preparo de terreno, sem operador.  Aluguel improdutivo com motor parado.</v>
          </cell>
          <cell r="D2202" t="str">
            <v>h</v>
          </cell>
          <cell r="E2202">
            <v>0.66</v>
          </cell>
        </row>
        <row r="2203">
          <cell r="A2203" t="str">
            <v>EQ001541</v>
          </cell>
          <cell r="B2203" t="str">
            <v>EQ60990500/</v>
          </cell>
          <cell r="C2203" t="str">
            <v>Teodolito Wild ou similar, modelo T-1.  Aluguel produtivo.</v>
          </cell>
          <cell r="D2203" t="str">
            <v>h</v>
          </cell>
          <cell r="E2203">
            <v>1.06</v>
          </cell>
        </row>
        <row r="2204">
          <cell r="A2204" t="str">
            <v>EQ010559</v>
          </cell>
          <cell r="B2204" t="str">
            <v>EQ65050050/</v>
          </cell>
          <cell r="C2204" t="str">
            <v>Licenciamento de Veiculo de passeio, 2 portas, 5 passageiros, marca Volkswagem, tipo popular, modelo Gol ou similar, motor 1.0 a gasolina de 69CV (67.6HP),  sem motorista, inclusive combustivel, seguro obrigatorio, lubrificacao, licenciamento, manutencao,</v>
          </cell>
          <cell r="D2204" t="str">
            <v>un</v>
          </cell>
          <cell r="E2204">
            <v>18172.5</v>
          </cell>
        </row>
        <row r="2205">
          <cell r="A2205" t="str">
            <v>EQ010591</v>
          </cell>
          <cell r="B2205" t="str">
            <v>EQ65050100/</v>
          </cell>
          <cell r="C2205" t="str">
            <v>Licenciamento de Caminhoneta, Kombi Volkswagen ou similar, motor a gasolina de 53CV, capacidade de 9 passageiros ou 1t, com motorista.</v>
          </cell>
          <cell r="D2205" t="str">
            <v>un</v>
          </cell>
          <cell r="E2205">
            <v>28772.5</v>
          </cell>
        </row>
        <row r="2206">
          <cell r="A2206" t="str">
            <v>EQ013171</v>
          </cell>
          <cell r="B2206" t="str">
            <v>EQ65050106/</v>
          </cell>
          <cell r="C2206" t="str">
            <v>Licenciamento de Veiculo de passeio, 4 portas, 5 passageiros, marca Volkswagem, tipo popular, modelo Gol ou similar, motor 1.0 a gasolina de 69CV (67,6HP),  com ar condicionado e direcao hidraulica, sem motorista, inclusive combustivel, seguro obrigatorio</v>
          </cell>
          <cell r="D2206" t="str">
            <v>un</v>
          </cell>
          <cell r="E2206">
            <v>25975</v>
          </cell>
        </row>
        <row r="2207">
          <cell r="A2207" t="str">
            <v>EQ013173</v>
          </cell>
          <cell r="B2207" t="str">
            <v>EQ65050109/</v>
          </cell>
          <cell r="C2207" t="str">
            <v>Licenciamento de Caminhonete (Pick-up), cabine dupla e cacamba, 4 portas, 5 passageiros, marca Ford, tipo luxo, modelo Ranger XL ou similar, motor 2.5 a diesel de 115CV (112,7HP),  com ar condicionado e direcao hidraulica, sem motorista, inclusive combust</v>
          </cell>
          <cell r="D2207" t="str">
            <v>un</v>
          </cell>
          <cell r="E2207">
            <v>67400</v>
          </cell>
        </row>
        <row r="2208">
          <cell r="A2208" t="str">
            <v>EQ013175</v>
          </cell>
          <cell r="B2208" t="str">
            <v>EQ65050112/</v>
          </cell>
          <cell r="C2208" t="str">
            <v>Licenciamento de Caminhonete (Pick-up), cabine dupla e cacamba, 4 portas, 5 passageiros, marca Ford, tipo luxo, modelo Ranger XL ou similar, motor 2.5 a diesel de 115CV (112,7HP),  com ar condicionado e direcao hidraulica, com motorista, inclusive combust</v>
          </cell>
          <cell r="D2208" t="str">
            <v>un</v>
          </cell>
          <cell r="E2208">
            <v>67400</v>
          </cell>
        </row>
        <row r="2209">
          <cell r="A2209" t="str">
            <v>EQ016818</v>
          </cell>
          <cell r="B2209" t="str">
            <v>EQ65050150/</v>
          </cell>
          <cell r="C2209" t="str">
            <v>Licenciamento de caminhao Ford, modelo F-4000, sem carroceria.</v>
          </cell>
          <cell r="D2209" t="str">
            <v>un</v>
          </cell>
          <cell r="E2209">
            <v>59237.31</v>
          </cell>
        </row>
        <row r="2210">
          <cell r="A2210" t="str">
            <v>EQ010587</v>
          </cell>
          <cell r="B2210" t="str">
            <v>EQ65050153/</v>
          </cell>
          <cell r="C2210" t="str">
            <v>Licenciamento de Caminhao com Carroceria Fixa, Ford F-4000 ou similar, com capacidade para 3,5t, motor diesel de 85CV.</v>
          </cell>
          <cell r="D2210" t="str">
            <v>un</v>
          </cell>
          <cell r="E2210">
            <v>61904.18</v>
          </cell>
        </row>
        <row r="2211">
          <cell r="A2211" t="str">
            <v>EQ016825</v>
          </cell>
          <cell r="B2211" t="str">
            <v>EQ65050200/</v>
          </cell>
          <cell r="C2211" t="str">
            <v>Licenciamento de caminhao Ford, modelo F-12000, sem carroceria.</v>
          </cell>
          <cell r="D2211" t="str">
            <v>un</v>
          </cell>
          <cell r="E2211">
            <v>72413.25</v>
          </cell>
        </row>
        <row r="2212">
          <cell r="A2212" t="str">
            <v>EQ010581</v>
          </cell>
          <cell r="B2212" t="str">
            <v>EQ65050203/</v>
          </cell>
          <cell r="C2212" t="str">
            <v>Licenciamento de Caminhao Basculante, Ford F-12000 ou similar, com capacidade de 5m3, motor diesel de 162CV.</v>
          </cell>
          <cell r="D2212" t="str">
            <v>un</v>
          </cell>
          <cell r="E2212">
            <v>82791.350000000006</v>
          </cell>
        </row>
        <row r="2213">
          <cell r="A2213" t="str">
            <v>EQ016831</v>
          </cell>
          <cell r="B2213" t="str">
            <v>EQ65050250/</v>
          </cell>
          <cell r="C2213" t="str">
            <v>Licenciamento de caminhao Ford, modelo F-14000, sem carroceria.</v>
          </cell>
          <cell r="D2213" t="str">
            <v>un</v>
          </cell>
          <cell r="E2213">
            <v>90247.75</v>
          </cell>
        </row>
        <row r="2214">
          <cell r="A2214" t="str">
            <v>EQ010584</v>
          </cell>
          <cell r="B2214" t="str">
            <v>EQ65050253/</v>
          </cell>
          <cell r="C2214" t="str">
            <v>Licenciamento de Caminhao Basculante, Ford F-14000 ou similar, com capacidade de 7m3, motor diesel de 208CV.</v>
          </cell>
          <cell r="D2214" t="str">
            <v>un</v>
          </cell>
          <cell r="E2214">
            <v>101998.29</v>
          </cell>
        </row>
        <row r="2215">
          <cell r="A2215" t="str">
            <v>EQ017694</v>
          </cell>
          <cell r="B2215" t="str">
            <v>EQ65050300/</v>
          </cell>
          <cell r="C2215" t="str">
            <v>Licenciamento de Caminhao com carroceria Bau, Ford F-350 ou similar, com capacidade de 3,5t, motor diesel de 141CV.</v>
          </cell>
          <cell r="D2215" t="str">
            <v>un</v>
          </cell>
          <cell r="E2215">
            <v>63616.25</v>
          </cell>
        </row>
        <row r="2216">
          <cell r="A2216" t="str">
            <v>EQ016822</v>
          </cell>
          <cell r="B2216" t="str">
            <v>EQ65050350/</v>
          </cell>
          <cell r="C2216" t="str">
            <v>Licenciamento de caminhao Scania, modelo T-124 GA 4x2 NZ 360CV, sem carroceria.</v>
          </cell>
          <cell r="D2216" t="str">
            <v>un</v>
          </cell>
          <cell r="E2216">
            <v>247538</v>
          </cell>
        </row>
        <row r="2217">
          <cell r="A2217" t="str">
            <v>EQ010560</v>
          </cell>
          <cell r="B2217" t="str">
            <v>EQ65100050/</v>
          </cell>
          <cell r="C2217" t="str">
            <v>Oficina, pecas e manutencao de Veiculo de passeio, 2 portas, 5 passageiros, marca Volkswagem, tipo popular, modelo Gol ou similar, motor 1.0 a gasolina de 69CV (67.6HP),  sem motorista, inclusive combustivel, seguro obrigatorio, lubrificacao, licenciament</v>
          </cell>
          <cell r="D2217" t="str">
            <v>un</v>
          </cell>
          <cell r="E2217">
            <v>18172.5</v>
          </cell>
        </row>
        <row r="2218">
          <cell r="A2218" t="str">
            <v>EQ013172</v>
          </cell>
          <cell r="B2218" t="str">
            <v>EQ65100053/</v>
          </cell>
          <cell r="C2218" t="str">
            <v>Oficina, pecas e manutencao de Veiculo de passeio, 4 portas, 5 passageiros, marca Volkswagem, tipo popular, modelo Gol ou similar, motor 1.0 a gasolina de 69CV (67,6HP),  com ar condicionado e direcao hidraulica, sem motorista, inclusive combustivel, segu</v>
          </cell>
          <cell r="D2218" t="str">
            <v>un</v>
          </cell>
          <cell r="E2218">
            <v>25975</v>
          </cell>
        </row>
        <row r="2219">
          <cell r="A2219" t="str">
            <v>EQ010592</v>
          </cell>
          <cell r="B2219" t="str">
            <v>EQ65100100/</v>
          </cell>
          <cell r="C2219" t="str">
            <v>Oficina, pecas e manutencao de Caminhoneta, Kombi Volkswagen ou similar, motor a gasolina de 53CV, capacidade de 9 passageiros ou 1t, com motorista.</v>
          </cell>
          <cell r="D2219" t="str">
            <v>un</v>
          </cell>
          <cell r="E2219">
            <v>28772.5</v>
          </cell>
        </row>
        <row r="2220">
          <cell r="A2220" t="str">
            <v>EQ013174</v>
          </cell>
          <cell r="B2220" t="str">
            <v>EQ65100150/</v>
          </cell>
          <cell r="C2220" t="str">
            <v>Oficina, pecas e manutencao de Caminhonete (Pick-up), cabine dupla e cacamba, 4 portas, 5 passageiros, marca Ford, tipo luxo, modelo Ranger XL ou similar, motor 2.5 a diesel de 115CV (112,7HP),  com ar condicionado e direcao hidraulica, sem motorista, inc</v>
          </cell>
          <cell r="D2220" t="str">
            <v>un</v>
          </cell>
          <cell r="E2220">
            <v>67400</v>
          </cell>
        </row>
        <row r="2221">
          <cell r="A2221" t="str">
            <v>EQ013176</v>
          </cell>
          <cell r="B2221" t="str">
            <v>EQ65100153/</v>
          </cell>
          <cell r="C2221" t="str">
            <v>Oficina, pecas e manutencao de  Caminhonete (Pick-up), cabine dupla e cacamba, 4 portas, 5 passageiros, marca Ford, tipo luxo, modelo Ranger XL ou similar, motor 2.5 a diesel de 115CV (112,7HP),  com ar condicionado e direcao hidraulica, com motorista, in</v>
          </cell>
          <cell r="D2221" t="str">
            <v>un</v>
          </cell>
          <cell r="E2221">
            <v>67400</v>
          </cell>
        </row>
        <row r="2222">
          <cell r="A2222" t="str">
            <v>EQ016819</v>
          </cell>
          <cell r="B2222" t="str">
            <v>EQ65100200/</v>
          </cell>
          <cell r="C2222" t="str">
            <v>Oficina, pecas e manutencao de caminhao Ford, modelo F-4000, sem carroceria.</v>
          </cell>
          <cell r="D2222" t="str">
            <v>un</v>
          </cell>
          <cell r="E2222">
            <v>59237.31</v>
          </cell>
        </row>
        <row r="2223">
          <cell r="A2223" t="str">
            <v>EQ010588</v>
          </cell>
          <cell r="B2223" t="str">
            <v>EQ65100203/</v>
          </cell>
          <cell r="C2223" t="str">
            <v>Oficina, pecas e manutencao de Caminhao com Carroceria Fixa, Ford F-4000 ou similar, com capacidade para 3,5t, motor diesel de 85CV.</v>
          </cell>
          <cell r="D2223" t="str">
            <v>un</v>
          </cell>
          <cell r="E2223">
            <v>61904.18</v>
          </cell>
        </row>
        <row r="2224">
          <cell r="A2224" t="str">
            <v>EQ016826</v>
          </cell>
          <cell r="B2224" t="str">
            <v>EQ65100250/</v>
          </cell>
          <cell r="C2224" t="str">
            <v>Oficina, pecas e manutencao de caminhao Ford, modelo F-12000, sem carroceria.</v>
          </cell>
          <cell r="D2224" t="str">
            <v>un</v>
          </cell>
          <cell r="E2224">
            <v>72413.25</v>
          </cell>
        </row>
        <row r="2225">
          <cell r="A2225" t="str">
            <v>EQ010582</v>
          </cell>
          <cell r="B2225" t="str">
            <v>EQ65100253/</v>
          </cell>
          <cell r="C2225" t="str">
            <v>Oficina, pecas e manutencao de Caminhao Basculante, Ford F-12000 ou similar, com capacidade de 5m3, motor diesel de 162CV.</v>
          </cell>
          <cell r="D2225" t="str">
            <v>un</v>
          </cell>
          <cell r="E2225">
            <v>82791.350000000006</v>
          </cell>
        </row>
        <row r="2226">
          <cell r="A2226" t="str">
            <v>EQ016832</v>
          </cell>
          <cell r="B2226" t="str">
            <v>EQ65100300/</v>
          </cell>
          <cell r="C2226" t="str">
            <v>Oficina, pecas e manutencao de caminhao Ford, modelo F-14000, sem carroceria.</v>
          </cell>
          <cell r="D2226" t="str">
            <v>un</v>
          </cell>
          <cell r="E2226">
            <v>90247.75</v>
          </cell>
        </row>
        <row r="2227">
          <cell r="A2227" t="str">
            <v>EQ010585</v>
          </cell>
          <cell r="B2227" t="str">
            <v>EQ65100303/</v>
          </cell>
          <cell r="C2227" t="str">
            <v>Oficina, pecas e manutencao de Caminhao Basculante, Ford F-14000 ou similar, com capacidade de 7m3, motor diesel de 208CV.</v>
          </cell>
          <cell r="D2227" t="str">
            <v>un</v>
          </cell>
          <cell r="E2227">
            <v>101998.29</v>
          </cell>
        </row>
        <row r="2228">
          <cell r="A2228" t="str">
            <v>EQ016823</v>
          </cell>
          <cell r="B2228" t="str">
            <v>EQ65100350/</v>
          </cell>
          <cell r="C2228" t="str">
            <v>Oficina, pecas e manutencao de caminhao Scania, modelo T-124 GA 4x2 NZ 360CV, sem carroceria.</v>
          </cell>
          <cell r="D2228" t="str">
            <v>un</v>
          </cell>
          <cell r="E2228">
            <v>247538</v>
          </cell>
        </row>
        <row r="2229">
          <cell r="A2229" t="str">
            <v>EQ010536</v>
          </cell>
          <cell r="B2229" t="str">
            <v>EQ70050100/</v>
          </cell>
          <cell r="C2229" t="str">
            <v>Custo de material de manutencao de Bate Estacas de queda simples com martelo de ate 0,75t, acionado a motor diesel.</v>
          </cell>
          <cell r="D2229" t="str">
            <v>un</v>
          </cell>
          <cell r="E2229">
            <v>39857.629999999997</v>
          </cell>
        </row>
        <row r="2230">
          <cell r="A2230" t="str">
            <v>EQ010537</v>
          </cell>
          <cell r="B2230" t="str">
            <v>EQ70050103/</v>
          </cell>
          <cell r="C2230" t="str">
            <v>Custo de material de manutencao de Bate Estacas de queda simples com martelo de 1,5t/2,2t.</v>
          </cell>
          <cell r="D2230" t="str">
            <v>un</v>
          </cell>
          <cell r="E2230">
            <v>93939.75</v>
          </cell>
        </row>
        <row r="2231">
          <cell r="A2231" t="str">
            <v>EQ010539</v>
          </cell>
          <cell r="B2231" t="str">
            <v>EQ70050106/</v>
          </cell>
          <cell r="C2231" t="str">
            <v>Custo de material de manutencao de Bate Estacas de queda simples com martelo de 2,5t/3t.</v>
          </cell>
          <cell r="D2231" t="str">
            <v>un</v>
          </cell>
          <cell r="E2231">
            <v>125590.3</v>
          </cell>
        </row>
        <row r="2232">
          <cell r="A2232" t="str">
            <v>EQ010540</v>
          </cell>
          <cell r="B2232" t="str">
            <v>EQ70050109/</v>
          </cell>
          <cell r="C2232" t="str">
            <v>Custo de material de manutencao de Bate Estacas tipo Franki ou similar, de estacas com diametro de ate 600mm, equipado com pilao de ate 4,2t, ou com martelo retangular de ate 2,5t, para estacas comuns, torre trelica de 17m de altura.</v>
          </cell>
          <cell r="D2232" t="str">
            <v>un</v>
          </cell>
          <cell r="E2232">
            <v>380000</v>
          </cell>
        </row>
        <row r="2233">
          <cell r="A2233" t="str">
            <v>EQ010542</v>
          </cell>
          <cell r="B2233" t="str">
            <v>EQ70050112/</v>
          </cell>
          <cell r="C2233" t="str">
            <v>Custo de material de manutencao de Bate Estacas com execucao in situ de estacas com diametro de ate 700mm, equipado com pilao de ate 4,2t, ou com martelo retangular de ate 3,5t, para estacas comuns, torre trelicada ate 35m de altura.</v>
          </cell>
          <cell r="D2233" t="str">
            <v>un</v>
          </cell>
          <cell r="E2233">
            <v>481000</v>
          </cell>
        </row>
        <row r="2234">
          <cell r="A2234" t="str">
            <v>EQ010532</v>
          </cell>
          <cell r="B2234" t="str">
            <v>EQ70050150/</v>
          </cell>
          <cell r="C2234" t="str">
            <v>Custo de material de manutencao de Betoneira para 320l de mistura seca, de carregamento mecanico e tambor reversivel, com motor eletrico.</v>
          </cell>
          <cell r="D2234" t="str">
            <v>un</v>
          </cell>
          <cell r="E2234">
            <v>1499.38</v>
          </cell>
        </row>
        <row r="2235">
          <cell r="A2235" t="str">
            <v>EQ010533</v>
          </cell>
          <cell r="B2235" t="str">
            <v>EQ70050153/</v>
          </cell>
          <cell r="C2235" t="str">
            <v>Custo de material de manutencao de Betoneira para 320l de mistura seca, de carregamento mecanico e tambor reversivel, com motor a gasolina.</v>
          </cell>
          <cell r="D2235" t="str">
            <v>un</v>
          </cell>
          <cell r="E2235">
            <v>4177.5</v>
          </cell>
        </row>
        <row r="2236">
          <cell r="A2236" t="str">
            <v>EQ010545</v>
          </cell>
          <cell r="B2236" t="str">
            <v>EQ70050200/</v>
          </cell>
          <cell r="C2236" t="str">
            <v>Custo de material de manutencao de Bomba Centrifuga Submersivel acionada por motor eletrico de 6CV a 3450RPM, para ser usada em quaisquer servicos de drenagem de agua limpa ou suja.  Pode ser usada a seco. Bombeia agua que contenha particulas abrasivas, m</v>
          </cell>
          <cell r="D2236" t="str">
            <v>un</v>
          </cell>
          <cell r="E2236">
            <v>7000</v>
          </cell>
        </row>
        <row r="2237">
          <cell r="A2237" t="str">
            <v>EQ010547</v>
          </cell>
          <cell r="B2237" t="str">
            <v>EQ70050250/</v>
          </cell>
          <cell r="C2237" t="str">
            <v>Custo de material de manutencao de Caminhoneta padrao utilitario, tipo Standard, motor a gasolina de 53CV, capacidade de 9 passageiros ou 1t.</v>
          </cell>
          <cell r="D2237" t="str">
            <v>un</v>
          </cell>
          <cell r="E2237">
            <v>28772.5</v>
          </cell>
        </row>
        <row r="2238">
          <cell r="A2238" t="str">
            <v>EQ010548</v>
          </cell>
          <cell r="B2238" t="str">
            <v>EQ70050256/</v>
          </cell>
          <cell r="C2238" t="str">
            <v>Custo de material de manutencao de Caminhoneta, com cabine e cacamba, motor diesel de 85CV, com capacidade util de 4m3.</v>
          </cell>
          <cell r="D2238" t="str">
            <v>un</v>
          </cell>
          <cell r="E2238">
            <v>66375</v>
          </cell>
        </row>
        <row r="2239">
          <cell r="A2239" t="str">
            <v>EQ010520</v>
          </cell>
          <cell r="B2239" t="str">
            <v>EQ70050300/</v>
          </cell>
          <cell r="C2239" t="str">
            <v>Custo de material de manutencao de Caminhao com Carroceria Fixa, no toco, capacidade de 3,5t, motor diesel de 85CV.</v>
          </cell>
          <cell r="D2239" t="str">
            <v>un</v>
          </cell>
          <cell r="E2239">
            <v>61904.18</v>
          </cell>
        </row>
        <row r="2240">
          <cell r="A2240" t="str">
            <v>EQ010522</v>
          </cell>
          <cell r="B2240" t="str">
            <v>EQ70050306/</v>
          </cell>
          <cell r="C2240" t="str">
            <v>Custo de material de manutencao de Caminhao com Carroceria Fixa, com capacidade de 7,5t, motor diesel de 162CV</v>
          </cell>
          <cell r="D2240" t="str">
            <v>un</v>
          </cell>
          <cell r="E2240">
            <v>76357.600000000006</v>
          </cell>
        </row>
        <row r="2241">
          <cell r="A2241" t="str">
            <v>EQ010562</v>
          </cell>
          <cell r="B2241" t="str">
            <v>EQ70050309/</v>
          </cell>
          <cell r="C2241" t="str">
            <v>Custo de material de manutencao de Caminhao com Carroceria Fixa Ford F-4000 ou similar, com capaciadde para 3,5t, motor diesel de 85cv, equipado com plataforma elevatoria pantografica hidraulica com  elevacao ate 8,5m.</v>
          </cell>
          <cell r="D2241" t="str">
            <v>un</v>
          </cell>
          <cell r="E2241">
            <v>100520.85</v>
          </cell>
        </row>
        <row r="2242">
          <cell r="A2242" t="str">
            <v>EQ010561</v>
          </cell>
          <cell r="B2242" t="str">
            <v>EQ70050312/</v>
          </cell>
          <cell r="C2242" t="str">
            <v>Custo de material de manutencao de Caminhao com Carroceria Fixa F-12000 ou similar, motor diesel de 132CV, equipado com Guindaste Hidraulico Munck M1160 ou similar, provido de lanca de extensao e malha.</v>
          </cell>
          <cell r="D2242" t="str">
            <v>un</v>
          </cell>
          <cell r="E2242">
            <v>102911.41</v>
          </cell>
        </row>
        <row r="2243">
          <cell r="A2243" t="str">
            <v>EQ010538</v>
          </cell>
          <cell r="B2243" t="str">
            <v>EQ70050350/</v>
          </cell>
          <cell r="C2243" t="str">
            <v>Custo de material de manutencao de Caminhao Basculante, Ford F-12000 ou similar, com capacidade de 5m3, motor diesel de 162CV.</v>
          </cell>
          <cell r="D2243" t="str">
            <v>un</v>
          </cell>
          <cell r="E2243">
            <v>82791.350000000006</v>
          </cell>
        </row>
        <row r="2244">
          <cell r="A2244" t="str">
            <v>EQ010541</v>
          </cell>
          <cell r="B2244" t="str">
            <v>EQ70050353/</v>
          </cell>
          <cell r="C2244" t="str">
            <v>Custo de material de manutencao de Caminhao Basculante, com capacidade de 7m3, motor diesel de 208CV.</v>
          </cell>
          <cell r="D2244" t="str">
            <v>un</v>
          </cell>
          <cell r="E2244">
            <v>101998.29</v>
          </cell>
        </row>
        <row r="2245">
          <cell r="A2245" t="str">
            <v>EQ017854</v>
          </cell>
          <cell r="B2245" t="str">
            <v>EQ70050356/</v>
          </cell>
          <cell r="C2245" t="str">
            <v>Custo de material de manutencao de caminhao, com capacidade de 8,0m3 a 10,0m3, motor diesel de 210CV.</v>
          </cell>
          <cell r="D2245" t="str">
            <v>un</v>
          </cell>
          <cell r="E2245">
            <v>122250.83</v>
          </cell>
        </row>
        <row r="2246">
          <cell r="A2246" t="str">
            <v>EQ017858</v>
          </cell>
          <cell r="B2246" t="str">
            <v>EQ70050359/</v>
          </cell>
          <cell r="C2246" t="str">
            <v>Custo de material de manutencao de caminhao, com capacidade de 10,0m3 a 12,0m3, motor diesel de 220CV.</v>
          </cell>
          <cell r="D2246" t="str">
            <v>un</v>
          </cell>
          <cell r="E2246">
            <v>133518.41</v>
          </cell>
        </row>
        <row r="2247">
          <cell r="A2247" t="str">
            <v>EQ010544</v>
          </cell>
          <cell r="B2247" t="str">
            <v>EQ70050400/</v>
          </cell>
          <cell r="C2247" t="str">
            <v>Custo de material de manutencao de Caminhao Tanque, com capacidade de 6000l, motor diesel de 162CV.</v>
          </cell>
          <cell r="D2247" t="str">
            <v>un</v>
          </cell>
          <cell r="E2247">
            <v>100625.04</v>
          </cell>
        </row>
        <row r="2248">
          <cell r="A2248" t="str">
            <v>ES009479</v>
          </cell>
          <cell r="B2248" t="str">
            <v>ES05350050/</v>
          </cell>
          <cell r="C2248" t="str">
            <v>Escada circular metalica com degraus em caracol.  Fornecimento e colocacao.</v>
          </cell>
          <cell r="D2248" t="str">
            <v>un</v>
          </cell>
          <cell r="E2248">
            <v>125.85</v>
          </cell>
        </row>
        <row r="2249">
          <cell r="A2249" t="str">
            <v>ES006045</v>
          </cell>
          <cell r="B2249" t="str">
            <v>ES05350100/</v>
          </cell>
          <cell r="C2249" t="str">
            <v>Escada em ferro de 3/4", com 3m de altura, considerando 10 degraus espacadas de 30cm.  Fornecimento e colocacao.</v>
          </cell>
          <cell r="D2249" t="str">
            <v>un</v>
          </cell>
          <cell r="E2249">
            <v>268.66000000000003</v>
          </cell>
        </row>
        <row r="2250">
          <cell r="A2250" t="str">
            <v>ES004727</v>
          </cell>
          <cell r="B2250" t="str">
            <v>ES05350150A</v>
          </cell>
          <cell r="C2250" t="str">
            <v>Escada de marinheiro, com largura de 0,40m, executada em barras de 1 1/2"x1/4", sendo os degraus em ferro redondo de 5/8".  Espacados de 0,30cm.  Fornecimento e colocacao.</v>
          </cell>
          <cell r="D2250" t="str">
            <v>m</v>
          </cell>
          <cell r="E2250">
            <v>69.11</v>
          </cell>
        </row>
        <row r="2251">
          <cell r="A2251" t="str">
            <v>ES009307</v>
          </cell>
          <cell r="B2251" t="str">
            <v>ES05990050/</v>
          </cell>
          <cell r="C2251" t="str">
            <v>Barra de ferro vertical de 1 1/4" com 1,50m de altura, fixadas em 2 barras horizontais de 2 1/2"x5/8" (exclusive estas), inclusive 1 ponta de lanca e 4 anuetos.  Fornecimento e colocacao.</v>
          </cell>
          <cell r="D2251" t="str">
            <v>un</v>
          </cell>
          <cell r="E2251">
            <v>73.52</v>
          </cell>
        </row>
        <row r="2252">
          <cell r="A2252" t="str">
            <v>ES004795</v>
          </cell>
          <cell r="B2252" t="str">
            <v>ES05990100A</v>
          </cell>
          <cell r="C2252" t="str">
            <v>Estrutura de fixacao de quadros constituido por barra chata de ferro de 2"x3/8".  Fornecimento e colocacao.</v>
          </cell>
          <cell r="D2252" t="str">
            <v>m</v>
          </cell>
          <cell r="E2252">
            <v>9.61</v>
          </cell>
        </row>
        <row r="2253">
          <cell r="A2253" t="str">
            <v>ES006001</v>
          </cell>
          <cell r="B2253" t="str">
            <v>ES05990150A</v>
          </cell>
          <cell r="C2253" t="str">
            <v>Estrutura de sustentacao para gaiolas, em modulo de 1,80m com 2 barras quadradas de 1" em paralelo, com 2 montantes em tubo de ferro galvanizado de 3", sendo 0,50m livre e 0,20m enterrado.  Fornecimento e colocacao.</v>
          </cell>
          <cell r="D2253" t="str">
            <v>mod</v>
          </cell>
          <cell r="E2253">
            <v>128.74</v>
          </cell>
        </row>
        <row r="2254">
          <cell r="A2254" t="str">
            <v>ES006002</v>
          </cell>
          <cell r="B2254" t="str">
            <v>ES05990153A</v>
          </cell>
          <cell r="C2254" t="str">
            <v>Estrutura de sustentacao para gaiolas, em modulo de 1,80m com 2 barras quadradas de 1" em paralelo, com 2 montantes em tubo de ferro galvanizado de 3", sendo 3m livres e 0,50m enterrado.  Fornecimento e colocacao.</v>
          </cell>
          <cell r="D2254" t="str">
            <v>mod</v>
          </cell>
          <cell r="E2254">
            <v>378.46</v>
          </cell>
        </row>
        <row r="2255">
          <cell r="A2255" t="str">
            <v>ES006005</v>
          </cell>
          <cell r="B2255" t="str">
            <v>ES05990200A</v>
          </cell>
          <cell r="C2255" t="str">
            <v>Gaiola de (1,50x1,50x2)m montada em estrutura de cantoneira de ferro por 1 1/2"x1 1/2"x3/16".  Fornecimento e colocacao.</v>
          </cell>
          <cell r="D2255" t="str">
            <v>un</v>
          </cell>
          <cell r="E2255">
            <v>188.39</v>
          </cell>
        </row>
        <row r="2256">
          <cell r="A2256" t="str">
            <v>ES005980</v>
          </cell>
          <cell r="B2256" t="str">
            <v>ES05990250A</v>
          </cell>
          <cell r="C2256" t="str">
            <v>Gaveta em chapa de aco de 1/2" nas dimensoes de altura de 10cm, largura de 20cm e comprimento de 30cm.  Fornecimento e colocacao.</v>
          </cell>
          <cell r="D2256" t="str">
            <v>un</v>
          </cell>
          <cell r="E2256">
            <v>82.66</v>
          </cell>
        </row>
        <row r="2257">
          <cell r="A2257" t="str">
            <v>ES007440</v>
          </cell>
          <cell r="B2257" t="str">
            <v>ES05990300/</v>
          </cell>
          <cell r="C2257" t="str">
            <v>Grelha de ferro, fixada pelo interior da edificacao, confeccionada em barra de 1/2"x1/4", malha de (5x5)cm, com pintura eletrostatica, na cor azul, com altura de 0,70m e largura de 2,40m.  Fornecimento e colocacao.</v>
          </cell>
          <cell r="D2257" t="str">
            <v>un</v>
          </cell>
          <cell r="E2257">
            <v>314.82</v>
          </cell>
        </row>
        <row r="2258">
          <cell r="A2258" t="str">
            <v>ES009305</v>
          </cell>
          <cell r="B2258" t="str">
            <v>ES05990350/</v>
          </cell>
          <cell r="C2258" t="str">
            <v>Pinha de ferro fundido com 35cm de altura, fixada em montante de ferro (exclusive este).  Fornecimento e colocacao.</v>
          </cell>
          <cell r="D2258" t="str">
            <v>un</v>
          </cell>
          <cell r="E2258">
            <v>24.3</v>
          </cell>
        </row>
        <row r="2259">
          <cell r="A2259" t="str">
            <v>ES009306</v>
          </cell>
          <cell r="B2259" t="str">
            <v>ES05990400/</v>
          </cell>
          <cell r="C2259" t="str">
            <v>Ponta de lanca de ferro fundido com 12cm de altura, fixada em barra redonda de 1 1/4" (exclusive esta).  Fornecimento e colocacao.</v>
          </cell>
          <cell r="D2259" t="str">
            <v>un</v>
          </cell>
          <cell r="E2259">
            <v>3.66</v>
          </cell>
        </row>
        <row r="2260">
          <cell r="A2260" t="str">
            <v>ES004792</v>
          </cell>
          <cell r="B2260" t="str">
            <v>ES05990450A</v>
          </cell>
          <cell r="C2260" t="str">
            <v>Quadro de (2,05x2,05)m montado em cantoneira de ferro de 1 1/2"x3/16" e tela losangular galvanizada de 1 1/2", fio 8, fixacao em plano horizontal.  Fornecimento e colocacao.</v>
          </cell>
          <cell r="D2260" t="str">
            <v>un</v>
          </cell>
          <cell r="E2260">
            <v>496.14</v>
          </cell>
        </row>
        <row r="2261">
          <cell r="A2261" t="str">
            <v>ES006179</v>
          </cell>
          <cell r="B2261" t="str">
            <v>ES05990453A</v>
          </cell>
          <cell r="C2261" t="str">
            <v>Quadro de (2,05x2,05)m montado em cantoneira de aco de 1 1/2"x3/16", e tela losangular galvanizada de 1", fio 12, fixacao em plano horizontal.  Fornecimento e colocacao.</v>
          </cell>
          <cell r="D2261" t="str">
            <v>un</v>
          </cell>
          <cell r="E2261">
            <v>473.84</v>
          </cell>
        </row>
        <row r="2262">
          <cell r="A2262" t="str">
            <v>ES006181</v>
          </cell>
          <cell r="B2262" t="str">
            <v>ES05990456A</v>
          </cell>
          <cell r="C2262" t="str">
            <v>Quadro de (2,05x2,05)m montado em cantoneira de aco de 1 1/2"x3/16", barra chata de 1 1/2"x1/4" e tela losangular galvanizada de 1", fio 12, fixacao em plano vertical.  Fornecimento e colocacao.</v>
          </cell>
          <cell r="D2262" t="str">
            <v>un</v>
          </cell>
          <cell r="E2262">
            <v>433.51</v>
          </cell>
        </row>
        <row r="2263">
          <cell r="A2263" t="str">
            <v>ES004552</v>
          </cell>
          <cell r="B2263" t="str">
            <v>ES05990500/</v>
          </cell>
          <cell r="C2263" t="str">
            <v>Suporte para aparelho de ar condicionado de 1 a 2HP, em cantoneira de ferro de 1/4"x1 1/8".  Fornecimento e colocacao.</v>
          </cell>
          <cell r="D2263" t="str">
            <v>un</v>
          </cell>
          <cell r="E2263">
            <v>153.25</v>
          </cell>
        </row>
        <row r="2264">
          <cell r="A2264" t="str">
            <v>ES006888</v>
          </cell>
          <cell r="B2264" t="str">
            <v>ES05990550/</v>
          </cell>
          <cell r="C2264" t="str">
            <v>Tela de aco Gradex ou similar de malha losangular de 8"x3 1/2", em chapa de 3/16".  Fornecimento e colocacao.</v>
          </cell>
          <cell r="D2264" t="str">
            <v>m2</v>
          </cell>
          <cell r="E2264">
            <v>61.41</v>
          </cell>
        </row>
        <row r="2265">
          <cell r="A2265" t="str">
            <v>ES004707</v>
          </cell>
          <cell r="B2265" t="str">
            <v>ES05990600A</v>
          </cell>
          <cell r="C2265" t="str">
            <v>Tela para protecao de janela, em tela de poliester, com malha de 1", fixada em grade de ferro encantada em cantoneira e barras de 3/4"x1/3" de secao, espacadas vertical e horizontalmente a cada 50cm, chumbada na alvenaria.  Fornecimento e assentamento.</v>
          </cell>
          <cell r="D2265" t="str">
            <v>m2</v>
          </cell>
          <cell r="E2265">
            <v>2.25</v>
          </cell>
        </row>
        <row r="2266">
          <cell r="A2266" t="str">
            <v>ES004823</v>
          </cell>
          <cell r="B2266" t="str">
            <v>ES10050050/</v>
          </cell>
          <cell r="C2266" t="str">
            <v>Aduela de Imbuia de 13x3cm.  Fornecimento e colocacao.</v>
          </cell>
          <cell r="D2266" t="str">
            <v>m</v>
          </cell>
          <cell r="E2266">
            <v>10.48</v>
          </cell>
        </row>
        <row r="2267">
          <cell r="A2267" t="str">
            <v>ES004825</v>
          </cell>
          <cell r="B2267" t="str">
            <v>ES10050053/</v>
          </cell>
          <cell r="C2267" t="str">
            <v>Aduela de Imbuia de 14x3cm, com 3,5cm de rebaixo.  Fornecimento e colocacao.</v>
          </cell>
          <cell r="D2267" t="str">
            <v>m</v>
          </cell>
          <cell r="E2267" t="e">
            <v>#N/A</v>
          </cell>
        </row>
        <row r="2268">
          <cell r="A2268" t="str">
            <v>ES004541</v>
          </cell>
          <cell r="B2268" t="str">
            <v>ES10050056/</v>
          </cell>
          <cell r="C2268" t="str">
            <v>Aduela de Imbuia de 14x3cm.  Fornecimento e colocacao.</v>
          </cell>
          <cell r="D2268" t="str">
            <v>m</v>
          </cell>
          <cell r="E2268">
            <v>10.7</v>
          </cell>
        </row>
        <row r="2269">
          <cell r="A2269" t="str">
            <v>ES000910</v>
          </cell>
          <cell r="B2269" t="str">
            <v>ES10050100/</v>
          </cell>
          <cell r="C2269" t="str">
            <v>Alizar de Canela ou similar, de (5x2)cm.  Fornecimento e colocacao.</v>
          </cell>
          <cell r="D2269" t="str">
            <v>m</v>
          </cell>
          <cell r="E2269">
            <v>2.67</v>
          </cell>
        </row>
        <row r="2270">
          <cell r="A2270" t="str">
            <v>ES000909</v>
          </cell>
          <cell r="B2270" t="str">
            <v>ES10050150/</v>
          </cell>
          <cell r="C2270" t="str">
            <v>Marco de Canela ou similar, de (7x3)cm.  Fornecimento e colocacao.</v>
          </cell>
          <cell r="D2270" t="str">
            <v>m</v>
          </cell>
          <cell r="E2270">
            <v>8.93</v>
          </cell>
        </row>
        <row r="2271">
          <cell r="A2271" t="str">
            <v>ES004537</v>
          </cell>
          <cell r="B2271" t="str">
            <v>ES10100050A</v>
          </cell>
          <cell r="C2271" t="str">
            <v>Porta compensada em Cedro ou Imbuia ou similar, folheada nas duas faces com 3cm de espessura.  Fornecimento e colocacao, exclusive fornecimento de ferragens, aduelas e alizares.</v>
          </cell>
          <cell r="D2271" t="str">
            <v>m2</v>
          </cell>
          <cell r="E2271">
            <v>101.34</v>
          </cell>
        </row>
        <row r="2272">
          <cell r="A2272" t="str">
            <v>ES004769</v>
          </cell>
          <cell r="B2272" t="str">
            <v>ES10100053/</v>
          </cell>
          <cell r="C2272" t="str">
            <v>Porta compensada em Cedro ou similar, de (60x210x3)cm, folheada nas duas faces.  Fornecimento e colocacao exclusive fornecimento de ferragems, aduela e alizares.</v>
          </cell>
          <cell r="D2272" t="str">
            <v>un</v>
          </cell>
          <cell r="E2272">
            <v>94.05</v>
          </cell>
        </row>
        <row r="2273">
          <cell r="A2273" t="str">
            <v>ES004770</v>
          </cell>
          <cell r="B2273" t="str">
            <v>ES10100056/</v>
          </cell>
          <cell r="C2273" t="str">
            <v>Porta compensada em Cedro ou similar, de (70x210)cm, folheada nas 2 faces.  Fornecimento e colocacao exclusive fornecimento de ferragens, aduela e alizares.</v>
          </cell>
          <cell r="D2273" t="str">
            <v>un</v>
          </cell>
          <cell r="E2273">
            <v>98.7</v>
          </cell>
        </row>
        <row r="2274">
          <cell r="A2274" t="str">
            <v>ES004831</v>
          </cell>
          <cell r="B2274" t="str">
            <v>ES10100062/</v>
          </cell>
          <cell r="C2274" t="str">
            <v>Porta compensada em Cedro ou similar, de (90x210)cm, folheado nas 2 faces.  Fornecimento e colocacao, exclusive fornecimento de ferragens, aduela e alizares.</v>
          </cell>
          <cell r="D2274" t="str">
            <v>un</v>
          </cell>
          <cell r="E2274" t="e">
            <v>#N/A</v>
          </cell>
        </row>
        <row r="2275">
          <cell r="A2275" t="str">
            <v>ES004832</v>
          </cell>
          <cell r="B2275" t="str">
            <v>ES10100065/</v>
          </cell>
          <cell r="C2275" t="str">
            <v>Porta compensada em Cedro ou similar, de (100x210)cm, folheada nas 2 faces.  Fornecimento e colocacao, exclusive fornecimento de ferragens, aduela e alizares.</v>
          </cell>
          <cell r="D2275" t="str">
            <v>un</v>
          </cell>
          <cell r="E2275">
            <v>112.99</v>
          </cell>
        </row>
        <row r="2276">
          <cell r="A2276" t="str">
            <v>ES006949</v>
          </cell>
          <cell r="B2276" t="str">
            <v>ES10100100/</v>
          </cell>
          <cell r="C2276" t="str">
            <v>Porta compensada em Cedro ou similar, (60x210x3)cm, folheada nas 2 faces, guarnicao de Canela ou similar, sendo a aduela de (13x3)cm e alizares de (5x2)cm.  Fornecimento e colocacao, exclusive fornecimento das ferragens.</v>
          </cell>
          <cell r="D2276" t="str">
            <v>un</v>
          </cell>
          <cell r="E2276">
            <v>167.73</v>
          </cell>
        </row>
        <row r="2277">
          <cell r="A2277" t="str">
            <v>ES000896</v>
          </cell>
          <cell r="B2277" t="str">
            <v>ES10100103/</v>
          </cell>
          <cell r="C2277" t="str">
            <v>Porta compensada em Cedro ou similar, de (70x210x3)cm, folheada nas 2 faces, guarnicao em Canela ou similar, sendo a aduela de (13x3)cm e alizares de (5x2)cm.  Fornecimento e colocacao, exclusive fornecimento de ferragens.</v>
          </cell>
          <cell r="D2277" t="str">
            <v>un</v>
          </cell>
          <cell r="E2277">
            <v>170.23</v>
          </cell>
        </row>
        <row r="2278">
          <cell r="A2278" t="str">
            <v>ES000895</v>
          </cell>
          <cell r="B2278" t="str">
            <v>ES10100106/</v>
          </cell>
          <cell r="C2278" t="str">
            <v>Porta compensada em Cedro ou similar, de (80x210x3)cm, folheada nas 2 faces, guarnicao em Canela ou similar, sendo a aduela de (13x3)cm e alizares de (5x2)cm.  Fornecimento e colocacao, exclusive fornecimento de ferragens.</v>
          </cell>
          <cell r="D2278" t="str">
            <v>un</v>
          </cell>
          <cell r="E2278">
            <v>174.89</v>
          </cell>
        </row>
        <row r="2279">
          <cell r="A2279" t="str">
            <v>ES004560</v>
          </cell>
          <cell r="B2279" t="str">
            <v>ES10100206A</v>
          </cell>
          <cell r="C2279" t="str">
            <v>Porta compensado em Cedro ou similar, lisa, de (80x2,10)cm, marco (7x3)cm, secao retangular a porta revestida com formica de espessura de 1mm.  Fornecimento e colocacao, exclusive fornecimento de ferragens.</v>
          </cell>
          <cell r="D2279" t="str">
            <v>un</v>
          </cell>
          <cell r="E2279">
            <v>233.24</v>
          </cell>
        </row>
        <row r="2280">
          <cell r="A2280" t="str">
            <v>ES004555</v>
          </cell>
          <cell r="B2280" t="str">
            <v>ES10100215A</v>
          </cell>
          <cell r="C2280" t="str">
            <v>Porta compensada em Cedro ou similar, lisa, de (1,20x2,10)cm, marco(7x3)cm, secao retangular a porta revestida com formica de espessura de 1mm.   Fornecimento e colocacao.</v>
          </cell>
          <cell r="D2280" t="str">
            <v>un</v>
          </cell>
          <cell r="E2280">
            <v>350.39</v>
          </cell>
        </row>
        <row r="2281">
          <cell r="A2281" t="str">
            <v>ES004817</v>
          </cell>
          <cell r="B2281" t="str">
            <v>ES10100253/</v>
          </cell>
          <cell r="C2281" t="str">
            <v>Porta lisa de fibra de madeira prensada tipo Duradoor ou similar, de (70x210)cm para acabamento.  Fornecimento e colocacao, exclusive fornecimento de ferragens, aduela e alizares.</v>
          </cell>
          <cell r="D2281" t="str">
            <v>un</v>
          </cell>
          <cell r="E2281">
            <v>87.43</v>
          </cell>
        </row>
        <row r="2282">
          <cell r="A2282" t="str">
            <v>ES004815</v>
          </cell>
          <cell r="B2282" t="str">
            <v>ES10100256/</v>
          </cell>
          <cell r="C2282" t="str">
            <v>Porta lisa de fibra de madeira prensada tipo Duradoor ou similar, de (80x210)cm, para acabamento.  Fornecimento e colocacao, exclusive fornecimento de ferragens, aduela e alizares.</v>
          </cell>
          <cell r="D2282" t="str">
            <v>un</v>
          </cell>
          <cell r="E2282">
            <v>87.43</v>
          </cell>
        </row>
        <row r="2283">
          <cell r="A2283" t="str">
            <v>ES004837</v>
          </cell>
          <cell r="B2283" t="str">
            <v>ES10100306/</v>
          </cell>
          <cell r="C2283" t="str">
            <v>Porta compensada em Cedro ou similar, de (80x210x3)cm, em 2 folhas, guarnicao em Cedro ou similar, sendo a aduela de (13x3)cm e alizares de (5x2)cm.  Fornecimento e colocacao, exclusive fornecimento de ferragens.</v>
          </cell>
          <cell r="D2283" t="str">
            <v>un</v>
          </cell>
          <cell r="E2283">
            <v>198.67</v>
          </cell>
        </row>
        <row r="2284">
          <cell r="A2284" t="str">
            <v>ES000897</v>
          </cell>
          <cell r="B2284" t="str">
            <v>ES10100309/</v>
          </cell>
          <cell r="C2284" t="str">
            <v>Porta compensada em Cedro ou similar, de (120x210x3)cm, em 2 folhas, guarnicao em Cedro ou similar, sendo a aduela de (13x3)cm e alizares de (5x2)cm.  Fornecimento e colocacao, exclusive fornecimento de ferragens.</v>
          </cell>
          <cell r="D2284" t="str">
            <v>un</v>
          </cell>
          <cell r="E2284">
            <v>164.76</v>
          </cell>
        </row>
        <row r="2285">
          <cell r="A2285" t="str">
            <v>ES004543</v>
          </cell>
          <cell r="B2285" t="str">
            <v>ES10100312/</v>
          </cell>
          <cell r="C2285" t="str">
            <v>Porta compensada em Cedro ou Imbuia ou similar, de (120x210x3)cm, 2 folhas guarnicao em Canela ou similar, aduela de (13x3)cm, alizar de (5x2)cm.  Fornecimento e colocacao.</v>
          </cell>
          <cell r="D2285" t="str">
            <v>un</v>
          </cell>
          <cell r="E2285">
            <v>282.01</v>
          </cell>
        </row>
        <row r="2286">
          <cell r="A2286" t="str">
            <v>ES004973</v>
          </cell>
          <cell r="B2286" t="str">
            <v>ES10100315/</v>
          </cell>
          <cell r="C2286" t="str">
            <v>Porta compensada em Cedro ou similar, de (140x210x3)cm, em 2 folhas, guarnicao em Cedro ou similar, sendo a  aduela (13x3)cm e alizares de  (5x2)cm.  Fornecimento e colocacao, exclusive fornecimento de ferragens.</v>
          </cell>
          <cell r="D2286" t="str">
            <v>un</v>
          </cell>
          <cell r="E2286">
            <v>291.77</v>
          </cell>
        </row>
        <row r="2287">
          <cell r="A2287" t="str">
            <v>ES004827</v>
          </cell>
          <cell r="B2287" t="str">
            <v>ES10100350/</v>
          </cell>
          <cell r="C2287" t="str">
            <v>Porta de correr (2 folhas) para armario em bancas, (50x70)cm, compensado em Cedro ou similar, de 20mm, revestidas com formica em 3 faces, enquadradas em marcos retangulares, (2x6)cm, revestidos em 2 faces.  Prateleiras do mesmo material, 20mm, com revesti</v>
          </cell>
          <cell r="D2287" t="str">
            <v>un</v>
          </cell>
          <cell r="E2287" t="e">
            <v>#N/A</v>
          </cell>
        </row>
        <row r="2288">
          <cell r="A2288" t="str">
            <v>ES004712</v>
          </cell>
          <cell r="B2288" t="str">
            <v>ES10100359/</v>
          </cell>
          <cell r="C2288" t="str">
            <v>Porta de correr compensada em Cedro ou similar, de 2 folhas de (80x210x3)cm, sem marco, pendurada em roldanas, correndo dentro de trilho de aco, guarda por canaleta embutida no piso, com marco de (7x3)cm.  Fornecimento e colocacao, exclusive de ferragens,</v>
          </cell>
          <cell r="D2288" t="str">
            <v>un</v>
          </cell>
          <cell r="E2288">
            <v>193.54</v>
          </cell>
        </row>
        <row r="2289">
          <cell r="A2289" t="str">
            <v>ES004768</v>
          </cell>
          <cell r="B2289" t="str">
            <v>ES10100362/</v>
          </cell>
          <cell r="C2289" t="str">
            <v>Porta de correr compensada em Cedro ou Canela ou similar, de (80x210x3)cm, pendurada em roldanas, correndo dentro do trilho oco, guiada por canaleta embutida no piso com marco de (7x3)cm.   Fornecimento e colocacao, exclusive fornecimento de ferragens.</v>
          </cell>
          <cell r="D2289" t="str">
            <v>un</v>
          </cell>
          <cell r="E2289">
            <v>149.51</v>
          </cell>
        </row>
        <row r="2290">
          <cell r="A2290" t="str">
            <v>ES004760</v>
          </cell>
          <cell r="B2290" t="str">
            <v>ES10100400/</v>
          </cell>
          <cell r="C2290" t="str">
            <v>Porta de servico, de (60x210x3)cm, em Cedro ou Imbuia ou similar, guarnicao de Imbuia, sendo o marco de (7x3)cm e alizares de (5x2)cm em 1 face tendo almofadas na parte inferior e acima veneziana e caixilho para vidro com postigo.  Fornecimeto e colocacao</v>
          </cell>
          <cell r="D2290" t="str">
            <v>un</v>
          </cell>
          <cell r="E2290">
            <v>148.44</v>
          </cell>
        </row>
        <row r="2291">
          <cell r="A2291" t="str">
            <v>ES004717</v>
          </cell>
          <cell r="B2291" t="str">
            <v>ES10100403/</v>
          </cell>
          <cell r="C2291" t="str">
            <v>Porta de servico, de (70x210)cm, em Cedro ou similar, com almofada na parte inferior e acima, veneziana e caixilho para vidro com postigo.  Fornecimento e colocacao, exclusive fornecimento de ferragens, marcos e alizares.</v>
          </cell>
          <cell r="D2291" t="str">
            <v>un</v>
          </cell>
          <cell r="E2291">
            <v>105.5</v>
          </cell>
        </row>
        <row r="2292">
          <cell r="A2292" t="str">
            <v>ES004771</v>
          </cell>
          <cell r="B2292" t="str">
            <v>ES10100406/</v>
          </cell>
          <cell r="C2292" t="str">
            <v>Porta de servico, de (70x210x3)cm, em Cedro ou Imbuia ou similar, guarnicao em Imbuia, sendo o marco de (7x3)cm e alizares de (5x2)cm em 1 face tendo almofadas na parte inferior e acima veneziana e caixilho para vidro com postigo.  Fornecimeto e colocacao</v>
          </cell>
          <cell r="D2292" t="str">
            <v>un</v>
          </cell>
          <cell r="E2292">
            <v>153.59</v>
          </cell>
        </row>
        <row r="2293">
          <cell r="A2293" t="str">
            <v>ES004718</v>
          </cell>
          <cell r="B2293" t="str">
            <v>ES10100409/</v>
          </cell>
          <cell r="C2293" t="str">
            <v>Porta de servico, de (80x210x3)cm, em Cedro ou similar, com almofada na parte inferior e acima, veneziana e caixilho para vidro com postigo.  Fornecimento e colocacao, exclusive fornecimento de ferragens, marcos e alizares.</v>
          </cell>
          <cell r="D2293" t="str">
            <v>un</v>
          </cell>
          <cell r="E2293">
            <v>108.61</v>
          </cell>
        </row>
        <row r="2294">
          <cell r="A2294" t="str">
            <v>ES000904</v>
          </cell>
          <cell r="B2294" t="str">
            <v>ES10100450/</v>
          </cell>
          <cell r="C2294" t="str">
            <v>Portinhola compensada em Cedro ou similar, de 20mm, para fechamento de quadros de luz ou armarios, inclusive guarnicao, exclusive ferragens.</v>
          </cell>
          <cell r="D2294" t="str">
            <v>m2</v>
          </cell>
          <cell r="E2294">
            <v>98.01</v>
          </cell>
        </row>
        <row r="2295">
          <cell r="A2295" t="str">
            <v>ES000900</v>
          </cell>
          <cell r="B2295" t="str">
            <v>ES10150050/</v>
          </cell>
          <cell r="C2295" t="str">
            <v>Porta em Cedro ou similar, de (60x210x3)cm, com 1 almofada rebaixada, guarnicao em Canela ou similar, sendo a aduela de (13x3)cm e alizares de (5x2)cm.  Fornecimento e colocacao, exclusive fornecimento de ferragens.</v>
          </cell>
          <cell r="D2295" t="str">
            <v>un</v>
          </cell>
          <cell r="E2295" t="e">
            <v>#N/A</v>
          </cell>
        </row>
        <row r="2296">
          <cell r="A2296" t="str">
            <v>ES000899</v>
          </cell>
          <cell r="B2296" t="str">
            <v>ES10150053A</v>
          </cell>
          <cell r="C2296" t="str">
            <v>Porta em Cedro ou similar, de (70x210x3)cm, com 1 almofada rebaixada, guarnicao em Canela ou similar, sendo a aduela de (13x3)cm e alizares de (5x2)cm.  Fornecimento e colocacao, exclusive fornecimento de ferragens.</v>
          </cell>
          <cell r="D2296" t="str">
            <v>un</v>
          </cell>
          <cell r="E2296">
            <v>206.06</v>
          </cell>
        </row>
        <row r="2297">
          <cell r="A2297" t="str">
            <v>ES000898</v>
          </cell>
          <cell r="B2297" t="str">
            <v>ES10150056A</v>
          </cell>
          <cell r="C2297" t="str">
            <v>Porta em Cedro ou similar, de (80x210x3)cm, com 1 almofada rebaixada, guarnicao em Canela ou similar, sendo a aduela de (13x3)cm e alizares de (5x2)cm.  Fornecimento e colocacao, exclusive fornecimento de ferragens.</v>
          </cell>
          <cell r="D2297" t="str">
            <v>un</v>
          </cell>
          <cell r="E2297">
            <v>204.46</v>
          </cell>
        </row>
        <row r="2298">
          <cell r="A2298" t="str">
            <v>ES004723</v>
          </cell>
          <cell r="B2298" t="str">
            <v>ES10150100/</v>
          </cell>
          <cell r="C2298" t="str">
            <v>Porta com 1 almofada, rebaixada, de (60x210)cm, em Cedro ou similar.  Fornecimento e colocacao, exclusive fornecimento de ferragens, aduela e alizares.</v>
          </cell>
          <cell r="D2298" t="str">
            <v>un</v>
          </cell>
          <cell r="E2298" t="e">
            <v>#N/A</v>
          </cell>
        </row>
        <row r="2299">
          <cell r="A2299" t="str">
            <v>ES004726</v>
          </cell>
          <cell r="B2299" t="str">
            <v>ES10150106A</v>
          </cell>
          <cell r="C2299" t="str">
            <v>Porta com 1 almofada, rebaixada, de (80x210x3)cm, em Cedro ou similar.  Fornecimento e colocacao, exclusive fornecimento de ferragens, aduela e alizares.</v>
          </cell>
          <cell r="D2299" t="str">
            <v>un</v>
          </cell>
          <cell r="E2299">
            <v>132.11000000000001</v>
          </cell>
        </row>
        <row r="2300">
          <cell r="A2300" t="str">
            <v>ES004722</v>
          </cell>
          <cell r="B2300" t="str">
            <v>ES10150150/</v>
          </cell>
          <cell r="C2300" t="str">
            <v>Porta macica com 5 almofadas, de (60x210x3,5)cm, em Cedro ou similar.  Fornecimento e colocacao, exclusive fornecimento de ferragens, marcos e alizares.</v>
          </cell>
          <cell r="D2300" t="str">
            <v>un</v>
          </cell>
          <cell r="E2300">
            <v>127.58</v>
          </cell>
        </row>
        <row r="2301">
          <cell r="A2301" t="str">
            <v>ES004721</v>
          </cell>
          <cell r="B2301" t="str">
            <v>ES10150153/</v>
          </cell>
          <cell r="C2301" t="str">
            <v>Porta macica com 5 almofadas, de (70x210x3,5)cm, em Cedro ou similar.  Fornecimento e colocacao, exclusive fornecimento de ferragens, marcos e alizares.</v>
          </cell>
          <cell r="D2301" t="str">
            <v>un</v>
          </cell>
          <cell r="E2301">
            <v>128.82</v>
          </cell>
        </row>
        <row r="2302">
          <cell r="A2302" t="str">
            <v>ES004834</v>
          </cell>
          <cell r="B2302" t="str">
            <v>ES10150200/</v>
          </cell>
          <cell r="C2302" t="str">
            <v>Porta macica de 5 almofadas, em Cedro ou similar, de (60x210x3,5)cm, guarnicao em Cedro ou similar, sendo o marco de (7x3)cm e alizares de (5x2)cm, em 1 face.  Fornecimento e colocacao, exclusive fornecimento de ferragens.</v>
          </cell>
          <cell r="D2302" t="str">
            <v>un</v>
          </cell>
          <cell r="E2302">
            <v>181.77</v>
          </cell>
        </row>
        <row r="2303">
          <cell r="A2303" t="str">
            <v>ES004833</v>
          </cell>
          <cell r="B2303" t="str">
            <v>ES10150203/</v>
          </cell>
          <cell r="C2303" t="str">
            <v>Porta macica de 5 almofadas, em Cedro ou similar, de (70x210x3,5)cm, guarnicao em Cedro ou similar, sendo o marco de (7x3)cm e alizares de (5x2)cm, em 1 face.  Fornecimento e colocacao, exclusive fornecimento de ferragens.</v>
          </cell>
          <cell r="D2303" t="str">
            <v>un</v>
          </cell>
          <cell r="E2303">
            <v>183.71</v>
          </cell>
        </row>
        <row r="2304">
          <cell r="A2304" t="str">
            <v>ES000901</v>
          </cell>
          <cell r="B2304" t="str">
            <v>ES10150206/</v>
          </cell>
          <cell r="C2304" t="str">
            <v>Porta macica com 5 almofadas, em Cedro ou similar, de (80x210x3,5)cm, guarnicao de Canela ou similar, sendo o marco de (7x3)cm e alizares de (5x2)cm, em 1 face.  Fornecimento e colocacao, exclusive fornecimento de ferragens.</v>
          </cell>
          <cell r="D2304" t="str">
            <v>un</v>
          </cell>
          <cell r="E2304">
            <v>218.93</v>
          </cell>
        </row>
        <row r="2305">
          <cell r="A2305" t="str">
            <v>ES004786</v>
          </cell>
          <cell r="B2305" t="str">
            <v>ES10150250/</v>
          </cell>
          <cell r="C2305" t="str">
            <v>Porta macica de frisos, de (60x210x3,5)cm, guarnicao em Imbuia sendo a aduela de (13x3)cm e contra-marco de (11x2)cm, conforme detalhe RIO-URBE.  Fornecimento e colocacao, exclusive fornecimento de ferragens.</v>
          </cell>
          <cell r="D2305" t="str">
            <v>un</v>
          </cell>
          <cell r="E2305">
            <v>256.86</v>
          </cell>
        </row>
        <row r="2306">
          <cell r="A2306" t="str">
            <v>ES004785</v>
          </cell>
          <cell r="B2306" t="str">
            <v>ES10150253/</v>
          </cell>
          <cell r="C2306" t="str">
            <v>Porta macica de frisos, de (70x210x3,5)cm, guarnicao em Imbuia sendo a aduela de (13x3)cm e contra-marco de (11x2)cm, conforme detalhe RIO-URBE.  Fornecimento e colocacao, exclusive fornecimento de ferragens.</v>
          </cell>
          <cell r="D2306" t="str">
            <v>un</v>
          </cell>
          <cell r="E2306">
            <v>261.11</v>
          </cell>
        </row>
        <row r="2307">
          <cell r="A2307" t="str">
            <v>ES004836</v>
          </cell>
          <cell r="B2307" t="str">
            <v>ES10150256/</v>
          </cell>
          <cell r="C2307" t="str">
            <v>Porta macica de frisos, em Imbuia ou similar, de (80x210x3,5)cm, guarnicao em Canela ou similar, sendo a aduela de (13x3)cm e alizares de (5x2)cm, e contra-marco de 11,2cm.  Fornecimento e colocacao, exclusive fornecimento de ferragens.</v>
          </cell>
          <cell r="D2307" t="str">
            <v>un</v>
          </cell>
          <cell r="E2307">
            <v>262.08999999999997</v>
          </cell>
        </row>
        <row r="2308">
          <cell r="A2308" t="str">
            <v>ES005278</v>
          </cell>
          <cell r="B2308" t="str">
            <v>ES10150300/</v>
          </cell>
          <cell r="C2308" t="str">
            <v>Porta macica de frisos, em Canela ou similar, de (60x210x3,5)cm, guarnicao em Canela ou similar, sendo a aduela de (14x3)cm e contra-marco de (11x3)cm.  Fornecimento e colocacao, exclusive fornecimento de ferragens.</v>
          </cell>
          <cell r="D2308" t="str">
            <v>un</v>
          </cell>
          <cell r="E2308">
            <v>257.88</v>
          </cell>
        </row>
        <row r="2309">
          <cell r="A2309" t="str">
            <v>ES005174</v>
          </cell>
          <cell r="B2309" t="str">
            <v>ES20100059/</v>
          </cell>
          <cell r="C2309" t="str">
            <v>Janela basculante de aco laminado a frio com adicao de cobre, de 1 secao com 2 basculas, medindo (0,60x1)m, pre-pintada, completa, com 2 quadros fixos, sendo 2 partes laterais fixas sem divisoes, sendo 1 superior e 1 inferior.  Fixacao de vidros, exclusiv</v>
          </cell>
          <cell r="D2309" t="str">
            <v>un</v>
          </cell>
          <cell r="E2309">
            <v>65.040000000000006</v>
          </cell>
        </row>
        <row r="2310">
          <cell r="A2310" t="str">
            <v>ES005175</v>
          </cell>
          <cell r="B2310" t="str">
            <v>ES20100062/</v>
          </cell>
          <cell r="C2310" t="str">
            <v>Janela basculante de aco laminado a frio com adicao de cobre, de 1 secao com 2 basculas, medindo (0,60x1,20)m, pre-pintada, completa, com 2 quadros fixos, sendo 2 partes laterais fixas sem divisoes, sendo 1 superior e 1 inferior.  Fixacao de vidros, exclu</v>
          </cell>
          <cell r="D2310" t="str">
            <v>un</v>
          </cell>
          <cell r="E2310">
            <v>73.930000000000007</v>
          </cell>
        </row>
        <row r="2311">
          <cell r="A2311" t="str">
            <v>ES005176</v>
          </cell>
          <cell r="B2311" t="str">
            <v>ES20100065/</v>
          </cell>
          <cell r="C2311" t="str">
            <v>Janela basculante de aco laminado a frio com adicao de cobre, de 1 secao com 2 basculas, medindo (0,60x1,50)m, pre-pintada, completa, com 2 quadros fixos, sendo 2 partes laterais fixas sem divisoes, sendo 1 superior e 1 inferior.  Fixacao de vidros, exclu</v>
          </cell>
          <cell r="D2311" t="str">
            <v>un</v>
          </cell>
          <cell r="E2311">
            <v>86.06</v>
          </cell>
        </row>
        <row r="2312">
          <cell r="A2312" t="str">
            <v>ES005177</v>
          </cell>
          <cell r="B2312" t="str">
            <v>ES20100100/</v>
          </cell>
          <cell r="C2312" t="str">
            <v>Janela basculante de aco laminado a frio com adicao de cobre, de 1 secao com 3 basculas, medindo (0,80x0,60)m, pre-pintada, completa, com 2 quadros fixos, sendo 2 partes laterais fixas com divisoes, sendo 1 superior e 1 inferior.  Fixacao de vidros, exclu</v>
          </cell>
          <cell r="D2312" t="str">
            <v>un</v>
          </cell>
          <cell r="E2312">
            <v>61.74</v>
          </cell>
        </row>
        <row r="2313">
          <cell r="A2313" t="str">
            <v>ES005178</v>
          </cell>
          <cell r="B2313" t="str">
            <v>ES20100103/</v>
          </cell>
          <cell r="C2313" t="str">
            <v>Janela basculante de aco laminado a frio com adicao de cobre, de 1 secao com 3 basculas, medindo (0,80x0,80)m, pre-pintada, completa, com 2 quadros fixos, sendo 2 partes laterais fixas com divisoes, sendo 1 superior e 1 inferior.  Fixacao de vidros, exclu</v>
          </cell>
          <cell r="D2313" t="str">
            <v>un</v>
          </cell>
          <cell r="E2313">
            <v>71.62</v>
          </cell>
        </row>
        <row r="2314">
          <cell r="A2314" t="str">
            <v>ES005179</v>
          </cell>
          <cell r="B2314" t="str">
            <v>ES20100106/</v>
          </cell>
          <cell r="C2314" t="str">
            <v>Janela basculante de aco laminado a frio com adicao de cobre, de 1 secao com 3 basculas, medindo (0,80x1)m, pre-pintada, completa, com 2 quadros fixos, sendo 2 partes laterais fixas com divisoes, sendo 1 superior e 1 inferior.  Fixacao de vidros, exclusiv</v>
          </cell>
          <cell r="D2314" t="str">
            <v>un</v>
          </cell>
          <cell r="E2314">
            <v>81.02</v>
          </cell>
        </row>
        <row r="2315">
          <cell r="A2315" t="str">
            <v>ES005180</v>
          </cell>
          <cell r="B2315" t="str">
            <v>ES20100109/</v>
          </cell>
          <cell r="C2315" t="str">
            <v>Janela basculante de aco laminado a frio com adicao de cobre, de 1 secao com 3 basculas, medindo (0,80x1,20)m, pre-pintada, completa, com 2 quadros fixos, sendo 2 partes laterais fixas com divisoes, sendo 1 superior e 1 inferior.  Fixacao de vidros, exclu</v>
          </cell>
          <cell r="D2315" t="str">
            <v>un</v>
          </cell>
          <cell r="E2315">
            <v>92.31</v>
          </cell>
        </row>
        <row r="2316">
          <cell r="A2316" t="str">
            <v>ES005181</v>
          </cell>
          <cell r="B2316" t="str">
            <v>ES20100150/</v>
          </cell>
          <cell r="C2316" t="str">
            <v>Janela basculante de aco laminado a frio com adicao de cobre, de 1 secao com 4 basculas, medindo (1x0,80)m, pre-pintada, completa, com 2 quadros fixos, sendo 2 partes laterais fixas com divisoes, sendo 1 superior e 1 inferior.  Fixacao de vidros, exclusiv</v>
          </cell>
          <cell r="D2316" t="str">
            <v>un</v>
          </cell>
          <cell r="E2316">
            <v>80.989999999999995</v>
          </cell>
        </row>
        <row r="2317">
          <cell r="A2317" t="str">
            <v>ES005182</v>
          </cell>
          <cell r="B2317" t="str">
            <v>ES20100153/</v>
          </cell>
          <cell r="C2317" t="str">
            <v>Janela basculante de aco laminado a frio com adicao de cobre, de 1 secao com 4 basculas, medindo (1x1)m, pre-pintada, completa, com 2 quadros fixos, sendo 2 partes laterais fixas com divisoes, sendo 1 superior e 1 inferior.  Fixacao de vidros, exclusive e</v>
          </cell>
          <cell r="D2317" t="str">
            <v>un</v>
          </cell>
          <cell r="E2317">
            <v>93.37</v>
          </cell>
        </row>
        <row r="2318">
          <cell r="A2318" t="str">
            <v>ES005183</v>
          </cell>
          <cell r="B2318" t="str">
            <v>ES20100156/</v>
          </cell>
          <cell r="C2318" t="str">
            <v>Janela basculante de aco laminado a frio com adicao de cobre, de 1 secao com 4 basculas, medindo (1x1,20)m, pre-pintada, completa, com 2 quadros fixos, sendo 2 partes laterais fixas com divisoes, sendo 1 superior e 1 inferior.  Fixacao de vidros, exclusiv</v>
          </cell>
          <cell r="D2318" t="str">
            <v>un</v>
          </cell>
          <cell r="E2318">
            <v>109.26</v>
          </cell>
        </row>
        <row r="2319">
          <cell r="A2319" t="str">
            <v>ES005184</v>
          </cell>
          <cell r="B2319" t="str">
            <v>ES20100159/</v>
          </cell>
          <cell r="C2319" t="str">
            <v>Janela basculante de aco laminado a frio com adicao de cobre, de 1 secao com 4 basculas, medindo (1x1,50)m, pre-pintada, completa, com 2 quadros fixos, sendo 2 partes laterais fixas com divisoes, sendo 1 superior e 1 inferior.  Fixacao de vidros, exclusiv</v>
          </cell>
          <cell r="D2319" t="str">
            <v>un</v>
          </cell>
          <cell r="E2319">
            <v>123.77</v>
          </cell>
        </row>
        <row r="2320">
          <cell r="A2320" t="str">
            <v>ES005185</v>
          </cell>
          <cell r="B2320" t="str">
            <v>ES20100200/</v>
          </cell>
          <cell r="C2320" t="str">
            <v>Janela basculante de aco laminado a frio com adicao de cobre, de 1 secao com 5 basculas, medindo (1,20x1)m, pre-pintada, completa, com 2 quadros fixos, sendo 2 partes laterais fixas com divisoes, sendo 1 superior e 1 inferior.  Fixacao de vidros, exclusiv</v>
          </cell>
          <cell r="D2320" t="str">
            <v>un</v>
          </cell>
          <cell r="E2320">
            <v>112.16</v>
          </cell>
        </row>
        <row r="2321">
          <cell r="A2321" t="str">
            <v>ES005186</v>
          </cell>
          <cell r="B2321" t="str">
            <v>ES20100203/</v>
          </cell>
          <cell r="C2321" t="str">
            <v>Janela basculante de aco laminado a frio com adicao de cobre, de 1 secao com 5 basculas, medindo (1,20x1,20)m, pre-pintada, completa, com 2 quadros fixos, sendo 2 partes laterais fixas com divisoes, sendo 1 superior e 1 inferior.  Fixacao de vidros, exclu</v>
          </cell>
          <cell r="D2321" t="str">
            <v>un</v>
          </cell>
          <cell r="E2321">
            <v>128.06</v>
          </cell>
        </row>
        <row r="2322">
          <cell r="A2322" t="str">
            <v>ES005187</v>
          </cell>
          <cell r="B2322" t="str">
            <v>ES20100206/</v>
          </cell>
          <cell r="C2322" t="str">
            <v>Janela basculante de aco laminado a frio com adicao de cobre, de 1 secao com 5 basculas, medindo (1,20x1,50)m, pre-pintada, completa, com 2 quadros fixos, sendo 2 partes laterais fixas com divisoes, sendo 1 superior e 1 inferior.  Fixacao de vidros, exclu</v>
          </cell>
          <cell r="D2322" t="str">
            <v>un</v>
          </cell>
          <cell r="E2322">
            <v>141.76</v>
          </cell>
        </row>
        <row r="2323">
          <cell r="A2323" t="str">
            <v>ES005190</v>
          </cell>
          <cell r="B2323" t="str">
            <v>ES20100209/</v>
          </cell>
          <cell r="C2323" t="str">
            <v>Janela de correr de aco laminado a frio com adicao de cobre, com bandeira basculante, medindo (1,20x1,20)m,  pre-pintada, completa, sem divisoes, com 4 folhas: sendo 2 folhas laterais fixas, 2 folhas centrais de correr para receberem vidros.  Fixacao de v</v>
          </cell>
          <cell r="D2323" t="str">
            <v>un</v>
          </cell>
          <cell r="E2323">
            <v>153.37</v>
          </cell>
        </row>
        <row r="2324">
          <cell r="A2324" t="str">
            <v>ES005191</v>
          </cell>
          <cell r="B2324" t="str">
            <v>ES20100212/</v>
          </cell>
          <cell r="C2324" t="str">
            <v>Janela de correr de aco laminado a frio com adicao de cobre, com bandeira basculante, medindo (1,20x1,50)m,  pre-pintada, completa, sem divisoes, com 4 folhas: sendo 2 folhas laterais fixas, 2 folhas centrais de correr para receberem vidros.  Fixacao de v</v>
          </cell>
          <cell r="D2324" t="str">
            <v>un</v>
          </cell>
          <cell r="E2324">
            <v>165.46</v>
          </cell>
        </row>
        <row r="2325">
          <cell r="A2325" t="str">
            <v>ES005194</v>
          </cell>
          <cell r="B2325" t="str">
            <v>ES20100215/</v>
          </cell>
          <cell r="C2325" t="str">
            <v>Janela de correr de aco laminado a frio com adicao de cobre, com bandeira basculante, medindo (1,20x2)m,  pre-pintada, completa, sem divisoes, com 4 folhas: sendo 2 folhas laterais fixas, 2 folhas centrais de correr para receberem vidros.  Fixacao de vidr</v>
          </cell>
          <cell r="D2325" t="str">
            <v>un</v>
          </cell>
          <cell r="E2325">
            <v>190.93</v>
          </cell>
        </row>
        <row r="2326">
          <cell r="A2326" t="str">
            <v>ES009239</v>
          </cell>
          <cell r="B2326" t="str">
            <v>ES20100250/</v>
          </cell>
          <cell r="C2326" t="str">
            <v>Janela de correr de aco laminado a frio com adicao de cobre, Maxim-Ar, medindo  (60x40x5)cm, com baguete externo, com grade elo, pre-pintada, referencia 6541303-5, modelo JMGE, inclusive ferragens, Sasazaki ou similar.  Fornecimento e colocacao.</v>
          </cell>
          <cell r="D2326" t="str">
            <v>un</v>
          </cell>
          <cell r="E2326">
            <v>71.27</v>
          </cell>
        </row>
        <row r="2327">
          <cell r="A2327" t="str">
            <v>ES009233</v>
          </cell>
          <cell r="B2327" t="str">
            <v>ES20100253/</v>
          </cell>
          <cell r="C2327" t="str">
            <v>Janela de correr de aco laminado a frio com adicao de cobre, Maxim-Ar, medindo  (60x60x5)cm, com massa externa quadriculada, grade, pre-pintada, referencia 6541723-5, modelo JMQGQ, inclusive ferragens, Sasazaki ou similar.   Fornecimento e colocacao.</v>
          </cell>
          <cell r="D2327" t="str">
            <v>un</v>
          </cell>
          <cell r="E2327">
            <v>77.680000000000007</v>
          </cell>
        </row>
        <row r="2328">
          <cell r="A2328" t="str">
            <v>ES009236</v>
          </cell>
          <cell r="B2328" t="str">
            <v>ES20100256/</v>
          </cell>
          <cell r="C2328" t="str">
            <v>Janela de correr de aco laminado a frio com adicao de cobre, Maxim-Ar, medindo  (50x140x5)cm, com 2 folhas, com massa externa quadriculada, grade, pre-pintada, referencia 6541762-6, modelo JMQGQ, inclusive ferragens, Sasazaki ou similar.  Fornecimento e c</v>
          </cell>
          <cell r="D2328" t="str">
            <v>un</v>
          </cell>
          <cell r="E2328">
            <v>140.29</v>
          </cell>
        </row>
        <row r="2329">
          <cell r="A2329" t="str">
            <v>ES009421</v>
          </cell>
          <cell r="B2329" t="str">
            <v>ES20100259A</v>
          </cell>
          <cell r="C2329" t="str">
            <v>Janela de correr de aco laminado a frio com adicao de cobre, Maxim-Ar, medindo  (60x60)cm, com massa externa quadriculada, grade, pre-pintada, referencia 6541723-5, modelo JMQGQ, inclusive ferragens e juncao de uniao, Sasazaki ou similar.  Exclusive os vi</v>
          </cell>
          <cell r="D2329" t="str">
            <v>un</v>
          </cell>
          <cell r="E2329">
            <v>88.9</v>
          </cell>
        </row>
        <row r="2330">
          <cell r="A2330" t="str">
            <v>ES009240</v>
          </cell>
          <cell r="B2330" t="str">
            <v>ES20100262/</v>
          </cell>
          <cell r="C2330" t="str">
            <v>Janela de aco laminado a frio com adicao de cobre, Maxim-Ar, medindo (100x60x5)cm, com massa externa quadriculada, com grade, pre-pintada, referencia 6541743-0, modelo JMQGQ, inclusive ferragens, Sasazaki ou similar.  Fornecimento e colocacao.</v>
          </cell>
          <cell r="D2330" t="str">
            <v>un</v>
          </cell>
          <cell r="E2330">
            <v>100.3</v>
          </cell>
        </row>
        <row r="2331">
          <cell r="A2331" t="str">
            <v>ES009243</v>
          </cell>
          <cell r="B2331" t="str">
            <v>ES20100265/</v>
          </cell>
          <cell r="C2331" t="str">
            <v xml:space="preserve">Janela de correr de aco laminado a frio com adicao de cobre, com bandeira projetante, medindo (100x150x8)cm, com 4 folhas, massa externa com divisao, grade elo, pre-pintada, referencia 6341104-5, modelo JCBMDGE, inclusive ferragens, Sasazaki ou similar.  </v>
          </cell>
          <cell r="D2331" t="str">
            <v>un</v>
          </cell>
          <cell r="E2331">
            <v>207.67</v>
          </cell>
        </row>
        <row r="2332">
          <cell r="A2332" t="str">
            <v>ES009416</v>
          </cell>
          <cell r="B2332" t="str">
            <v>ES20100268/</v>
          </cell>
          <cell r="C2332" t="str">
            <v>Janela de correr de aco laminado a frio com  adicao de cobre, com bandeira basculante, medindo (100x150)cm,  pre-pintada, completa, com 4 folhas fixas e 2 folhas centrais de correr para receberem vidros, massa externa com divisoes, grade, fixacao dos vidr</v>
          </cell>
          <cell r="D2332" t="str">
            <v>un</v>
          </cell>
          <cell r="E2332">
            <v>135.41</v>
          </cell>
        </row>
        <row r="2333">
          <cell r="A2333" t="str">
            <v>ES009232</v>
          </cell>
          <cell r="B2333" t="str">
            <v>ES20100300/</v>
          </cell>
          <cell r="C2333" t="str">
            <v xml:space="preserve">Janela de correr de aco laminado a frio com adicao de cobre, com bandeira projetante, medindo  (120x100x8)cm, com 4 folhas, massa externa com divisao, grade elo, pre-pintada, referencia 6341103-5, modelo JCBMDGE, inclusive ferragens, Sasazaki ou similar. </v>
          </cell>
          <cell r="D2333" t="str">
            <v>un</v>
          </cell>
          <cell r="E2333">
            <v>186.31</v>
          </cell>
        </row>
        <row r="2334">
          <cell r="A2334" t="str">
            <v>ES009483</v>
          </cell>
          <cell r="B2334" t="str">
            <v>ES20100303/</v>
          </cell>
          <cell r="C2334" t="str">
            <v>Janela de correr de aco laminado a frio com adicao de cobre, medindo (120x120)cm,  com bandeira projetante, massa externa quadrculada, com grade, com 4 folhas e batente referencia 6361150-6, modelo JCBMQGQ, Sasazaki ou similar.  Exclusive os vidros.  Forn</v>
          </cell>
          <cell r="D2334" t="str">
            <v>un</v>
          </cell>
          <cell r="E2334">
            <v>203.05</v>
          </cell>
        </row>
        <row r="2335">
          <cell r="A2335" t="str">
            <v>ES009417</v>
          </cell>
          <cell r="B2335" t="str">
            <v>ES20100306/</v>
          </cell>
          <cell r="C2335" t="str">
            <v>Janela de correr de aco laminado a frio com adicao de cobre, com bandeira projetante, medindo (120x150)cm, massa externa quadriculada, referencia 6361251-0, modelo JCBMQGQ, Sasazaki ou similar.  Fornecimento e colocacao.</v>
          </cell>
          <cell r="D2335" t="str">
            <v>un</v>
          </cell>
          <cell r="E2335">
            <v>244.17</v>
          </cell>
        </row>
        <row r="2336">
          <cell r="A2336" t="str">
            <v>ES009054</v>
          </cell>
          <cell r="B2336" t="str">
            <v>ES20100309/</v>
          </cell>
          <cell r="C2336" t="str">
            <v>Janela de correr de aco laminado a frio com adicao de cobre, com bandeira basculante, medindo (120x200)cm, com 2 folhas fixas e 2 folhas centrais de correr, massa externa, com divisoes, grade elo interna no vao central, modelo JCBMDG4F, Sasazaki ou simila</v>
          </cell>
          <cell r="D2336" t="str">
            <v>un</v>
          </cell>
          <cell r="E2336">
            <v>283.29000000000002</v>
          </cell>
        </row>
        <row r="2337">
          <cell r="A2337" t="str">
            <v>ES010481</v>
          </cell>
          <cell r="B2337" t="str">
            <v>ES20100350/</v>
          </cell>
          <cell r="C2337" t="str">
            <v>Janela de correr de aco laminado a frio com adicao de cobre, Maxim-Ar, medindo  (140x60)cm, com grade, pre-pintada, referencia 6541363-9, modelo JMGE, inclusive ferragens, Sasazaki ou similar.   Exclusive os vidros.  Fornecimento e colocacao.</v>
          </cell>
          <cell r="D2337" t="str">
            <v>un</v>
          </cell>
          <cell r="E2337">
            <v>161.62</v>
          </cell>
        </row>
        <row r="2338">
          <cell r="A2338" t="str">
            <v>ES009633</v>
          </cell>
          <cell r="B2338" t="str">
            <v>ES20100400/</v>
          </cell>
          <cell r="C2338" t="str">
            <v>Janela de aco laminado a frio com adicao de cobre, referencia 6541764-2, modelo JMQGQ, Sasazaki ou similar.  Exclusive os vidros.  Fornecimento e colocacao.</v>
          </cell>
          <cell r="D2338" t="str">
            <v>un</v>
          </cell>
          <cell r="E2338">
            <v>194.42</v>
          </cell>
        </row>
        <row r="2339">
          <cell r="A2339" t="str">
            <v>ES009632</v>
          </cell>
          <cell r="B2339" t="str">
            <v>ES20100403/</v>
          </cell>
          <cell r="C2339" t="str">
            <v>Janela de aco laminado a frio com adicao de cobre, Maxim-Ar, medindo (40x60)cm, quadriculada com grade interna, referencia 6541703-0, modelo JMQGQ, Sasazaki ou similar. Exclusive os vidros.  Fornecimento e colocacao.</v>
          </cell>
          <cell r="D2339" t="str">
            <v>un</v>
          </cell>
          <cell r="E2339">
            <v>67.819999999999993</v>
          </cell>
        </row>
        <row r="2340">
          <cell r="A2340" t="str">
            <v>ES009482</v>
          </cell>
          <cell r="B2340" t="str">
            <v>ES20100409/</v>
          </cell>
          <cell r="C2340" t="str">
            <v>Janela de aco laminado a frio com adicao de cobre, Maxim-Ar, medindo (60x80)cm, massa externa quadriculada, com grade, com 1 folha, referencia 6541724-3, modelo JMQGQ, Sasazaki ou similar.  Exclusive os vidros.  Fornecimento e colocacao.</v>
          </cell>
          <cell r="D2340" t="str">
            <v>un</v>
          </cell>
          <cell r="E2340">
            <v>91.44</v>
          </cell>
        </row>
        <row r="2341">
          <cell r="A2341" t="str">
            <v>ES009422</v>
          </cell>
          <cell r="B2341" t="str">
            <v>ES20100412A</v>
          </cell>
          <cell r="C2341" t="str">
            <v>Janela de aco laminado a frio com adicao de cobre, medindo (0,60x1,20)m, referencia 6541753-7, modelo JMQGQ, Sasazaki ou similar. Exclusive os vidros.  Fornecimento e colocacao.</v>
          </cell>
          <cell r="D2341" t="str">
            <v>un</v>
          </cell>
          <cell r="E2341">
            <v>133.75</v>
          </cell>
        </row>
        <row r="2342">
          <cell r="A2342" t="str">
            <v>ES009570</v>
          </cell>
          <cell r="B2342" t="str">
            <v>ES20100415/</v>
          </cell>
          <cell r="C2342" t="str">
            <v>Janela de aco laminado a frio com adicao de cobre, medindo (80x120)cm, referencia 6541754-5, modelo JMQGQ, Sasazaki ou similar.  Exclusive os vidros.  Fornecimento e colocacao.</v>
          </cell>
          <cell r="D2342" t="str">
            <v>un</v>
          </cell>
          <cell r="E2342">
            <v>139.19999999999999</v>
          </cell>
        </row>
        <row r="2343">
          <cell r="A2343" t="str">
            <v>ES009230</v>
          </cell>
          <cell r="B2343" t="str">
            <v>ES20100421/</v>
          </cell>
          <cell r="C2343" t="str">
            <v>Janela de aco laminado a frio com adicao de cobre, com bandeira projetante, medindo  (100x200x14)cm, massa externa com divisao, pre-pintada, referencia 6341202-3, modelo JCBMD, inclusive ferragens, Sasazaki ou similar.  Fornecimento e colocacao.</v>
          </cell>
          <cell r="D2343" t="str">
            <v>un</v>
          </cell>
          <cell r="E2343">
            <v>212.23</v>
          </cell>
        </row>
        <row r="2344">
          <cell r="A2344" t="str">
            <v>ES009634</v>
          </cell>
          <cell r="B2344" t="str">
            <v>ES20100424/</v>
          </cell>
          <cell r="C2344" t="str">
            <v>Janela de aco laminado a frio com adicao de cobre, Maxim-Ar, medindo (1,20x2)m, quadriculada com grade interna, referencia 63612529, modelo JCBMQGQ, Sasazaki ou similar. Exclusive os vidros.  Fornecimento e colocacao.</v>
          </cell>
          <cell r="D2344" t="str">
            <v>un</v>
          </cell>
          <cell r="E2344">
            <v>297.66000000000003</v>
          </cell>
        </row>
        <row r="2345">
          <cell r="A2345" t="str">
            <v>ES009060</v>
          </cell>
          <cell r="B2345" t="str">
            <v>ES20100427/</v>
          </cell>
          <cell r="C2345" t="str">
            <v>Conjunto de janela de aco laminado a frio com adicao de cobre, tipo Maxim-ar, medindo (1,40x1,20)m, com grade, composto por 2 modulos de (1,40x0,60)m, com 2 folhas cada e juncao aco laminado a frio com adicao de cobre, para janela Maxim-ar 140cm - modelos</v>
          </cell>
          <cell r="D2345" t="str">
            <v>un</v>
          </cell>
          <cell r="E2345">
            <v>316.2</v>
          </cell>
        </row>
        <row r="2346">
          <cell r="A2346" t="str">
            <v>ES009520</v>
          </cell>
          <cell r="B2346" t="str">
            <v>ES20100450/</v>
          </cell>
          <cell r="C2346" t="str">
            <v>Conjunto de janela de ferro, tipo Maxim-ar da Sasazaki ou similar, medindo (2,40x0,60)m, composto por 4 modulos de (0,60x0,60)m, modelo JMG1F, com 1 folha, com grade elo e juncao para janela Maxim-ar 60cm, modelo JJM, fixacao do vidreo mediante baguete ex</v>
          </cell>
          <cell r="D2346" t="str">
            <v>un</v>
          </cell>
          <cell r="E2346">
            <v>308.72000000000003</v>
          </cell>
        </row>
        <row r="2347">
          <cell r="A2347" t="str">
            <v>ES008874</v>
          </cell>
          <cell r="B2347" t="str">
            <v>ES20100500/</v>
          </cell>
          <cell r="C2347" t="str">
            <v>Janela veneziana de aco laminado a frio com adicao de cobre, com 3 folhas, medindo (120x120)cm, com postigo para vidro, Linha Silenfort, referencia 6241216-0, modelo JVS, Sasazaki ou similar.  Exclusive os vidros.  Fornecimento e colocacao.</v>
          </cell>
          <cell r="D2347" t="str">
            <v>un</v>
          </cell>
          <cell r="E2347">
            <v>191.61</v>
          </cell>
        </row>
        <row r="2348">
          <cell r="A2348" t="str">
            <v>ES008872</v>
          </cell>
          <cell r="B2348" t="str">
            <v>ES20100550/</v>
          </cell>
          <cell r="C2348" t="str">
            <v>Janela veneziana de aco laminado a frio com adicao de cobre, medindo (120x200)cm, referencia 6121108-0, com postigo de vidro interno, Linha Multiflex, modelo JVM, Sasazaki ou similar.  Exclusive os vidros.  Fornecimento e colocacao.</v>
          </cell>
          <cell r="D2348" t="str">
            <v>un</v>
          </cell>
          <cell r="E2348">
            <v>451.5</v>
          </cell>
        </row>
        <row r="2349">
          <cell r="A2349" t="str">
            <v>ES008873</v>
          </cell>
          <cell r="B2349" t="str">
            <v>ES20100553/</v>
          </cell>
          <cell r="C2349" t="str">
            <v>Janela veneziana de aco laminado a frio com adicao de cobre, com 6 folhas, medindo (150x120)cm, Linha Silenfort, referencia 6241207-0, modelo JVS, Sasazaki ou similar.  Exclusive os vidros.  Fornecimento e colocacao.</v>
          </cell>
          <cell r="D2349" t="str">
            <v>un</v>
          </cell>
          <cell r="E2349">
            <v>250.97</v>
          </cell>
        </row>
        <row r="2350">
          <cell r="A2350" t="str">
            <v>ES009053</v>
          </cell>
          <cell r="B2350" t="str">
            <v>ES20100600/</v>
          </cell>
          <cell r="C2350" t="str">
            <v>Conjunto de janela de aco laminado a frio com adicao de cobre, tipo Maxim-ar da Sasazaki ou similar, medindo (2x0,60)m, composto por 1 modulo de (0,60x0,60)m, com 1 folha, 1 modulo de (1,40x0,60)m, com 2 folhas e juncao para janela Maxim-ar 60cm - modelos</v>
          </cell>
          <cell r="D2350" t="str">
            <v>un</v>
          </cell>
          <cell r="E2350">
            <v>231.25</v>
          </cell>
        </row>
        <row r="2351">
          <cell r="A2351" t="str">
            <v>ES009242</v>
          </cell>
          <cell r="B2351" t="str">
            <v>ES20100650/</v>
          </cell>
          <cell r="C2351" t="str">
            <v>Janela veneziana de aco laminado a frio com adicao de cobre, medindo (200x100x14)cm, com grade quadriculada, pre-pintada, Linha Silenfort, referencia 6231142-8, modelo JVSGQ, inclusive ferragens, Sasazaki ou similar.  Fornecimento e colocacao.</v>
          </cell>
          <cell r="D2351" t="str">
            <v>un</v>
          </cell>
          <cell r="E2351">
            <v>314.08</v>
          </cell>
        </row>
        <row r="2352">
          <cell r="A2352" t="str">
            <v>ES005535</v>
          </cell>
          <cell r="B2352" t="str">
            <v>ES25100050A</v>
          </cell>
          <cell r="C2352" t="str">
            <v>Janela basculante modular em aco inoxidavel natural, fosco, medindo (0,60x1,27)m, com 8 laminas de (490x150)mm e 1 lamina de (490x200)mm, para vidro cristal de 4mm, com borda lapidada, exclusive o vidro.  Fornecimento e colocacao.</v>
          </cell>
          <cell r="D2352" t="str">
            <v>un</v>
          </cell>
          <cell r="E2352">
            <v>239.73</v>
          </cell>
        </row>
        <row r="2353">
          <cell r="A2353" t="str">
            <v>ES005536</v>
          </cell>
          <cell r="B2353" t="str">
            <v>ES25100100A</v>
          </cell>
          <cell r="C2353" t="str">
            <v>Janela basculante modular em aco inoxidavel natural, fosco medindo (1x0,88)m, com 8 laminas de (438x150)mm e 2 laminas de (438x260)mm, para vidro cristal de 4mm, com borda lapidada, exclusive o vidro.  Fornecimento e colocacao.</v>
          </cell>
          <cell r="D2353" t="str">
            <v>un</v>
          </cell>
          <cell r="E2353">
            <v>233.96</v>
          </cell>
        </row>
        <row r="2354">
          <cell r="A2354" t="str">
            <v>ES005534</v>
          </cell>
          <cell r="B2354" t="str">
            <v>ES25100150A</v>
          </cell>
          <cell r="C2354" t="str">
            <v>Janela basculante modular em aco inoxidavel natural, fosco, medindo (1,55x0,88)m, com 8 laminas de (688x155)mm e 2 laminas de (688x260)mm, para vidro cristal de 4mm, com borda lapidada, exclusive o vidro.  Fornecimento e colocacao.</v>
          </cell>
          <cell r="D2354" t="str">
            <v>un</v>
          </cell>
          <cell r="E2354">
            <v>285.87</v>
          </cell>
        </row>
        <row r="2355">
          <cell r="A2355" t="str">
            <v>ES007764</v>
          </cell>
          <cell r="B2355" t="str">
            <v>ES30050050A</v>
          </cell>
          <cell r="C2355" t="str">
            <v>Porta sanfonada em PVC, medindo (1,00x2,10)m.  Fornecimento e colocacao.</v>
          </cell>
          <cell r="D2355" t="str">
            <v>un</v>
          </cell>
          <cell r="E2355">
            <v>158.41</v>
          </cell>
        </row>
        <row r="2356">
          <cell r="A2356" t="str">
            <v>ES006757</v>
          </cell>
          <cell r="B2356" t="str">
            <v>ES35050050/</v>
          </cell>
          <cell r="C2356" t="str">
            <v>Caixa passa-filmes de 4 portas em chapa de aco pintado nas dimensoes e profundidade de 50mm blindado com chumbo de 1mm na face interna da sala de Raio X.</v>
          </cell>
          <cell r="D2356" t="str">
            <v>un</v>
          </cell>
          <cell r="E2356">
            <v>633.75</v>
          </cell>
        </row>
        <row r="2357">
          <cell r="A2357" t="str">
            <v>ES005138</v>
          </cell>
          <cell r="B2357" t="str">
            <v>ES35050100/</v>
          </cell>
          <cell r="C2357" t="str">
            <v>Defensorio, executado com barras chatas de aco de 2"x1/2" e 1"x1/8", chumbadas em muro de pedra, modulos de 2m, conforme projeto FPJ.  Fornecimento e colocacao, inclusive pintura.</v>
          </cell>
          <cell r="D2357" t="str">
            <v>mod</v>
          </cell>
          <cell r="E2357">
            <v>100.08</v>
          </cell>
        </row>
        <row r="2358">
          <cell r="A2358" t="str">
            <v>ES006751</v>
          </cell>
          <cell r="B2358" t="str">
            <v>ES35050150/</v>
          </cell>
          <cell r="C2358" t="str">
            <v>Painel blindado com chumbo de 1mm para uso em divisorias ou biombos radiologicos, inclusive mao-de-obra de instalacao, perfis, portas e elementos de fixacao.</v>
          </cell>
          <cell r="D2358" t="str">
            <v>m2</v>
          </cell>
          <cell r="E2358">
            <v>342.5</v>
          </cell>
        </row>
        <row r="2359">
          <cell r="A2359" t="str">
            <v>ES006752</v>
          </cell>
          <cell r="B2359" t="str">
            <v>ES35050153/</v>
          </cell>
          <cell r="C2359" t="str">
            <v>Painel blindado com chumbo de 1,50mm para uso em divisorias ou biombos radiologicos, inclusive mao-de-obra de instalacao, perfis, portas e elementos de fixacao.</v>
          </cell>
          <cell r="D2359" t="str">
            <v>m2</v>
          </cell>
          <cell r="E2359">
            <v>384.5</v>
          </cell>
        </row>
        <row r="2360">
          <cell r="A2360" t="str">
            <v>ES009223</v>
          </cell>
          <cell r="B2360" t="str">
            <v>ES35050200/</v>
          </cell>
          <cell r="C2360" t="str">
            <v>Porta de balcao de aco laminado a frio com adicao de cobre,  medindo (217x120x14)cm, com 4 folhas, sendo 2 folhas com veneziana e 2 folhas com caixilho para vidros, pre-pintada, Linha Silenfort, referencia 6661001-2, modelo PABS, inclusive ferragens, Sasa</v>
          </cell>
          <cell r="D2360" t="str">
            <v>un</v>
          </cell>
          <cell r="E2360">
            <v>563.09</v>
          </cell>
        </row>
        <row r="2361">
          <cell r="A2361" t="str">
            <v>ES017026</v>
          </cell>
          <cell r="B2361" t="str">
            <v>ES35050250/</v>
          </cell>
          <cell r="C2361" t="str">
            <v>Porta flexivel, medindo 1,40m de largura e 2,10m de altura, com fechamento automatico atraves de molas helicoidais sobrepostas em eixo de aco, estrutura metalica em perfil "V duplo" vertical e horizontal em chapas de ferro com pintura a po em poliester te</v>
          </cell>
          <cell r="D2361" t="str">
            <v>un</v>
          </cell>
          <cell r="E2361">
            <v>1335.67</v>
          </cell>
        </row>
        <row r="2362">
          <cell r="A2362" t="str">
            <v>ES006760</v>
          </cell>
          <cell r="B2362" t="str">
            <v>ES35050300/</v>
          </cell>
          <cell r="C2362" t="str">
            <v>Porta radiologica, tipo  PRX-AUREA ou similar, na referencia madeira macica, blindada com chumbo de 0,50mm, dobradicas tipo gonzo, sobre rolamentos axiais, transpasses sobre o vao em tres direcoes, fechadura a prova de Raio X, acabamento melaminico.  Forn</v>
          </cell>
          <cell r="D2362" t="str">
            <v>m2</v>
          </cell>
          <cell r="E2362">
            <v>658</v>
          </cell>
        </row>
        <row r="2363">
          <cell r="A2363" t="str">
            <v>ES006761</v>
          </cell>
          <cell r="B2363" t="str">
            <v>ES35050303/</v>
          </cell>
          <cell r="C2363" t="str">
            <v>Porta radiologica, tipo  PRX-AUREA ou similar, na referencia madeira macica, blindada com chumbo de 1mm, dobradicas tipo gonzo, sobre rolamentos axiais, transpasses sobre o vao em tres direcoes, fechadura a prova de Raio X, acabamento melaminico.  Forneci</v>
          </cell>
          <cell r="D2363" t="str">
            <v>m2</v>
          </cell>
          <cell r="E2363">
            <v>779.5</v>
          </cell>
        </row>
        <row r="2364">
          <cell r="A2364" t="str">
            <v>ES006762</v>
          </cell>
          <cell r="B2364" t="str">
            <v>ES35050306/</v>
          </cell>
          <cell r="C2364" t="str">
            <v>Porta radiologica, tipo  PRX-AUREA ou similar, na referencia madeira macica, blindada com chumbo de 2mm, dobradicas tipo gonzo, sobre rolamentos axiais, transpasses sobre o vao em tres direcoes, fechadura a prova de Raio X, acabamento melaminico.  Forneci</v>
          </cell>
          <cell r="D2364" t="str">
            <v>m2</v>
          </cell>
          <cell r="E2364">
            <v>890</v>
          </cell>
        </row>
        <row r="2365">
          <cell r="A2365" t="str">
            <v>ES010445</v>
          </cell>
          <cell r="B2365" t="str">
            <v>ES35050350/</v>
          </cell>
          <cell r="C2365" t="str">
            <v>Protetor de cantos, produzido com estrutura interna de suporte em aluminio e PVC, com reforcos em neoprene e externamente com capas de vinil de alto impacto com acabamento texturizado, nas cores padronizadas do fabricante, com largura de 5cm e pecas com 1</v>
          </cell>
          <cell r="D2365" t="str">
            <v>m</v>
          </cell>
          <cell r="E2365">
            <v>119.94</v>
          </cell>
        </row>
        <row r="2366">
          <cell r="A2366" t="str">
            <v>ES010447</v>
          </cell>
          <cell r="B2366" t="str">
            <v>ES35050400/</v>
          </cell>
          <cell r="C2366" t="str">
            <v>Protetor de paredes, produzido com estrutura interna de suporte em aluminio e PVC, com reforcos em neoprene e externamente com capas de vinil de alto impacto com acabamento texturizado, nas cores padronizadas do fabricante, bate-macas tipo reto, com altur</v>
          </cell>
          <cell r="D2366" t="str">
            <v>m</v>
          </cell>
          <cell r="E2366">
            <v>116.94</v>
          </cell>
        </row>
        <row r="2367">
          <cell r="A2367" t="str">
            <v>ES010446</v>
          </cell>
          <cell r="B2367" t="str">
            <v>ES35050403/</v>
          </cell>
          <cell r="C2367" t="str">
            <v>Protetor de paredes, produzido com estrutura interna de suporte em aluminio e PVC, com reforcos em neoprene e externamente com capas de vinil de alto impacto com acabamento texturizado, nas cores padronizadas do fabricante, bate-macas tipo reto, com altur</v>
          </cell>
          <cell r="D2367" t="str">
            <v>m</v>
          </cell>
          <cell r="E2367">
            <v>131.94</v>
          </cell>
        </row>
        <row r="2368">
          <cell r="A2368" t="str">
            <v>ES010448</v>
          </cell>
          <cell r="B2368" t="str">
            <v>ES35050406/</v>
          </cell>
          <cell r="C2368" t="str">
            <v>Protetor de paredes, produzido com estrutura interna de suporte em aluminio e PVC, com reforcos em neoprene e externamente com capas de vinil de alto impacto com acabamento texturizado, nas cores padronizadas do fabricante, bate-macas tipo corrimao, com a</v>
          </cell>
          <cell r="D2368" t="str">
            <v>m</v>
          </cell>
          <cell r="E2368">
            <v>156.94</v>
          </cell>
        </row>
        <row r="2369">
          <cell r="A2369" t="str">
            <v>ES010449</v>
          </cell>
          <cell r="B2369" t="str">
            <v>ES35050409/</v>
          </cell>
          <cell r="C2369" t="str">
            <v>Protetor de paredes, produzido com estrutura interna de suporte em aluminio e PVC, com reforcos em neoprene e externamente com capas de vinil de alto impacto com acabamento texturizado, nas cores padronizadas do fabricante, bate-macas tipo reto, com altur</v>
          </cell>
          <cell r="D2369" t="str">
            <v>m</v>
          </cell>
          <cell r="E2369">
            <v>156.94</v>
          </cell>
        </row>
        <row r="2370">
          <cell r="A2370" t="str">
            <v>ET000626</v>
          </cell>
          <cell r="B2370" t="str">
            <v>ET05400050A</v>
          </cell>
          <cell r="C2370" t="str">
            <v>Concreto ciclopico, confeccionado com concreto dosado para uma resistencia caracteristica a compressao de 10MPa, tendo 30% do volume real ocupado por pedra-de-mao, exclusive esta; inclusive lancamento e adensamento mecanico, exclusive transporte manual de</v>
          </cell>
          <cell r="D2370" t="str">
            <v>m3</v>
          </cell>
          <cell r="E2370">
            <v>125.9</v>
          </cell>
        </row>
        <row r="2371">
          <cell r="A2371" t="str">
            <v>ET000624</v>
          </cell>
          <cell r="B2371" t="str">
            <v>ET05400100/</v>
          </cell>
          <cell r="C2371" t="str">
            <v>Concreto ciclopico, confeccionado com concreto dosado para uma resistencia caracteristica a compressao de 10MPa, tendo 30% do volume real ocupado por pedra-de-mao, inclusive transporte ate 20m e colocacao.</v>
          </cell>
          <cell r="D2371" t="str">
            <v>m3</v>
          </cell>
          <cell r="E2371">
            <v>153.63</v>
          </cell>
        </row>
        <row r="2372">
          <cell r="A2372" t="str">
            <v>ET000625</v>
          </cell>
          <cell r="B2372" t="str">
            <v>ET05400150A</v>
          </cell>
          <cell r="C2372" t="str">
            <v>Concreto ciclopico, confeccionado com concreto dosado para uma resistencia caracteristica a compressao de 10MPa, tendo 30% do volume real ocupado por pedra-de-mao, inclusive lancamento e adensamento mecanico, exclusive transporte manual dentro do canteiro</v>
          </cell>
          <cell r="D2372" t="str">
            <v>m3</v>
          </cell>
          <cell r="E2372">
            <v>154.69</v>
          </cell>
        </row>
        <row r="2373">
          <cell r="A2373" t="str">
            <v>ET004556</v>
          </cell>
          <cell r="B2373" t="str">
            <v>ET05450050/</v>
          </cell>
          <cell r="C2373" t="str">
            <v>Balcao de atendimento de concreto aparente moldado in situ, com concreto fck=10MPa, formas em madeira, pontaletes de Pinho ou similar, 3"x3" para escora e armacao com aco CA-50.  Pintura com verniz acrilico incolor.</v>
          </cell>
          <cell r="D2373" t="str">
            <v>m</v>
          </cell>
          <cell r="E2373">
            <v>684.99</v>
          </cell>
        </row>
        <row r="2374">
          <cell r="A2374" t="str">
            <v>ET005041</v>
          </cell>
          <cell r="B2374" t="str">
            <v>ET05450100/</v>
          </cell>
          <cell r="C2374" t="str">
            <v>Chapim de concreto aparente com acabamento desempenhado, usando forma de Madeirit ou similar, medindo (14x10)cm, fundido no local.  Fornecimento e colocacao.</v>
          </cell>
          <cell r="D2374" t="str">
            <v>m</v>
          </cell>
          <cell r="E2374">
            <v>14.55</v>
          </cell>
        </row>
        <row r="2375">
          <cell r="A2375" t="str">
            <v>ET000691</v>
          </cell>
          <cell r="B2375" t="str">
            <v>ET05450150/</v>
          </cell>
          <cell r="C2375" t="str">
            <v>Vergas de concreto armado para alvenaria com aproveitamento da madeira por 10 vezes.</v>
          </cell>
          <cell r="D2375" t="str">
            <v>m3</v>
          </cell>
          <cell r="E2375">
            <v>674.62</v>
          </cell>
        </row>
        <row r="2376">
          <cell r="A2376" t="str">
            <v>ET000690</v>
          </cell>
          <cell r="B2376" t="str">
            <v>ET05500050/</v>
          </cell>
          <cell r="C2376" t="str">
            <v>Cone ancoragem de cabo de aco de 12 cordoalhas de 12,50mm, compreendendo fornecimento do cone, de luva cone-bainha, de 2m de mola central e bainha, bem como as operacoes de protensao e injecao de cimento.</v>
          </cell>
          <cell r="D2376" t="str">
            <v>un</v>
          </cell>
          <cell r="E2376">
            <v>397.75</v>
          </cell>
        </row>
        <row r="2377">
          <cell r="A2377" t="str">
            <v>ET005121</v>
          </cell>
          <cell r="B2377" t="str">
            <v>ET05500100A</v>
          </cell>
          <cell r="C2377" t="str">
            <v>Cone de ancoragem de cabo de aco de 19 cordoalhas de 12,5mm, compreendendo fornecimento do cone, de luva cone-bainha, de 2m de mola central e bainha, bem como as operacoes de protensao e injecao de cimento.</v>
          </cell>
          <cell r="D2377" t="str">
            <v>un</v>
          </cell>
          <cell r="E2377">
            <v>599.29</v>
          </cell>
        </row>
        <row r="2378">
          <cell r="A2378" t="str">
            <v>ET010635</v>
          </cell>
          <cell r="B2378" t="str">
            <v>ET05550050/</v>
          </cell>
          <cell r="C2378" t="str">
            <v>Lona de polietileno (lona terreiro) com espessura de 0,20mm para impermeabilizacao de solo, medida pela area coberta.  Fornecimento e colocacao, inclusive com perdas e transpasse.</v>
          </cell>
          <cell r="D2378" t="str">
            <v>m2</v>
          </cell>
          <cell r="E2378">
            <v>1.03</v>
          </cell>
        </row>
        <row r="2379">
          <cell r="A2379" t="str">
            <v>ET017781</v>
          </cell>
          <cell r="B2379" t="str">
            <v>ET05600050/</v>
          </cell>
          <cell r="C2379" t="str">
            <v>Concreto armado, executado com concreto dosado para uma resistencia caracteristica a compressao de 15MPa, incluindo materiais para 1m3 de concreto, preparado segundo o item ET000596, e colocacao segundo o item ET000602; 12m2 de area moldada de formas segu</v>
          </cell>
          <cell r="D2379" t="str">
            <v>m3</v>
          </cell>
          <cell r="E2379">
            <v>724.88</v>
          </cell>
        </row>
        <row r="2380">
          <cell r="A2380" t="str">
            <v>ET000697</v>
          </cell>
          <cell r="B2380" t="str">
            <v>ET05650050/</v>
          </cell>
          <cell r="C2380" t="str">
            <v>Guarda-rodas de concreto armado, para viadutos, moldados no local, compreendendo vigas longitudinais apoiadas sobre montantes (conforme especificacao da Prefeitura da Cidade do Rio de Janeiro).</v>
          </cell>
          <cell r="D2380" t="str">
            <v>m</v>
          </cell>
          <cell r="E2380">
            <v>97.58</v>
          </cell>
        </row>
        <row r="2381">
          <cell r="A2381" t="str">
            <v>ET002103</v>
          </cell>
          <cell r="B2381" t="str">
            <v>ET05650100/</v>
          </cell>
          <cell r="C2381" t="str">
            <v>Guarda-roda de concreto armado tipo New Jersey, forma trapezoidal, com 15cm de topo, 38cm de base e 90,50cm de altura, engastado em sobre-laje de 12cm de espessura, exclusive esta, inclusive armadura de engaste.</v>
          </cell>
          <cell r="D2381" t="str">
            <v>m</v>
          </cell>
          <cell r="E2381">
            <v>157.30000000000001</v>
          </cell>
        </row>
        <row r="2382">
          <cell r="A2382" t="str">
            <v>ET002501</v>
          </cell>
          <cell r="B2382" t="str">
            <v>ET05650150/</v>
          </cell>
          <cell r="C2382" t="str">
            <v>Guarda-rodas de concreto armado, conforme especificacao da Prefeitura da Cidade do Rio de Janeiro, constando de montantes sustentando vigas em forma de trapezio de cantos arredondados, com secao de 55cm de largura por 15cm, e 25cm de faces laterais, inclu</v>
          </cell>
          <cell r="D2382" t="str">
            <v>m</v>
          </cell>
          <cell r="E2382">
            <v>77.12</v>
          </cell>
        </row>
        <row r="2383">
          <cell r="A2383" t="str">
            <v>ET007109</v>
          </cell>
          <cell r="B2383" t="str">
            <v>ET05650200A</v>
          </cell>
          <cell r="C2383" t="str">
            <v>Guarda-rodas de concreto armado, confeccionado com concreto importado de usina, dosado para concreto fck=20MPa e 8% de microssilica, tipo New Jersey ou similar, e forma trapezoidal.  Compreendendo materiais, lancamento, colocacao na forma e adensamento me</v>
          </cell>
          <cell r="D2383" t="str">
            <v>m</v>
          </cell>
          <cell r="E2383">
            <v>241.07</v>
          </cell>
        </row>
        <row r="2384">
          <cell r="A2384" t="str">
            <v>ET002449</v>
          </cell>
          <cell r="B2384" t="str">
            <v>ET05700050/</v>
          </cell>
          <cell r="C2384" t="str">
            <v>Guarda-corpo de concreto armado em lances de 3cm de comprimento e 60cm de altura, constando de 1 corrimao de (10x15)cm, feito com forma de Madeirit ou similar, apoiado em 4 colunas, com forma perdida de tubo de cimento amianto de 4".</v>
          </cell>
          <cell r="D2384" t="str">
            <v>m</v>
          </cell>
          <cell r="E2384">
            <v>17.98</v>
          </cell>
        </row>
        <row r="2385">
          <cell r="A2385" t="str">
            <v>ET001563</v>
          </cell>
          <cell r="B2385" t="str">
            <v>ET05700100/</v>
          </cell>
          <cell r="C2385" t="str">
            <v>Guarda-corpo em concreto armado (fck=15MPa, aco CA-50), formado por quadros retangulares de (1,90x0,50)m sustentados por 2 montantes de 0,85m de altura, inclusive fornecimento de materiais e elementos de fixacao na ponte.</v>
          </cell>
          <cell r="D2385" t="str">
            <v>m</v>
          </cell>
          <cell r="E2385">
            <v>57.87</v>
          </cell>
        </row>
        <row r="2386">
          <cell r="A2386" t="str">
            <v>ET000655</v>
          </cell>
          <cell r="B2386" t="str">
            <v>ET10050050/</v>
          </cell>
          <cell r="C2386" t="str">
            <v>Aco CA-25 para armadura de concreto, redonda, sem saliencia ou mossa, coeficiente de conformacao minima (aderencia) igual a 1, diametro igual a 5mm.  Fornecimento, incluindo 10% de perdas e arame 18.</v>
          </cell>
          <cell r="D2386" t="str">
            <v>Kg</v>
          </cell>
          <cell r="E2386">
            <v>2.98</v>
          </cell>
        </row>
        <row r="2387">
          <cell r="A2387" t="str">
            <v>ET001977</v>
          </cell>
          <cell r="B2387" t="str">
            <v>ET10050053/</v>
          </cell>
          <cell r="C2387" t="str">
            <v>Aco CA-25 para armadura de concreto, redonda, sem saliencia ou mossa, coeficiente de conformacao minima (aderencia) igual a 1, diametro de 6,3 a 8mm.  Fornecimento, incluindo 10% de perdas e arame 18.</v>
          </cell>
          <cell r="D2387" t="str">
            <v>Kg</v>
          </cell>
          <cell r="E2387">
            <v>3.05</v>
          </cell>
        </row>
        <row r="2388">
          <cell r="A2388" t="str">
            <v>ET000656</v>
          </cell>
          <cell r="B2388" t="str">
            <v>ET10050059/</v>
          </cell>
          <cell r="C2388" t="str">
            <v>Aco CA-25 para armadura de concreto, redonda, sem saliencia ou mossa, coeficiente de conformacao minima (aderencia) igual a 1, diametro maior ou igual a 10mm.  Fornecimento, incluindo 10% de perdas  e arame 18.</v>
          </cell>
          <cell r="D2388" t="str">
            <v>Kg</v>
          </cell>
          <cell r="E2388">
            <v>2.39</v>
          </cell>
        </row>
        <row r="2389">
          <cell r="A2389" t="str">
            <v>ET000657</v>
          </cell>
          <cell r="B2389" t="str">
            <v>ET10050062/</v>
          </cell>
          <cell r="C2389" t="str">
            <v>Aco CA-25 para armadura de concreto, redonda, sem saliencia ou mossa, coeficiente de conformacao minima (aderencia) igual a 1, diametro igual a 3/8".  Fornecimento, incluindo 10% de perdas e arame 18.</v>
          </cell>
          <cell r="D2389" t="str">
            <v>Kg</v>
          </cell>
          <cell r="E2389">
            <v>2.6</v>
          </cell>
        </row>
        <row r="2390">
          <cell r="A2390" t="str">
            <v>ET000658</v>
          </cell>
          <cell r="B2390" t="str">
            <v>ET10050065/</v>
          </cell>
          <cell r="C2390" t="str">
            <v>Aco CA-25 para armadura de concreto, redonda, sem saliencia ou mossa, coeficiente conformacao minima (aderencia) igual a 1, diametro igual a 1/2".  Fornecimento, incluindo 10% de perdas e arame 18.</v>
          </cell>
          <cell r="D2390" t="str">
            <v>Kg</v>
          </cell>
          <cell r="E2390">
            <v>2.08</v>
          </cell>
        </row>
        <row r="2391">
          <cell r="A2391" t="str">
            <v>ET000659</v>
          </cell>
          <cell r="B2391" t="str">
            <v>ET10050068/</v>
          </cell>
          <cell r="C2391" t="str">
            <v>Aco CA-25 para armadura de concreto, redonda, sem saliencia ou mossa, coeficiente conformacao minima (aderencia) igual a 1, diametro igual a 5/8".  Fornecimento, incluindo 10% de perdas e arame 18.</v>
          </cell>
          <cell r="D2391" t="str">
            <v>Kg</v>
          </cell>
          <cell r="E2391">
            <v>2.48</v>
          </cell>
        </row>
        <row r="2392">
          <cell r="A2392" t="str">
            <v>ET000660</v>
          </cell>
          <cell r="B2392" t="str">
            <v>ET10050071/</v>
          </cell>
          <cell r="C2392" t="str">
            <v>Aco CA-25 para armadura de concreto, redonda, sem saliencia ou mossa , coeficiente conformacao minima (aderencia) igual a 1, diametro igual a 3/4".  Fornecimento, incluindo 10% de perdas  e arame 18.</v>
          </cell>
          <cell r="D2392" t="str">
            <v>Kg</v>
          </cell>
          <cell r="E2392">
            <v>2.5</v>
          </cell>
        </row>
        <row r="2393">
          <cell r="A2393" t="str">
            <v>ET000661</v>
          </cell>
          <cell r="B2393" t="str">
            <v>ET10050074/</v>
          </cell>
          <cell r="C2393" t="str">
            <v>Aco CA-25 para armadura de concreto, redonda, sem saliencia ou mossa , coeficiente conformacao minima (aderencia) igual a 1, diametro igual a 7/8".  Fornecimento, incluindo 10% de perdas e arame 18.</v>
          </cell>
          <cell r="D2393" t="str">
            <v>Kg</v>
          </cell>
          <cell r="E2393">
            <v>2.42</v>
          </cell>
        </row>
        <row r="2394">
          <cell r="A2394" t="str">
            <v>ET000662</v>
          </cell>
          <cell r="B2394" t="str">
            <v>ET10050077/</v>
          </cell>
          <cell r="C2394" t="str">
            <v>Aco CA-25 para armadura de concreto, redonda, sem saliencia ou mossa , coeficiente conformacao minima (aderencia) igual a 1, diametro igual a 1".  Fornecimento, incluindo 10% de perdas e arame 18.</v>
          </cell>
          <cell r="D2394" t="str">
            <v>Kg</v>
          </cell>
          <cell r="E2394">
            <v>2.11</v>
          </cell>
        </row>
        <row r="2395">
          <cell r="A2395" t="str">
            <v>ET000663</v>
          </cell>
          <cell r="B2395" t="str">
            <v>ET10050080/</v>
          </cell>
          <cell r="C2395" t="str">
            <v>Aco CA-25 para armadura de concreto, redonda, sem saliencia ou mossa, coeficiente conformacao minima (aderencia) igual a 1, diametro igual a 1 1/4".  Fornecimento, incluindo 10% de perdas de pontas e arame 18.</v>
          </cell>
          <cell r="D2395" t="str">
            <v>Kg</v>
          </cell>
          <cell r="E2395">
            <v>3.21</v>
          </cell>
        </row>
        <row r="2396">
          <cell r="A2396" t="str">
            <v>ET000672</v>
          </cell>
          <cell r="B2396" t="str">
            <v>ET10050100/</v>
          </cell>
          <cell r="C2396" t="str">
            <v>Aco CA-50 para armadura de concreto, com saliencia ou mossa, coeficiente de conformacao superficial minimo (aderencia) igual a 1,5, diametro de 6,3mm.  Fornecimento, incluindo 10% de perdas e arame 18.</v>
          </cell>
          <cell r="D2396" t="str">
            <v>Kg</v>
          </cell>
          <cell r="E2396">
            <v>2.98</v>
          </cell>
        </row>
        <row r="2397">
          <cell r="A2397" t="str">
            <v>ET000673</v>
          </cell>
          <cell r="B2397" t="str">
            <v>ET10050103/</v>
          </cell>
          <cell r="C2397" t="str">
            <v>Aco CA-50 para armadura de concreto, com saliencia ou mossa, coeficiente de conformacao superficial minimo (aderencia) igual a 1,5, diametro de 8mm.  Fornecimento, incluimdo 10% de perdas e arame 18.</v>
          </cell>
          <cell r="D2397" t="str">
            <v>Kg</v>
          </cell>
          <cell r="E2397">
            <v>2.81</v>
          </cell>
        </row>
        <row r="2398">
          <cell r="A2398" t="str">
            <v>ET000674</v>
          </cell>
          <cell r="B2398" t="str">
            <v>ET10050106/</v>
          </cell>
          <cell r="C2398" t="str">
            <v>Aco CA-50 para armadura de concreto, com saliencia ou mossa, coeficiente de conformacao superficial minimo (aderencia) igual a 1,5, diametro de 10mm.  Fornecimento, incluindo 10% de perdas e arame 18.</v>
          </cell>
          <cell r="D2398" t="str">
            <v>Kg</v>
          </cell>
          <cell r="E2398">
            <v>2.5299999999999998</v>
          </cell>
        </row>
        <row r="2399">
          <cell r="A2399" t="str">
            <v>ET000675</v>
          </cell>
          <cell r="B2399" t="str">
            <v>ET10050109/</v>
          </cell>
          <cell r="C2399" t="str">
            <v>Aco CA-50 para armadura de concreto, com saliencia ou mossa, coeficiente de conformacao superficial minimo (aderencia) igual a 1,5, diametro de 12,5mm.  Fornecimento, incluindo 10% de perdas e arame 18.</v>
          </cell>
          <cell r="D2399" t="str">
            <v>Kg</v>
          </cell>
          <cell r="E2399">
            <v>2.37</v>
          </cell>
        </row>
        <row r="2400">
          <cell r="A2400" t="str">
            <v>ET000676</v>
          </cell>
          <cell r="B2400" t="str">
            <v>ET10050112/</v>
          </cell>
          <cell r="C2400" t="str">
            <v>Aco CA-50 para armadura de concreto, com saliencia ou mossa, coeficiente de conformacao superficial minimo (aderencia) igual a 1,5, diametro de 16mm.  Fornecimento, incluindo 10% de perdas e arame 18.</v>
          </cell>
          <cell r="D2400" t="str">
            <v>Kg</v>
          </cell>
          <cell r="E2400">
            <v>2.44</v>
          </cell>
        </row>
        <row r="2401">
          <cell r="A2401" t="str">
            <v>ET000677</v>
          </cell>
          <cell r="B2401" t="str">
            <v>ET10050115/</v>
          </cell>
          <cell r="C2401" t="str">
            <v>Aco CA-50 para armadura de concreto, com saliencia ou mossa, coeficiente de conformacao superficial minimo (aderencia) igual a 1,5, diametro de 20mm.  Fornecimento, incluindo 10% de perdas e arame 18.</v>
          </cell>
          <cell r="D2401" t="str">
            <v>Kg</v>
          </cell>
          <cell r="E2401">
            <v>2.42</v>
          </cell>
        </row>
        <row r="2402">
          <cell r="A2402" t="str">
            <v>ET000679</v>
          </cell>
          <cell r="B2402" t="str">
            <v>ET10050118/</v>
          </cell>
          <cell r="C2402" t="str">
            <v>Aco CA-50 para armadura de concreto, com saliencia ou mossa, coeficiente de conformacao superficial minimo (aderencia) igual a 1,5, diametro de 25mm.  Fornecimento, incluindo 10% de perdas  e arame 18.</v>
          </cell>
          <cell r="D2402" t="str">
            <v>Kg</v>
          </cell>
          <cell r="E2402">
            <v>2.42</v>
          </cell>
        </row>
        <row r="2403">
          <cell r="A2403" t="str">
            <v>ET000680</v>
          </cell>
          <cell r="B2403" t="str">
            <v>ET10050121/</v>
          </cell>
          <cell r="C2403" t="str">
            <v>Aco CA-50 para armadura de concreto, com saliencia ou mossa, coeficiente de conformacao superficial minimo (aderencia) igual a 1,5, diametro de 32mm.  Fornecimento, incluindo 10% de perdas e arame 18.</v>
          </cell>
          <cell r="D2403" t="str">
            <v>Kg</v>
          </cell>
          <cell r="E2403">
            <v>2.83</v>
          </cell>
        </row>
        <row r="2404">
          <cell r="A2404" t="str">
            <v>ET000664</v>
          </cell>
          <cell r="B2404" t="str">
            <v>ET10050150/</v>
          </cell>
          <cell r="C2404" t="str">
            <v>Aco CA-60 para armadura de concreto, redondo, sem saliencia ou mossa, coeficiente de conformacao superficial minimo (aderencia) igual a 1,5, diametro de 3,4mm.  Fornecimento, incluindo  10% de perdas e arame 18.</v>
          </cell>
          <cell r="D2404" t="str">
            <v>Kg</v>
          </cell>
          <cell r="E2404">
            <v>2.76</v>
          </cell>
        </row>
        <row r="2405">
          <cell r="A2405" t="str">
            <v>ET000665</v>
          </cell>
          <cell r="B2405" t="str">
            <v>ET10050153/</v>
          </cell>
          <cell r="C2405" t="str">
            <v>Aco CA-60 para armadura de concreto, redondo, sem saliencia ou mossa, coeficiente de conformacao superficial minimo (aderencia) igual a 1,5, diametro de 4,20mm.  Fornecimento, incluindo 10% de perdas e arame 18.</v>
          </cell>
          <cell r="D2405" t="str">
            <v>Kg</v>
          </cell>
          <cell r="E2405">
            <v>2.88</v>
          </cell>
        </row>
        <row r="2406">
          <cell r="A2406" t="str">
            <v>ET000666</v>
          </cell>
          <cell r="B2406" t="str">
            <v>ET10050156/</v>
          </cell>
          <cell r="C2406" t="str">
            <v>Aco CA-60 para armadura de concreto, redondo, sem saliencia ou mossa, coeficiente de conformacao superficial minimo (aderencia) igual a 1,5, diametro de 4,60mm.  Fornecimento, incluindo 10% de perdas e arame 18.</v>
          </cell>
          <cell r="D2406" t="str">
            <v>Kg</v>
          </cell>
          <cell r="E2406">
            <v>3.79</v>
          </cell>
        </row>
        <row r="2407">
          <cell r="A2407" t="str">
            <v>ET000667</v>
          </cell>
          <cell r="B2407" t="str">
            <v>ET10050159/</v>
          </cell>
          <cell r="C2407" t="str">
            <v>Aco CA-60 para armadura de concreto, redondo, sem saliencia ou mossa, coeficiente de conformacao superficial minimo (aderencia) igual a 1,5, diametro de 5mm.  Fornecimento, incluindo 10% de perdas e arame 18.</v>
          </cell>
          <cell r="D2407" t="str">
            <v>Kg</v>
          </cell>
          <cell r="E2407">
            <v>3.11</v>
          </cell>
        </row>
        <row r="2408">
          <cell r="A2408" t="str">
            <v>ET000668</v>
          </cell>
          <cell r="B2408" t="str">
            <v>ET10050162/</v>
          </cell>
          <cell r="C2408" t="str">
            <v>Aco CA-60 para armadura de concreto, redondo, sem saliencia ou mossa, coeficiente de conformacao superficial minimo (aderencia) igual a 1,5, diametro de 6mm.  Fornecimento, incluindo 10% de  perdas e arame 18.</v>
          </cell>
          <cell r="D2408" t="str">
            <v>Kg</v>
          </cell>
          <cell r="E2408">
            <v>3.08</v>
          </cell>
        </row>
        <row r="2409">
          <cell r="A2409" t="str">
            <v>ET000669</v>
          </cell>
          <cell r="B2409" t="str">
            <v>ET10050165/</v>
          </cell>
          <cell r="C2409" t="str">
            <v>Aco CA-60 para armadura de concreto, redondo, sem saliencia ou mossa, coeficiente de conformacao superficial minimo (aderencia) igual a 1,5, diametro de 6,40mm.  Fornecimento, incluindo 10% de perdas e arame 18.</v>
          </cell>
          <cell r="D2409" t="str">
            <v>Kg</v>
          </cell>
          <cell r="E2409">
            <v>3.72</v>
          </cell>
        </row>
        <row r="2410">
          <cell r="A2410" t="str">
            <v>ET000670</v>
          </cell>
          <cell r="B2410" t="str">
            <v>ET10050168/</v>
          </cell>
          <cell r="C2410" t="str">
            <v>Aco CA-60 para armadura de concreto, redondo, sem saliencia ou mossa, coeficiente de conformacao superficial minimo (aderencia) igual a 1,5, diametro de 7mm.  Fornecimento, incluindo 10% de perdas de pontas e arame 18.</v>
          </cell>
          <cell r="D2410" t="str">
            <v>Kg</v>
          </cell>
          <cell r="E2410">
            <v>2.99</v>
          </cell>
        </row>
        <row r="2411">
          <cell r="A2411" t="str">
            <v>ET000671</v>
          </cell>
          <cell r="B2411" t="str">
            <v>ET10050171/</v>
          </cell>
          <cell r="C2411" t="str">
            <v>Aco CA-60 para armadura de concreto, redondo, sem saliencia ou mossa, coeficiente de conformacao superficial minimo (aderencia) igual a 1,5, diametro de 8mm.  Fornecimento, incluindo 10% de perdas e arame 18.</v>
          </cell>
          <cell r="D2411" t="str">
            <v>Kg</v>
          </cell>
          <cell r="E2411">
            <v>2.73</v>
          </cell>
        </row>
        <row r="2412">
          <cell r="A2412" t="str">
            <v>ET002534</v>
          </cell>
          <cell r="B2412" t="str">
            <v>ET10050200/</v>
          </cell>
          <cell r="C2412" t="str">
            <v>Cabo de aco de 6 cordoalhas de 1/2" (12,5mm) inclusive bainha metalica, e perdas de pontas, compreendendo apenas o fornecimento medido pelo peso do cabo de aco geometricamente necessario.</v>
          </cell>
          <cell r="D2412" t="str">
            <v>Kg</v>
          </cell>
          <cell r="E2412">
            <v>8.17</v>
          </cell>
        </row>
        <row r="2413">
          <cell r="A2413" t="str">
            <v>ET002393</v>
          </cell>
          <cell r="B2413" t="str">
            <v>ET10050250/</v>
          </cell>
          <cell r="C2413" t="str">
            <v>Cabo de aco de 12 cordoalhas de 1/2" (12,5mm) inclusive bainha metalica, e perdas de pontas, com fornecimento medido pelo peso do cabo de aco geometricamente necessarios.</v>
          </cell>
          <cell r="D2413" t="str">
            <v>Kg</v>
          </cell>
          <cell r="E2413">
            <v>6.73</v>
          </cell>
        </row>
        <row r="2414">
          <cell r="A2414" t="str">
            <v>ET005116</v>
          </cell>
          <cell r="B2414" t="str">
            <v>ET10050300/</v>
          </cell>
          <cell r="C2414" t="str">
            <v>Cabo de aco de 19 cordoalhas de 1/2" (12,5mm) inclusive bainha metalica, e perdas de pontas, com fornecimento medido pelo peso do cabo de aco geometricamente necessarios.</v>
          </cell>
          <cell r="D2414" t="str">
            <v>Kg</v>
          </cell>
          <cell r="E2414">
            <v>6.16</v>
          </cell>
        </row>
        <row r="2415">
          <cell r="A2415" t="str">
            <v>ET008239</v>
          </cell>
          <cell r="B2415" t="str">
            <v>ET10050350/</v>
          </cell>
          <cell r="C2415" t="str">
            <v>Cabo de aco galvanizado, diametro de 3/8", com alma de fibra, 6 pernas com 19 fios.  Fornecimento.</v>
          </cell>
          <cell r="D2415" t="str">
            <v>m</v>
          </cell>
          <cell r="E2415">
            <v>5.21</v>
          </cell>
        </row>
        <row r="2416">
          <cell r="A2416" t="str">
            <v>ET006184</v>
          </cell>
          <cell r="B2416" t="str">
            <v>ET10050356/</v>
          </cell>
          <cell r="C2416" t="str">
            <v>Cabo de aco galvanizado, diametro de 5/8".  Fornecimento.</v>
          </cell>
          <cell r="D2416" t="str">
            <v>m</v>
          </cell>
          <cell r="E2416">
            <v>12.39</v>
          </cell>
        </row>
        <row r="2417">
          <cell r="A2417" t="str">
            <v>ET000682</v>
          </cell>
          <cell r="B2417" t="str">
            <v>ET10100050/</v>
          </cell>
          <cell r="C2417" t="str">
            <v>Corte, dobragem, montagem e colocacao de ferragens nas formas, aco CA-25, barra redonda com diametro igual a 5mm.</v>
          </cell>
          <cell r="D2417" t="str">
            <v>Kg</v>
          </cell>
          <cell r="E2417">
            <v>1.39</v>
          </cell>
        </row>
        <row r="2418">
          <cell r="A2418" t="str">
            <v>ET000683</v>
          </cell>
          <cell r="B2418" t="str">
            <v>ET10100053/</v>
          </cell>
          <cell r="C2418" t="str">
            <v>Corte, dobragem, montagem e colocacao de ferragens nas formas, aco CA-25, barra redonda com diametro entre 6,3mm a 8mm.</v>
          </cell>
          <cell r="D2418" t="str">
            <v>Kg</v>
          </cell>
          <cell r="E2418">
            <v>1.1599999999999999</v>
          </cell>
        </row>
        <row r="2419">
          <cell r="A2419" t="str">
            <v>ET000687</v>
          </cell>
          <cell r="B2419" t="str">
            <v>ET10100056/</v>
          </cell>
          <cell r="C2419" t="str">
            <v>Corte, dobragem, montagem e colocacao de ferragens nas formas, aco CA-50, em barra redonda, com diametro igual a 6,3mm.</v>
          </cell>
          <cell r="D2419" t="str">
            <v>Kg</v>
          </cell>
          <cell r="E2419">
            <v>1.39</v>
          </cell>
        </row>
        <row r="2420">
          <cell r="A2420" t="str">
            <v>ET000684</v>
          </cell>
          <cell r="B2420" t="str">
            <v>ET10100059/</v>
          </cell>
          <cell r="C2420" t="str">
            <v>Corte, dobragem, montagem e colocacao de ferragens nas formas, aco CA-25, barra redonda com diametro maior ou igual a 10mm.</v>
          </cell>
          <cell r="D2420" t="str">
            <v>Kg</v>
          </cell>
          <cell r="E2420" t="e">
            <v>#N/A</v>
          </cell>
        </row>
        <row r="2421">
          <cell r="A2421" t="str">
            <v>ET000689</v>
          </cell>
          <cell r="B2421" t="str">
            <v>ET10100062/</v>
          </cell>
          <cell r="C2421" t="str">
            <v>Corte, dobragem, montagem e colocacao de ferragens nas formas, aco CA-50, em barra redonda, com diametro acima de 12,5mm.</v>
          </cell>
          <cell r="D2421" t="str">
            <v>Kg</v>
          </cell>
          <cell r="E2421">
            <v>1.04</v>
          </cell>
        </row>
        <row r="2422">
          <cell r="A2422" t="str">
            <v>ET000688</v>
          </cell>
          <cell r="B2422" t="str">
            <v>ET10100061/</v>
          </cell>
          <cell r="C2422" t="str">
            <v>Corte, dobragem, montagem e colocacao de ferragens nas formas, aco CA-50, em barra redonda, com diametro entre 6,3mm e 12,5mm.</v>
          </cell>
          <cell r="D2422" t="str">
            <v>Kg</v>
          </cell>
          <cell r="E2422">
            <v>1.22</v>
          </cell>
        </row>
        <row r="2423">
          <cell r="A2423" t="str">
            <v>ET000685</v>
          </cell>
          <cell r="B2423" t="str">
            <v>ET10100068/</v>
          </cell>
          <cell r="C2423" t="str">
            <v>Corte, dobragem, montagem e colocacao de ferragens nas formas, aco CA-60, em fio redondo, com diametro entre 4,2mm a 6mm.</v>
          </cell>
          <cell r="D2423" t="str">
            <v>Kg</v>
          </cell>
          <cell r="E2423">
            <v>1.28</v>
          </cell>
        </row>
        <row r="2424">
          <cell r="A2424" t="str">
            <v>ET000686</v>
          </cell>
          <cell r="B2424" t="str">
            <v>ET10100071/</v>
          </cell>
          <cell r="C2424" t="str">
            <v>Corte, dobragem, montagem e colocacao de ferragens nas formas, aco CA-60, em fio redondo, com diametro entre 6,4mm a 8mm.</v>
          </cell>
          <cell r="D2424" t="str">
            <v>Kg</v>
          </cell>
          <cell r="E2424">
            <v>1.39</v>
          </cell>
        </row>
        <row r="2425">
          <cell r="A2425" t="str">
            <v>ET017895</v>
          </cell>
          <cell r="B2425" t="str">
            <v>ET10100100A</v>
          </cell>
          <cell r="C2425" t="str">
            <v>Preparo e colocacao de 6 cordoalhas de 12,5mm nas formas, compreendendo corte, montagem, enfiacao na bainha e fornecimento de cimento para injecao.</v>
          </cell>
          <cell r="D2425" t="str">
            <v>m</v>
          </cell>
          <cell r="E2425">
            <v>4.3600000000000003</v>
          </cell>
        </row>
        <row r="2426">
          <cell r="A2426" t="str">
            <v>ET017893</v>
          </cell>
          <cell r="B2426" t="str">
            <v>ET10100103A</v>
          </cell>
          <cell r="C2426" t="str">
            <v>Preparo e colocacao de 12 cordoalhas de 12,5mm nas formas compreendendo corte, montagem, enfiacao e fornecimento de cimento para injecao.</v>
          </cell>
          <cell r="D2426" t="str">
            <v>m</v>
          </cell>
          <cell r="E2426">
            <v>10.53</v>
          </cell>
        </row>
        <row r="2427">
          <cell r="A2427" t="str">
            <v>ET017911</v>
          </cell>
          <cell r="B2427" t="str">
            <v>ET10100106A</v>
          </cell>
          <cell r="C2427" t="str">
            <v>Preparo e colocacao de 19 cordoalhas de 12,5mm nas formas, compreendendo corte, dobragem, enfiacao na bainha, bem como o fornecimento de cimento para injecao.</v>
          </cell>
          <cell r="D2427" t="str">
            <v>m</v>
          </cell>
          <cell r="E2427">
            <v>5.6</v>
          </cell>
        </row>
        <row r="2428">
          <cell r="A2428" t="str">
            <v>ET000628</v>
          </cell>
          <cell r="B2428" t="str">
            <v>ET15050050/</v>
          </cell>
          <cell r="C2428" t="str">
            <v>Formas especiais de madeira para pecas de concreto pre-moldado, servindo 20 vezes, tabuas de Pinho de 3a ou madeira equivalente, com 4cm de espessura, moldagem e desmoldagem.</v>
          </cell>
          <cell r="D2428" t="str">
            <v>m2</v>
          </cell>
          <cell r="E2428">
            <v>8.2799999999999994</v>
          </cell>
        </row>
        <row r="2429">
          <cell r="A2429" t="str">
            <v>ET000631</v>
          </cell>
          <cell r="B2429" t="str">
            <v>ET15100050/</v>
          </cell>
          <cell r="C2429" t="str">
            <v>Formas de madeira para moldagem de pecas de concreto armado com paramentos planos, em lajes, vigas, paredes, etc., inclusive fornecimento dos materiais e desmoldagem servindo a madeira 1 vez, tabuas de Pinho de 3a ou madeira equivalente, com 2,5cm de espe</v>
          </cell>
          <cell r="D2429" t="str">
            <v>m2</v>
          </cell>
          <cell r="E2429">
            <v>29.72</v>
          </cell>
        </row>
        <row r="2430">
          <cell r="A2430" t="str">
            <v>ET000630</v>
          </cell>
          <cell r="B2430" t="str">
            <v>ET15100100/</v>
          </cell>
          <cell r="C2430" t="str">
            <v xml:space="preserve">Formas de madeira para moldagem de pecas de concreto armado com paramentos planos, em lajes, vigas, paredes, etc., inclusive fornecimento dos materiais e desmoldagem servindo a madeira 1,4 vezes, tabuas de Pinho de 3a ou madeira equivalente, com 2,5cm de </v>
          </cell>
          <cell r="D2430" t="str">
            <v>m2</v>
          </cell>
          <cell r="E2430">
            <v>25.83</v>
          </cell>
        </row>
        <row r="2431">
          <cell r="A2431" t="str">
            <v>ET000743</v>
          </cell>
          <cell r="B2431" t="str">
            <v>ET55100203/</v>
          </cell>
          <cell r="C2431" t="str">
            <v>Superestrutura de ponte ou viaduto, pre-fabricada, em concreto protendido, classe 36, para 2 faixas de trafego, com 7,20m de pista de rolamento, com vao entre 7,50m e 12,50m, colocado.</v>
          </cell>
          <cell r="D2431" t="str">
            <v>m</v>
          </cell>
          <cell r="E2431">
            <v>13271.49</v>
          </cell>
        </row>
        <row r="2432">
          <cell r="A2432" t="str">
            <v>ET007127</v>
          </cell>
          <cell r="B2432" t="str">
            <v>ET55100206/</v>
          </cell>
          <cell r="C2432" t="str">
            <v>Superestrutura de ponte ou viaduto, pre-fabricada, em concreto protendido, classe 36, para 2 faixas de trafego, com 7,20m de pista de rolamento, com largura total de 10,50m, sem capeamento, com vao entre 17,50m e 25m, colocado.</v>
          </cell>
          <cell r="D2432" t="str">
            <v>m</v>
          </cell>
          <cell r="E2432">
            <v>17770.689999999999</v>
          </cell>
        </row>
        <row r="2433">
          <cell r="A2433" t="str">
            <v>ET000744</v>
          </cell>
          <cell r="B2433" t="str">
            <v>ET55100250/</v>
          </cell>
          <cell r="C2433" t="str">
            <v>Superestrutura de ponte ou viaduto, pre-fabricada, em concreto protendido, classe 36, para 2 faixas de trafego, com 7,20m de pista de rolamento, com guarda-rodas, passeios e guarda-corpo e largura total de 10,50m, sem capeamento, com vao entre 7,50m e 12,</v>
          </cell>
          <cell r="D2433" t="str">
            <v>m</v>
          </cell>
          <cell r="E2433">
            <v>14808.9</v>
          </cell>
        </row>
        <row r="2434">
          <cell r="A2434" t="str">
            <v>ET000745</v>
          </cell>
          <cell r="B2434" t="str">
            <v>ET55100300/</v>
          </cell>
          <cell r="C2434" t="str">
            <v>Superestrutura de passarela, pre-fabricadas, para pedestre, em concreto protendido, com 1,75m de largura util, com vao entre 7,50m e 15m, colocado.</v>
          </cell>
          <cell r="D2434" t="str">
            <v>m</v>
          </cell>
          <cell r="E2434">
            <v>2539.42</v>
          </cell>
        </row>
        <row r="2435">
          <cell r="A2435" t="str">
            <v>ET007111</v>
          </cell>
          <cell r="B2435" t="str">
            <v>ET55100350/</v>
          </cell>
          <cell r="C2435" t="str">
            <v>Lancamento de viga pre-moldada, comprimento medio de 25m e 30 toneladas, com utilizacao de trelica sicet e carrelone.  Compreendendo carregador frontal para propulsao do carrelone, apoios de nivelamento em concreto armado para a trelica, inclusive operaca</v>
          </cell>
          <cell r="D2435" t="str">
            <v>un</v>
          </cell>
          <cell r="E2435" t="e">
            <v>#N/A</v>
          </cell>
        </row>
        <row r="2436">
          <cell r="A2436" t="str">
            <v>ET004800</v>
          </cell>
          <cell r="B2436" t="str">
            <v>ET60050050/</v>
          </cell>
          <cell r="C2436" t="str">
            <v>Concreto importado de usina dosado racionalmente para uma resistencia caracteristica a compressao de 9MPa.</v>
          </cell>
          <cell r="D2436" t="str">
            <v>m3</v>
          </cell>
          <cell r="E2436">
            <v>169.16</v>
          </cell>
        </row>
        <row r="2437">
          <cell r="A2437" t="str">
            <v>ET000731</v>
          </cell>
          <cell r="B2437" t="str">
            <v>ET60050053/</v>
          </cell>
          <cell r="C2437" t="str">
            <v>Concreto importado de usina dosado racionalmente para uma resistencia caracteristica a compressao de 11MPa.</v>
          </cell>
          <cell r="D2437" t="str">
            <v>m3</v>
          </cell>
          <cell r="E2437">
            <v>168.13</v>
          </cell>
        </row>
        <row r="2438">
          <cell r="A2438" t="str">
            <v>ET000732</v>
          </cell>
          <cell r="B2438" t="str">
            <v>ET60050056/</v>
          </cell>
          <cell r="C2438" t="str">
            <v>Concreto importado de usina dosado racionalmente para uma resistencia caracteristica a compressao de 15MPa.</v>
          </cell>
          <cell r="D2438" t="str">
            <v>m3</v>
          </cell>
          <cell r="E2438">
            <v>179</v>
          </cell>
        </row>
        <row r="2439">
          <cell r="A2439" t="str">
            <v>ET000733</v>
          </cell>
          <cell r="B2439" t="str">
            <v>ET60050059/</v>
          </cell>
          <cell r="C2439" t="str">
            <v>Concreto importado de usina dosado racionalmente para uma resistencia caracteristica a compressao de 18MPa.</v>
          </cell>
          <cell r="D2439" t="str">
            <v>m3</v>
          </cell>
          <cell r="E2439">
            <v>187.34</v>
          </cell>
        </row>
        <row r="2440">
          <cell r="A2440" t="str">
            <v>ET000734</v>
          </cell>
          <cell r="B2440" t="str">
            <v>ET60050062/</v>
          </cell>
          <cell r="C2440" t="str">
            <v>Concreto importado de usina dosado racionalmente para uma resistencia caracteristica a compressao de 20MPa.</v>
          </cell>
          <cell r="D2440" t="str">
            <v>m3</v>
          </cell>
          <cell r="E2440">
            <v>194.63</v>
          </cell>
        </row>
        <row r="2441">
          <cell r="A2441" t="str">
            <v>ET000735</v>
          </cell>
          <cell r="B2441" t="str">
            <v>ET60050065/</v>
          </cell>
          <cell r="C2441" t="str">
            <v>Concreto importado de usina dosado racionalmente para uma resistencia caracteristica a compressao de 21MPa.</v>
          </cell>
          <cell r="D2441" t="str">
            <v>m3</v>
          </cell>
          <cell r="E2441">
            <v>198.28</v>
          </cell>
        </row>
        <row r="2442">
          <cell r="A2442" t="str">
            <v>ET000736</v>
          </cell>
          <cell r="B2442" t="str">
            <v>ET60050068/</v>
          </cell>
          <cell r="C2442" t="str">
            <v>Concreto importado de usina dosado racionalmente para uma resistencia caracteristica a compressao de 22,5MPa.</v>
          </cell>
          <cell r="D2442" t="str">
            <v>m3</v>
          </cell>
          <cell r="E2442">
            <v>211.53</v>
          </cell>
        </row>
        <row r="2443">
          <cell r="A2443" t="str">
            <v>ET016694</v>
          </cell>
          <cell r="B2443" t="str">
            <v>ET60050100/</v>
          </cell>
          <cell r="C2443" t="str">
            <v>Concreto importado de usina dosado racionalmente para uma resistencia caracteristica a compressao de 40Mpa.</v>
          </cell>
          <cell r="D2443" t="str">
            <v>m3</v>
          </cell>
          <cell r="E2443">
            <v>258.51</v>
          </cell>
        </row>
        <row r="2444">
          <cell r="A2444" t="str">
            <v>ET017123</v>
          </cell>
          <cell r="B2444" t="str">
            <v>ET60050150/</v>
          </cell>
          <cell r="C2444" t="str">
            <v>Concreto usinado com fck=11MPa, colorido com oxido de ferro vermelho, inclusive transporte e descarga.</v>
          </cell>
          <cell r="D2444" t="str">
            <v>m3</v>
          </cell>
          <cell r="E2444" t="e">
            <v>#N/A</v>
          </cell>
        </row>
        <row r="2445">
          <cell r="A2445" t="str">
            <v>ET018056</v>
          </cell>
          <cell r="B2445" t="str">
            <v>ET60050159/</v>
          </cell>
          <cell r="C2445" t="str">
            <v>Concreto colorido, com oxido de ferro vermelho sintetico, importado de usina, dosado racionalmente para uma resistencia caracteristica a compressao de 15 Mpa.</v>
          </cell>
          <cell r="D2445" t="str">
            <v>m3</v>
          </cell>
          <cell r="E2445">
            <v>183.96</v>
          </cell>
        </row>
        <row r="2446">
          <cell r="A2446" t="str">
            <v>ET018065</v>
          </cell>
          <cell r="B2446" t="str">
            <v>ET60100300/</v>
          </cell>
          <cell r="C2446" t="e">
            <v>#N/A</v>
          </cell>
          <cell r="D2446" t="e">
            <v>#N/A</v>
          </cell>
          <cell r="E2446">
            <v>293.20999999999998</v>
          </cell>
        </row>
        <row r="2447">
          <cell r="A2447" t="str">
            <v>ET018078</v>
          </cell>
          <cell r="B2447" t="str">
            <v>ET60100500/</v>
          </cell>
          <cell r="C2447" t="e">
            <v>#N/A</v>
          </cell>
          <cell r="D2447" t="e">
            <v>#N/A</v>
          </cell>
          <cell r="E2447">
            <v>351.21</v>
          </cell>
        </row>
        <row r="2448">
          <cell r="A2448" t="str">
            <v>ET018079</v>
          </cell>
          <cell r="B2448" t="str">
            <v>ET60100600/</v>
          </cell>
          <cell r="C2448" t="e">
            <v>#N/A</v>
          </cell>
          <cell r="D2448" t="e">
            <v>#N/A</v>
          </cell>
          <cell r="E2448">
            <v>383.21</v>
          </cell>
        </row>
        <row r="2449">
          <cell r="A2449" t="str">
            <v>ET018066</v>
          </cell>
          <cell r="B2449" t="str">
            <v>ET60100700/</v>
          </cell>
          <cell r="C2449" t="e">
            <v>#N/A</v>
          </cell>
          <cell r="D2449" t="e">
            <v>#N/A</v>
          </cell>
          <cell r="E2449">
            <v>414.12</v>
          </cell>
        </row>
        <row r="2450">
          <cell r="A2450" t="str">
            <v>ET018080</v>
          </cell>
          <cell r="B2450" t="str">
            <v>ET60150050/</v>
          </cell>
          <cell r="C2450" t="e">
            <v>#N/A</v>
          </cell>
          <cell r="D2450" t="e">
            <v>#N/A</v>
          </cell>
          <cell r="E2450">
            <v>22.5</v>
          </cell>
        </row>
        <row r="2451">
          <cell r="A2451" t="str">
            <v>ET017186</v>
          </cell>
          <cell r="B2451" t="str">
            <v>ET65050050/</v>
          </cell>
          <cell r="C2451" t="str">
            <v>Aplicacao com Air Less de inibidor de corrosao Sika Ferrogard-903 ou similar em estrutura de comcreto armado nos servicos de recuperacao estrutural.  Exclusive limpeza da estrutura.</v>
          </cell>
          <cell r="D2451" t="str">
            <v>m2</v>
          </cell>
          <cell r="E2451">
            <v>14.72</v>
          </cell>
        </row>
        <row r="2452">
          <cell r="A2452" t="str">
            <v>ET007405</v>
          </cell>
          <cell r="B2452" t="str">
            <v>ET65050100/</v>
          </cell>
          <cell r="C2452" t="str">
            <v>Recuperacao de armadura, tratando-se a ferragem com Reaxcel 10 ou Sika Top Armatron ou similar.</v>
          </cell>
          <cell r="D2452" t="str">
            <v>m2</v>
          </cell>
          <cell r="E2452" t="e">
            <v>#N/A</v>
          </cell>
        </row>
        <row r="2453">
          <cell r="A2453" t="str">
            <v>ET017782</v>
          </cell>
          <cell r="B2453" t="str">
            <v>ET65050103/</v>
          </cell>
          <cell r="C2453" t="str">
            <v>Recuperacao de ferragem em estrutura de concreto, sem utilizacao de solda, incluindo fornecimento, corte, dobragem e colocacao.</v>
          </cell>
          <cell r="D2453" t="str">
            <v>Kg</v>
          </cell>
          <cell r="E2453">
            <v>7.62</v>
          </cell>
        </row>
        <row r="2454">
          <cell r="A2454" t="str">
            <v>ET017910</v>
          </cell>
          <cell r="B2454" t="str">
            <v>ET65050106A</v>
          </cell>
          <cell r="C2454" t="str">
            <v>Recuperacao de armadura de concreto, por meio de solda eletrica.</v>
          </cell>
          <cell r="D2454" t="str">
            <v>Kg</v>
          </cell>
          <cell r="E2454">
            <v>28.35</v>
          </cell>
        </row>
        <row r="2455">
          <cell r="A2455" t="str">
            <v>ET017316</v>
          </cell>
          <cell r="B2455" t="str">
            <v>ET65050150/</v>
          </cell>
          <cell r="C2455" t="str">
            <v>Reforco estrutural composto de manta de fibra de carbono com espessura de 0,165mm, sistema MFC ou similar, inclusive lixamento da superficie, regularizacao por enchimento aleatorio e aplicacao de adesivo epoxi para fixacao e suturacao das fibras de carbon</v>
          </cell>
          <cell r="D2455" t="str">
            <v>m2</v>
          </cell>
          <cell r="E2455">
            <v>409.24</v>
          </cell>
        </row>
        <row r="2456">
          <cell r="A2456" t="str">
            <v>ET017318</v>
          </cell>
          <cell r="B2456" t="str">
            <v>ET65050153/</v>
          </cell>
          <cell r="C2456" t="str">
            <v>Reforco estrutural composto de manta de fibra de carbono com espessura de 0,330mm, sistema SIKAWRAP ou similar, inclusive lixamento da superficie, regularizacao por enchimento aleatorio e aplicacao de adesivo epoxi para fixacao e saturacao das fibras de c</v>
          </cell>
          <cell r="D2456" t="str">
            <v>m2</v>
          </cell>
          <cell r="E2456">
            <v>379.48</v>
          </cell>
        </row>
        <row r="2457">
          <cell r="A2457" t="str">
            <v>ET017317</v>
          </cell>
          <cell r="B2457" t="str">
            <v>ET65050156/</v>
          </cell>
          <cell r="C2457" t="str">
            <v xml:space="preserve">Reforco estrutural com lamina de fibra de carbono, largura de 50mm e espessura de 1,20mm, sistema SIKACARBODUR ou similar, inclusive lixamento da superficie, regularizacao por enchimento aleatorio e aplicacao de adesivo epoxi para fixacao e saturacao das </v>
          </cell>
          <cell r="D2457" t="str">
            <v>m2</v>
          </cell>
          <cell r="E2457">
            <v>378.5</v>
          </cell>
        </row>
        <row r="2458">
          <cell r="A2458" t="str">
            <v>ET002494</v>
          </cell>
          <cell r="B2458" t="str">
            <v>ET65050200/</v>
          </cell>
          <cell r="C2458" t="str">
            <v>Tratamento de armaduras de ferro em estruturas de concreto armado a base de resina acrilica.</v>
          </cell>
          <cell r="D2458" t="str">
            <v>m2</v>
          </cell>
          <cell r="E2458">
            <v>36.97</v>
          </cell>
        </row>
        <row r="2459">
          <cell r="A2459" t="str">
            <v>ET017974</v>
          </cell>
          <cell r="B2459" t="str">
            <v>ET70050100/</v>
          </cell>
          <cell r="C2459" t="str">
            <v>Saco solo cimento (RIP RAP), com capacidade para 0,07m3 de material adensado, nas dimensoes aproximadas de (0,60x0,58x0,20)m, com taxa de 10% de cimento, inclusive fornecimento de todos os materiais, dosagem, mistura, acondicionamento, costura e transport</v>
          </cell>
          <cell r="D2459" t="str">
            <v>un</v>
          </cell>
          <cell r="E2459">
            <v>8.02</v>
          </cell>
        </row>
        <row r="2460">
          <cell r="A2460" t="str">
            <v>ET002076</v>
          </cell>
          <cell r="B2460" t="str">
            <v>ET75050050/</v>
          </cell>
          <cell r="C2460" t="str">
            <v>Berco de argamassa Epoxi (Grout).</v>
          </cell>
          <cell r="D2460" t="str">
            <v>m3</v>
          </cell>
          <cell r="E2460">
            <v>1846.58</v>
          </cell>
        </row>
        <row r="2461">
          <cell r="A2461" t="str">
            <v>ET017800</v>
          </cell>
          <cell r="B2461" t="str">
            <v>ET75050100/</v>
          </cell>
          <cell r="C2461" t="str">
            <v>Fixacao de apoios estruturais, ancoragem de cabos, colagem de elementos pre-moldados, juntas de concretagem (juntas finas), fixacao de chumbadores, calhas e guias, reparos em arestas de concreto aparente, trincas e defeitos superficiais e colagem de concr</v>
          </cell>
          <cell r="D2461" t="str">
            <v>Kg</v>
          </cell>
          <cell r="E2461">
            <v>42.15</v>
          </cell>
        </row>
        <row r="2462">
          <cell r="A2462" t="str">
            <v>ET006480</v>
          </cell>
          <cell r="B2462" t="str">
            <v>ET75050150/</v>
          </cell>
          <cell r="C2462" t="str">
            <v>Fornecimento e aplicacao de Grout ou similar.</v>
          </cell>
          <cell r="D2462" t="str">
            <v>m3</v>
          </cell>
          <cell r="E2462">
            <v>1750.35</v>
          </cell>
        </row>
        <row r="2463">
          <cell r="A2463" t="str">
            <v>ET000431</v>
          </cell>
          <cell r="B2463" t="str">
            <v>ET75050200/</v>
          </cell>
          <cell r="C2463" t="str">
            <v>Injecao de calda de cimento, admitindo uma producao media bruta de 0,5saco/h, inclusive fornecimento dos materiais, medido por saco de 50Kg.</v>
          </cell>
          <cell r="D2463" t="str">
            <v>saco</v>
          </cell>
          <cell r="E2463">
            <v>80.33</v>
          </cell>
        </row>
        <row r="2464">
          <cell r="A2464" t="str">
            <v>ET000430</v>
          </cell>
          <cell r="B2464" t="str">
            <v>ET75050203/</v>
          </cell>
          <cell r="C2464" t="str">
            <v>Injecao de calda de cimento, admitindo uma producao media bruta de 1saco/h, inclusive fornecimento dos materiais, medido por saco de 50Kg.</v>
          </cell>
          <cell r="D2464" t="str">
            <v>saco</v>
          </cell>
          <cell r="E2464">
            <v>49.66</v>
          </cell>
        </row>
        <row r="2465">
          <cell r="A2465" t="str">
            <v>ET000432</v>
          </cell>
          <cell r="B2465" t="str">
            <v>ET75050206/</v>
          </cell>
          <cell r="C2465" t="str">
            <v>Injecao de calda de cimento, admitindo uma producao media bruta de 2 sacos/h, inclusive fornecimento dos materiais, medido por saco de 50Kg.</v>
          </cell>
          <cell r="D2465" t="str">
            <v>saco</v>
          </cell>
          <cell r="E2465">
            <v>33.58</v>
          </cell>
        </row>
        <row r="2466">
          <cell r="A2466" t="str">
            <v>ET017595</v>
          </cell>
          <cell r="B2466" t="str">
            <v>ET75050250/</v>
          </cell>
          <cell r="C2466" t="str">
            <v>Injecao de calda de cimento para chumbamento de tirantes, com pressao de 0,20MPa, aferida atraves de manometro, incluindo todos os materiais, equipamentos e mao de obra.</v>
          </cell>
          <cell r="D2466" t="str">
            <v>saco</v>
          </cell>
          <cell r="E2466">
            <v>24.43</v>
          </cell>
        </row>
        <row r="2467">
          <cell r="A2467" t="str">
            <v>ET017693</v>
          </cell>
          <cell r="B2467" t="str">
            <v>ET75050300/</v>
          </cell>
          <cell r="C2467" t="str">
            <v>Injecao de resina Epoxica em fissuras de concreto estrutural, inclusive preparo do local, perfuracao, vedacao e fornecimento dos materiais a injetar.  Custo por metro linear de fissura.</v>
          </cell>
          <cell r="D2467" t="str">
            <v>m</v>
          </cell>
          <cell r="E2467">
            <v>51.2</v>
          </cell>
        </row>
        <row r="2468">
          <cell r="A2468" t="str">
            <v>ET010402</v>
          </cell>
          <cell r="B2468" t="str">
            <v>ET75050350/</v>
          </cell>
          <cell r="C2468" t="str">
            <v>Resina acrilica como ponte de aderencia para argamassa em servicos de recuperacao estrutural.  Fornecimento e aplicacao.</v>
          </cell>
          <cell r="D2468" t="str">
            <v>m2</v>
          </cell>
          <cell r="E2468">
            <v>2.83</v>
          </cell>
        </row>
        <row r="2469">
          <cell r="A2469" t="str">
            <v>ET010431</v>
          </cell>
          <cell r="B2469" t="str">
            <v>ET80050050/</v>
          </cell>
          <cell r="C2469" t="str">
            <v>Aditivo a base de silica ativa, dosado sobre o peso do cimento, na proporcao media de 10%, incluindo mao-de-obra e perdas.  Por m3 de concreto.</v>
          </cell>
          <cell r="D2469" t="str">
            <v>m3</v>
          </cell>
          <cell r="E2469">
            <v>40.57</v>
          </cell>
        </row>
        <row r="2470">
          <cell r="A2470" t="str">
            <v>ET002078</v>
          </cell>
          <cell r="B2470" t="str">
            <v>ET80050100/</v>
          </cell>
          <cell r="C2470" t="str">
            <v>Concreto (Sikagrout ou similar) incluindo 50% de pedrisco, compreendendo fornecimento, preparo e lancamento.</v>
          </cell>
          <cell r="D2470" t="str">
            <v>m3</v>
          </cell>
          <cell r="E2470">
            <v>1148.5999999999999</v>
          </cell>
        </row>
        <row r="2471">
          <cell r="A2471" t="str">
            <v>ET002398</v>
          </cell>
          <cell r="B2471" t="str">
            <v>ET80050150/</v>
          </cell>
          <cell r="C2471" t="str">
            <v>Plastiment VZ liquido ou similar, adicionado ao concreto na proporcao de 500g/saco de cimento.</v>
          </cell>
          <cell r="D2471" t="str">
            <v>Kg</v>
          </cell>
          <cell r="E2471">
            <v>3.36</v>
          </cell>
        </row>
        <row r="2472">
          <cell r="A2472" t="str">
            <v>ET005112</v>
          </cell>
          <cell r="B2472" t="str">
            <v>ET85050050/</v>
          </cell>
          <cell r="C2472" t="str">
            <v>Terra armada para arrimo de macico tipo Greide, isto e, para rampas de acesso e viadutos ou pontes com sobrecarga rodoviaria, sendo a altura da soleira ao greide da pista entre 0m e 6m.  O preco inclui a execucao de todos os servicos e o fornecimento de t</v>
          </cell>
          <cell r="D2472" t="str">
            <v>m2</v>
          </cell>
          <cell r="E2472">
            <v>346.9</v>
          </cell>
        </row>
        <row r="2473">
          <cell r="A2473" t="str">
            <v>ET005114</v>
          </cell>
          <cell r="B2473" t="str">
            <v>ET85050100/</v>
          </cell>
          <cell r="C2473" t="str">
            <v>Terra armada para arrimo de macico tipo Greide, isto e, para rampas de acesso e viadutos ou pontes com sobrecarga rodoviaria, sendo a altura da soleira ao greide da pista entre 6m e 9m.  O preco inclui a execucao de todos os servicos e o fornecimento de t</v>
          </cell>
          <cell r="D2473" t="str">
            <v>m2</v>
          </cell>
          <cell r="E2473">
            <v>434.15</v>
          </cell>
        </row>
        <row r="2474">
          <cell r="A2474" t="str">
            <v>ET005115</v>
          </cell>
          <cell r="B2474" t="str">
            <v>ET85050150/</v>
          </cell>
          <cell r="C2474" t="str">
            <v xml:space="preserve">Terra armada para arrimo de macico tipo Greide, isto e, para rampas de acesso e viadutos ou pontes com sobrecarga rodoviaria, sendo a altura da soleira ao greide da pista entre 9m e 12m.  O preco inclui a execucao de todos os servicos e o fornecimento de </v>
          </cell>
          <cell r="D2474" t="str">
            <v>m2</v>
          </cell>
          <cell r="E2474">
            <v>556.4</v>
          </cell>
        </row>
        <row r="2475">
          <cell r="A2475" t="str">
            <v>ET005705</v>
          </cell>
          <cell r="B2475" t="str">
            <v>ET90050050/</v>
          </cell>
          <cell r="C2475" t="str">
            <v>Pilar em Eucalipto ou similar, com 25cm de diametro, tratado com Pentox ou similar, altura util de 3m, enterrado 1,5m.  Fornecimento e colocacao.</v>
          </cell>
          <cell r="D2475" t="str">
            <v>un</v>
          </cell>
          <cell r="E2475" t="e">
            <v>#N/A</v>
          </cell>
        </row>
        <row r="2476">
          <cell r="A2476" t="str">
            <v>ET005704</v>
          </cell>
          <cell r="B2476" t="str">
            <v>ET90050100/</v>
          </cell>
          <cell r="C2476" t="str">
            <v>Pilar em Eucalipto ou similar, com 25cm de diametro, tratado com Pentox ou similar, altura util de 5,50m, enterrado 2m.  Fornecimento e colocacao.</v>
          </cell>
          <cell r="D2476" t="str">
            <v>un</v>
          </cell>
          <cell r="E2476" t="e">
            <v>#N/A</v>
          </cell>
        </row>
        <row r="2477">
          <cell r="A2477" t="str">
            <v>ET018054</v>
          </cell>
          <cell r="B2477" t="str">
            <v>ET90100500A</v>
          </cell>
          <cell r="C2477" t="str">
            <v xml:space="preserve">Pier para atracacao de embarcacoes estruturado em pecas de macaramduba serrada ou similar, sendo as longarinas de 3"x9" e as transversinas de 3"x12", fixadas por barras inox rosqueadas de 1,00mx1/2", assoalho em ripas de macaranduba aparelhada ou similar </v>
          </cell>
          <cell r="D2477" t="str">
            <v>m2</v>
          </cell>
          <cell r="E2477">
            <v>379.28</v>
          </cell>
        </row>
        <row r="2478">
          <cell r="A2478" t="str">
            <v>ET007107</v>
          </cell>
          <cell r="B2478" t="str">
            <v>ET99990050A</v>
          </cell>
          <cell r="C2478" t="str">
            <v>Placa pre-moldada de concreto armado com 6cm de espessura, confeccionada com concreto importado de usina, dosado para fck=24MPa e 8% de microssilica, compreendendo lancamento e adensamento mecanico.  Inclusive transporte e colocacao sobre vigas.</v>
          </cell>
          <cell r="D2478" t="str">
            <v>m2</v>
          </cell>
          <cell r="E2478">
            <v>57.49</v>
          </cell>
        </row>
        <row r="2479">
          <cell r="A2479" t="str">
            <v>FD000549</v>
          </cell>
          <cell r="B2479" t="str">
            <v>FD05050050A</v>
          </cell>
          <cell r="C2479" t="str">
            <v>Cravacao de estaca de aco, perfil H de 6"x6", 1a alma, em terreno de media resistencia a penetracao, inclusive fornecimento e um corte ao macarico e perda de 5% do perfil, exclusive emendas entaladas.</v>
          </cell>
          <cell r="D2479" t="str">
            <v>m</v>
          </cell>
          <cell r="E2479">
            <v>102.22</v>
          </cell>
        </row>
        <row r="2480">
          <cell r="A2480" t="str">
            <v>FD000564</v>
          </cell>
          <cell r="B2480" t="str">
            <v>FD05050100/</v>
          </cell>
          <cell r="C2480" t="str">
            <v>Cravacao de estaca de aco I, de 15" a 20", em terreno de media resistencia a penetracao, inclusive um corte ao macarico, exclusive emendas, fornecimento e perdas do perfil.</v>
          </cell>
          <cell r="D2480" t="str">
            <v>m</v>
          </cell>
          <cell r="E2480">
            <v>29.68</v>
          </cell>
        </row>
        <row r="2481">
          <cell r="A2481" t="str">
            <v>FD005124</v>
          </cell>
          <cell r="B2481" t="str">
            <v>FD05050150/</v>
          </cell>
          <cell r="C2481" t="str">
            <v>Cravacao de estaca, trilho TR-37, duplo, em terreno de media resistencia a penetracao, inclusive fornecimento, um corte ao macarico e perdas, exclusive emendas transversais e dispositivos contra a puncao.</v>
          </cell>
          <cell r="D2481" t="str">
            <v>m</v>
          </cell>
          <cell r="E2481">
            <v>164.57</v>
          </cell>
        </row>
        <row r="2482">
          <cell r="A2482" t="str">
            <v>FD008013</v>
          </cell>
          <cell r="B2482" t="str">
            <v>FD05050200A</v>
          </cell>
          <cell r="C2482" t="str">
            <v>Cravacao de estaca, trilho TR-37, simples, em terreno de media resistencia a penetracao, inclusive fornecimento dos materiais, um corte ao macarico e perdas, exclusive emendas transversais e dispositivos contra a puncao.</v>
          </cell>
          <cell r="D2482" t="str">
            <v>m</v>
          </cell>
          <cell r="E2482">
            <v>58.08</v>
          </cell>
        </row>
        <row r="2483">
          <cell r="A2483" t="str">
            <v>FD017598</v>
          </cell>
          <cell r="B2483" t="str">
            <v>FD05100050/</v>
          </cell>
          <cell r="C2483" t="str">
            <v>Cravacao de estaca, pre-moldada, de concreto armado com capacidade de carga de 25t a 30t, inclusive fornecimento e exclusive as emendas e transporte do Bate Estaca.</v>
          </cell>
          <cell r="D2483" t="str">
            <v>m</v>
          </cell>
          <cell r="E2483">
            <v>48.29</v>
          </cell>
        </row>
        <row r="2484">
          <cell r="A2484" t="str">
            <v>FD000551</v>
          </cell>
          <cell r="B2484" t="str">
            <v>FD05100100/</v>
          </cell>
          <cell r="C2484" t="str">
            <v>Cravacao de estaca pre-moldada, de concreto armado centrifugado, tipo Scac Standard ou similar, com diametro de 26cm e capacidade de carga de 30t a 40t, inclusive fornecimento e exclusive emendas e transporte de Bate Estaca.</v>
          </cell>
          <cell r="D2484" t="str">
            <v>m</v>
          </cell>
          <cell r="E2484">
            <v>93</v>
          </cell>
        </row>
        <row r="2485">
          <cell r="A2485" t="str">
            <v>FD000552</v>
          </cell>
          <cell r="B2485" t="str">
            <v>FD05100150/</v>
          </cell>
          <cell r="C2485" t="str">
            <v>Cravacao de estaca pre-moldada, de concreto armado centrifugado, tipo Scac Standard ou similar, com diametro de 33cm e capacidade de carga de 40t a 60t, inclusive fornecimento e exclusive emendas e transporte de Bate Estaca.</v>
          </cell>
          <cell r="D2485" t="str">
            <v>m</v>
          </cell>
          <cell r="E2485">
            <v>112</v>
          </cell>
        </row>
        <row r="2486">
          <cell r="A2486" t="str">
            <v>FD005438</v>
          </cell>
          <cell r="B2486" t="str">
            <v>FD05100200/</v>
          </cell>
          <cell r="C2486" t="str">
            <v>Emenda metalica em estaca pre-moldada tipo Scac Standard ou similar, com diametro de 20cm e capacidade de carga de 25t a 30t.</v>
          </cell>
          <cell r="D2486" t="str">
            <v>un</v>
          </cell>
          <cell r="E2486">
            <v>13.31</v>
          </cell>
        </row>
        <row r="2487">
          <cell r="A2487" t="str">
            <v>FD005431</v>
          </cell>
          <cell r="B2487" t="str">
            <v>FD05100250/</v>
          </cell>
          <cell r="C2487" t="str">
            <v>Emenda metalica em estaca pre-moldada tipo Scac Standard ou similar, com diametro de 26cm e capacidade de carga de 30t a 60t.</v>
          </cell>
          <cell r="D2487" t="str">
            <v>un</v>
          </cell>
          <cell r="E2487">
            <v>17.32</v>
          </cell>
        </row>
        <row r="2488">
          <cell r="A2488" t="str">
            <v>FD005436</v>
          </cell>
          <cell r="B2488" t="str">
            <v>FD05100300/</v>
          </cell>
          <cell r="C2488" t="str">
            <v>Emenda metalica em estaca pre-moldada tipo Scac Standard ou similar, com diametro de 33cm e capacidade de carga de 40t a 60t.</v>
          </cell>
          <cell r="D2488" t="str">
            <v>un</v>
          </cell>
          <cell r="E2488">
            <v>21.96</v>
          </cell>
        </row>
        <row r="2489">
          <cell r="A2489" t="str">
            <v>FD007564</v>
          </cell>
          <cell r="B2489" t="str">
            <v>FD05100350/</v>
          </cell>
          <cell r="C2489" t="str">
            <v>Emenda de estaca pre-moldada de concreto armado, tipo POE-XR ou similar, com diametro nominal de 455mm.</v>
          </cell>
          <cell r="D2489" t="str">
            <v>un</v>
          </cell>
          <cell r="E2489">
            <v>30</v>
          </cell>
        </row>
        <row r="2490">
          <cell r="A2490" t="str">
            <v>FD007563</v>
          </cell>
          <cell r="B2490" t="str">
            <v>FD05100353/</v>
          </cell>
          <cell r="C2490" t="str">
            <v>Emenda de estaca pre-moldada de concreto armado, tipo POE-XR ou similar, com diametro nominal de 563mm.</v>
          </cell>
          <cell r="D2490" t="str">
            <v>un</v>
          </cell>
          <cell r="E2490">
            <v>36.700000000000003</v>
          </cell>
        </row>
        <row r="2491">
          <cell r="A2491" t="str">
            <v>FD007568</v>
          </cell>
          <cell r="B2491" t="str">
            <v>FD05100400/</v>
          </cell>
          <cell r="C2491" t="str">
            <v>Fornecimento e cravacao vertical de estaca pre-moldada de concreto armado POE-XR ou similar, com diametro nominal de 455mm, exclusive emendas.</v>
          </cell>
          <cell r="D2491" t="str">
            <v>m</v>
          </cell>
          <cell r="E2491">
            <v>177.58</v>
          </cell>
        </row>
        <row r="2492">
          <cell r="A2492" t="str">
            <v>IP001587</v>
          </cell>
          <cell r="B2492" t="str">
            <v>IP05300550/</v>
          </cell>
          <cell r="C2492" t="str">
            <v>Poste de aco, curvo, de 1 braco, de 10m a 12m, com flange de aco soldado na sua base, fixado por parafusos chumbadores engastados em fundacao de concreto, exclusive fundacao e poste.  Assentamento.</v>
          </cell>
          <cell r="D2492" t="str">
            <v>un</v>
          </cell>
          <cell r="E2492">
            <v>85.53</v>
          </cell>
        </row>
        <row r="2493">
          <cell r="A2493" t="str">
            <v>IP001582</v>
          </cell>
          <cell r="B2493" t="str">
            <v>IP05300700/</v>
          </cell>
          <cell r="C2493" t="str">
            <v>Poste de concreto circular, reto, de 23m em fundacao especial, exclusive fundacao e fornecimento do poste.  Assentamento.</v>
          </cell>
          <cell r="D2493" t="str">
            <v>un</v>
          </cell>
          <cell r="E2493">
            <v>299.82</v>
          </cell>
        </row>
        <row r="2494">
          <cell r="A2494" t="str">
            <v>IP004017</v>
          </cell>
          <cell r="B2494" t="str">
            <v>IP05350050/</v>
          </cell>
          <cell r="C2494" t="str">
            <v>Fundacao simples de concreto pre-moldado, padrao RIOLUZ, com chumbadores de aco provido de arruelas e porcas, para fixacao de poste de aco reto de 3,5m, exclusive o  poste e chumbadores.</v>
          </cell>
          <cell r="D2494" t="str">
            <v>un</v>
          </cell>
          <cell r="E2494">
            <v>59.12</v>
          </cell>
        </row>
        <row r="2495">
          <cell r="A2495" t="str">
            <v>IP001630</v>
          </cell>
          <cell r="B2495" t="str">
            <v>IP05350100/</v>
          </cell>
          <cell r="C2495" t="str">
            <v>Fundacao simples de concreto pre-moldado, padrao RIOLUZ, com chumbadores de aco provido de arruelas e porcas, para fixacao de postes de aco reto de 4,5m a 6m, exclusive o  poste e chumbadores.</v>
          </cell>
          <cell r="D2495" t="str">
            <v>un</v>
          </cell>
          <cell r="E2495">
            <v>59.83</v>
          </cell>
        </row>
        <row r="2496">
          <cell r="A2496" t="str">
            <v>IP001631</v>
          </cell>
          <cell r="B2496" t="str">
            <v>IP05350150/</v>
          </cell>
          <cell r="C2496" t="str">
            <v>Fundacao simples de concreto pre-moldado, padrao RIOLUZ, com chumbadores de aco provido de arruelas e porcas, para fixacao de postes de aco reto de 7m a 11m, exclusive o  poste e chumbadores.</v>
          </cell>
          <cell r="D2496" t="str">
            <v>un</v>
          </cell>
          <cell r="E2496">
            <v>66.2</v>
          </cell>
        </row>
        <row r="2497">
          <cell r="A2497" t="str">
            <v>IP001633</v>
          </cell>
          <cell r="B2497" t="str">
            <v>IP05350200/</v>
          </cell>
          <cell r="C2497" t="str">
            <v>Fundacao simples de concreto pre-moldado, padrao RIOLUZ, com chumbadores de aco provido de arruelas e porcas, para fixacao de postes de aco curvo, de 1 braco, de 8m a 9m, exclusive o poste e chumbadores.</v>
          </cell>
          <cell r="D2497" t="str">
            <v>un</v>
          </cell>
          <cell r="E2497">
            <v>66.2</v>
          </cell>
        </row>
        <row r="2498">
          <cell r="A2498" t="str">
            <v>IP001634</v>
          </cell>
          <cell r="B2498" t="str">
            <v>IP05350250/</v>
          </cell>
          <cell r="C2498" t="str">
            <v>Fundacao simples de concreto pre-moldado, padrao RIOLUZ, com chumbadores de aco provido de arruelas e porcas, para fixacao de postes de aco curvo, de 1 braco, de 10m a 12m, exclusive o poste e chumbadores.</v>
          </cell>
          <cell r="D2498" t="str">
            <v>un</v>
          </cell>
          <cell r="E2498">
            <v>119.49</v>
          </cell>
        </row>
        <row r="2499">
          <cell r="A2499" t="str">
            <v>IP001632</v>
          </cell>
          <cell r="B2499" t="str">
            <v>IP05350300/</v>
          </cell>
          <cell r="C2499" t="str">
            <v>Fundacao simples de concreto pre-moldado, padrao RIOLUZ, com chumbadores de aco provido de arruelas e porcas, para fixacao de postes de aco reto de 12m a 15m, exclusive o poste e chumbadores.</v>
          </cell>
          <cell r="D2499" t="str">
            <v>un</v>
          </cell>
          <cell r="E2499">
            <v>201.63</v>
          </cell>
        </row>
        <row r="2500">
          <cell r="A2500" t="str">
            <v>IP001635</v>
          </cell>
          <cell r="B2500" t="str">
            <v>IP05350350/</v>
          </cell>
          <cell r="C2500" t="str">
            <v>Fundacao simples de concreto pre-moldado, padrao RIOLUZ, com chumbadores de aco provido de arruelas e porcas, para fixacao de poste de aco curvo, de 2 bracos, de 8m a 9m, exclusive o poste e chumbadores.</v>
          </cell>
          <cell r="D2500" t="str">
            <v>un</v>
          </cell>
          <cell r="E2500">
            <v>66.2</v>
          </cell>
        </row>
        <row r="2501">
          <cell r="A2501" t="str">
            <v>IP003790</v>
          </cell>
          <cell r="B2501" t="str">
            <v>IP05350400/</v>
          </cell>
          <cell r="C2501" t="str">
            <v>Fundacao simples de concreto pre-moldado, padrao RIOLUZ, com chumbadores de aco provido de arruelas e porcas, para fixacao de postes de aco curvo, de 2 bracos, de 10m a 12m, exclusive o poste e chumbadores.</v>
          </cell>
          <cell r="D2501" t="str">
            <v>un</v>
          </cell>
          <cell r="E2501">
            <v>119.49</v>
          </cell>
        </row>
        <row r="2502">
          <cell r="A2502" t="str">
            <v>IP005855</v>
          </cell>
          <cell r="B2502" t="str">
            <v>IP05400200/</v>
          </cell>
          <cell r="C2502" t="str">
            <v>Fundacao especial de concreto padrao RIOLUZ, com chumbadores de aco, provido de arruelas e porcas, para fixacao de postes de aco reto de 12 a 15m, exclusive o poste e chumbadores.</v>
          </cell>
          <cell r="D2502" t="str">
            <v>un</v>
          </cell>
          <cell r="E2502">
            <v>287.10000000000002</v>
          </cell>
        </row>
        <row r="2503">
          <cell r="A2503" t="str">
            <v>IP007146</v>
          </cell>
          <cell r="B2503" t="str">
            <v>IP05400206/</v>
          </cell>
          <cell r="C2503" t="str">
            <v>Fundacao especial de concreto de (0,70x0,70x1,50)m, para poste de aco reto de12 a 15m, inclusive fornecimento de todo o material, exclusive chumbadores.  Construcao.</v>
          </cell>
          <cell r="D2503" t="str">
            <v>un</v>
          </cell>
          <cell r="E2503">
            <v>375.86</v>
          </cell>
        </row>
        <row r="2504">
          <cell r="A2504" t="str">
            <v>IP001637</v>
          </cell>
          <cell r="B2504" t="str">
            <v>IP05400400/</v>
          </cell>
          <cell r="C2504" t="str">
            <v>Fundacao para poste de concreto de 13m, em terreno de areia, argila ou picarra, inclusive instalacao e fornecimento de tampa de protecao.  Construcao.</v>
          </cell>
          <cell r="D2504" t="str">
            <v>un</v>
          </cell>
          <cell r="E2504">
            <v>408.79</v>
          </cell>
        </row>
        <row r="2505">
          <cell r="A2505" t="str">
            <v>IP001636</v>
          </cell>
          <cell r="B2505" t="str">
            <v>IP05400500/</v>
          </cell>
          <cell r="C2505" t="str">
            <v>Fundacao especial para fixacao de poste de concreto circular, reto, de 17m, em terreno pantanoso ou aterrado, exclusive o poste.</v>
          </cell>
          <cell r="D2505" t="str">
            <v>un</v>
          </cell>
          <cell r="E2505">
            <v>546.25</v>
          </cell>
        </row>
        <row r="2506">
          <cell r="A2506" t="str">
            <v>IP001638</v>
          </cell>
          <cell r="B2506" t="str">
            <v>IP05400506/</v>
          </cell>
          <cell r="C2506" t="str">
            <v>Fundacao especial para fixacao de poste de concreto circular, reto, de 23m, em terreno pantanoso ou aterrado, exclusive o poste.</v>
          </cell>
          <cell r="D2506" t="str">
            <v>un</v>
          </cell>
          <cell r="E2506">
            <v>645.62</v>
          </cell>
        </row>
        <row r="2507">
          <cell r="A2507" t="str">
            <v>IP001639</v>
          </cell>
          <cell r="B2507" t="str">
            <v>IP05400550/</v>
          </cell>
          <cell r="C2507" t="str">
            <v>Fundacao especial para fixacao de poste de aco, reto ou curvo com flange, de 1 ou 2 bracos de 16m a 20m, em terreno pantanoso ou aterrado, exclusive o poste.</v>
          </cell>
          <cell r="D2507" t="str">
            <v>un</v>
          </cell>
          <cell r="E2507">
            <v>799.62</v>
          </cell>
        </row>
        <row r="2508">
          <cell r="A2508" t="str">
            <v>IP016019</v>
          </cell>
          <cell r="B2508" t="str">
            <v>IP05450050/</v>
          </cell>
          <cell r="C2508" t="str">
            <v>Base para sustentacao de poste de aco reto de ate 7m, modelo trapezoidal em aco zincado, com altura de 400mm, com portinhola de visita, inclusive chumbadores e parafusos.  Fornecimento.</v>
          </cell>
          <cell r="D2508" t="str">
            <v>un</v>
          </cell>
          <cell r="E2508">
            <v>567</v>
          </cell>
        </row>
        <row r="2509">
          <cell r="A2509" t="str">
            <v>IP016018</v>
          </cell>
          <cell r="B2509" t="str">
            <v>IP05450100/</v>
          </cell>
          <cell r="C2509" t="str">
            <v>Base para sustentacao de poste de aco reto de 8m a 12m, modelo trapezoidal em aco zincado, com altura de 500mm, com portinhola de visita, inclusive chumbadores e parafusos.  Fornecimento.</v>
          </cell>
          <cell r="D2509" t="str">
            <v>un</v>
          </cell>
          <cell r="E2509">
            <v>704</v>
          </cell>
        </row>
        <row r="2510">
          <cell r="A2510" t="str">
            <v>IP008127</v>
          </cell>
          <cell r="B2510" t="str">
            <v>IP05500050/</v>
          </cell>
          <cell r="C2510" t="str">
            <v>Braco para luminaria inferior do poste Multi-Uso, em aco carbono SAE 1010/1020, com projecao horizontal de 0,39m, diametro externo de 76,2mm, espessura de 2,65mm, com ponteira para encaixe de luminaria, diametro de 60,3mm, dotado de espacadores e parafuso</v>
          </cell>
          <cell r="D2510" t="str">
            <v>par</v>
          </cell>
          <cell r="E2510">
            <v>63</v>
          </cell>
        </row>
        <row r="2511">
          <cell r="A2511" t="str">
            <v>IP008227</v>
          </cell>
          <cell r="B2511" t="str">
            <v>IP05500100/</v>
          </cell>
          <cell r="C2511" t="str">
            <v>Braco reto, em aco de baixo teor de carbono SAE 1010/1020 galvanizado a fusao, interna e externamente por imersao unica em banho de zinco, conforme NBR-7398 e 7400 da ABNT, com 0,57m de projecao horizontal, diametro externo de 25,5mm, conforme desenho A4-</v>
          </cell>
          <cell r="D2511" t="str">
            <v>un</v>
          </cell>
          <cell r="E2511">
            <v>9</v>
          </cell>
        </row>
        <row r="2512">
          <cell r="A2512" t="str">
            <v>IP008128</v>
          </cell>
          <cell r="B2512" t="str">
            <v>IP05500150/</v>
          </cell>
          <cell r="C2512" t="str">
            <v>Braco para luminaria inferior do poste Multi-Uso, em aco carbono SAE 1010/1020, com projecao horizontal de 0,90m, diametro externo de 76,2mm, espessura de 2,65mm, com ponteira para encaixe de luminaria, diametro de 60,3mm, dotado de espacadores e parafuso</v>
          </cell>
          <cell r="D2512" t="str">
            <v>par</v>
          </cell>
          <cell r="E2512">
            <v>89</v>
          </cell>
        </row>
        <row r="2513">
          <cell r="A2513" t="str">
            <v>IP008130</v>
          </cell>
          <cell r="B2513" t="str">
            <v>IP05500200/</v>
          </cell>
          <cell r="C2513" t="str">
            <v>Braco para luminaria inferior, para poste Multi-Uso, padrao Nossa Senhora de Copacabana, em aco zincado, com diametro 48mmx900mm de projecao, espessura minima 2,65mm, conforme desenho A1-1855-PD e especificacao RIOLUZ- no 17.  Fornecimento.</v>
          </cell>
          <cell r="D2513" t="str">
            <v>un</v>
          </cell>
          <cell r="E2513">
            <v>49</v>
          </cell>
        </row>
        <row r="2514">
          <cell r="A2514" t="str">
            <v>IP008126</v>
          </cell>
          <cell r="B2514" t="str">
            <v>IP05500250/</v>
          </cell>
          <cell r="C2514" t="str">
            <v>Braco para luminaria inferior do poste Multi-Uso, em aco carbono SAE 1010/1020, com projecao horizontal de 1,35m, diametro externo de 7,62mm, espessura de 2,65mm, com ponteira para encaixe de luminaria, diametro de 60,3mm, dotado de espacadores e parafuso</v>
          </cell>
          <cell r="D2514" t="str">
            <v>par</v>
          </cell>
          <cell r="E2514">
            <v>115</v>
          </cell>
        </row>
        <row r="2515">
          <cell r="A2515" t="str">
            <v>IP008116</v>
          </cell>
          <cell r="B2515" t="str">
            <v>IP05500300/</v>
          </cell>
          <cell r="C2515" t="str">
            <v>Braco reto para sustentacao de placa de sinalizacao, proprio para equipar poste padrao Nossa Senhora de Copacabana com diametro de 50,8mmx3m de comprimento, zincado, ver desenho A1-1855-PD.  Fornecimento.</v>
          </cell>
          <cell r="D2515" t="str">
            <v>un</v>
          </cell>
          <cell r="E2515">
            <v>121</v>
          </cell>
        </row>
        <row r="2516">
          <cell r="A2516" t="str">
            <v>IP008075</v>
          </cell>
          <cell r="B2516" t="str">
            <v>IP05500500/</v>
          </cell>
          <cell r="C2516" t="str">
            <v>Braco curvo, em aco de baixo teor de carbono SAE 1010/1020 galvanizado a fusao, interna e externamente por imersao unica em banho de zinco, conforme NBR-7398 e 7400 da ABNT, com 1,77m de projecao horizontal, diametro externo de 25,5mm, conforme desenho A4</v>
          </cell>
          <cell r="D2516" t="str">
            <v>un</v>
          </cell>
          <cell r="E2516">
            <v>16.350000000000001</v>
          </cell>
        </row>
        <row r="2517">
          <cell r="A2517" t="str">
            <v>IP008228</v>
          </cell>
          <cell r="B2517" t="str">
            <v>IP05500506/</v>
          </cell>
          <cell r="C2517" t="str">
            <v>Braco curvo, em aco de baixo teor de carbono SAE 1010/1020 galvanizado a fusao, interna e externamente por imersao unica em banho de zinco, conforme NBR-7398 e 7400 da ABNT, com 1,77m de projecao horizontal, diametro externo de 48mm, conforme desenho A4-1</v>
          </cell>
          <cell r="D2517" t="str">
            <v>un</v>
          </cell>
          <cell r="E2517">
            <v>47.79</v>
          </cell>
        </row>
        <row r="2518">
          <cell r="A2518" t="str">
            <v>IP008119</v>
          </cell>
          <cell r="B2518" t="str">
            <v>IP05500550/</v>
          </cell>
          <cell r="C2518" t="str">
            <v>Braco curvo para luminaria superior, proprio para equipar poste padrao Nossa Senhora de Copacabana com diametro de 60,3mmx2,5m de projecao, zincado, acompanha cordoalha, ver desenho A1-1855-PD.  Fornecimento.</v>
          </cell>
          <cell r="D2518" t="str">
            <v>un</v>
          </cell>
          <cell r="E2518">
            <v>159</v>
          </cell>
        </row>
        <row r="2519">
          <cell r="A2519" t="str">
            <v>IP008226</v>
          </cell>
          <cell r="B2519" t="str">
            <v>IP05500556/</v>
          </cell>
          <cell r="C2519" t="str">
            <v>Braco curvo, em aco de baixo teor de carbono SAE 1010/1020 galvanizado a fusao, interna e externamente por imersao unica em banho de zinco, conforme NBR-7398 e 7400 da ABNT, com 2,50m de projecao horizontal, diametro externo de 60,3mm, conforme desenho A4</v>
          </cell>
          <cell r="D2519" t="str">
            <v>un</v>
          </cell>
          <cell r="E2519">
            <v>100.23</v>
          </cell>
        </row>
        <row r="2520">
          <cell r="A2520" t="str">
            <v>IP008229</v>
          </cell>
          <cell r="B2520" t="str">
            <v>IP05500562/</v>
          </cell>
          <cell r="C2520" t="str">
            <v>Braco de aco galvanizado, curvo, com 2,5m de projecao horizontal e diametro externo de 48mm.  Fornecimento.</v>
          </cell>
          <cell r="D2520" t="str">
            <v>un</v>
          </cell>
          <cell r="E2520">
            <v>57.46</v>
          </cell>
        </row>
        <row r="2521">
          <cell r="A2521" t="str">
            <v>IP008230</v>
          </cell>
          <cell r="B2521" t="str">
            <v>IP05500600/</v>
          </cell>
          <cell r="C2521" t="str">
            <v>Braco curvo, em aco de baixo teor de carbono SAE 1010/1020 galvanizado a fusao, interna e externamente por imersao unica em banho de zinco, conforme NBR-7398 e 7400 da ABNT, com 3,50m de projecao horizontal, diametro externo de 60,3mm, conforme desenho A4</v>
          </cell>
          <cell r="D2521" t="str">
            <v>un</v>
          </cell>
          <cell r="E2521">
            <v>126.67</v>
          </cell>
        </row>
        <row r="2522">
          <cell r="A2522" t="str">
            <v>IP008118</v>
          </cell>
          <cell r="B2522" t="str">
            <v>IP05500650/</v>
          </cell>
          <cell r="C2522" t="str">
            <v>Braco curvo para sustentacao de semaforo, proprio para equipar poste padrao Nossa Senhora de Copacabana com diametro de 76,1mmx4,5m de projecao, zincado, acompanha cordoalha, ver desenho A1-1855-PD.  Fornecimento.</v>
          </cell>
          <cell r="D2522" t="str">
            <v>un</v>
          </cell>
          <cell r="E2522">
            <v>242</v>
          </cell>
        </row>
        <row r="2523">
          <cell r="A2523" t="str">
            <v>IP001696</v>
          </cell>
          <cell r="B2523" t="str">
            <v>IP05550050/</v>
          </cell>
          <cell r="C2523" t="str">
            <v>Braco, padrao RIOLUZ, exclusive fornecimento das ferragens de fixacao e do braco.  Colocacao.</v>
          </cell>
          <cell r="D2523" t="str">
            <v>un</v>
          </cell>
          <cell r="E2523">
            <v>10.69</v>
          </cell>
        </row>
        <row r="2524">
          <cell r="A2524" t="str">
            <v>IP001732</v>
          </cell>
          <cell r="B2524" t="str">
            <v>IP05550100/</v>
          </cell>
          <cell r="C2524" t="str">
            <v>Braco, padrao RIOLUZ, com 0,57m ou 1,77m de projecao horizontal, para luminaria LRJ-10, em poste de concreto, com fornecimento das ferragens de fixacao; exclusive fornecimento do braco.  Colocacao.</v>
          </cell>
          <cell r="D2524" t="str">
            <v>un</v>
          </cell>
          <cell r="E2524">
            <v>26.34</v>
          </cell>
        </row>
        <row r="2525">
          <cell r="A2525" t="str">
            <v>IP001730</v>
          </cell>
          <cell r="B2525" t="str">
            <v>IP05550150/</v>
          </cell>
          <cell r="C2525" t="str">
            <v>Braco, padrao RIOLUZ, de 1,5m ate 2,50m de projecao horizontal, em poste reto de aco ou concreto, com fornecimento das ferragens de fixacao; exclusive fornecimento do braco.  Colocacao.</v>
          </cell>
          <cell r="D2525" t="str">
            <v>un</v>
          </cell>
          <cell r="E2525">
            <v>52.67</v>
          </cell>
        </row>
        <row r="2526">
          <cell r="A2526" t="str">
            <v>IP001731</v>
          </cell>
          <cell r="B2526" t="str">
            <v>IP05550200/</v>
          </cell>
          <cell r="C2526" t="str">
            <v>Braco, padrao RIOLUZ, de 2,6m ate 3,50m de projecao horizontal, em poste reto de aco ou concreto, com fornecimento das ferragens de fixacao; exclusive fornecimento do braco.  Colocacao.</v>
          </cell>
          <cell r="D2526" t="str">
            <v>un</v>
          </cell>
          <cell r="E2526">
            <v>63.36</v>
          </cell>
        </row>
        <row r="2527">
          <cell r="A2527" t="str">
            <v>IP001704</v>
          </cell>
          <cell r="B2527" t="str">
            <v>IP05550300/</v>
          </cell>
          <cell r="C2527" t="str">
            <v>Base quadrupla para topo de poste, em poste reto de aco ou concreto, para altura de ate 15m, para luminaria tipo ponta de braco; exclusive luminarias e base quadrupla.  Colocacao.</v>
          </cell>
          <cell r="D2527" t="str">
            <v>un</v>
          </cell>
          <cell r="E2527">
            <v>16.04</v>
          </cell>
        </row>
        <row r="2528">
          <cell r="A2528" t="str">
            <v>IP001620</v>
          </cell>
          <cell r="B2528" t="str">
            <v>IP05600050/</v>
          </cell>
          <cell r="C2528" t="str">
            <v>Pintura de braco com 2 demaos de tinta Aluminac ou similar.</v>
          </cell>
          <cell r="D2528" t="str">
            <v>un</v>
          </cell>
          <cell r="E2528">
            <v>13.4</v>
          </cell>
        </row>
        <row r="2529">
          <cell r="A2529" t="str">
            <v>IP002308</v>
          </cell>
          <cell r="B2529" t="str">
            <v>IP05600100A</v>
          </cell>
          <cell r="C2529" t="str">
            <v>Pintura de poste de aco reto, de 3,50m, com 2 demaos de tinta Aluminac ou similar.</v>
          </cell>
          <cell r="D2529" t="str">
            <v>gl</v>
          </cell>
          <cell r="E2529">
            <v>14.98</v>
          </cell>
        </row>
        <row r="2530">
          <cell r="A2530" t="str">
            <v>IP001621</v>
          </cell>
          <cell r="B2530" t="str">
            <v>IP05600103/</v>
          </cell>
          <cell r="C2530" t="str">
            <v>Pintura de poste de aco, reto, de 4,5m ate 6m, com 2 demaos de tinta Aluminac ou similar.</v>
          </cell>
          <cell r="D2530" t="str">
            <v>un</v>
          </cell>
          <cell r="E2530">
            <v>16.07</v>
          </cell>
        </row>
        <row r="2531">
          <cell r="A2531" t="str">
            <v>IP001622</v>
          </cell>
          <cell r="B2531" t="str">
            <v>IP05600106/</v>
          </cell>
          <cell r="C2531" t="str">
            <v>Pintura de poste de aco reto, de 7m ate 9m, com 2 demaos de tinta Aluminac ou similar.</v>
          </cell>
          <cell r="D2531" t="str">
            <v>un</v>
          </cell>
          <cell r="E2531">
            <v>32.14</v>
          </cell>
        </row>
        <row r="2532">
          <cell r="A2532" t="str">
            <v>IP001623</v>
          </cell>
          <cell r="B2532" t="str">
            <v>IP05600109/</v>
          </cell>
          <cell r="C2532" t="str">
            <v>Pintura de poste de aco reto, de 10m ate 15m, com 2 demaos de tinta Aluminac ou similar.</v>
          </cell>
          <cell r="D2532" t="str">
            <v>un</v>
          </cell>
          <cell r="E2532">
            <v>58.93</v>
          </cell>
        </row>
        <row r="2533">
          <cell r="A2533" t="str">
            <v>IP001624</v>
          </cell>
          <cell r="B2533" t="str">
            <v>IP05600112/</v>
          </cell>
          <cell r="C2533" t="str">
            <v>Pintura de poste de aco reto, de 16m ate 20m, com 2 demaos de tinta Aluminac ou similar.</v>
          </cell>
          <cell r="D2533" t="str">
            <v>un</v>
          </cell>
          <cell r="E2533">
            <v>90.52</v>
          </cell>
        </row>
        <row r="2534">
          <cell r="A2534" t="str">
            <v>IP001625</v>
          </cell>
          <cell r="B2534" t="str">
            <v>IP05600150/</v>
          </cell>
          <cell r="C2534" t="str">
            <v>Pintura de poste de aco curvo, de 1 braco, de 8m ate 10m, com 2 demaos de tinta Aluminac ou similar.</v>
          </cell>
          <cell r="D2534" t="str">
            <v>un</v>
          </cell>
          <cell r="E2534">
            <v>58.93</v>
          </cell>
        </row>
        <row r="2535">
          <cell r="A2535" t="str">
            <v>IP001626</v>
          </cell>
          <cell r="B2535" t="str">
            <v>IP05600153/</v>
          </cell>
          <cell r="C2535" t="str">
            <v>Pintura de poste de aco curvo, de 1 braco, de 11m ate 15m, com 2 demaos de tinta Aluminac ou similar.</v>
          </cell>
          <cell r="D2535" t="str">
            <v>un</v>
          </cell>
          <cell r="E2535">
            <v>82.29</v>
          </cell>
        </row>
        <row r="2536">
          <cell r="A2536" t="str">
            <v>IP001627</v>
          </cell>
          <cell r="B2536" t="str">
            <v>IP05600200/</v>
          </cell>
          <cell r="C2536" t="str">
            <v>Pintura de poste de aco curvo, de 2 bracos, de 8m ate 10m, com 2 demaos de tinta Aluminac ou similar.</v>
          </cell>
          <cell r="D2536" t="str">
            <v>un</v>
          </cell>
          <cell r="E2536">
            <v>77.13</v>
          </cell>
        </row>
        <row r="2537">
          <cell r="A2537" t="str">
            <v>IP001628</v>
          </cell>
          <cell r="B2537" t="str">
            <v>IP05600203/</v>
          </cell>
          <cell r="C2537" t="str">
            <v>Pintura de poste de aco curvo, de 2 bracos, de 11m ate 15m, com 2 demaos de tinta Aluminac ou similar.</v>
          </cell>
          <cell r="D2537" t="str">
            <v>un</v>
          </cell>
          <cell r="E2537">
            <v>242.76</v>
          </cell>
        </row>
        <row r="2538">
          <cell r="A2538" t="str">
            <v>IP009084</v>
          </cell>
          <cell r="B2538" t="str">
            <v>IP05600256/</v>
          </cell>
          <cell r="C2538" t="str">
            <v>Pintura de poste de concreto, de 9m ate 13m, com 1 demao de tinta Sikatop ou similar e 2 demaos de tinta Internacional ou similar.</v>
          </cell>
          <cell r="D2538" t="str">
            <v>un</v>
          </cell>
          <cell r="E2538">
            <v>348.52</v>
          </cell>
        </row>
        <row r="2539">
          <cell r="A2539" t="str">
            <v>IP009083</v>
          </cell>
          <cell r="B2539" t="str">
            <v>IP05600259/</v>
          </cell>
          <cell r="C2539" t="str">
            <v>Pintura de poste de concreto, de 17m, com 1 demao de tinta Sikatop ou similar e 2 demaos de tinta Internacional ou similar.</v>
          </cell>
          <cell r="D2539" t="str">
            <v>un</v>
          </cell>
          <cell r="E2539">
            <v>421.33</v>
          </cell>
        </row>
        <row r="2540">
          <cell r="A2540" t="str">
            <v>IP009080</v>
          </cell>
          <cell r="B2540" t="str">
            <v>IP05600262/</v>
          </cell>
          <cell r="C2540" t="str">
            <v>Pintura de poste de concreto, de 22,5m, com 1 demao de tinta Sikatop ou similar e 2 demaos de tinta Internacional ou similar.</v>
          </cell>
          <cell r="D2540" t="str">
            <v>un</v>
          </cell>
          <cell r="E2540">
            <v>620.46</v>
          </cell>
        </row>
        <row r="2541">
          <cell r="A2541" t="str">
            <v>IP018011</v>
          </cell>
          <cell r="B2541" t="str">
            <v>IP07050050/</v>
          </cell>
          <cell r="C2541" t="str">
            <v>Torre em aco SAE 1010/1020 galvanizado a fogo, poligonal, flangeado, de 12m, com escada marinheiro, guarda corpo e plataforma para 6 projetores.  Fornecimento.</v>
          </cell>
          <cell r="D2541" t="str">
            <v>un</v>
          </cell>
          <cell r="E2541">
            <v>6566.67</v>
          </cell>
        </row>
        <row r="2542">
          <cell r="A2542" t="str">
            <v>IP018012</v>
          </cell>
          <cell r="B2542" t="str">
            <v>IP07050053/</v>
          </cell>
          <cell r="C2542" t="str">
            <v>Torre em aco SAE 1010/1020 galvanizado a fogo, poligonal, flangeado, de 15m, com escada marinheiro, guarda corpo e plataforma para 6 projetores.  Fornecimento.</v>
          </cell>
          <cell r="D2542" t="str">
            <v>un</v>
          </cell>
          <cell r="E2542">
            <v>8774.7000000000007</v>
          </cell>
        </row>
        <row r="2543">
          <cell r="A2543" t="str">
            <v>IP018013</v>
          </cell>
          <cell r="B2543" t="str">
            <v>IP07050056/</v>
          </cell>
          <cell r="C2543" t="str">
            <v>Torre em aco SAE 1010/1020 galvanizado a fogo, poligonal, flangeado, de 20m, com escada marinheiro, guarda corpo e plataforma para 6 projetores.  Fornecimento.</v>
          </cell>
          <cell r="D2543" t="str">
            <v>un</v>
          </cell>
          <cell r="E2543">
            <v>10943.1</v>
          </cell>
        </row>
        <row r="2544">
          <cell r="A2544" t="str">
            <v>IP001675</v>
          </cell>
          <cell r="B2544" t="str">
            <v>IP10050050/</v>
          </cell>
          <cell r="C2544" t="str">
            <v>Armacao secundaria vertical, completa, para uma rede de baixa tensao (BT), sem fornecimento da armacao e das cintas de fixacao.  Instalacao.</v>
          </cell>
          <cell r="D2544" t="str">
            <v>un</v>
          </cell>
          <cell r="E2544">
            <v>5.35</v>
          </cell>
        </row>
        <row r="2545">
          <cell r="A2545" t="str">
            <v>IP008086</v>
          </cell>
          <cell r="B2545" t="str">
            <v>IP10050100/</v>
          </cell>
          <cell r="C2545" t="str">
            <v>Armacao secundaria vertical de 1 estribo.  Fornecimento.</v>
          </cell>
          <cell r="D2545" t="str">
            <v>un</v>
          </cell>
          <cell r="E2545">
            <v>3.48</v>
          </cell>
        </row>
        <row r="2546">
          <cell r="A2546" t="str">
            <v>IP010405</v>
          </cell>
          <cell r="B2546" t="str">
            <v>IP10050103/</v>
          </cell>
          <cell r="C2546" t="str">
            <v>Armacao secundaria vertical de 3 estribos.  Fornecimento.</v>
          </cell>
          <cell r="D2546" t="str">
            <v>un</v>
          </cell>
          <cell r="E2546">
            <v>12.62</v>
          </cell>
        </row>
        <row r="2547">
          <cell r="A2547" t="str">
            <v>IP001677</v>
          </cell>
          <cell r="B2547" t="str">
            <v>IP10050106/</v>
          </cell>
          <cell r="C2547" t="str">
            <v>Armacao secundaria vertical, de 3 estribos, completa, para uma rede de baixa tensao (BT), de 3 condutores, para alinhamento reto, angulo inferior a 90o e ponto terminal, exclusive fornecimento das cintas de fixacao (ver conjunto BTV1).  Fornecimento e ins</v>
          </cell>
          <cell r="D2547" t="str">
            <v>un</v>
          </cell>
          <cell r="E2547">
            <v>22.38</v>
          </cell>
        </row>
        <row r="2548">
          <cell r="A2548" t="str">
            <v>IP001676</v>
          </cell>
          <cell r="B2548" t="str">
            <v>IP10050203/</v>
          </cell>
          <cell r="C2548" t="str">
            <v>Armacao secundaria vertical, de 4 estribos, completa, para uma rede de baixa tensao (BT), de 4 condutores, para alinhamento reto, angulo inferior a 90o e ponto terminal, exclusive fornecimento das cintas de fixacao (ver conjunto BTV1).  Fornecimento e ins</v>
          </cell>
          <cell r="D2548" t="str">
            <v>un</v>
          </cell>
          <cell r="E2548">
            <v>24.2</v>
          </cell>
        </row>
        <row r="2549">
          <cell r="A2549" t="str">
            <v>IP007490</v>
          </cell>
          <cell r="B2549" t="str">
            <v>IP10100050/</v>
          </cell>
          <cell r="C2549" t="str">
            <v>Conjunto para fixacao de rede 13,8Kv, trifasica, exclusive fornecimento dos isoladores e ferragens.  Instalacao.</v>
          </cell>
          <cell r="D2549" t="str">
            <v>un</v>
          </cell>
          <cell r="E2549">
            <v>42.77</v>
          </cell>
        </row>
        <row r="2550">
          <cell r="A2550" t="str">
            <v>IP006518</v>
          </cell>
          <cell r="B2550" t="str">
            <v>IP10100100/</v>
          </cell>
          <cell r="C2550" t="str">
            <v>Conjunto para fixacao de rede de 13,8Kv, trifasica, pre-reunido para derivacao de linha, padrao RIOLUZ.  Fornecimento e instalacao.</v>
          </cell>
          <cell r="D2550" t="str">
            <v>un</v>
          </cell>
          <cell r="E2550">
            <v>307.86</v>
          </cell>
        </row>
        <row r="2551">
          <cell r="A2551" t="str">
            <v>IP002298</v>
          </cell>
          <cell r="B2551" t="str">
            <v>IP10100156/</v>
          </cell>
          <cell r="C2551" t="str">
            <v>Ferragens singelas, para 1 linha, de 13,8Kv, bifasica triangular, poste ao centro, para alinhamentos retos e angulos ate 30o (conjunto 13A1).  Instalacao.</v>
          </cell>
          <cell r="D2551" t="str">
            <v>h</v>
          </cell>
          <cell r="E2551">
            <v>21.38</v>
          </cell>
        </row>
        <row r="2552">
          <cell r="A2552" t="str">
            <v>IP001669</v>
          </cell>
          <cell r="B2552" t="str">
            <v>IP10100200/</v>
          </cell>
          <cell r="C2552" t="str">
            <v>Conjunto para fixacao de rede de 13,8Kv, trifasica, horizontal, poste ao lado, para alinhamento reto, padrao madeira, montagem Beco, tipo 13B1.  Fornecimento e instalacao.</v>
          </cell>
          <cell r="D2552" t="str">
            <v>un</v>
          </cell>
          <cell r="E2552">
            <v>146.15</v>
          </cell>
        </row>
        <row r="2553">
          <cell r="A2553" t="str">
            <v>IP007938</v>
          </cell>
          <cell r="B2553" t="str">
            <v>IP15551000/</v>
          </cell>
          <cell r="C2553" t="str">
            <v>Suporte para montagem de transformador em poste.  Fornecimento.</v>
          </cell>
          <cell r="D2553" t="str">
            <v>un</v>
          </cell>
          <cell r="E2553">
            <v>33.700000000000003</v>
          </cell>
        </row>
        <row r="2554">
          <cell r="A2554" t="str">
            <v>IP001679</v>
          </cell>
          <cell r="B2554" t="str">
            <v>IP15600050/</v>
          </cell>
          <cell r="C2554" t="str">
            <v>Transformadores de 5Kva ate 112,5Kva, sob linha de 13,8Kv, com fornecimento das  ferragens de suporte, exclusive chaves fusiveis com respectivas ferragens e transformadores; inclusive interligacao de alta tensao (AT) e baixa tensao (BT), sendo esta ultima</v>
          </cell>
          <cell r="D2554" t="str">
            <v>un</v>
          </cell>
          <cell r="E2554" t="e">
            <v>#N/A</v>
          </cell>
        </row>
        <row r="2555">
          <cell r="A2555" t="str">
            <v>IP001680</v>
          </cell>
          <cell r="B2555" t="str">
            <v>IP15600100/</v>
          </cell>
          <cell r="C2555" t="str">
            <v>Transformadores de 5Kva ate 112,5Kva, sob linha de 13,8Kv, exclusive ferragens  de suporte,  chaves fusiveis com respectivas ferragens e transformadores; inclusive interligacao de alta tensao (AT) e baixa tensao (BT), sendo esta ultima com conectores de l</v>
          </cell>
          <cell r="D2555" t="str">
            <v>un</v>
          </cell>
          <cell r="E2555">
            <v>85.53</v>
          </cell>
        </row>
        <row r="2556">
          <cell r="A2556" t="str">
            <v>IP008233</v>
          </cell>
          <cell r="B2556" t="str">
            <v>IP20050050/</v>
          </cell>
          <cell r="C2556" t="str">
            <v>Aterramento de caixa Hand-Hole.</v>
          </cell>
          <cell r="D2556" t="str">
            <v>un</v>
          </cell>
          <cell r="E2556">
            <v>10.88</v>
          </cell>
        </row>
        <row r="2557">
          <cell r="A2557" t="str">
            <v>IP008548</v>
          </cell>
          <cell r="B2557" t="str">
            <v>IP20050053/</v>
          </cell>
          <cell r="C2557" t="str">
            <v>Aterramento de poste de aco, inclusive fornecimento dos materiais.</v>
          </cell>
          <cell r="D2557" t="str">
            <v>un</v>
          </cell>
          <cell r="E2557">
            <v>18.22</v>
          </cell>
        </row>
        <row r="2558">
          <cell r="A2558" t="str">
            <v>IP008547</v>
          </cell>
          <cell r="B2558" t="str">
            <v>IP20050056/</v>
          </cell>
          <cell r="C2558" t="str">
            <v>Aterramento de tampao, inclusive fornecimento dos materiais.</v>
          </cell>
          <cell r="D2558" t="str">
            <v>un</v>
          </cell>
          <cell r="E2558">
            <v>30.69</v>
          </cell>
        </row>
        <row r="2559">
          <cell r="A2559" t="str">
            <v>IP008058</v>
          </cell>
          <cell r="B2559" t="str">
            <v>IP20050103/</v>
          </cell>
          <cell r="C2559" t="str">
            <v>Haste para aterramento, de 5/8" (16mm), com 2,50m de comprimento.  Fornecimento.</v>
          </cell>
          <cell r="D2559" t="str">
            <v>un</v>
          </cell>
          <cell r="E2559">
            <v>14.74</v>
          </cell>
        </row>
        <row r="2560">
          <cell r="A2560" t="str">
            <v>IP008094</v>
          </cell>
          <cell r="B2560" t="str">
            <v>IP20050106/</v>
          </cell>
          <cell r="C2560" t="str">
            <v>Haste para aterramento, de 5/8" (16mm), com 2,50m a 3m de comprimento.  Colocacao.</v>
          </cell>
          <cell r="D2560" t="str">
            <v>un</v>
          </cell>
          <cell r="E2560">
            <v>2.68</v>
          </cell>
        </row>
        <row r="2561">
          <cell r="A2561" t="str">
            <v>IP007491</v>
          </cell>
          <cell r="B2561" t="str">
            <v>IP20050150/</v>
          </cell>
          <cell r="C2561" t="str">
            <v>Conjunto de aterramento para transformador (ver desenho  A2-134-CP).  Instalacao.</v>
          </cell>
          <cell r="D2561" t="str">
            <v>un</v>
          </cell>
          <cell r="E2561">
            <v>48.11</v>
          </cell>
        </row>
        <row r="2562">
          <cell r="A2562" t="str">
            <v>IP008545</v>
          </cell>
          <cell r="B2562" t="str">
            <v>IP20050153/</v>
          </cell>
          <cell r="C2562" t="str">
            <v>Conjunto de aterramento de transformador.  Fornecimento e instalacao.</v>
          </cell>
          <cell r="D2562" t="str">
            <v>un</v>
          </cell>
          <cell r="E2562">
            <v>197.8</v>
          </cell>
        </row>
        <row r="2563">
          <cell r="A2563" t="str">
            <v>IP008879</v>
          </cell>
          <cell r="B2563" t="str">
            <v>IP20050156/</v>
          </cell>
          <cell r="C2563" t="str">
            <v>Conjunto de aterramento de transformador (ver desenho A2-134-CP).  Fornecimento e instalacao.</v>
          </cell>
          <cell r="D2563" t="str">
            <v>un</v>
          </cell>
          <cell r="E2563">
            <v>117.86</v>
          </cell>
        </row>
        <row r="2564">
          <cell r="A2564" t="str">
            <v>IP008546</v>
          </cell>
          <cell r="B2564" t="str">
            <v>IP20050200/</v>
          </cell>
          <cell r="C2564" t="str">
            <v>Conjunto de aterramento de rede de baixa tensao (BT).  Fornecimento e instalacao.</v>
          </cell>
          <cell r="D2564" t="str">
            <v>un</v>
          </cell>
          <cell r="E2564">
            <v>22.72</v>
          </cell>
        </row>
        <row r="2565">
          <cell r="A2565" t="str">
            <v>IP008880</v>
          </cell>
          <cell r="B2565" t="str">
            <v>IP20050203/</v>
          </cell>
          <cell r="C2565" t="str">
            <v>Conjunto de aterramento de rede de baixa tensao (BT) (ver desenho A2-134-CP).  Fornecimento e instalacao.</v>
          </cell>
          <cell r="D2565" t="str">
            <v>un</v>
          </cell>
          <cell r="E2565">
            <v>72.08</v>
          </cell>
        </row>
        <row r="2566">
          <cell r="A2566" t="str">
            <v>IP006272</v>
          </cell>
          <cell r="B2566" t="str">
            <v>IP25050050/</v>
          </cell>
          <cell r="C2566" t="str">
            <v>Caixa de passagem para embutir em alvenaria, de 5"x5".  Fornecimento.</v>
          </cell>
          <cell r="D2566" t="str">
            <v>un</v>
          </cell>
          <cell r="E2566">
            <v>8.64</v>
          </cell>
        </row>
        <row r="2567">
          <cell r="A2567" t="str">
            <v>IP006248</v>
          </cell>
          <cell r="B2567" t="str">
            <v>IP25050100/</v>
          </cell>
          <cell r="C2567" t="str">
            <v>Caixa de passagem em aluminio fundido (15x15x10)cm, com saidas rosqueadas de 3/4" e tampa removivel.  Fornecimento.</v>
          </cell>
          <cell r="D2567" t="str">
            <v>un</v>
          </cell>
          <cell r="E2567">
            <v>17.78</v>
          </cell>
        </row>
        <row r="2568">
          <cell r="A2568" t="str">
            <v>IP009600</v>
          </cell>
          <cell r="B2568" t="str">
            <v>IP25050150/</v>
          </cell>
          <cell r="C2568" t="str">
            <v>Caixa de passagem de alvenaria com dimensoes de (1x1x1)m, inclusive escavacao e reaterro, exclusive fornecimento do tampao.</v>
          </cell>
          <cell r="D2568" t="str">
            <v>un</v>
          </cell>
          <cell r="E2568">
            <v>176.09</v>
          </cell>
        </row>
        <row r="2569">
          <cell r="A2569" t="str">
            <v>IP003787</v>
          </cell>
          <cell r="B2569" t="str">
            <v>IP25100025/</v>
          </cell>
          <cell r="C2569" t="str">
            <v>Caixa Hand-Hole, pre-moldada, circular, de concreto, padrao RIOLUZ, com dimensoes (0,30x0,30)m; inclusive escavacao e reaterro; exclusive fornecimento do tampao.  Fornecimento e colocacao.</v>
          </cell>
          <cell r="D2569" t="str">
            <v>un</v>
          </cell>
          <cell r="E2569">
            <v>27.87</v>
          </cell>
        </row>
        <row r="2570">
          <cell r="A2570" t="str">
            <v>IP001748</v>
          </cell>
          <cell r="B2570" t="str">
            <v>IP25100050/</v>
          </cell>
          <cell r="C2570" t="str">
            <v>Caixa Hand-Hole em alvenaria, retangular com dimensoes (40x40x60)cm, com tampao de concreto pre-moldado, com alca.  Construcao.</v>
          </cell>
          <cell r="D2570" t="str">
            <v>un</v>
          </cell>
          <cell r="E2570">
            <v>146</v>
          </cell>
        </row>
        <row r="2571">
          <cell r="A2571" t="str">
            <v>IP001749</v>
          </cell>
          <cell r="B2571" t="str">
            <v>IP25100059/</v>
          </cell>
          <cell r="C2571" t="str">
            <v>Caixa Hand-Hole em alvenaria, retangular com dimensoes (40x40x90)cm, com tampao de concreto pre-moldado, com alca.  Construcao.</v>
          </cell>
          <cell r="D2571" t="str">
            <v>un</v>
          </cell>
          <cell r="E2571">
            <v>216.33</v>
          </cell>
        </row>
        <row r="2572">
          <cell r="A2572" t="str">
            <v>IP001750</v>
          </cell>
          <cell r="B2572" t="str">
            <v>IP25100100/</v>
          </cell>
          <cell r="C2572" t="str">
            <v>Caixa Hand-Hole, pre-moldada, circular, de concreto, padrao RIOLUZ, com dimensoes (0,60x0,30)m; inclusive escavacao e reaterro, exclusive tampao.  Fornecimento e assentamento.</v>
          </cell>
          <cell r="D2572" t="str">
            <v>un</v>
          </cell>
          <cell r="E2572">
            <v>48.66</v>
          </cell>
        </row>
        <row r="2573">
          <cell r="A2573" t="str">
            <v>IP001746</v>
          </cell>
          <cell r="B2573" t="str">
            <v>IP25100150/</v>
          </cell>
          <cell r="C2573" t="str">
            <v>Caixa Hand-Hole, pre-moldada, circular de concreto, padrao RIOLUZ, com dimensoes (0,60x0,60)m, inclusive escavacao e reaterro, exclusive tampao e materiais.  Assentamento.</v>
          </cell>
          <cell r="D2573" t="str">
            <v>un</v>
          </cell>
          <cell r="E2573">
            <v>42.77</v>
          </cell>
        </row>
        <row r="2574">
          <cell r="A2574" t="str">
            <v>IP001751</v>
          </cell>
          <cell r="B2574" t="str">
            <v>IP25100153/</v>
          </cell>
          <cell r="C2574" t="str">
            <v>Caixa Hand-Hole, pre-moldada, circular, de concreto, padrao RIOLUZ, com dimensoes (0,60x0,60)m; inclusive escavacao e reaterro, exclusive tampao.  Fornecimento e assentamento.</v>
          </cell>
          <cell r="D2574" t="str">
            <v>un</v>
          </cell>
          <cell r="E2574">
            <v>84.12</v>
          </cell>
        </row>
        <row r="2575">
          <cell r="A2575" t="str">
            <v>IP001754</v>
          </cell>
          <cell r="B2575" t="str">
            <v>IP25100159/</v>
          </cell>
          <cell r="C2575" t="str">
            <v>Caixa de passagem, retangular, de alvenaria com tampa de concreto, dimensoes de (0,60x0,60x0,80)m; exclusive material utilizado para sua construcao.  Construcao.</v>
          </cell>
          <cell r="D2575" t="str">
            <v>un</v>
          </cell>
          <cell r="E2575">
            <v>32.07</v>
          </cell>
        </row>
        <row r="2576">
          <cell r="A2576" t="str">
            <v>IP001747</v>
          </cell>
          <cell r="B2576" t="str">
            <v>IP25100162/</v>
          </cell>
          <cell r="C2576" t="str">
            <v>Caixa Hand-Hole, pre-moldada, circular de concreto, padrao RIOLUZ, com dimensoes (0,60x0,90)m, inclusive escavacao e reaterro, exclusive tampao e materiais.  Assentamento.</v>
          </cell>
          <cell r="D2576" t="str">
            <v>un</v>
          </cell>
          <cell r="E2576">
            <v>53.46</v>
          </cell>
        </row>
        <row r="2577">
          <cell r="A2577" t="str">
            <v>IP001752</v>
          </cell>
          <cell r="B2577" t="str">
            <v>IP25100165/</v>
          </cell>
          <cell r="C2577" t="str">
            <v>Caixa Hand-Hole, pre-moldada, circular, de concreto, padrao RIOLUZ, com dimensoes (0,60x0,90)m; inclusive escavacao e reaterro; exclusive fornecimento do tampao.  Fornecimento e assentamento.</v>
          </cell>
          <cell r="D2577" t="str">
            <v>un</v>
          </cell>
          <cell r="E2577">
            <v>115.48</v>
          </cell>
        </row>
        <row r="2578">
          <cell r="A2578" t="str">
            <v>IP005856</v>
          </cell>
          <cell r="B2578" t="str">
            <v>IP25100200/</v>
          </cell>
          <cell r="C2578" t="str">
            <v>Construcao de caixa de concreto para fixacao de projetor, com tampa de tela maletada de (5x5)cm e cadeado, nas dimensoes (80x80x80)cm, conforme detalhe do projeto RIOLUZ, inclusive fornecimento de todo o material necessario para sua construcao.</v>
          </cell>
          <cell r="D2578" t="str">
            <v>un</v>
          </cell>
          <cell r="E2578">
            <v>129.59</v>
          </cell>
        </row>
        <row r="2579">
          <cell r="A2579" t="str">
            <v>IP007143</v>
          </cell>
          <cell r="B2579" t="str">
            <v>IP25100203/</v>
          </cell>
          <cell r="C2579" t="str">
            <v>Construcao de caixa de alvenaria com base de concreto para fixacao de projetor, com tampa de tela maletada de (5x5)cm e cadeado nas dimensoes (80x80x80)cm, inclusive fornecimento de todo o material necessario para sua construcao.</v>
          </cell>
          <cell r="D2579" t="str">
            <v>un</v>
          </cell>
          <cell r="E2579">
            <v>150.13999999999999</v>
          </cell>
        </row>
        <row r="2580">
          <cell r="A2580" t="str">
            <v>IP001755</v>
          </cell>
          <cell r="B2580" t="str">
            <v>IP25100206/</v>
          </cell>
          <cell r="C2580" t="str">
            <v>Caixa de passagem, retangular, de alvenaria com tampa de concreto, dimensoes de (0,80x0,80x1)m; exclusive material utilizado para sua construcao.</v>
          </cell>
          <cell r="D2580" t="str">
            <v>un</v>
          </cell>
          <cell r="E2580">
            <v>32.07</v>
          </cell>
        </row>
        <row r="2581">
          <cell r="A2581" t="str">
            <v>IP008235</v>
          </cell>
          <cell r="B2581" t="str">
            <v>IP25100250/</v>
          </cell>
          <cell r="C2581" t="str">
            <v>Construcao de caixa de concreto, com base de concreto, para fixacao de projetor, com tampa de tela maletada de (50x50)mm e cadeado, nas dimensoes (110x80x60)cm, conforme detalhe do projeto, inclusive fornecimento de todo o material necessario para sua con</v>
          </cell>
          <cell r="D2581" t="str">
            <v>un</v>
          </cell>
          <cell r="E2581">
            <v>177.69</v>
          </cell>
        </row>
        <row r="2582">
          <cell r="A2582" t="str">
            <v>IP007144</v>
          </cell>
          <cell r="B2582" t="str">
            <v>IP25100259/</v>
          </cell>
          <cell r="C2582" t="str">
            <v>Construcao de caixa de alvenaria com base de concreto para fixacao de projetor e equipamento auxiliar, com grade protetora e cadeado, nas dimensoes (1,10x1,20x1)m, inclusive fornecimento de todo o material necessario para sua construcao.</v>
          </cell>
          <cell r="D2582" t="str">
            <v>un</v>
          </cell>
          <cell r="E2582">
            <v>304.56</v>
          </cell>
        </row>
        <row r="2583">
          <cell r="A2583" t="str">
            <v>IP001753</v>
          </cell>
          <cell r="B2583" t="str">
            <v>IP25100500/</v>
          </cell>
          <cell r="C2583" t="str">
            <v>Tampao espiral de polietileno de alta densidade, de diametro 50mm (2"), para terminacao de dutos de identico material, tipo Kanalex ou similar, em caixa Hand-Hole.  Fornecimento e assentamento.</v>
          </cell>
          <cell r="D2583" t="str">
            <v>un</v>
          </cell>
          <cell r="E2583">
            <v>4.6900000000000004</v>
          </cell>
        </row>
        <row r="2584">
          <cell r="A2584" t="str">
            <v>IP008234</v>
          </cell>
          <cell r="B2584" t="str">
            <v>IP25150050/</v>
          </cell>
          <cell r="C2584" t="str">
            <v>Caixa hermetica para chave faca trifasica.  Colocacao.</v>
          </cell>
          <cell r="D2584" t="str">
            <v>un</v>
          </cell>
          <cell r="E2584">
            <v>5.35</v>
          </cell>
        </row>
        <row r="2585">
          <cell r="A2585" t="str">
            <v>IP007646</v>
          </cell>
          <cell r="B2585" t="str">
            <v>IP25200050/</v>
          </cell>
          <cell r="C2585" t="str">
            <v>Tampao de ferro tipo leve padrao RIOLUZ.  Fornecimento.</v>
          </cell>
          <cell r="D2585" t="str">
            <v>un</v>
          </cell>
          <cell r="E2585">
            <v>195</v>
          </cell>
        </row>
        <row r="2586">
          <cell r="A2586" t="str">
            <v>IP008237</v>
          </cell>
          <cell r="B2586" t="str">
            <v>IP25200100/</v>
          </cell>
          <cell r="C2586" t="str">
            <v>Tampao de ferro fundido, articulado, tipo especial, com eixo de aco inoxidavel, revestido por PVC na articulacao, dotado de furacao para fixacao do aro de anel de concreto e instalacao de conectores para aterramento, com inscricao RIOLUZ discreta, em alto</v>
          </cell>
          <cell r="D2586" t="str">
            <v>un</v>
          </cell>
          <cell r="E2586">
            <v>267.95</v>
          </cell>
        </row>
        <row r="2587">
          <cell r="A2587" t="str">
            <v>IP009742</v>
          </cell>
          <cell r="B2587" t="str">
            <v>IP25200150/</v>
          </cell>
          <cell r="C2587" t="str">
            <v>Tampao de ferro fundido cinzento, articulado, tipo leve, carga maxima no cenrto de 2000Kgf, diametro interno de 300mm, fornecido com colar e com recobrimento, confome desenho A4-1200-PD, especificacao em RIOLUZ no 10.  Fornecimento.</v>
          </cell>
          <cell r="D2587" t="str">
            <v>un</v>
          </cell>
          <cell r="E2587">
            <v>32.950000000000003</v>
          </cell>
        </row>
        <row r="2588">
          <cell r="A2588" t="str">
            <v>IP008378</v>
          </cell>
          <cell r="B2588" t="str">
            <v>IP25200500/</v>
          </cell>
          <cell r="C2588" t="str">
            <v>Tampao para vedacao de dutos espiralados flexiveis em poietileno de alta densidade, na cor preta, diametro nominal de 125mm, comprimento de 225mm, lote 335248-0.  Fornecimento.</v>
          </cell>
          <cell r="D2588" t="str">
            <v>un</v>
          </cell>
          <cell r="E2588">
            <v>7.41</v>
          </cell>
        </row>
        <row r="2589">
          <cell r="A2589" t="str">
            <v>IP008584</v>
          </cell>
          <cell r="B2589" t="str">
            <v>IP30050150A</v>
          </cell>
          <cell r="C2589" t="str">
            <v>Eletroduto de aco galvanizado, diametro de 25mm (1").  Fornecimento.</v>
          </cell>
          <cell r="D2589" t="str">
            <v>vara</v>
          </cell>
          <cell r="E2589">
            <v>4.3600000000000003</v>
          </cell>
        </row>
        <row r="2590">
          <cell r="A2590" t="str">
            <v>IP008593</v>
          </cell>
          <cell r="B2590" t="str">
            <v>IP30050200A</v>
          </cell>
          <cell r="C2590" t="str">
            <v>Eletroduto de aco galvanizado, diametro de 38mm (1 1/2").  Fornecimento.</v>
          </cell>
          <cell r="D2590" t="str">
            <v>vara</v>
          </cell>
          <cell r="E2590">
            <v>8.3699999999999992</v>
          </cell>
        </row>
        <row r="2591">
          <cell r="A2591" t="str">
            <v>IP008423</v>
          </cell>
          <cell r="B2591" t="str">
            <v>IP30050250A</v>
          </cell>
          <cell r="C2591" t="str">
            <v>Eletroduto de aco galvanizado, diametro de 50mm (2").  Fornecimento.</v>
          </cell>
          <cell r="D2591" t="str">
            <v>vara</v>
          </cell>
          <cell r="E2591">
            <v>10.4</v>
          </cell>
        </row>
        <row r="2592">
          <cell r="A2592" t="str">
            <v>IP008061</v>
          </cell>
          <cell r="B2592" t="str">
            <v>IP30050350/</v>
          </cell>
          <cell r="C2592" t="str">
            <v>Eletroduto de aco galvanizado, diametro de 75mm (3").  Fornecimento.</v>
          </cell>
          <cell r="D2592" t="str">
            <v>m</v>
          </cell>
          <cell r="E2592">
            <v>16.54</v>
          </cell>
        </row>
        <row r="2593">
          <cell r="A2593" t="str">
            <v>IP007485</v>
          </cell>
          <cell r="B2593" t="str">
            <v>IP30100050/</v>
          </cell>
          <cell r="C2593" t="str">
            <v>Bucha redonda de aco galvanizado, diametro de 25mm (1"), para o de 19mm (3/4").  Fornecimento e colocacao.</v>
          </cell>
          <cell r="D2593" t="str">
            <v>un</v>
          </cell>
          <cell r="E2593">
            <v>4.63</v>
          </cell>
        </row>
        <row r="2594">
          <cell r="A2594" t="str">
            <v>IP008774</v>
          </cell>
          <cell r="B2594" t="str">
            <v>IP30100103/</v>
          </cell>
          <cell r="C2594" t="str">
            <v>Curva longa de 90o de aco galvanizado, eletroduto, diametro de 25mm (1").  Fornecimento.</v>
          </cell>
          <cell r="D2594" t="str">
            <v>un</v>
          </cell>
          <cell r="E2594">
            <v>1.52</v>
          </cell>
        </row>
        <row r="2595">
          <cell r="A2595" t="str">
            <v>IP008594</v>
          </cell>
          <cell r="B2595" t="str">
            <v>IP30100109/</v>
          </cell>
          <cell r="C2595" t="str">
            <v>Curva longa de 90o de aco galvanizado, diametro de 38mm (1 1/2").  Fornecimento.</v>
          </cell>
          <cell r="D2595" t="str">
            <v>un</v>
          </cell>
          <cell r="E2595">
            <v>3.85</v>
          </cell>
        </row>
        <row r="2596">
          <cell r="A2596" t="str">
            <v>IP008883</v>
          </cell>
          <cell r="B2596" t="str">
            <v>IP30100112/</v>
          </cell>
          <cell r="C2596" t="str">
            <v>Curva longa de 90o de aco galvanizado, diametro de 50mm (2").  Fornecimento.</v>
          </cell>
          <cell r="D2596" t="str">
            <v>un</v>
          </cell>
          <cell r="E2596">
            <v>6.18</v>
          </cell>
        </row>
        <row r="2597">
          <cell r="A2597" t="str">
            <v>IP007484</v>
          </cell>
          <cell r="B2597" t="str">
            <v>IP30100115/</v>
          </cell>
          <cell r="C2597" t="str">
            <v>Curva longa de ferro galvanizado, com 2 1/2" de diametro.  Fornecimento e colocacao.</v>
          </cell>
          <cell r="D2597" t="str">
            <v>un</v>
          </cell>
          <cell r="E2597">
            <v>15.62</v>
          </cell>
        </row>
        <row r="2598">
          <cell r="A2598" t="str">
            <v>IP008690</v>
          </cell>
          <cell r="B2598" t="str">
            <v>IP30100118/</v>
          </cell>
          <cell r="C2598" t="str">
            <v>Curva longa de 90o de aco galvanizado, diametro de 75mm (3").  Fornecimento.</v>
          </cell>
          <cell r="D2598" t="str">
            <v>un</v>
          </cell>
          <cell r="E2598">
            <v>18.43</v>
          </cell>
        </row>
        <row r="2599">
          <cell r="A2599" t="str">
            <v>IP008588</v>
          </cell>
          <cell r="B2599" t="str">
            <v>IP30100503/</v>
          </cell>
          <cell r="C2599" t="str">
            <v>Luva para eletroduto de aco galvanizado, de 25mm (1").  Fornecimento.</v>
          </cell>
          <cell r="D2599" t="str">
            <v>un</v>
          </cell>
          <cell r="E2599">
            <v>2.76</v>
          </cell>
        </row>
        <row r="2600">
          <cell r="A2600" t="str">
            <v>IP008595</v>
          </cell>
          <cell r="B2600" t="str">
            <v>IP30100509/</v>
          </cell>
          <cell r="C2600" t="str">
            <v>Luva para eletroduto de aco galvanizado, de 38mm (1 1/2").  Fornecimento.</v>
          </cell>
          <cell r="D2600" t="str">
            <v>un</v>
          </cell>
          <cell r="E2600">
            <v>5.24</v>
          </cell>
        </row>
        <row r="2601">
          <cell r="A2601" t="str">
            <v>IP007945</v>
          </cell>
          <cell r="B2601" t="str">
            <v>IP30100512/</v>
          </cell>
          <cell r="C2601" t="str">
            <v>Luva para eletroduto de aco galvanizado, de 50mm (2").  Fornecimento.</v>
          </cell>
          <cell r="D2601" t="str">
            <v>un</v>
          </cell>
          <cell r="E2601">
            <v>8.06</v>
          </cell>
        </row>
        <row r="2602">
          <cell r="A2602" t="str">
            <v>IP008073</v>
          </cell>
          <cell r="B2602" t="str">
            <v>IP30100518/</v>
          </cell>
          <cell r="C2602" t="str">
            <v>Luva para eletroduto de aco galvanizado, de 75mm (3").  Fornecimento.</v>
          </cell>
          <cell r="D2602" t="str">
            <v>un</v>
          </cell>
          <cell r="E2602">
            <v>3.9</v>
          </cell>
        </row>
        <row r="2603">
          <cell r="A2603" t="str">
            <v>IP006223</v>
          </cell>
          <cell r="B2603" t="str">
            <v>IP30150100/</v>
          </cell>
          <cell r="C2603" t="str">
            <v>Eletroduto de PVC rigido, roscavel, de 3/4".  Fornecimento.</v>
          </cell>
          <cell r="D2603" t="str">
            <v>m</v>
          </cell>
          <cell r="E2603">
            <v>0.64</v>
          </cell>
        </row>
        <row r="2604">
          <cell r="A2604" t="str">
            <v>IP006235</v>
          </cell>
          <cell r="B2604" t="str">
            <v>IP30150200/</v>
          </cell>
          <cell r="C2604" t="str">
            <v>Eletroduto de PVC rigido, roscavel, de 1 1/4".  Fornecimento.</v>
          </cell>
          <cell r="D2604" t="str">
            <v>m</v>
          </cell>
          <cell r="E2604">
            <v>4.84</v>
          </cell>
        </row>
        <row r="2605">
          <cell r="A2605" t="str">
            <v>IP008108</v>
          </cell>
          <cell r="B2605" t="str">
            <v>IP30150400A</v>
          </cell>
          <cell r="C2605" t="str">
            <v>Eletroduto de PVC rigido, roscavel, de 3" (75mm).  Fornecimento.</v>
          </cell>
          <cell r="D2605" t="str">
            <v>vara</v>
          </cell>
          <cell r="E2605">
            <v>5.78</v>
          </cell>
        </row>
        <row r="2606">
          <cell r="A2606" t="str">
            <v>IP008587</v>
          </cell>
          <cell r="B2606" t="str">
            <v>IP30200100/</v>
          </cell>
          <cell r="C2606" t="str">
            <v>Curva longa de 90o de PVC rigido, diametro de 25mm (1").  Fornecimento.</v>
          </cell>
          <cell r="D2606" t="str">
            <v>un</v>
          </cell>
          <cell r="E2606">
            <v>0.72</v>
          </cell>
        </row>
        <row r="2607">
          <cell r="A2607" t="str">
            <v>IP006237</v>
          </cell>
          <cell r="B2607" t="str">
            <v>IP30200103/</v>
          </cell>
          <cell r="C2607" t="str">
            <v>Curva de 90o, para eletroduto de PVC rigido, roscavel, de 1 1/4".  Fornecimento.</v>
          </cell>
          <cell r="D2607" t="str">
            <v>un</v>
          </cell>
          <cell r="E2607">
            <v>0.96</v>
          </cell>
        </row>
        <row r="2608">
          <cell r="A2608" t="str">
            <v>IP007944</v>
          </cell>
          <cell r="B2608" t="str">
            <v>IP30200109/</v>
          </cell>
          <cell r="C2608" t="str">
            <v>Curva de 90o, para eletroduto de PVC rigido, de 2".  Fornecimento.</v>
          </cell>
          <cell r="D2608" t="str">
            <v>un</v>
          </cell>
          <cell r="E2608">
            <v>2.2200000000000002</v>
          </cell>
        </row>
        <row r="2609">
          <cell r="A2609" t="str">
            <v>IP008060</v>
          </cell>
          <cell r="B2609" t="str">
            <v>IP30200115/</v>
          </cell>
          <cell r="C2609" t="str">
            <v>Curva longa de 90o de PVC rigido, diametro de 75mm (3").  Fornecimento.</v>
          </cell>
          <cell r="D2609" t="str">
            <v>un</v>
          </cell>
          <cell r="E2609">
            <v>7.21</v>
          </cell>
        </row>
        <row r="2610">
          <cell r="A2610" t="str">
            <v>IP008068</v>
          </cell>
          <cell r="B2610" t="str">
            <v>IP30200118/</v>
          </cell>
          <cell r="C2610" t="str">
            <v>Curva longa de 90o de PVC rigido, diametro de 100mm (4").  Fornecimento.</v>
          </cell>
          <cell r="D2610" t="str">
            <v>un</v>
          </cell>
          <cell r="E2610">
            <v>13.31</v>
          </cell>
        </row>
        <row r="2611">
          <cell r="A2611" t="str">
            <v>IP008589</v>
          </cell>
          <cell r="B2611" t="str">
            <v>IP30200503/</v>
          </cell>
          <cell r="C2611" t="str">
            <v>Luva para eletroduto de PVC rigido, de 25mm (1").  Fornecimento.</v>
          </cell>
          <cell r="D2611" t="str">
            <v>un</v>
          </cell>
          <cell r="E2611">
            <v>0.3</v>
          </cell>
        </row>
        <row r="2612">
          <cell r="A2612" t="str">
            <v>IP006236</v>
          </cell>
          <cell r="B2612" t="str">
            <v>IP30200506/</v>
          </cell>
          <cell r="C2612" t="str">
            <v>Luva de PVC rigido, roscavel, de 1 1/4".  Fornecimento.</v>
          </cell>
          <cell r="D2612" t="str">
            <v>un</v>
          </cell>
          <cell r="E2612">
            <v>1.5</v>
          </cell>
        </row>
        <row r="2613">
          <cell r="A2613" t="str">
            <v>IP007946</v>
          </cell>
          <cell r="B2613" t="str">
            <v>IP30200509/</v>
          </cell>
          <cell r="C2613" t="str">
            <v>Luva para eletroduto de PVC rigido, roscavel, de 50mm.  Fornecimento.</v>
          </cell>
          <cell r="D2613" t="str">
            <v>un</v>
          </cell>
          <cell r="E2613">
            <v>3.53</v>
          </cell>
        </row>
        <row r="2614">
          <cell r="A2614" t="str">
            <v>IP016025</v>
          </cell>
          <cell r="B2614" t="str">
            <v>IP50300150/</v>
          </cell>
          <cell r="C2614" t="str">
            <v>Reator aereo para lampada VS/MVM 150W, com ignitor pico de tensao 2,8 a 4Kv, fator de potencia minimo 0,92, tensao de alimentacao 220/250V, corrente na lampada 1,8A, tensao na lampada 100V, EM-RIOLUZ-30, NBR-13593/13594, IEC-662.  Fornecimento.</v>
          </cell>
          <cell r="D2614" t="str">
            <v>un</v>
          </cell>
          <cell r="E2614">
            <v>45.75</v>
          </cell>
        </row>
        <row r="2615">
          <cell r="A2615" t="str">
            <v>IP008800</v>
          </cell>
          <cell r="B2615" t="str">
            <v>IP50300153/</v>
          </cell>
          <cell r="C2615" t="str">
            <v>Reator aereo para lampada VS/MVM 150W, com ignitor pico de tensao 2,8 a 4Kv, fator de potencia minimo 0,92, tensao de alimentacao 220V, corrente na lampada 1,8A, tensao na lampada 100V, EM-RIOLUZ-30, NBR-13593/13594, IEC-662.  Fornecimento.</v>
          </cell>
          <cell r="D2615" t="str">
            <v>un</v>
          </cell>
          <cell r="E2615">
            <v>37.51</v>
          </cell>
        </row>
        <row r="2616">
          <cell r="A2616" t="str">
            <v>IP008787</v>
          </cell>
          <cell r="B2616" t="str">
            <v>IP50300250/</v>
          </cell>
          <cell r="C2616" t="str">
            <v>Reator aereo para lampada VS/MVM de 250W, com ignitor com pico tensao 2,8 a 4Kv, fator de potencia de 0,92, tensao de alimentacao 220/250V, corrente na lampada 3A, tensao na lampada 100V, perda maxima de 10% (EM-RIOLUZ-30, NBR-13593/13594, IEC-662).  Forn</v>
          </cell>
          <cell r="D2616" t="str">
            <v>un</v>
          </cell>
          <cell r="E2616">
            <v>59.67</v>
          </cell>
        </row>
        <row r="2617">
          <cell r="A2617" t="str">
            <v>IP008103</v>
          </cell>
          <cell r="B2617" t="str">
            <v>IP50300406/</v>
          </cell>
          <cell r="C2617" t="str">
            <v>Reator aereo para lampada VS/MVM de 400W, com ignitor com pico tensao 2,8 a 4Kv, fator de potencia de 0,92, tensao de alimentacao 220/250V, corrente na lampada 4,5A, tensao na lampada 100V, perda maxima de 10% (EM-RIOLUZ-30, NBR-13593/13594, IEC-662).  Fo</v>
          </cell>
          <cell r="D2617" t="str">
            <v>un</v>
          </cell>
          <cell r="E2617">
            <v>52.93</v>
          </cell>
        </row>
        <row r="2618">
          <cell r="A2618" t="str">
            <v>IP010175</v>
          </cell>
          <cell r="B2618" t="str">
            <v>IP50300500/</v>
          </cell>
          <cell r="C2618" t="str">
            <v>Reator integrado para lampada VS/MVM 70W, com ignitor pico de tensao 2,8 a 4Kv, fator de potencia minimo 0,92, tensao de alimentacao 220V, corrente na lampada 0,98A, tensao na lampada 90V, EM-RIOLUZ-30.  Fornecimento.</v>
          </cell>
          <cell r="D2618" t="str">
            <v>un</v>
          </cell>
          <cell r="E2618">
            <v>33.44</v>
          </cell>
        </row>
        <row r="2619">
          <cell r="A2619" t="str">
            <v>IP008065</v>
          </cell>
          <cell r="B2619" t="str">
            <v>IP50300600/</v>
          </cell>
          <cell r="C2619" t="str">
            <v>Reator integrado para lampada VS/MVM 150W, com ignitor pico de tensao 2,8 a 4Kv, fator de potencia minimo 0,92, tensao de alimentacao 220/250V, corrente na lampada 1,8A, tensao na lampada 100V, EM-RIOLUZ-30, NBR-13593/13594, IEC-662.  Fornecimento.</v>
          </cell>
          <cell r="D2619" t="str">
            <v>un</v>
          </cell>
          <cell r="E2619">
            <v>51.31</v>
          </cell>
        </row>
        <row r="2620">
          <cell r="A2620" t="str">
            <v>IP008143</v>
          </cell>
          <cell r="B2620" t="str">
            <v>IP50300700/</v>
          </cell>
          <cell r="C2620" t="str">
            <v>Reator tipo subterraneo para lampada VS/MVM 70W, com ignitor pico de tensao 2,8 a 4Kv, fator de potencia minimo 0,92, tensao nominal de alimentacao 220V, corrente na lampada 0,98A, tensao na lampada 90V, cabos do ignitor que alimentam a lampada com isolam</v>
          </cell>
          <cell r="D2620" t="str">
            <v>un</v>
          </cell>
          <cell r="E2620">
            <v>45.76</v>
          </cell>
        </row>
        <row r="2621">
          <cell r="A2621" t="str">
            <v>IP008117</v>
          </cell>
          <cell r="B2621" t="str">
            <v>IP50300750/</v>
          </cell>
          <cell r="C2621" t="str">
            <v>Reator tipo subterraneo para lampada VS/MVM 150W, com ignitor pico de tensao 2,8 a 4Kv, fator de potencia minimo 0,92, tensao nominal de alimentacao 220V, corrente na lampada 1,2A, tensao na lampada 100V, cabos do ignitor que alimentam a lampada com isola</v>
          </cell>
          <cell r="D2621" t="str">
            <v>un</v>
          </cell>
          <cell r="E2621">
            <v>86.2</v>
          </cell>
        </row>
        <row r="2622">
          <cell r="A2622" t="str">
            <v>IP010249</v>
          </cell>
          <cell r="B2622" t="str">
            <v>IP50300800/</v>
          </cell>
          <cell r="C2622" t="str">
            <v>Reator tipo subterraneo para lampada VS/MVM de 250W, com ignitor com pico tensao 2,8 a 4Kv, fator de potencia de 0,92, tensao de alimentacao 220V, corrente na lampada 3A, tensao na lampada 100V, cabos do ignitor que alimentam a lampada com isolamento para</v>
          </cell>
          <cell r="D2622" t="str">
            <v>un</v>
          </cell>
          <cell r="E2622">
            <v>65.25</v>
          </cell>
        </row>
        <row r="2623">
          <cell r="A2623" t="str">
            <v>IP008092</v>
          </cell>
          <cell r="B2623" t="str">
            <v>IP50300850/</v>
          </cell>
          <cell r="C2623" t="str">
            <v>Reator tipo subterraneo para lampada VS/MVM de 400W, com ignitor com pico tensao 2,8 a 4Kv, fator de potencia de 0,92, tensao de alimentacao 220V, corrente na lampada 4,5A, tensao na lampada 100V, cabos do ignitor que alimentam a lampada com isolamento pa</v>
          </cell>
          <cell r="D2623" t="str">
            <v>un</v>
          </cell>
          <cell r="E2623">
            <v>87.22</v>
          </cell>
        </row>
        <row r="2624">
          <cell r="A2624" t="str">
            <v>IP004038</v>
          </cell>
          <cell r="B2624" t="str">
            <v>IP50350050/</v>
          </cell>
          <cell r="C2624" t="str">
            <v>Luminaria equipada com lampada de descarga e acessorios, em cordoalha, exclusive luminaria, inclusive fornecimento da cordoalha.  Colocacao.</v>
          </cell>
          <cell r="D2624" t="str">
            <v>h</v>
          </cell>
          <cell r="E2624">
            <v>112.63</v>
          </cell>
        </row>
        <row r="2625">
          <cell r="A2625" t="str">
            <v>IP001714</v>
          </cell>
          <cell r="B2625" t="str">
            <v>IP50350100/</v>
          </cell>
          <cell r="C2625" t="str">
            <v>Luminaria equipada com lampada de descarga e acessorios, em cordoalha, exclusive luminaria e o fornecimento da cordoalha.  Colocacao.</v>
          </cell>
          <cell r="D2625" t="str">
            <v>un</v>
          </cell>
          <cell r="E2625">
            <v>42.77</v>
          </cell>
        </row>
        <row r="2626">
          <cell r="A2626" t="str">
            <v>IP010163</v>
          </cell>
          <cell r="B2626" t="str">
            <v>IP50350150/</v>
          </cell>
          <cell r="C2626" t="str">
            <v>Luminaria equipada com lampada de descarga e acessorios, em teto ou parede; exclusive luminaria.  Colocacao.</v>
          </cell>
          <cell r="D2626" t="str">
            <v>un</v>
          </cell>
          <cell r="E2626">
            <v>31.6</v>
          </cell>
        </row>
        <row r="2627">
          <cell r="A2627" t="str">
            <v>IP001727</v>
          </cell>
          <cell r="B2627" t="str">
            <v>IP50350200/</v>
          </cell>
          <cell r="C2627" t="str">
            <v>Colocacao de 2 projetores equipados com lampada de descarga, fixado em  poste de aco ou concreto, inclusive ferragens de fixacao, exclusive projetor.</v>
          </cell>
          <cell r="D2627" t="str">
            <v>un</v>
          </cell>
          <cell r="E2627" t="e">
            <v>#N/A</v>
          </cell>
        </row>
        <row r="2628">
          <cell r="A2628" t="str">
            <v>IP001729</v>
          </cell>
          <cell r="B2628" t="str">
            <v>IP50350203/</v>
          </cell>
          <cell r="C2628" t="str">
            <v>Colocacao de 2 projetores equipados com lampada de descarga, fixado em cruzeta no 1; inclusive ferragens de fixacao, exclusive projetor.</v>
          </cell>
          <cell r="D2628" t="str">
            <v>un</v>
          </cell>
          <cell r="E2628" t="e">
            <v>#N/A</v>
          </cell>
        </row>
        <row r="2629">
          <cell r="A2629" t="str">
            <v>IP003800</v>
          </cell>
          <cell r="B2629" t="str">
            <v>IP50350250/</v>
          </cell>
          <cell r="C2629" t="str">
            <v>Colocacao de 3 projetores equipados com lampadas de descarga, fixado em poste de concreto, inclusive ferragens de fixacao, exclusive projetor.</v>
          </cell>
          <cell r="D2629" t="str">
            <v>un</v>
          </cell>
          <cell r="E2629" t="e">
            <v>#N/A</v>
          </cell>
        </row>
        <row r="2630">
          <cell r="A2630" t="str">
            <v>IP001715</v>
          </cell>
          <cell r="B2630" t="str">
            <v>IP50350300/</v>
          </cell>
          <cell r="C2630" t="str">
            <v>Colocacao de 4 projetores equipados com lampada de descarga, fixados em poste de aco reto; inclusive ferragens de fixacao, exclusive projetores.</v>
          </cell>
          <cell r="D2630" t="str">
            <v>un</v>
          </cell>
          <cell r="E2630" t="e">
            <v>#N/A</v>
          </cell>
        </row>
        <row r="2631">
          <cell r="A2631" t="str">
            <v>IP003948</v>
          </cell>
          <cell r="B2631" t="str">
            <v>IP50350500/</v>
          </cell>
          <cell r="C2631" t="str">
            <v>Projetor fixado em bandeja atraves de chumbadores de aco inox, exclusive projetor, chumbador e bandejamento.  Colocacao.</v>
          </cell>
          <cell r="D2631" t="str">
            <v>un</v>
          </cell>
          <cell r="E2631">
            <v>1.82</v>
          </cell>
        </row>
        <row r="2632">
          <cell r="A2632" t="str">
            <v>IP001701</v>
          </cell>
          <cell r="B2632" t="str">
            <v>IP50400050/</v>
          </cell>
          <cell r="C2632" t="str">
            <v>Luminaria com lampada de descarga, com ou sem reator integrado, em ponta de braco ou poste reto (aco ou concreto) ate 6m de altura, exclusive fornecimento da luminaria.  Colocacao.</v>
          </cell>
          <cell r="D2632" t="str">
            <v>un</v>
          </cell>
          <cell r="E2632">
            <v>5.35</v>
          </cell>
        </row>
        <row r="2633">
          <cell r="A2633" t="str">
            <v>IP001699</v>
          </cell>
          <cell r="B2633" t="str">
            <v>IP50400100/</v>
          </cell>
          <cell r="C2633" t="str">
            <v>Luminaria aberta com lampada de descarga, sem reator integrado, em ponta de braco, ate 10m de altura, exclusive fornecimento da luminaria.  Colocacao.</v>
          </cell>
          <cell r="D2633" t="str">
            <v>un</v>
          </cell>
          <cell r="E2633">
            <v>5.35</v>
          </cell>
        </row>
        <row r="2634">
          <cell r="A2634" t="str">
            <v>IP001697</v>
          </cell>
          <cell r="B2634" t="str">
            <v>IP50400103/</v>
          </cell>
          <cell r="C2634" t="str">
            <v>Luminaria fechada com lampada de descarga, com reator integrado, em ponta de braco ou poste de aco curvo ate 10m de altura, exclusive fornecimento da luminaria.  Colocacao.</v>
          </cell>
          <cell r="D2634" t="str">
            <v>un</v>
          </cell>
          <cell r="E2634">
            <v>10.69</v>
          </cell>
        </row>
        <row r="2635">
          <cell r="A2635" t="str">
            <v>IP001698</v>
          </cell>
          <cell r="B2635" t="str">
            <v>IP50400106/</v>
          </cell>
          <cell r="C2635" t="str">
            <v>Luminaria fechada com lampada de descarga, sem reator integrado, em ponta de braco ou poste de aco curvo, ate 10m de altura, exclusive fornecimento da luminaria.  Colocacao.</v>
          </cell>
          <cell r="D2635" t="str">
            <v>un</v>
          </cell>
          <cell r="E2635">
            <v>8.02</v>
          </cell>
        </row>
        <row r="2636">
          <cell r="A2636" t="str">
            <v>IP001700</v>
          </cell>
          <cell r="B2636" t="str">
            <v>IP50400150/</v>
          </cell>
          <cell r="C2636" t="str">
            <v>Luminaria com lampada de descarga, com ou sem reator integrado, em ponta de braco ou poste de aco curvo, de 11m ate 15m de altura, exclusive fornecimento da luminaria.  Colocacao.</v>
          </cell>
          <cell r="D2636" t="str">
            <v>un</v>
          </cell>
          <cell r="E2636">
            <v>26.73</v>
          </cell>
        </row>
        <row r="2637">
          <cell r="A2637" t="str">
            <v>IP001702</v>
          </cell>
          <cell r="B2637" t="str">
            <v>IP50400200/</v>
          </cell>
          <cell r="C2637" t="str">
            <v>Luminaria com lampada de descarga tipo Petala, com ou sem reator integrado, em ponta de braco ou poste reto (aco ou concreto) de 15m de altura, exclusive fornecimento da luminaria e nucleo de fixacao.  Colocacao.</v>
          </cell>
          <cell r="D2637" t="str">
            <v>un</v>
          </cell>
          <cell r="E2637">
            <v>10.69</v>
          </cell>
        </row>
        <row r="2638">
          <cell r="A2638" t="str">
            <v>IP001703</v>
          </cell>
          <cell r="B2638" t="str">
            <v>IP50400206/</v>
          </cell>
          <cell r="C2638" t="str">
            <v>Luminaria com lampada de descarga tipo Petala, com ou sem reator integrado, em ponta de braco ou poste reto (aco ou concreto) de 20m de altura, exclusive fornecimento da luminaria e nucleo de fixacao.  Colocacao.</v>
          </cell>
          <cell r="D2638" t="str">
            <v>un</v>
          </cell>
          <cell r="E2638">
            <v>16.04</v>
          </cell>
        </row>
        <row r="2639">
          <cell r="A2639" t="str">
            <v>IP008236</v>
          </cell>
          <cell r="B2639" t="str">
            <v>IP50450050/</v>
          </cell>
          <cell r="C2639" t="str">
            <v>Colocacao de reator, padrao RIOLUZ, para lampada de descarga, em poste de aco, concreto ou madeira, exclusive fornecimento do reator e ferragens de fixacao.</v>
          </cell>
          <cell r="D2639" t="str">
            <v>un</v>
          </cell>
          <cell r="E2639">
            <v>10.69</v>
          </cell>
        </row>
        <row r="2640">
          <cell r="A2640" t="str">
            <v>IP001718</v>
          </cell>
          <cell r="B2640" t="str">
            <v>IP50450100/</v>
          </cell>
          <cell r="C2640" t="str">
            <v>Colocacao de reator, padrao RIOLUZ, para lampada de descarga em poste (aco ou concreto), incluindo interligacao na rede e na luminaria e ferragens de fixacao; exclusive fornecimento do reator.</v>
          </cell>
          <cell r="D2640" t="str">
            <v>un</v>
          </cell>
          <cell r="E2640">
            <v>10.92</v>
          </cell>
        </row>
        <row r="2641">
          <cell r="A2641" t="str">
            <v>IP003941</v>
          </cell>
          <cell r="B2641" t="str">
            <v>IP50450150/</v>
          </cell>
          <cell r="C2641" t="str">
            <v>Colocacao de reator para lampada de descarga em teto, piso ou parede, inclusive interligacao na rede e na luminaria e ferragens de fixacao, exclusive fornecimento de reator.</v>
          </cell>
          <cell r="D2641" t="str">
            <v>un</v>
          </cell>
          <cell r="E2641">
            <v>15.24</v>
          </cell>
        </row>
        <row r="2642">
          <cell r="A2642" t="str">
            <v>IP003947</v>
          </cell>
          <cell r="B2642" t="str">
            <v>IP50450500/</v>
          </cell>
          <cell r="C2642" t="str">
            <v>Colocacao de reator com ignitor em bandeja.</v>
          </cell>
          <cell r="D2642" t="str">
            <v>un</v>
          </cell>
          <cell r="E2642">
            <v>1.0900000000000001</v>
          </cell>
        </row>
        <row r="2643">
          <cell r="A2643" t="str">
            <v>IP006242</v>
          </cell>
          <cell r="B2643" t="str">
            <v>IP55050050/</v>
          </cell>
          <cell r="C2643" t="str">
            <v>Fita isolante auto-fusao, de 19mmx10m.  Fornecimento.</v>
          </cell>
          <cell r="D2643" t="str">
            <v>un</v>
          </cell>
          <cell r="E2643">
            <v>8.91</v>
          </cell>
        </row>
        <row r="2644">
          <cell r="A2644" t="str">
            <v>IP006243</v>
          </cell>
          <cell r="B2644" t="str">
            <v>IP55050100/</v>
          </cell>
          <cell r="C2644" t="str">
            <v>Fita isolante plastica adesiva, de 19mmx20m.  Fornecimento.</v>
          </cell>
          <cell r="D2644" t="str">
            <v>un</v>
          </cell>
          <cell r="E2644">
            <v>2.98</v>
          </cell>
        </row>
        <row r="2645">
          <cell r="A2645" t="str">
            <v>IP008106</v>
          </cell>
          <cell r="B2645" t="str">
            <v>IP55100050/</v>
          </cell>
          <cell r="C2645" t="str">
            <v>Arruela em aluminio de (13x2)mm.  Fornecimento.</v>
          </cell>
          <cell r="D2645" t="str">
            <v>un</v>
          </cell>
          <cell r="E2645">
            <v>0.11</v>
          </cell>
        </row>
        <row r="2646">
          <cell r="A2646" t="str">
            <v>IP008107</v>
          </cell>
          <cell r="B2646" t="str">
            <v>IP55100075/</v>
          </cell>
          <cell r="C2646" t="str">
            <v>Arruela de pressao de (13x2,5)mm.  Fornecimento.</v>
          </cell>
          <cell r="D2646" t="str">
            <v>un</v>
          </cell>
          <cell r="E2646">
            <v>0.05</v>
          </cell>
        </row>
        <row r="2647">
          <cell r="A2647" t="str">
            <v>IP008688</v>
          </cell>
          <cell r="B2647" t="str">
            <v>IP55100100/</v>
          </cell>
          <cell r="C2647" t="str">
            <v>Bracadeira, tipo copo, diametro 75mm (3").  Fornecimento.</v>
          </cell>
          <cell r="D2647" t="str">
            <v>un</v>
          </cell>
          <cell r="E2647">
            <v>1.23</v>
          </cell>
        </row>
        <row r="2648">
          <cell r="A2648" t="str">
            <v>IP007649</v>
          </cell>
          <cell r="B2648" t="str">
            <v>IP55100125/</v>
          </cell>
          <cell r="C2648" t="str">
            <v>Calco duplo numero 4.  Fornecimento.</v>
          </cell>
          <cell r="D2648" t="str">
            <v>un</v>
          </cell>
          <cell r="E2648">
            <v>38.96</v>
          </cell>
        </row>
        <row r="2649">
          <cell r="A2649" t="str">
            <v>IP008953</v>
          </cell>
          <cell r="B2649" t="str">
            <v>IP55100150/</v>
          </cell>
          <cell r="C2649" t="str">
            <v>Chumbador em aco carbono, com diametro de 7/8", comprimento de 500mm, galvamizado a quente por imersao, com porca, arruela lisa e arruela de pressao.  Fornecimento.</v>
          </cell>
          <cell r="D2649" t="str">
            <v>un</v>
          </cell>
          <cell r="E2649">
            <v>17.45</v>
          </cell>
        </row>
        <row r="2650">
          <cell r="A2650" t="str">
            <v>IP008964</v>
          </cell>
          <cell r="B2650" t="str">
            <v>IP55100200/</v>
          </cell>
          <cell r="C2650" t="str">
            <v>Chumbador de aco inoxidavel 304, Tec Bolt, TBM 12.100, comprimento de 96mm e diametro de 1/2", com arruela lisa e de pressao e porca, Tecnart ou similar.  Fornecimento.</v>
          </cell>
          <cell r="D2650" t="str">
            <v>un</v>
          </cell>
          <cell r="E2650">
            <v>7.12</v>
          </cell>
        </row>
        <row r="2651">
          <cell r="A2651" t="str">
            <v>IP008426</v>
          </cell>
          <cell r="B2651" t="str">
            <v>IP55100250/</v>
          </cell>
          <cell r="C2651" t="str">
            <v>Chumbador de expansao de aco, com diametro de 1/2" e comprimento do parafuso de 3".    Fornecimento.</v>
          </cell>
          <cell r="D2651" t="str">
            <v>un</v>
          </cell>
          <cell r="E2651">
            <v>2.71</v>
          </cell>
        </row>
        <row r="2652">
          <cell r="A2652" t="str">
            <v>IP008592</v>
          </cell>
          <cell r="B2652" t="str">
            <v>IP55100300/</v>
          </cell>
          <cell r="C2652" t="str">
            <v>Cinta de aco galvanizado de 140mm (5 1/2").  Fornecimento.</v>
          </cell>
          <cell r="D2652" t="str">
            <v>par</v>
          </cell>
          <cell r="E2652">
            <v>6.98</v>
          </cell>
        </row>
        <row r="2653">
          <cell r="A2653" t="str">
            <v>IP007934</v>
          </cell>
          <cell r="B2653" t="str">
            <v>IP55100312/</v>
          </cell>
          <cell r="C2653" t="str">
            <v>Cinta de aco galvanizado de 220mm.  Fornecimento.</v>
          </cell>
          <cell r="D2653" t="str">
            <v>par</v>
          </cell>
          <cell r="E2653">
            <v>7.66</v>
          </cell>
        </row>
        <row r="2654">
          <cell r="A2654" t="str">
            <v>IP008104</v>
          </cell>
          <cell r="B2654" t="str">
            <v>IP55100350/</v>
          </cell>
          <cell r="C2654" t="str">
            <v>Cinta para fixacao de bracos para luminaria e sinalizacao vertical para posta Multi-Uso, tipo Nossa Senhora de Copacabana, em aco carbono SAE 1010/1020, zincado.  Fornecimento.</v>
          </cell>
          <cell r="D2654" t="str">
            <v>par</v>
          </cell>
          <cell r="E2654">
            <v>293</v>
          </cell>
        </row>
        <row r="2655">
          <cell r="A2655" t="str">
            <v>IP008112</v>
          </cell>
          <cell r="B2655" t="str">
            <v>IP55100400/</v>
          </cell>
          <cell r="C2655" t="str">
            <v>Conjunto de sustentacao de sinalizacao vertical, proprio para poste Multi-Uso, constituido de 2 bracos paralelos em aco carbono SAE 1010/1020, zincado com projecao horizontal 4,37m, construido com tubo industrial no 3, diametro 88,9x3,35mm de espessura, c</v>
          </cell>
          <cell r="D2655" t="str">
            <v>un</v>
          </cell>
          <cell r="E2655">
            <v>521</v>
          </cell>
        </row>
        <row r="2656">
          <cell r="A2656" t="str">
            <v>IP007647</v>
          </cell>
          <cell r="B2656" t="str">
            <v>IP55100450/</v>
          </cell>
          <cell r="C2656" t="str">
            <v>Cruzeta Q-3, de 6 pinos.  Fornecimento.</v>
          </cell>
          <cell r="D2656" t="str">
            <v>un</v>
          </cell>
          <cell r="E2656">
            <v>45.65</v>
          </cell>
        </row>
        <row r="2657">
          <cell r="A2657" t="str">
            <v>IP007648</v>
          </cell>
          <cell r="B2657" t="str">
            <v>IP55100512/</v>
          </cell>
          <cell r="C2657" t="str">
            <v>Grampo "U", numero 5.  Fornecimento.</v>
          </cell>
          <cell r="D2657" t="str">
            <v>un</v>
          </cell>
          <cell r="E2657" t="e">
            <v>#N/A</v>
          </cell>
        </row>
        <row r="2658">
          <cell r="A2658" t="str">
            <v>IP007645</v>
          </cell>
          <cell r="B2658" t="str">
            <v>IP55100800/</v>
          </cell>
          <cell r="C2658" t="str">
            <v>Parafuso com cabeca sextavada 5/8"x1 1/2".  Fornecimento.</v>
          </cell>
          <cell r="D2658" t="str">
            <v>un</v>
          </cell>
          <cell r="E2658">
            <v>0.51</v>
          </cell>
        </row>
        <row r="2659">
          <cell r="A2659" t="str">
            <v>IP008113</v>
          </cell>
          <cell r="B2659" t="str">
            <v>IP55100809/</v>
          </cell>
          <cell r="C2659" t="str">
            <v>Parafuso com cabeca sextavada de (12x1,75x50)mm.  Fornecimento.</v>
          </cell>
          <cell r="D2659" t="str">
            <v>un</v>
          </cell>
          <cell r="E2659">
            <v>0.37</v>
          </cell>
        </row>
        <row r="2660">
          <cell r="A2660" t="str">
            <v>IP008079</v>
          </cell>
          <cell r="B2660" t="str">
            <v>IP55100812/</v>
          </cell>
          <cell r="C2660" t="str">
            <v>Parafuso frances de 5/8"x2 1/2". Fornecimento.</v>
          </cell>
          <cell r="D2660" t="str">
            <v>un</v>
          </cell>
          <cell r="E2660">
            <v>1.22</v>
          </cell>
        </row>
        <row r="2661">
          <cell r="A2661" t="str">
            <v>IP008419</v>
          </cell>
          <cell r="B2661" t="str">
            <v>IP55100850/</v>
          </cell>
          <cell r="C2661" t="str">
            <v>Parafuso de maquina sextavada de 1/2"x1 1/2".  Fornecimento.</v>
          </cell>
          <cell r="D2661" t="str">
            <v>un</v>
          </cell>
          <cell r="E2661">
            <v>0.35</v>
          </cell>
        </row>
        <row r="2662">
          <cell r="A2662" t="str">
            <v>IP007935</v>
          </cell>
          <cell r="B2662" t="str">
            <v>IP55100909/</v>
          </cell>
          <cell r="C2662" t="str">
            <v>Pino de 7/8", com rosca de chumbo, reforcado.  Fornecimento.</v>
          </cell>
          <cell r="D2662" t="str">
            <v>un</v>
          </cell>
          <cell r="E2662">
            <v>4.71</v>
          </cell>
        </row>
        <row r="2663">
          <cell r="A2663" t="str">
            <v>IP008591</v>
          </cell>
          <cell r="B2663" t="str">
            <v>IP55100950/</v>
          </cell>
          <cell r="C2663" t="str">
            <v>Porca sextavada, em aco galvanizado, de 5/8" (16mm).  Fornecimento.</v>
          </cell>
          <cell r="D2663" t="str">
            <v>un</v>
          </cell>
          <cell r="E2663">
            <v>0.16</v>
          </cell>
        </row>
        <row r="2664">
          <cell r="A2664" t="str">
            <v>IP008114</v>
          </cell>
          <cell r="B2664" t="str">
            <v>IP55100959/</v>
          </cell>
          <cell r="C2664" t="str">
            <v>Porca sextavada de (12x1,75)mm.  Fornecimento.</v>
          </cell>
          <cell r="D2664" t="str">
            <v>un</v>
          </cell>
          <cell r="E2664">
            <v>0.09</v>
          </cell>
        </row>
        <row r="2665">
          <cell r="A2665" t="str">
            <v>IP007967</v>
          </cell>
          <cell r="B2665" t="str">
            <v>IP55150050/</v>
          </cell>
          <cell r="C2665" t="str">
            <v>Base de aco para sustentacao de poste fixada por chumbador em fundacao de concreto armado.  Assentamento.</v>
          </cell>
          <cell r="D2665" t="str">
            <v>un</v>
          </cell>
          <cell r="E2665">
            <v>28.87</v>
          </cell>
        </row>
        <row r="2666">
          <cell r="A2666" t="str">
            <v>IP006810</v>
          </cell>
          <cell r="B2666" t="str">
            <v>IP55150100/</v>
          </cell>
          <cell r="C2666" t="str">
            <v>Chumbador para fixacao de poste de aco curvo de 1 braco, de 8m ate 9m de altura, exclusive este, de 7/8"x600mm, com porca e arruela galvanizadas a fogo, padrao RIOLUZ.  Fornecimento e instalacao.</v>
          </cell>
          <cell r="D2666" t="str">
            <v>un</v>
          </cell>
          <cell r="E2666">
            <v>31.69</v>
          </cell>
        </row>
        <row r="2667">
          <cell r="A2667" t="str">
            <v>IP008886</v>
          </cell>
          <cell r="B2667" t="str">
            <v>IP55150150/</v>
          </cell>
          <cell r="C2667" t="str">
            <v>Cruzeta no 2, de 2 pinos.  Fornecimento.</v>
          </cell>
          <cell r="D2667" t="str">
            <v>un</v>
          </cell>
          <cell r="E2667">
            <v>103.88</v>
          </cell>
        </row>
        <row r="2668">
          <cell r="A2668" t="str">
            <v>IP001762</v>
          </cell>
          <cell r="B2668" t="str">
            <v>IP60050050/</v>
          </cell>
          <cell r="C2668" t="str">
            <v>Mao-de-obra para servicos de qualquer natureza. Turma de reparos.</v>
          </cell>
          <cell r="D2668" t="str">
            <v>h</v>
          </cell>
          <cell r="E2668">
            <v>5.35</v>
          </cell>
        </row>
        <row r="2669">
          <cell r="A2669" t="str">
            <v>IP001773</v>
          </cell>
          <cell r="B2669" t="str">
            <v>IP60050100/</v>
          </cell>
          <cell r="C2669" t="str">
            <v>Servico de apoio as instalacoes requeridas a empreiteira, sendo: 1 encarregado. Turma de reparos.  Horario diurno.</v>
          </cell>
          <cell r="D2669" t="str">
            <v>h</v>
          </cell>
          <cell r="E2669">
            <v>9.5399999999999991</v>
          </cell>
        </row>
        <row r="2670">
          <cell r="A2670" t="str">
            <v>IP001772</v>
          </cell>
          <cell r="B2670" t="str">
            <v>IP60050150/</v>
          </cell>
          <cell r="C2670" t="str">
            <v>Servico de apoio as instalacoes requeridas a empreiteira, sendo: 2 ajudantes de  montador eletromecanico ou eletricista. Turma Tecnica. Horario diurno.</v>
          </cell>
          <cell r="D2670" t="str">
            <v>h</v>
          </cell>
          <cell r="E2670">
            <v>10.69</v>
          </cell>
        </row>
        <row r="2671">
          <cell r="A2671" t="str">
            <v>IP001618</v>
          </cell>
          <cell r="B2671" t="str">
            <v>IP60100050/</v>
          </cell>
          <cell r="C2671" t="str">
            <v>Montagem de poste de ferro fundido tipo H-1, de 4,50m de altura util, equipado com globo.</v>
          </cell>
          <cell r="D2671" t="str">
            <v>un</v>
          </cell>
          <cell r="E2671">
            <v>51.73</v>
          </cell>
        </row>
        <row r="2672">
          <cell r="A2672" t="str">
            <v>IP001619</v>
          </cell>
          <cell r="B2672" t="str">
            <v>IP60100100/</v>
          </cell>
          <cell r="C2672" t="str">
            <v>Montagem de poste de ferro fundido tipo H-3, de 4,50m de altura util, equipado com globo.</v>
          </cell>
          <cell r="D2672" t="str">
            <v>un</v>
          </cell>
          <cell r="E2672">
            <v>71.67</v>
          </cell>
        </row>
        <row r="2673">
          <cell r="A2673" t="str">
            <v>IP008505</v>
          </cell>
          <cell r="B2673" t="str">
            <v>IP60150050/</v>
          </cell>
          <cell r="C2673" t="str">
            <v>Obra padrao de reformulacao de iluminacao publica com substituicao de 1 luminaria e braco padrao RIOLUZ por 1 luminaria LRJ-16 com lampada de vapor de sodio de 70W e braco padrao RIOLUZ com fornecimento do material, exceto a luminaria, reator, base para r</v>
          </cell>
          <cell r="D2673" t="str">
            <v>cj</v>
          </cell>
          <cell r="E2673">
            <v>143.83000000000001</v>
          </cell>
        </row>
        <row r="2674">
          <cell r="A2674" t="str">
            <v>IP008506</v>
          </cell>
          <cell r="B2674" t="str">
            <v>IP60150056/</v>
          </cell>
          <cell r="C2674" t="str">
            <v>Obra padrao de reformulacao de iluminacao publica com substituicao de 1 luminaria e braco padrao RIOLUZ por 1 luminaria LRJ-25/1 com 1 lampada de vapor de sodio de 70W e braco, com fornecimento do material, exceto a luminaria.</v>
          </cell>
          <cell r="D2674" t="str">
            <v>cj</v>
          </cell>
          <cell r="E2674">
            <v>143.69</v>
          </cell>
        </row>
        <row r="2675">
          <cell r="A2675" t="str">
            <v>IT005301</v>
          </cell>
          <cell r="B2675" t="str">
            <v>IT05600065A</v>
          </cell>
          <cell r="C2675" t="str">
            <v>Tubo em ferro galvanizado, sem costura, com diametro de 2", inclusive conexoes e emendas, exclusive abertura e fechamento manual de rasgo.   Fornecimento e colocacao.</v>
          </cell>
          <cell r="D2675" t="str">
            <v>m</v>
          </cell>
          <cell r="E2675">
            <v>27.71</v>
          </cell>
        </row>
        <row r="2676">
          <cell r="A2676" t="str">
            <v>IT010488</v>
          </cell>
          <cell r="B2676" t="str">
            <v>IT05600068A</v>
          </cell>
          <cell r="C2676" t="str">
            <v>Tubo em ferro galvanizado, sem costura, com diametro de 2 1/2", inclusive conexoes e emendas, exclusive abertura e fechamento manual de rasgo.   Fornecimento e colocacao.</v>
          </cell>
          <cell r="D2676" t="str">
            <v>m</v>
          </cell>
          <cell r="E2676">
            <v>44.86</v>
          </cell>
        </row>
        <row r="2677">
          <cell r="A2677" t="str">
            <v>IT005637</v>
          </cell>
          <cell r="B2677" t="str">
            <v>IT05600071A</v>
          </cell>
          <cell r="C2677" t="str">
            <v>Tubo em ferro galvanizado, sem costura, com diametro de 3", inclusive conexoes e emendas, exclusive abertura e fechamento manual de rasgo.   Fornecimento e colocacao.</v>
          </cell>
          <cell r="D2677" t="str">
            <v>m</v>
          </cell>
          <cell r="E2677">
            <v>63.33</v>
          </cell>
        </row>
        <row r="2678">
          <cell r="A2678" t="str">
            <v>IT005636</v>
          </cell>
          <cell r="B2678" t="str">
            <v>IT05600074A</v>
          </cell>
          <cell r="C2678" t="str">
            <v>Tubo em ferro galvanizado, sem costura, com diametro de 4", inclusive conexoes e emendas, exclusive abertura e fechamento manual de rasgo.   Fornecimento e colocacao.</v>
          </cell>
          <cell r="D2678" t="str">
            <v>m</v>
          </cell>
          <cell r="E2678">
            <v>88.84</v>
          </cell>
        </row>
        <row r="2679">
          <cell r="A2679" t="str">
            <v>IT004519</v>
          </cell>
          <cell r="B2679" t="str">
            <v>IT05600115/</v>
          </cell>
          <cell r="C2679" t="str">
            <v>Tubo em ferro galvanizado, Schedule 40, Mannesmann ou similar, sem costura, diametro de 2".  Fornecimento e assentamento.</v>
          </cell>
          <cell r="D2679" t="str">
            <v>m</v>
          </cell>
          <cell r="E2679" t="e">
            <v>#N/A</v>
          </cell>
        </row>
        <row r="2680">
          <cell r="A2680" t="str">
            <v>IT005804</v>
          </cell>
          <cell r="B2680" t="str">
            <v>IT05650515/</v>
          </cell>
          <cell r="C2680" t="str">
            <v>Flange padrao ANSI 16.5, classe 150, LBS, galvanizado, com rosca, diametro de 2", com revestimento interno e externo, inclusive parafusos e arruelas.  Fornecimento e assentamento.</v>
          </cell>
          <cell r="D2680" t="str">
            <v>un</v>
          </cell>
          <cell r="E2680">
            <v>20.62</v>
          </cell>
        </row>
        <row r="2681">
          <cell r="A2681" t="str">
            <v>IT005806</v>
          </cell>
          <cell r="B2681" t="str">
            <v>IT05650518/</v>
          </cell>
          <cell r="C2681" t="str">
            <v>Flange padrao ANSI 16.5, classe 150, LBS, galvanizado com rosca, diametro de 3", com revestimento interno e externo, inclusive parafusos e arruelas.  Fornecimento e assentamento.</v>
          </cell>
          <cell r="D2681" t="str">
            <v>un</v>
          </cell>
          <cell r="E2681">
            <v>54.21</v>
          </cell>
        </row>
        <row r="2682">
          <cell r="A2682" t="str">
            <v>IT005805</v>
          </cell>
          <cell r="B2682" t="str">
            <v>IT05650521/</v>
          </cell>
          <cell r="C2682" t="str">
            <v>Flange padrao ANSI 16.5, classe 150, LBS, galvanizado com rosca, diametro de 4", com revestimento interno e externo, inclusive parafusos e arruelas.  Fornecimento e assentamento.</v>
          </cell>
          <cell r="D2682" t="str">
            <v>un</v>
          </cell>
          <cell r="E2682">
            <v>46.78</v>
          </cell>
        </row>
        <row r="2683">
          <cell r="A2683" t="str">
            <v>IT006450</v>
          </cell>
          <cell r="B2683" t="str">
            <v>IT05650562/</v>
          </cell>
          <cell r="C2683" t="str">
            <v>Flange de aco galvanizado, PB, classe 15, com rosca, diametro de 6".  Fornecimento e assentamento.</v>
          </cell>
          <cell r="D2683" t="str">
            <v>un</v>
          </cell>
          <cell r="E2683">
            <v>50.48</v>
          </cell>
        </row>
        <row r="2684">
          <cell r="A2684" t="str">
            <v>IT004527</v>
          </cell>
          <cell r="B2684" t="str">
            <v>IT05650600/</v>
          </cell>
          <cell r="C2684" t="str">
            <v>Joelho de ferro galvanizado, 90o, diametro de 1", classe 10.  Fornecimento e assentamento.</v>
          </cell>
          <cell r="D2684" t="str">
            <v>un</v>
          </cell>
          <cell r="E2684">
            <v>6.69</v>
          </cell>
        </row>
        <row r="2685">
          <cell r="A2685" t="str">
            <v>IT004532</v>
          </cell>
          <cell r="B2685" t="str">
            <v>IT05650650/</v>
          </cell>
          <cell r="C2685" t="str">
            <v>Niple de aco galvanizado, duplo, 3/4", classe 10.  Fornecimento e assentamento.</v>
          </cell>
          <cell r="D2685" t="str">
            <v>un</v>
          </cell>
          <cell r="E2685">
            <v>4.63</v>
          </cell>
        </row>
        <row r="2686">
          <cell r="A2686" t="str">
            <v>IT005901</v>
          </cell>
          <cell r="B2686" t="str">
            <v>IT05650660/</v>
          </cell>
          <cell r="C2686" t="str">
            <v>Niple duplo de ferro galvanizado, diametro nominal de 3".  Fornecimento e asssentamento.</v>
          </cell>
          <cell r="D2686" t="str">
            <v>un</v>
          </cell>
          <cell r="E2686">
            <v>21.85</v>
          </cell>
        </row>
        <row r="2687">
          <cell r="A2687" t="str">
            <v>IT004517</v>
          </cell>
          <cell r="B2687" t="str">
            <v>IT05650721/</v>
          </cell>
          <cell r="C2687" t="str">
            <v>Te de ferro galvanizado, diametro de 3", classe 10.  Fornecimento e assentamento.</v>
          </cell>
          <cell r="D2687" t="str">
            <v>un</v>
          </cell>
          <cell r="E2687">
            <v>47.29</v>
          </cell>
        </row>
        <row r="2688">
          <cell r="A2688" t="str">
            <v>IT007104</v>
          </cell>
          <cell r="B2688" t="str">
            <v>IT05650750/</v>
          </cell>
          <cell r="C2688" t="str">
            <v>Te de reducao de aco galvanizado, diametro de 3/4"x1/2".  Fornecimento e assentamento.</v>
          </cell>
          <cell r="D2688" t="str">
            <v>un</v>
          </cell>
          <cell r="E2688">
            <v>6.94</v>
          </cell>
        </row>
        <row r="2689">
          <cell r="A2689" t="str">
            <v>IT007103</v>
          </cell>
          <cell r="B2689" t="str">
            <v>IT05650762/</v>
          </cell>
          <cell r="C2689" t="str">
            <v>Te de reducao de aco galvanizado, diametro de 1 1/4"x3/4".  Fornecimento e assentamento.</v>
          </cell>
          <cell r="D2689" t="str">
            <v>un</v>
          </cell>
          <cell r="E2689">
            <v>13.13</v>
          </cell>
        </row>
        <row r="2690">
          <cell r="A2690" t="str">
            <v>IT004531</v>
          </cell>
          <cell r="B2690" t="str">
            <v>IT05650800/</v>
          </cell>
          <cell r="C2690" t="str">
            <v>Uniao de ferro galvanizado, assento plano, 3/4", classe 10.  Fornecimento e assentamento.</v>
          </cell>
          <cell r="D2690" t="str">
            <v>un</v>
          </cell>
          <cell r="E2690">
            <v>15.08</v>
          </cell>
        </row>
        <row r="2691">
          <cell r="A2691" t="str">
            <v>IT000922</v>
          </cell>
          <cell r="B2691" t="str">
            <v>IT05700100/</v>
          </cell>
          <cell r="C2691" t="str">
            <v>Coluna de ferro galvanizado de diametro 1 1/4", exclusive pecas de derivacao.</v>
          </cell>
          <cell r="D2691" t="str">
            <v>m</v>
          </cell>
          <cell r="E2691">
            <v>27.97</v>
          </cell>
        </row>
        <row r="2692">
          <cell r="A2692" t="str">
            <v>IT000923</v>
          </cell>
          <cell r="B2692" t="str">
            <v>IT05700103/</v>
          </cell>
          <cell r="C2692" t="str">
            <v>Coluna de ferro galvanizado de diametro 1 1/2", exclusive pecas de derivacao.</v>
          </cell>
          <cell r="D2692" t="str">
            <v>m</v>
          </cell>
          <cell r="E2692">
            <v>31.64</v>
          </cell>
        </row>
        <row r="2693">
          <cell r="A2693" t="str">
            <v>IT000924</v>
          </cell>
          <cell r="B2693" t="str">
            <v>IT05700106/</v>
          </cell>
          <cell r="C2693" t="str">
            <v>Coluna de ferro galvanizado de diametro 2", exclusive pecas de derivacao.</v>
          </cell>
          <cell r="D2693" t="str">
            <v>m</v>
          </cell>
          <cell r="E2693">
            <v>41.01</v>
          </cell>
        </row>
        <row r="2694">
          <cell r="A2694" t="str">
            <v>IT008298</v>
          </cell>
          <cell r="B2694" t="str">
            <v>IT05750050A</v>
          </cell>
          <cell r="C2694" t="str">
            <v>Tubo de cobre, classe I, diametro de 15mm.  Fornecimento.</v>
          </cell>
          <cell r="D2694" t="str">
            <v>vara</v>
          </cell>
          <cell r="E2694">
            <v>10.32</v>
          </cell>
        </row>
        <row r="2695">
          <cell r="A2695" t="str">
            <v>IT008297</v>
          </cell>
          <cell r="B2695" t="str">
            <v>IT05750053A</v>
          </cell>
          <cell r="C2695" t="str">
            <v>Tubo de cobre, classe I, diametro de 22mm.  Fornecimento.</v>
          </cell>
          <cell r="D2695" t="str">
            <v>vara</v>
          </cell>
          <cell r="E2695">
            <v>15.18</v>
          </cell>
        </row>
        <row r="2696">
          <cell r="A2696" t="str">
            <v>IT008296</v>
          </cell>
          <cell r="B2696" t="str">
            <v>IT05750056A</v>
          </cell>
          <cell r="C2696" t="str">
            <v>Tubo de cobre, classe I, diametro de 28mm.  Fornecimento.</v>
          </cell>
          <cell r="D2696" t="str">
            <v>vara</v>
          </cell>
          <cell r="E2696">
            <v>22.93</v>
          </cell>
        </row>
        <row r="2697">
          <cell r="A2697" t="str">
            <v>IT008294</v>
          </cell>
          <cell r="B2697" t="str">
            <v>IT05750062A</v>
          </cell>
          <cell r="C2697" t="str">
            <v>Tubo de cobre, classe I, diametro de 42mm.  Fornecimento.</v>
          </cell>
          <cell r="D2697" t="str">
            <v>vara</v>
          </cell>
          <cell r="E2697">
            <v>39.340000000000003</v>
          </cell>
        </row>
        <row r="2698">
          <cell r="A2698" t="str">
            <v>IT004473</v>
          </cell>
          <cell r="B2698" t="str">
            <v>IT05750100A</v>
          </cell>
          <cell r="C2698" t="str">
            <v>Tubo de cobre, classe A, diametro de 22mm, exclusive conexoes, emendas abertura e fechamento do rasgo e isolamento.  Fornecimento.</v>
          </cell>
          <cell r="D2698" t="str">
            <v>un</v>
          </cell>
          <cell r="E2698">
            <v>13.6</v>
          </cell>
        </row>
        <row r="2699">
          <cell r="A2699" t="str">
            <v>IT004547</v>
          </cell>
          <cell r="B2699" t="str">
            <v>IT05850062/</v>
          </cell>
          <cell r="C2699" t="str">
            <v>Tubo de aco carbono, tipo Schedule 40, Mannesmann ou similar, sem costura, de 1 1/2".  Fornecimento e assentamento.</v>
          </cell>
          <cell r="D2699" t="str">
            <v>m</v>
          </cell>
          <cell r="E2699">
            <v>26.03</v>
          </cell>
        </row>
        <row r="2700">
          <cell r="A2700" t="str">
            <v>IT006161</v>
          </cell>
          <cell r="B2700" t="str">
            <v>IT05950053/</v>
          </cell>
          <cell r="C2700" t="str">
            <v>Corte e abertura de 2 roscas, por tarracha manual e colocacao de conexoes de PVC, com diametro de 3/4", exclusive a peca.</v>
          </cell>
          <cell r="D2700" t="str">
            <v>un</v>
          </cell>
          <cell r="E2700">
            <v>4.25</v>
          </cell>
        </row>
        <row r="2701">
          <cell r="A2701" t="str">
            <v>IT005635</v>
          </cell>
          <cell r="B2701" t="str">
            <v>IT05950100/</v>
          </cell>
          <cell r="C2701" t="str">
            <v>Corte e abertura de 2 roscas, por tarracha manual e colocacao de conexoes de ferro galvanizado, com diametro de 1/2"; exclusive a peca.</v>
          </cell>
          <cell r="D2701" t="str">
            <v>un</v>
          </cell>
          <cell r="E2701">
            <v>3.64</v>
          </cell>
        </row>
        <row r="2702">
          <cell r="A2702" t="str">
            <v>IT005634</v>
          </cell>
          <cell r="B2702" t="str">
            <v>IT05950103/</v>
          </cell>
          <cell r="C2702" t="str">
            <v>Corte e abertura de 2 roscas, por tarracha manual e colocacao de conexoes de ferro galvanizado, com diametro de 3/4"; exclusive a peca.</v>
          </cell>
          <cell r="D2702" t="str">
            <v>un</v>
          </cell>
          <cell r="E2702">
            <v>4.25</v>
          </cell>
        </row>
        <row r="2703">
          <cell r="A2703" t="str">
            <v>IT005633</v>
          </cell>
          <cell r="B2703" t="str">
            <v>IT05950106/</v>
          </cell>
          <cell r="C2703" t="str">
            <v>Corte e abertura de 2 roscas, por tarracha manual e colocacao de conexoes de ferro galvanizado, com diametro de 1"; exclusive a peca.</v>
          </cell>
          <cell r="D2703" t="str">
            <v>un</v>
          </cell>
          <cell r="E2703">
            <v>5.21</v>
          </cell>
        </row>
        <row r="2704">
          <cell r="A2704" t="str">
            <v>IT005632</v>
          </cell>
          <cell r="B2704" t="str">
            <v>IT05950109/</v>
          </cell>
          <cell r="C2704" t="str">
            <v>Corte e abertura de 2 roscas, por tarracha manual e colocacao de conexoes de ferro galvanizado, com diametro de 1 1/4"; exclusive a peca.</v>
          </cell>
          <cell r="D2704" t="str">
            <v>un</v>
          </cell>
          <cell r="E2704">
            <v>5.83</v>
          </cell>
        </row>
        <row r="2705">
          <cell r="A2705" t="str">
            <v>IT005628</v>
          </cell>
          <cell r="B2705" t="str">
            <v>IT05950112/</v>
          </cell>
          <cell r="C2705" t="str">
            <v>Corte e abertura de 2 roscas, por tarracha manual e colocacao de conexoes de ferro galvanizado, com diametro de 1 1/2"; exclusive a peca.</v>
          </cell>
          <cell r="D2705" t="str">
            <v>un</v>
          </cell>
          <cell r="E2705">
            <v>7.89</v>
          </cell>
        </row>
        <row r="2706">
          <cell r="A2706" t="str">
            <v>IT005629</v>
          </cell>
          <cell r="B2706" t="str">
            <v>IT05950115/</v>
          </cell>
          <cell r="C2706" t="str">
            <v>Corte e abertura de 2 roscas, por tarracha manual e colocacao de conexoes de ferro galvanizado, com diametro de 2"; exclusive a peca.</v>
          </cell>
          <cell r="D2706" t="str">
            <v>un</v>
          </cell>
          <cell r="E2706">
            <v>12.85</v>
          </cell>
        </row>
        <row r="2707">
          <cell r="A2707" t="str">
            <v>IT005627</v>
          </cell>
          <cell r="B2707" t="str">
            <v>IT05950118/</v>
          </cell>
          <cell r="C2707" t="str">
            <v>Corte e abertura de 2 roscas, por tarracha manual e colocacao de conexoes de ferro galvanizado, com diametro de 2 1/2"; exclusive a peca.</v>
          </cell>
          <cell r="D2707" t="str">
            <v>un</v>
          </cell>
          <cell r="E2707">
            <v>21.85</v>
          </cell>
        </row>
        <row r="2708">
          <cell r="A2708" t="str">
            <v>IT005630</v>
          </cell>
          <cell r="B2708" t="str">
            <v>IT05950121/</v>
          </cell>
          <cell r="C2708" t="str">
            <v>Corte e abertura de 2 roscas, por tarracha manual e colocacao de conexoes de ferro galvanizado, com diametro de 3"; exclusive a peca.</v>
          </cell>
          <cell r="D2708" t="str">
            <v>un</v>
          </cell>
          <cell r="E2708">
            <v>24.5</v>
          </cell>
        </row>
        <row r="2709">
          <cell r="A2709" t="str">
            <v>IT005631</v>
          </cell>
          <cell r="B2709" t="str">
            <v>IT05950124/</v>
          </cell>
          <cell r="C2709" t="str">
            <v>Corte e abertura de 2 roscas, por tarracha manual e colocacao de conexoes de ferro galvanizado, com diametro de 4"; exclusive a peca.</v>
          </cell>
          <cell r="D2709" t="str">
            <v>un</v>
          </cell>
          <cell r="E2709">
            <v>30.82</v>
          </cell>
        </row>
        <row r="2710">
          <cell r="A2710" t="str">
            <v>IT006163</v>
          </cell>
          <cell r="B2710" t="str">
            <v>IT05980050/</v>
          </cell>
          <cell r="C2710" t="str">
            <v>Bracadeira em aco inoxidavel de 1/2", regulavel.  Fornecimento e colocacao.</v>
          </cell>
          <cell r="D2710" t="str">
            <v>un</v>
          </cell>
          <cell r="E2710">
            <v>3.19</v>
          </cell>
        </row>
        <row r="2711">
          <cell r="A2711" t="str">
            <v>IT006165</v>
          </cell>
          <cell r="B2711" t="str">
            <v>IT05980100/</v>
          </cell>
          <cell r="C2711" t="str">
            <v>Bracadeira em ferro de 1/2", regulavel.  Fornecimento e colocacao.</v>
          </cell>
          <cell r="D2711" t="str">
            <v>un</v>
          </cell>
          <cell r="E2711">
            <v>1.29</v>
          </cell>
        </row>
        <row r="2712">
          <cell r="A2712" t="str">
            <v>IT000936</v>
          </cell>
          <cell r="B2712" t="str">
            <v>IT05980162/</v>
          </cell>
          <cell r="C2712" t="str">
            <v>Bracadeira de fixacao, tipo copo, estampada em chapa de ferro zincada, composta de canopla, parafusos e bracadeira propriamente dita, no diametro 2".  Fornecimento e colocacao.</v>
          </cell>
          <cell r="D2712" t="str">
            <v>un</v>
          </cell>
          <cell r="E2712">
            <v>2.85</v>
          </cell>
        </row>
        <row r="2713">
          <cell r="A2713" t="str">
            <v>IT004502</v>
          </cell>
          <cell r="B2713" t="str">
            <v>IT05980200/</v>
          </cell>
          <cell r="C2713" t="str">
            <v>Fixacao suspensa de tubulacoes de diametros variaveis, atraves de fita metalica galvanizada, perfurada, tipo  Walsiwa.</v>
          </cell>
          <cell r="D2713" t="str">
            <v>un</v>
          </cell>
          <cell r="E2713">
            <v>4.71</v>
          </cell>
        </row>
        <row r="2714">
          <cell r="A2714" t="str">
            <v>IT000933</v>
          </cell>
          <cell r="B2714" t="str">
            <v>IT05980262/</v>
          </cell>
          <cell r="C2714" t="str">
            <v>Suporte com 2 chumbadores, para fixacao tubulacoes no diametro interno de 2".  Fornecimento e colocacao.</v>
          </cell>
          <cell r="D2714" t="str">
            <v>un</v>
          </cell>
          <cell r="E2714">
            <v>11.8</v>
          </cell>
        </row>
        <row r="2715">
          <cell r="A2715" t="str">
            <v>IT000934</v>
          </cell>
          <cell r="B2715" t="str">
            <v>IT05980265/</v>
          </cell>
          <cell r="C2715" t="str">
            <v>Suporte com 2 chumbadores, para fixacao de tubulacoes no diametro interno de 2 1/2" e 3".  Fornecimento e colocacao.</v>
          </cell>
          <cell r="D2715" t="str">
            <v>un</v>
          </cell>
          <cell r="E2715">
            <v>14.29</v>
          </cell>
        </row>
        <row r="2716">
          <cell r="A2716" t="str">
            <v>IT000935</v>
          </cell>
          <cell r="B2716" t="str">
            <v>IT05980268/</v>
          </cell>
          <cell r="C2716" t="str">
            <v>Suporte com 2 chumbadores, para fixacao de tubulacoes no diametro interno de 4" e 6".  Fornecimento e colocacao.</v>
          </cell>
          <cell r="D2716" t="str">
            <v>un</v>
          </cell>
          <cell r="E2716">
            <v>19.600000000000001</v>
          </cell>
        </row>
        <row r="2717">
          <cell r="A2717" t="str">
            <v>IT005312</v>
          </cell>
          <cell r="B2717" t="str">
            <v>IT10050050/</v>
          </cell>
          <cell r="C2717" t="str">
            <v>Caixa de incendio, de embutir padrao CBRJ, de aco, medindo (70x50x25)cm, compreendendo: 1 lance de 15m de mangueira de fibra de poliester puro revestida internamente com borracha vulcanizada no diametro 1 1/2", empatada e com registro.  Fornecimento e col</v>
          </cell>
          <cell r="D2717" t="str">
            <v>un</v>
          </cell>
          <cell r="E2717">
            <v>252.98</v>
          </cell>
        </row>
        <row r="2718">
          <cell r="A2718" t="str">
            <v>IT005313</v>
          </cell>
          <cell r="B2718" t="str">
            <v>IT10050100/</v>
          </cell>
          <cell r="C2718" t="str">
            <v>Caixa de incendio, de embutir padrao CBRJ, de aco, medindo (70x50x25)cm, compreendendo: 2 lances de 15m de mangueira de fibra de poliester puro, revestida internamente com borracha vulcanizada no diametro 1 1/2", empatada e com registro.  Fornecimento e c</v>
          </cell>
          <cell r="D2718" t="str">
            <v>un</v>
          </cell>
          <cell r="E2718">
            <v>346.31</v>
          </cell>
        </row>
        <row r="2719">
          <cell r="A2719" t="str">
            <v>IT007256</v>
          </cell>
          <cell r="B2719" t="str">
            <v>IT10100050/</v>
          </cell>
          <cell r="C2719" t="str">
            <v>Sprinkler, bico de 1/2".  Fornecimento e colocacao.</v>
          </cell>
          <cell r="D2719" t="str">
            <v>un</v>
          </cell>
          <cell r="E2719">
            <v>20.04</v>
          </cell>
        </row>
        <row r="2720">
          <cell r="A2720" t="str">
            <v>IT007118</v>
          </cell>
          <cell r="B2720" t="str">
            <v>IT10100100/</v>
          </cell>
          <cell r="C2720" t="str">
            <v>Sprinkler - cruzeta galvanizada de 2 1/2".  Fornecimento e colocacao.</v>
          </cell>
          <cell r="D2720" t="str">
            <v>un</v>
          </cell>
          <cell r="E2720">
            <v>41.63</v>
          </cell>
        </row>
        <row r="2721">
          <cell r="A2721" t="str">
            <v>IT007100</v>
          </cell>
          <cell r="B2721" t="str">
            <v>IT10100150/</v>
          </cell>
          <cell r="C2721" t="str">
            <v>Sprinkler - joelho de 45o de ferro galvanizado 2 1/2".  Fornecimento e colocacao.</v>
          </cell>
          <cell r="D2721" t="str">
            <v>un</v>
          </cell>
          <cell r="E2721">
            <v>25.44</v>
          </cell>
        </row>
        <row r="2722">
          <cell r="A2722" t="str">
            <v>IT007099</v>
          </cell>
          <cell r="B2722" t="str">
            <v>IT10100200/</v>
          </cell>
          <cell r="C2722" t="str">
            <v>Sprinkler - reducao de ferro galvanizado 2 1/2"x2".  Fornecimento e colocacao.</v>
          </cell>
          <cell r="D2722" t="str">
            <v>un</v>
          </cell>
          <cell r="E2722">
            <v>13.81</v>
          </cell>
        </row>
        <row r="2723">
          <cell r="A2723" t="str">
            <v>IT006061</v>
          </cell>
          <cell r="B2723" t="str">
            <v>IT10150050/</v>
          </cell>
          <cell r="C2723" t="str">
            <v>Distribuidor de agua em tubos de ferro galvanizado, rosca BS de 6", vedavel nas duas bordas com flanges de 6".  Fornecimento e colocacao.</v>
          </cell>
          <cell r="D2723" t="str">
            <v>un</v>
          </cell>
          <cell r="E2723">
            <v>194.22</v>
          </cell>
        </row>
        <row r="2724">
          <cell r="A2724" t="str">
            <v>IT005685</v>
          </cell>
          <cell r="B2724" t="str">
            <v>IT10150100/</v>
          </cell>
          <cell r="C2724" t="str">
            <v>Jato coluna d'agua, em latao cromado, articulado, diametro de 5/8", rosca diametro de 1", modelo CAA-60, Castro ou similar.  Fornecimento e colocacao.</v>
          </cell>
          <cell r="D2724" t="str">
            <v>un</v>
          </cell>
          <cell r="E2724">
            <v>206.65</v>
          </cell>
        </row>
        <row r="2725">
          <cell r="A2725" t="str">
            <v>IT005686</v>
          </cell>
          <cell r="B2725" t="str">
            <v>IT10150150/</v>
          </cell>
          <cell r="C2725" t="str">
            <v>Jato coluna d'agua, em latao cromado, articulado, diametro de 1 1/4", rosca diametro de 3/4", modelo CAA-70, Castro ou similar.  Fornecimento e colocacao.</v>
          </cell>
          <cell r="D2725" t="str">
            <v>un</v>
          </cell>
          <cell r="E2725">
            <v>221.43</v>
          </cell>
        </row>
        <row r="2726">
          <cell r="A2726" t="str">
            <v>IT005684</v>
          </cell>
          <cell r="B2726" t="str">
            <v>IT10150200/</v>
          </cell>
          <cell r="C2726" t="str">
            <v>Jato tipo solido, articulado, diametro de 1/2", rosca diametro de 1", em latao cromado, modelo CAA-50, Castro ou similar.  Fornecimento e colocacao.</v>
          </cell>
          <cell r="D2726" t="str">
            <v>un</v>
          </cell>
          <cell r="E2726">
            <v>201.37</v>
          </cell>
        </row>
        <row r="2727">
          <cell r="A2727" t="str">
            <v>IT006185</v>
          </cell>
          <cell r="B2727" t="str">
            <v>IT10150203/</v>
          </cell>
          <cell r="C2727" t="str">
            <v>Jato tipo solido, articulado, diametro de3/4", rosca diametro de 1", em latao cromado, modelo P-600 ou similar.  Fornecimento e colocacao.</v>
          </cell>
          <cell r="D2727" t="str">
            <v>un</v>
          </cell>
          <cell r="E2727">
            <v>211.93</v>
          </cell>
        </row>
        <row r="2728">
          <cell r="A2728" t="str">
            <v>IT005674</v>
          </cell>
          <cell r="B2728" t="str">
            <v>IT10150250A</v>
          </cell>
          <cell r="C2728" t="str">
            <v>Panela hidraulica para efeitos visuais em chafariz, em chapa galvanizada no 16, diametro de 1,20m, 50 bicos de jato solido em ferro galvanizado de 1/2".  Fornecimento e colocacao.</v>
          </cell>
          <cell r="D2728" t="str">
            <v>un</v>
          </cell>
          <cell r="E2728">
            <v>1041.04</v>
          </cell>
        </row>
        <row r="2729">
          <cell r="A2729" t="str">
            <v>IT005677</v>
          </cell>
          <cell r="B2729" t="str">
            <v>IT10150300A</v>
          </cell>
          <cell r="C2729" t="str">
            <v>Panela hidraulica para efeitos visuais em chafariz, em chapa galvanizada no 16, diametro de 60cm, 44 bicos de jatos em ferro galvanizado de 1", 3/4" e 1 1/2", sendo 12 bicos com joelho de ferro galvanizado de 1/2" (jato solido horizontal) e 32 bicos de fe</v>
          </cell>
          <cell r="D2729" t="str">
            <v>un</v>
          </cell>
          <cell r="E2729">
            <v>748.85</v>
          </cell>
        </row>
        <row r="2730">
          <cell r="A2730" t="str">
            <v>IT008379</v>
          </cell>
          <cell r="B2730" t="str">
            <v>IT10150500/</v>
          </cell>
          <cell r="C2730" t="str">
            <v>Sistema de filtragem composto de 2 telas, uma galvanizada e a outra de latao, para protecao de succao de bomba, inclusive cantoneiras e barras chatas de fixacao.  Fornecimento e colocacao.</v>
          </cell>
          <cell r="D2730" t="str">
            <v>m2</v>
          </cell>
          <cell r="E2730">
            <v>360.26</v>
          </cell>
        </row>
        <row r="2731">
          <cell r="A2731" t="str">
            <v>IT004475</v>
          </cell>
          <cell r="B2731" t="str">
            <v>IT10200050/</v>
          </cell>
          <cell r="C2731" t="str">
            <v>Hidrante de coluna completo, para linha de 100mm; inclusive pecas complementares ate o inicio da tubulacao horizontal e fornecimento do material para rejuntamento.  Fornecimento e assentamento.</v>
          </cell>
          <cell r="D2731" t="str">
            <v>un</v>
          </cell>
          <cell r="E2731">
            <v>3554.92</v>
          </cell>
        </row>
        <row r="2732">
          <cell r="A2732" t="str">
            <v>IT005668</v>
          </cell>
          <cell r="B2732" t="str">
            <v>IT10250050/</v>
          </cell>
          <cell r="C2732" t="str">
            <v>Fornecimento de hidrometro de 1/2".</v>
          </cell>
          <cell r="D2732" t="str">
            <v>un</v>
          </cell>
          <cell r="E2732">
            <v>53.82</v>
          </cell>
        </row>
        <row r="2733">
          <cell r="A2733" t="str">
            <v>IT005669</v>
          </cell>
          <cell r="B2733" t="str">
            <v>IT10250053/</v>
          </cell>
          <cell r="C2733" t="str">
            <v>Fornecimento de hidrometro de 3/4".</v>
          </cell>
          <cell r="D2733" t="str">
            <v>un</v>
          </cell>
          <cell r="E2733">
            <v>60.26</v>
          </cell>
        </row>
        <row r="2734">
          <cell r="A2734" t="str">
            <v>IT005667</v>
          </cell>
          <cell r="B2734" t="str">
            <v>IT10250056/</v>
          </cell>
          <cell r="C2734" t="str">
            <v>Fornecimento de hidrometro de 1".</v>
          </cell>
          <cell r="D2734" t="str">
            <v>un</v>
          </cell>
          <cell r="E2734">
            <v>189.49</v>
          </cell>
        </row>
        <row r="2735">
          <cell r="A2735" t="str">
            <v>IT009220</v>
          </cell>
          <cell r="B2735" t="str">
            <v>IT10250300/</v>
          </cell>
          <cell r="C2735" t="str">
            <v xml:space="preserve">Abrigo para hidrometro de 1/2" ou 3/4" nas dimensoes de (70x25x50)cm, em alvenaria de tijolos, paredes de meia vez, revestidas com argamassa de cimento e saibro no traco de 1:6,  tampao de concreto armado de 6cm de espessura, fck=15MPa, porta de ferro no </v>
          </cell>
          <cell r="D2735" t="str">
            <v>un</v>
          </cell>
          <cell r="E2735">
            <v>337.07</v>
          </cell>
        </row>
        <row r="2736">
          <cell r="A2736" t="str">
            <v>IT009607</v>
          </cell>
          <cell r="B2736" t="str">
            <v>IT15600103A</v>
          </cell>
          <cell r="C2736" t="str">
            <v>Ligacao predial de esgoto em tubo de PVC rigido de 100mm, compreendendo caixa de inspecao, selim, curva de 45o, tubo e tampao de concreto; exclusive escavacao, reaterro, demolicao de pavimentos e transporte bota-fora.  Fornecimento e assentamento.</v>
          </cell>
          <cell r="D2736" t="str">
            <v>un</v>
          </cell>
          <cell r="E2736">
            <v>147.26</v>
          </cell>
        </row>
        <row r="2737">
          <cell r="A2737" t="str">
            <v>IT010489</v>
          </cell>
          <cell r="B2737" t="str">
            <v>IT15600106/</v>
          </cell>
          <cell r="C2737" t="str">
            <v>Ligacao em tubulacao de PVC rigido, para esgoto, com 100mm de diametro, incluindo escavacao e reaterro ate 1m, excluindo remocao de pavimento.  Preco para 10m.</v>
          </cell>
          <cell r="D2737" t="str">
            <v>un</v>
          </cell>
          <cell r="E2737">
            <v>370.29</v>
          </cell>
        </row>
        <row r="2738">
          <cell r="A2738" t="str">
            <v>IT017633</v>
          </cell>
          <cell r="B2738" t="str">
            <v>IT15600109/</v>
          </cell>
          <cell r="C2738" t="str">
            <v>Ligacao domiciliar em redes novas de esgoto sanitario, com diametro de 100mm, compreendendo juncao, tubo e caixa de inspecao de 0,60m de diametro e profundidade de 0,625m, exclusive escavacao e reaterro.  Preco para 5m.</v>
          </cell>
          <cell r="D2738" t="str">
            <v>un</v>
          </cell>
          <cell r="E2738">
            <v>204.4</v>
          </cell>
        </row>
        <row r="2739">
          <cell r="A2739" t="str">
            <v>IT007840</v>
          </cell>
          <cell r="B2739" t="str">
            <v>IT15600150/</v>
          </cell>
          <cell r="C2739" t="str">
            <v>Ligacao de esgoto, em manilha ceramica de 150mm de diametro, incluindo escavacao, reaterro ate 1m, excluindo remocao e reposicao de pavimento.  Preco para 10m.</v>
          </cell>
          <cell r="D2739" t="str">
            <v>un</v>
          </cell>
          <cell r="E2739">
            <v>386.57</v>
          </cell>
        </row>
        <row r="2740">
          <cell r="A2740" t="str">
            <v>IT010492</v>
          </cell>
          <cell r="B2740" t="str">
            <v>IT15600153/</v>
          </cell>
          <cell r="C2740" t="str">
            <v>Ligacao em tubulacao de PVC rigido, para esgoto, com 150mm de diametro, incluindo escavacao e reaterro ate 1m, excluindo remocao de pavimento.  Preco para 10m.</v>
          </cell>
          <cell r="D2740" t="str">
            <v>un</v>
          </cell>
          <cell r="E2740">
            <v>569.80999999999995</v>
          </cell>
        </row>
        <row r="2741">
          <cell r="A2741" t="str">
            <v>IT007837</v>
          </cell>
          <cell r="B2741" t="str">
            <v>IT15600156/</v>
          </cell>
          <cell r="C2741" t="str">
            <v>Ligacao de esgoto, em manilha ceramica de 200mm de diametro, incluindo escavacao, reaterro ate 1m, excluindo remocao e reposicao de pavimento.  Preco para 10m.</v>
          </cell>
          <cell r="D2741" t="str">
            <v>un</v>
          </cell>
          <cell r="E2741">
            <v>471.12</v>
          </cell>
        </row>
        <row r="2742">
          <cell r="A2742" t="str">
            <v>IT007835</v>
          </cell>
          <cell r="B2742" t="str">
            <v>IT15600500/</v>
          </cell>
          <cell r="C2742" t="str">
            <v>Ligacao de aguas pluviais ou servidas domiciliares a sarjeta.</v>
          </cell>
          <cell r="D2742" t="str">
            <v>un</v>
          </cell>
          <cell r="E2742">
            <v>446.74</v>
          </cell>
        </row>
        <row r="2743">
          <cell r="A2743" t="str">
            <v>IT007836</v>
          </cell>
          <cell r="B2743" t="str">
            <v>IT15600550/</v>
          </cell>
          <cell r="C2743" t="str">
            <v>Ligacao de aguas pluviais ou servidas domiciliares a vala.</v>
          </cell>
          <cell r="D2743" t="str">
            <v>un</v>
          </cell>
          <cell r="E2743">
            <v>266.12</v>
          </cell>
        </row>
        <row r="2744">
          <cell r="A2744" t="str">
            <v>IT006673</v>
          </cell>
          <cell r="B2744" t="str">
            <v>IT15650050/</v>
          </cell>
          <cell r="C2744" t="str">
            <v>Grade metalica em aco carbono, galvanizada, tipo PS-253-70, nas dimensoes de (1120x530)mm, sem recortes.  Fornecimento e assentamento sobre cantoneiras de ferro existentes.</v>
          </cell>
          <cell r="D2744" t="str">
            <v>un</v>
          </cell>
          <cell r="E2744">
            <v>91.44</v>
          </cell>
        </row>
        <row r="2745">
          <cell r="A2745" t="str">
            <v>IT006677</v>
          </cell>
          <cell r="B2745" t="str">
            <v>IT15650053/</v>
          </cell>
          <cell r="C2745" t="str">
            <v>Grade metalica em aco carbono, galvanizada, tipo PS-253-70, nas dimensoes de (1120x570)mm, sem recortes.  Fornecimento e assentamento sobre cantoneiras de ferro existentes.</v>
          </cell>
          <cell r="D2745" t="str">
            <v>un</v>
          </cell>
          <cell r="E2745">
            <v>98.19</v>
          </cell>
        </row>
        <row r="2746">
          <cell r="A2746" t="str">
            <v>IT006676</v>
          </cell>
          <cell r="B2746" t="str">
            <v>IT15650100/</v>
          </cell>
          <cell r="C2746" t="str">
            <v>Grade metalica em aco carbono, galvanizada, tipo PS-253-70, nas dimensoes de (1190x580)mm, sem recortes.  Fornecimento e assentamento sobre cantoneiras de ferro existentes.</v>
          </cell>
          <cell r="D2746" t="str">
            <v>un</v>
          </cell>
          <cell r="E2746">
            <v>105.96</v>
          </cell>
        </row>
        <row r="2747">
          <cell r="A2747" t="str">
            <v>IT006678</v>
          </cell>
          <cell r="B2747" t="str">
            <v>IT15650150/</v>
          </cell>
          <cell r="C2747" t="str">
            <v>Grade metalica em aco carbono, galvanizada, tipo PS-253-70, nas dimensoes de (1195x530)mm, sem recortes.  Fornecimento e assentamento sobre cantoneiras de ferro existentes.</v>
          </cell>
          <cell r="D2747" t="str">
            <v>un</v>
          </cell>
          <cell r="E2747">
            <v>97.45</v>
          </cell>
        </row>
        <row r="2748">
          <cell r="A2748" t="str">
            <v>IT004466</v>
          </cell>
          <cell r="B2748" t="str">
            <v>IT20050050/</v>
          </cell>
          <cell r="C2748" t="str">
            <v>Bide em PVC rigido, exclusive fornecimento do aparelho.  Instalacao e assentamento.</v>
          </cell>
          <cell r="D2748" t="str">
            <v>un</v>
          </cell>
          <cell r="E2748">
            <v>198.37</v>
          </cell>
        </row>
        <row r="2749">
          <cell r="A2749" t="str">
            <v>IT000943</v>
          </cell>
          <cell r="B2749" t="str">
            <v>IT20050100/</v>
          </cell>
          <cell r="C2749" t="str">
            <v>Caixa de descarga elevada (exclusive o fornecimento da caixa), compreendendo: 2m de tubo de PVC rigido de 3/4", 1,20m de tubo de PVC rigido de 40mm, conexoes e montagem.  Instalacao e assentamento.</v>
          </cell>
          <cell r="D2749" t="str">
            <v>un</v>
          </cell>
          <cell r="E2749">
            <v>68.650000000000006</v>
          </cell>
        </row>
        <row r="2750">
          <cell r="A2750" t="str">
            <v>IT000938</v>
          </cell>
          <cell r="B2750" t="str">
            <v>IT20050150/</v>
          </cell>
          <cell r="C2750" t="str">
            <v>Chuveiro eletrico (exclusive fornecimento do aparelho e registros), incluindo instalacao eletrica, compreendendo: 30m de fio 4mm2 , 5m de tubo de PVC rigido de 3/4", ralo simples de PVC rigido com grelha, 2m de tubo de PVC rigido de 50mm e conexoes.  Inst</v>
          </cell>
          <cell r="D2750" t="str">
            <v>un</v>
          </cell>
          <cell r="E2750">
            <v>207</v>
          </cell>
        </row>
        <row r="2751">
          <cell r="A2751" t="str">
            <v>IT004617</v>
          </cell>
          <cell r="B2751" t="str">
            <v>IT20050200/</v>
          </cell>
          <cell r="C2751" t="str">
            <v>Chuveiro, exclusive fornecimento do aparelho e registros, compreendendo: 5m de tubo de PVC rigido de 3/4", ralo simples de PVC rigido com grelha, 2m de tubo de PVC rigido de 50mm e conexoes.  Instalacao e assentamento.</v>
          </cell>
          <cell r="D2751" t="str">
            <v>un</v>
          </cell>
          <cell r="E2751">
            <v>89.55</v>
          </cell>
        </row>
        <row r="2752">
          <cell r="A2752" t="str">
            <v>IT005294</v>
          </cell>
          <cell r="B2752" t="str">
            <v>IT20050209/</v>
          </cell>
          <cell r="C2752" t="str">
            <v>Instalacao e assentamento de 1 chuveiro em bateria, exclusive fornecimento do aparelho e registro, ate 4 chuveiros, compreendendo: 1,5m de tubo de PVC rigido de 1" e 1m de tubo de PVC rigido de 3/4", inclusive 1m de grelha de caneleta, em ferro fundido, c</v>
          </cell>
          <cell r="D2752" t="str">
            <v>un</v>
          </cell>
          <cell r="E2752">
            <v>168.63</v>
          </cell>
        </row>
        <row r="2753">
          <cell r="A2753" t="str">
            <v>IT004501</v>
          </cell>
          <cell r="B2753" t="str">
            <v>IT20050250/</v>
          </cell>
          <cell r="C2753" t="str">
            <v>Duchinha manual para banheiro, exclusive fornecimento do aparelho.  Instalacao e assentamento.</v>
          </cell>
          <cell r="D2753" t="str">
            <v>un</v>
          </cell>
          <cell r="E2753">
            <v>68.47</v>
          </cell>
        </row>
        <row r="2754">
          <cell r="A2754" t="str">
            <v>IT000932</v>
          </cell>
          <cell r="B2754" t="str">
            <v>IT20050300/</v>
          </cell>
          <cell r="C2754" t="str">
            <v>Execucao de uma junta elastica, em tubo de ferro fundido com diametro de 50mm, inclusive material da junta, exclusive tubo ou peca de conexao.</v>
          </cell>
          <cell r="D2754" t="str">
            <v>un</v>
          </cell>
          <cell r="E2754">
            <v>2.31</v>
          </cell>
        </row>
        <row r="2755">
          <cell r="A2755" t="str">
            <v>IT000941</v>
          </cell>
          <cell r="B2755" t="str">
            <v>IT20050350/</v>
          </cell>
          <cell r="C2755" t="str">
            <v>Filtro residencial (exclusive fornecimento do aparelho), compreendendo: 2m de tubo de PVC rigido de 3/4", conexoes e torneira.  Instalacao e assentamento.</v>
          </cell>
          <cell r="D2755" t="str">
            <v>un</v>
          </cell>
          <cell r="E2755">
            <v>93.34</v>
          </cell>
        </row>
        <row r="2756">
          <cell r="A2756" t="str">
            <v>IT004503</v>
          </cell>
          <cell r="B2756" t="str">
            <v>IT20050353/</v>
          </cell>
          <cell r="C2756" t="str">
            <v>Filtro, exclusive fornecimento do aparelho, compreendendo: 2m de tubo de ferro galvanizado de 3/4", conexoes e torneira.  Instalacao e assentamento.</v>
          </cell>
          <cell r="D2756" t="str">
            <v>un</v>
          </cell>
          <cell r="E2756">
            <v>121.41</v>
          </cell>
        </row>
        <row r="2757">
          <cell r="A2757" t="str">
            <v>IT000940</v>
          </cell>
          <cell r="B2757" t="str">
            <v>IT20050400/</v>
          </cell>
          <cell r="C2757" t="str">
            <v>Lavatorio de 1 torneira (exclusive o fornecimento do aparelho), compreendendo: 4m de tubo PVC rigido de 3/4", 3m de tubo PVC rigido de 40mm, e conexoes.  Instalacao e assentamento.</v>
          </cell>
          <cell r="D2757" t="str">
            <v>un</v>
          </cell>
          <cell r="E2757">
            <v>92.33</v>
          </cell>
        </row>
        <row r="2758">
          <cell r="A2758" t="str">
            <v>IT004472</v>
          </cell>
          <cell r="B2758" t="str">
            <v>IT20050403/</v>
          </cell>
          <cell r="C2758" t="str">
            <v>Lavatorio de uma torneira, exclusive fornecimento do aparelho e isolamento, compreendendo: 4m de tubo de cobre recozido, sodas e conexoes.  Instalacao e assentamento.</v>
          </cell>
          <cell r="D2758" t="str">
            <v>un</v>
          </cell>
          <cell r="E2758">
            <v>97.68</v>
          </cell>
        </row>
        <row r="2759">
          <cell r="A2759" t="str">
            <v>IT000926</v>
          </cell>
          <cell r="B2759" t="str">
            <v>IT20050450/</v>
          </cell>
          <cell r="C2759" t="str">
            <v>Lavatorio de 2 torneiras (exclusive  fornecimento do aparelho) compreendendo: 4m de tubo galvanizado de 3/4", 3m de tubo de ferro fundido de 50mm e conexoes com respectivos aneis de borracha.  Instalacao e assentamento.</v>
          </cell>
          <cell r="D2759" t="str">
            <v>un</v>
          </cell>
          <cell r="E2759">
            <v>328.33</v>
          </cell>
        </row>
        <row r="2760">
          <cell r="A2760" t="str">
            <v>IT001978</v>
          </cell>
          <cell r="B2760" t="str">
            <v>IT20050453/</v>
          </cell>
          <cell r="C2760" t="str">
            <v>Lavatorio com 2 torneiras.  Instalacao e assentamento.</v>
          </cell>
          <cell r="D2760" t="str">
            <v>un</v>
          </cell>
          <cell r="E2760">
            <v>115.41</v>
          </cell>
        </row>
        <row r="2761">
          <cell r="A2761" t="str">
            <v>IT005283</v>
          </cell>
          <cell r="B2761" t="str">
            <v>IT20050500/</v>
          </cell>
          <cell r="C2761" t="str">
            <v>Lavatorio ou aparelho de instalacao semelhante, em bateria, exclusive o fornecimento do aparelho, compreendendo: 1m de tubo PVC rigido de 1", 0,6m de tubo PVC rigido de 3/4" com conexoes e esgotamento, PVC rigido de 50mm, ate o ralo.  Instalacao e assenta</v>
          </cell>
          <cell r="D2761" t="str">
            <v>un</v>
          </cell>
          <cell r="E2761">
            <v>84.36</v>
          </cell>
        </row>
        <row r="2762">
          <cell r="A2762" t="str">
            <v>IT000925</v>
          </cell>
          <cell r="B2762" t="str">
            <v>IT20050550/</v>
          </cell>
          <cell r="C2762" t="str">
            <v>Pia com 1 cuba (exclusive fornecimento do aparelho), compreendendo: 6m de tubo galvanizado de 3/4", 3m de tubo de ferro fundido de 50mm e conexoes com respectivos aneis de borracha.  Instalacao e assentamento.</v>
          </cell>
          <cell r="D2762" t="str">
            <v>un</v>
          </cell>
          <cell r="E2762">
            <v>292.83999999999997</v>
          </cell>
        </row>
        <row r="2763">
          <cell r="A2763" t="str">
            <v>IT000939</v>
          </cell>
          <cell r="B2763" t="str">
            <v>IT20050553/</v>
          </cell>
          <cell r="C2763" t="str">
            <v>Pia com 1 cuba (exclusive fornecimento do aparelho), compreendendo: 6m de tubo de PVC rigido de 3/4", 3m tubo de PVC rigido de 50mm e conexoes.  Instalacao e assentamento.</v>
          </cell>
          <cell r="D2763" t="str">
            <v>un</v>
          </cell>
          <cell r="E2763">
            <v>81.94</v>
          </cell>
        </row>
        <row r="2764">
          <cell r="A2764" t="str">
            <v>IT004500</v>
          </cell>
          <cell r="B2764" t="str">
            <v>IT20050600/</v>
          </cell>
          <cell r="C2764" t="str">
            <v>Pia com 2 cubas (exclusive fornecimento do aparelho), compreendendo: 6m de tubo de PVC rigido de 3/4", 3m de tubo de PVC rigido de 80mm e conexoes.  Instalacao e assentamento.</v>
          </cell>
          <cell r="D2764" t="str">
            <v>un</v>
          </cell>
          <cell r="E2764">
            <v>121.18</v>
          </cell>
        </row>
        <row r="2765">
          <cell r="A2765" t="str">
            <v>IT004516</v>
          </cell>
          <cell r="B2765" t="str">
            <v>IT20050650/</v>
          </cell>
          <cell r="C2765" t="str">
            <v>Ligacao a coluna de esgoto de pias em tubo de PVC rigido de 50mm com conexoes.</v>
          </cell>
          <cell r="D2765" t="str">
            <v>un</v>
          </cell>
          <cell r="E2765">
            <v>68.400000000000006</v>
          </cell>
        </row>
        <row r="2766">
          <cell r="A2766" t="str">
            <v>IT004625</v>
          </cell>
          <cell r="B2766" t="str">
            <v>IT20050750/</v>
          </cell>
          <cell r="C2766" t="str">
            <v>Mictorio, exclusive fornecimento do aparelho, compreendendo: 3m de tubo de PVC rigido de 3/4", 2m de tubo de PVC rigido de 40mm e conexoes.  Instalacao e assentamento.</v>
          </cell>
          <cell r="D2766" t="str">
            <v>un</v>
          </cell>
          <cell r="E2766">
            <v>60.53</v>
          </cell>
        </row>
        <row r="2767">
          <cell r="A2767" t="str">
            <v>IT004629</v>
          </cell>
          <cell r="B2767" t="str">
            <v>IT20050759/</v>
          </cell>
          <cell r="C2767" t="str">
            <v>Mictorio tipo calha, exclusive fornecimento do aparelho, compreendendo: 3m de tubo de PVC rigido de 3/4", 3m de tubo de PVC rigido de 50mm, conexoes, registro e valvula de saida.  Instalacao e assentamento.</v>
          </cell>
          <cell r="D2767" t="str">
            <v>un</v>
          </cell>
          <cell r="E2767">
            <v>151.91</v>
          </cell>
        </row>
        <row r="2768">
          <cell r="A2768" t="str">
            <v>IT000950</v>
          </cell>
          <cell r="B2768" t="str">
            <v>IT20050800/</v>
          </cell>
          <cell r="C2768" t="str">
            <v>Ralo simples de PVC rigido, de altura regulavel, com grelha, compreendendo: efluente de 50mm em PVC rigido com 2m de extensao e ligacao ao ralo sifonado.  Fornecimento e instalacao.</v>
          </cell>
          <cell r="D2768" t="str">
            <v>un</v>
          </cell>
          <cell r="E2768">
            <v>28.29</v>
          </cell>
        </row>
        <row r="2769">
          <cell r="A2769" t="str">
            <v>IT000952</v>
          </cell>
          <cell r="B2769" t="str">
            <v>IT20050850/</v>
          </cell>
          <cell r="C2769" t="str">
            <v>Ralo sifonado de PVC rigido, em pavimento terreo, com saida de 75mm, grelha redonda e porta grelha, compreendendo: 3m de tubo de PVC rigido de 75mm e ligacao ate a juncao de ventilacao.  Fornecimento e instalacao.</v>
          </cell>
          <cell r="D2769" t="str">
            <v>un</v>
          </cell>
          <cell r="E2769">
            <v>38.979999999999997</v>
          </cell>
        </row>
        <row r="2770">
          <cell r="A2770" t="str">
            <v>IT000951</v>
          </cell>
          <cell r="B2770" t="str">
            <v>IT20050853/</v>
          </cell>
          <cell r="C2770" t="str">
            <v>Ralo sifonado de PVC rigido em pavimento elevado, com saida de 75mm, grelha redonda e porta-grelha, compreendendo: 3m de tubo de PVC rigido de 75mm e sua ligacao ao ramal de queda e ventilacao.  Fornecimento e instalacao.</v>
          </cell>
          <cell r="D2770" t="str">
            <v>un</v>
          </cell>
          <cell r="E2770">
            <v>64.569999999999993</v>
          </cell>
        </row>
        <row r="2771">
          <cell r="A2771" t="str">
            <v>IT006435</v>
          </cell>
          <cell r="B2771" t="str">
            <v>IT20050860A</v>
          </cell>
          <cell r="C2771" t="str">
            <v>Ralo sifonado de PVC rigido, cilindrico, de altura regulavel, com diametro de 100mm e saida de 40mm.  Fornecimento e instalacao.</v>
          </cell>
          <cell r="D2771" t="str">
            <v>un</v>
          </cell>
          <cell r="E2771">
            <v>14.51</v>
          </cell>
        </row>
        <row r="2772">
          <cell r="A2772" t="str">
            <v>IT004607</v>
          </cell>
          <cell r="B2772" t="str">
            <v>IT20050900/</v>
          </cell>
          <cell r="C2772" t="str">
            <v>Ralo de cobertura semi-esferico de ferro fundido, tipo abacaxi, com 3".  Fornecimento e assentamento.</v>
          </cell>
          <cell r="D2772" t="str">
            <v>un</v>
          </cell>
          <cell r="E2772">
            <v>14.43</v>
          </cell>
        </row>
        <row r="2773">
          <cell r="A2773" t="str">
            <v>IT004608</v>
          </cell>
          <cell r="B2773" t="str">
            <v>IT20050903/</v>
          </cell>
          <cell r="C2773" t="str">
            <v>Ralo de cobertura semi-esferico de ferro fundido, tipo abacaxi, com 4".  Fornecimento e assentamento.</v>
          </cell>
          <cell r="D2773" t="str">
            <v>un</v>
          </cell>
          <cell r="E2773">
            <v>16.57</v>
          </cell>
        </row>
        <row r="2774">
          <cell r="A2774" t="str">
            <v>IT000944</v>
          </cell>
          <cell r="B2774" t="str">
            <v>IT20050950/</v>
          </cell>
          <cell r="C2774" t="str">
            <v>Reparo de valvula de descarga.  Fornecimento e substituicao.</v>
          </cell>
          <cell r="D2774" t="str">
            <v>un</v>
          </cell>
          <cell r="E2774">
            <v>23.24</v>
          </cell>
        </row>
        <row r="2775">
          <cell r="A2775" t="str">
            <v>IT000942</v>
          </cell>
          <cell r="B2775" t="str">
            <v>IT20051000/</v>
          </cell>
          <cell r="C2775" t="str">
            <v>Tanque de servico (exclusive o fornecimento do aparelho), compreendendo: 6m de tubo de PVC rigido de 3/4", 3m de tubo de PVC rigido de 50mm e conexoes.  Instalacao e assentamento.</v>
          </cell>
          <cell r="D2775" t="str">
            <v>un</v>
          </cell>
          <cell r="E2775">
            <v>84.11</v>
          </cell>
        </row>
        <row r="2776">
          <cell r="A2776" t="str">
            <v>IT004464</v>
          </cell>
          <cell r="B2776" t="str">
            <v>IT20051050/</v>
          </cell>
          <cell r="C2776" t="str">
            <v>Valvula de descarga, em PVC rigido.  Exclusive fornecimento da valvula.  Instalacao e assentamento.</v>
          </cell>
          <cell r="D2776" t="str">
            <v>un</v>
          </cell>
          <cell r="E2776">
            <v>116.91</v>
          </cell>
        </row>
        <row r="2777">
          <cell r="A2777" t="str">
            <v>IT000928</v>
          </cell>
          <cell r="B2777" t="str">
            <v>IT20051100/</v>
          </cell>
          <cell r="C2777" t="str">
            <v>Vaso sanitario individual em pavimento terreo (exclusive o fornecimento do aparelho), compreendendo instalacao hidraulica com 3,5m de tubo galvanizado de 1 1/2", com conexoes ate a valvula de descarga (exclusive o fornecimento desta) e apos esta ate o vas</v>
          </cell>
          <cell r="D2777" t="str">
            <v>un</v>
          </cell>
          <cell r="E2777">
            <v>489.82</v>
          </cell>
        </row>
        <row r="2778">
          <cell r="A2778" t="str">
            <v>IT000927</v>
          </cell>
          <cell r="B2778" t="str">
            <v>IT20051103/</v>
          </cell>
          <cell r="C2778" t="str">
            <v>Vaso sanitario individual em pavimento elevado (exclusive fornecimento do aparelho), compreendendo: instalacao hidraulica com 3m de tubo galvanizado de 1 1/2", com conexoes ate a valvula de descarga (exclusive o fornecimento desta) e apos esta ate o vaso;</v>
          </cell>
          <cell r="D2778" t="str">
            <v>un</v>
          </cell>
          <cell r="E2778">
            <v>302.8</v>
          </cell>
        </row>
        <row r="2779">
          <cell r="A2779" t="str">
            <v>IT000945</v>
          </cell>
          <cell r="B2779" t="str">
            <v>IT20051106/</v>
          </cell>
          <cell r="C2779" t="str">
            <v>Vaso sanitario individual, em pavimento elevado (exclusive fornecimento do aparelho e valvula de descarga), compreendendo: 3m de tubo de PVC rigido de 1 1/2", com conexoes, ligacao com 1m de tubo de PVC rigido 100mm ao T sanitario (exclusive este) com con</v>
          </cell>
          <cell r="D2779" t="str">
            <v>un</v>
          </cell>
          <cell r="E2779">
            <v>158.38</v>
          </cell>
        </row>
        <row r="2780">
          <cell r="A2780" t="str">
            <v>IT000946</v>
          </cell>
          <cell r="B2780" t="str">
            <v>IT20051109/</v>
          </cell>
          <cell r="C2780" t="str">
            <v>Vaso sanitario individual, em pavimento terreo (exclusive o fornecimento do aparelho e valvula), compreendendo: 3m de tubo de PVC rigido de 1 1/2", com conexoes e efluente primario ate a caixa de inspecao, com 3m de tubo de PVC rigido 100mm, com conexoes.</v>
          </cell>
          <cell r="D2780" t="str">
            <v>un</v>
          </cell>
          <cell r="E2780">
            <v>169.72</v>
          </cell>
        </row>
        <row r="2781">
          <cell r="A2781" t="str">
            <v>IT000930</v>
          </cell>
          <cell r="B2781" t="str">
            <v>IT20051150/</v>
          </cell>
          <cell r="C2781" t="str">
            <v xml:space="preserve">Vaso sanitario em pavimento terreo parte de um conjunto  de 2 ou mais vasos (exclusive o fornecimento dos aparelhos e valvulas de descarga), compreendendo: 3,5m de tubo de ferro galvanizado de 1 1/2", com conexoes, inclusive efluente primario ate a caixa </v>
          </cell>
          <cell r="D2781" t="str">
            <v>un</v>
          </cell>
          <cell r="E2781">
            <v>451.14</v>
          </cell>
        </row>
        <row r="2782">
          <cell r="A2782" t="str">
            <v>IT000948</v>
          </cell>
          <cell r="B2782" t="str">
            <v>IT20051153/</v>
          </cell>
          <cell r="C2782" t="str">
            <v xml:space="preserve">Vaso sanitario, em pavimento terreo, parte de um conjunto de 2 ou mais vasos (exclusive o fornecimento do aparelho e valvula de descarga), compreendendo: 3m de tubo de PVC rigido de 1 1/2", com conexoes, inclusive efluente ate a caixa de inspecao, com 3m </v>
          </cell>
          <cell r="D2782" t="str">
            <v>un</v>
          </cell>
          <cell r="E2782">
            <v>141.49</v>
          </cell>
        </row>
        <row r="2783">
          <cell r="A2783" t="str">
            <v>IT000929</v>
          </cell>
          <cell r="B2783" t="str">
            <v>IT20051156/</v>
          </cell>
          <cell r="C2783" t="str">
            <v>Vaso sanitario em pavimento elevado parte de um conjunto de 2 ou mais vasos (exclusive o fornecimento dos aparelhos e valvulas de descarga), compreendendo: 3,5m de tubo de ferro galvanizado de 1 1/2", com conexoes, inclusive ligacao com 2m de tubo de ferr</v>
          </cell>
          <cell r="D2783" t="str">
            <v>un</v>
          </cell>
          <cell r="E2783">
            <v>534.69000000000005</v>
          </cell>
        </row>
        <row r="2784">
          <cell r="A2784" t="str">
            <v>IT000949</v>
          </cell>
          <cell r="B2784" t="str">
            <v>IT20051159/</v>
          </cell>
          <cell r="C2784" t="str">
            <v>Vaso sanitario em pavimento terreo, parte de um conjunto de 2 ou mais vasos, exclusive fornecimento do aparelho e caixa de descarga elevada, compreendendo: 2m de tubo de PVC rigido de 1/2", 1,20m de tubo de PVC rigido de 1 1/4", com conexoes, inclusive ef</v>
          </cell>
          <cell r="D2784" t="str">
            <v>un</v>
          </cell>
          <cell r="E2784">
            <v>95.72</v>
          </cell>
        </row>
        <row r="2785">
          <cell r="A2785" t="str">
            <v>IT000947</v>
          </cell>
          <cell r="B2785" t="str">
            <v>IT20051162/</v>
          </cell>
          <cell r="C2785" t="str">
            <v>Vaso sanitario, em pavimento elevado, parte de um conjunto de 2 ou mais vasos (exclusive fornecimento dos aparelhos e valvulas de descarga), compreendendo: 3m de tubo de PVC rigido de 1 1/2", com conexoes, inclusive ligacao com 2m de tubo de PVC rigido 10</v>
          </cell>
          <cell r="D2785" t="str">
            <v>un</v>
          </cell>
          <cell r="E2785">
            <v>158.79</v>
          </cell>
        </row>
        <row r="2786">
          <cell r="A2786" t="str">
            <v>IT009052</v>
          </cell>
          <cell r="B2786" t="str">
            <v>IT20100050/</v>
          </cell>
          <cell r="C2786" t="str">
            <v>Instalacao e assentamento de 1 chuveiro em bateria, exclusive fornecimento do aparelho e registro.</v>
          </cell>
          <cell r="D2786" t="str">
            <v>un</v>
          </cell>
          <cell r="E2786">
            <v>187.01</v>
          </cell>
        </row>
        <row r="2787">
          <cell r="A2787" t="str">
            <v>IT002243</v>
          </cell>
          <cell r="B2787" t="str">
            <v>IT25020050/</v>
          </cell>
          <cell r="C2787" t="str">
            <v>Corte em alvenaria de tijolo, para colocacao de caixa de (0,25x0,25x0,12)m, inclusive arremates de recomposicao.</v>
          </cell>
          <cell r="D2787" t="str">
            <v>un</v>
          </cell>
          <cell r="E2787">
            <v>3.39</v>
          </cell>
        </row>
        <row r="2788">
          <cell r="A2788" t="str">
            <v>IT002244</v>
          </cell>
          <cell r="B2788" t="str">
            <v>IT25020100/</v>
          </cell>
          <cell r="C2788" t="str">
            <v>Corte em alvenaria de tijolo, para colocacao de caixa de (0,35x0,45x0,15)m, inclusive arremates de recomposicao.</v>
          </cell>
          <cell r="D2788" t="str">
            <v>un</v>
          </cell>
          <cell r="E2788">
            <v>6.77</v>
          </cell>
        </row>
        <row r="2789">
          <cell r="A2789" t="str">
            <v>IT002245</v>
          </cell>
          <cell r="B2789" t="str">
            <v>IT25020150/</v>
          </cell>
          <cell r="C2789" t="str">
            <v>Corte em alvenaria de tijolo, para colocacao de caixa de (0,50x1x0,15)m, inclusive arremates de recomposicao.</v>
          </cell>
          <cell r="D2789" t="str">
            <v>un</v>
          </cell>
          <cell r="E2789">
            <v>13.53</v>
          </cell>
        </row>
        <row r="2790">
          <cell r="A2790" t="str">
            <v>IT002246</v>
          </cell>
          <cell r="B2790" t="str">
            <v>IT25020200/</v>
          </cell>
          <cell r="C2790" t="str">
            <v>Corte em alvenaria de tijolo, para colocacao de caixa de (1x1x0,15)m, inclusive arremates de recomposicao.</v>
          </cell>
          <cell r="D2790" t="str">
            <v>un</v>
          </cell>
          <cell r="E2790">
            <v>30.46</v>
          </cell>
        </row>
        <row r="2791">
          <cell r="A2791" t="str">
            <v>IT001053</v>
          </cell>
          <cell r="B2791" t="str">
            <v>IT25040050A</v>
          </cell>
          <cell r="C2791" t="str">
            <v>Eletroduto de PVC rigido, diametro de 1/2", inclusive conexoes e emendas, exclusive abertura e fechamento de rasgo.  Fornecimento e assentamento.</v>
          </cell>
          <cell r="D2791" t="str">
            <v>m</v>
          </cell>
          <cell r="E2791">
            <v>2.02</v>
          </cell>
        </row>
        <row r="2792">
          <cell r="A2792" t="str">
            <v>IT001054</v>
          </cell>
          <cell r="B2792" t="str">
            <v>IT25040053A</v>
          </cell>
          <cell r="C2792" t="str">
            <v>Eletroduto de PVC rigido, diametro de 3/4", inclusive conexoes e emendas, exclusive abertura e fechamento de rasgo.  Fornecimento e assentamento.</v>
          </cell>
          <cell r="D2792" t="str">
            <v>m</v>
          </cell>
          <cell r="E2792">
            <v>2.23</v>
          </cell>
        </row>
        <row r="2793">
          <cell r="A2793" t="str">
            <v>IT001055</v>
          </cell>
          <cell r="B2793" t="str">
            <v>IT25040056A</v>
          </cell>
          <cell r="C2793" t="str">
            <v>Eletroduto de PVC rigido, diametro de 1", inclusive conexoes e emendas, exclusive abertura e fechamento de rasgo.  Fornecimento e assentamento.</v>
          </cell>
          <cell r="D2793" t="str">
            <v>m</v>
          </cell>
          <cell r="E2793">
            <v>2.72</v>
          </cell>
        </row>
        <row r="2794">
          <cell r="A2794" t="str">
            <v>IT001056</v>
          </cell>
          <cell r="B2794" t="str">
            <v>IT25040059A</v>
          </cell>
          <cell r="C2794" t="str">
            <v>Eletroduto de PVC rigido, diametro de 1 1/4", inclusive conexoes e emendas, exclusive abertura e fechamento de rasgo.  Fornecimento e assentamento.</v>
          </cell>
          <cell r="D2794" t="str">
            <v>m</v>
          </cell>
          <cell r="E2794">
            <v>3.86</v>
          </cell>
        </row>
        <row r="2795">
          <cell r="A2795" t="str">
            <v>IT001057</v>
          </cell>
          <cell r="B2795" t="str">
            <v>IT25040062A</v>
          </cell>
          <cell r="C2795" t="str">
            <v>Eletroduto de PVC rigido, diametro de 1 1/2", inclusive conexoes e emendas, exclusive abertura e fechamento de rasgo.  Fornecimento e assentamento.</v>
          </cell>
          <cell r="D2795" t="str">
            <v>m</v>
          </cell>
          <cell r="E2795">
            <v>4.29</v>
          </cell>
        </row>
        <row r="2796">
          <cell r="A2796" t="str">
            <v>IT001058</v>
          </cell>
          <cell r="B2796" t="str">
            <v>IT25040065A</v>
          </cell>
          <cell r="C2796" t="str">
            <v>Eletroduto de PVC rigido, diametro de 2", inclusive conexoes e emendas, exclusive abertura e fechamento de rasgo.  Fornecimento e assentamento.</v>
          </cell>
          <cell r="D2796" t="str">
            <v>m</v>
          </cell>
          <cell r="E2796">
            <v>4.88</v>
          </cell>
        </row>
        <row r="2797">
          <cell r="A2797" t="str">
            <v>IT009779</v>
          </cell>
          <cell r="B2797" t="str">
            <v>IT25340382/</v>
          </cell>
          <cell r="C2797" t="str">
            <v>Cabo de cobre rigido com isolamento Sintenax, classe 0,6/1Kv, secao de 150mm2.  Fornecimento e colocacao.</v>
          </cell>
          <cell r="D2797" t="str">
            <v>m</v>
          </cell>
          <cell r="E2797">
            <v>46.75</v>
          </cell>
        </row>
        <row r="2798">
          <cell r="A2798" t="str">
            <v>IT009768</v>
          </cell>
          <cell r="B2798" t="str">
            <v>IT25340388/</v>
          </cell>
          <cell r="C2798" t="str">
            <v>Cabo de cobre rigido com isolamento Sintenax, classe 0,6/1Kv, secao de 240mm2.  Fornecimento e colocacao.</v>
          </cell>
          <cell r="D2798" t="str">
            <v>m</v>
          </cell>
          <cell r="E2798">
            <v>74</v>
          </cell>
        </row>
        <row r="2799">
          <cell r="A2799" t="str">
            <v>IT009773</v>
          </cell>
          <cell r="B2799" t="str">
            <v>IT25340397/</v>
          </cell>
          <cell r="C2799" t="str">
            <v>Cabo de cobre rigido com isolamento Sintenax, classe 0,6/1Kv, secao de 500mm2.  Fornecimento e colocacao.</v>
          </cell>
          <cell r="D2799" t="str">
            <v>m</v>
          </cell>
          <cell r="E2799">
            <v>108.23</v>
          </cell>
        </row>
        <row r="2800">
          <cell r="A2800" t="str">
            <v>IT008156</v>
          </cell>
          <cell r="B2800" t="str">
            <v>IT25360050/</v>
          </cell>
          <cell r="C2800" t="str">
            <v>Cabo de cobre isolado EPR, unipolar, 50mm2, 8,7/15Kv, referencia Epotrenax FX-3, Pirelli ou similar. Fornecimento e colocacao.</v>
          </cell>
          <cell r="D2800" t="str">
            <v>m</v>
          </cell>
          <cell r="E2800">
            <v>35.89</v>
          </cell>
        </row>
        <row r="2801">
          <cell r="A2801" t="str">
            <v>IT007872</v>
          </cell>
          <cell r="B2801" t="str">
            <v>IT25380059A</v>
          </cell>
          <cell r="C2801" t="str">
            <v>Cabo telefonico de cobre recozido estanhado, tipo CI, uso interno, 0,40mm2, 10 pares, para instalacoes internas primarias.  Fornecimento e colocacao.</v>
          </cell>
          <cell r="D2801" t="str">
            <v>m</v>
          </cell>
          <cell r="E2801">
            <v>1.81</v>
          </cell>
        </row>
        <row r="2802">
          <cell r="A2802" t="str">
            <v>IT007873</v>
          </cell>
          <cell r="B2802" t="str">
            <v>IT25380071A</v>
          </cell>
          <cell r="C2802" t="str">
            <v>Cabo telefonico de cobre recozido estanhado, tipo CI, uso interno, 0,40mm2, 20 pares, para instalacoes internas primarias.  Fornecimento e colocacao.</v>
          </cell>
          <cell r="D2802" t="str">
            <v>m</v>
          </cell>
          <cell r="E2802">
            <v>2.74</v>
          </cell>
        </row>
        <row r="2803">
          <cell r="A2803" t="str">
            <v>IT007869</v>
          </cell>
          <cell r="B2803" t="str">
            <v>IT25380100A</v>
          </cell>
          <cell r="C2803" t="str">
            <v>Cabo telefonico de cobre estanhado, tipo CCI, sem blindagem, 0,50mm2, 2 pares, para instalacoes internas secundarias.  Fornecimento e colocacao.</v>
          </cell>
          <cell r="D2803" t="str">
            <v>m</v>
          </cell>
          <cell r="E2803">
            <v>0.52</v>
          </cell>
        </row>
        <row r="2804">
          <cell r="A2804" t="str">
            <v>IT007870</v>
          </cell>
          <cell r="B2804" t="str">
            <v>IT25380103A</v>
          </cell>
          <cell r="C2804" t="str">
            <v>Cabo telefonico de cobre estanhado, tipo CCI, sem blindagem, 0,50mm2, 4 pares, para instalacoes internas secundarias.  Fornecimento e colocacao.</v>
          </cell>
          <cell r="D2804" t="str">
            <v>m</v>
          </cell>
          <cell r="E2804">
            <v>0.84</v>
          </cell>
        </row>
        <row r="2805">
          <cell r="A2805" t="str">
            <v>IT007871</v>
          </cell>
          <cell r="B2805" t="str">
            <v>IT25380166A</v>
          </cell>
          <cell r="C2805" t="str">
            <v>Cabo telefonico de cobre estanhado, tipo CCI, sem blindagem, 0,50mm2, 6 pares, para instalacoes internas secundarias.  Fornecimento e colocacao.</v>
          </cell>
          <cell r="D2805" t="str">
            <v>m</v>
          </cell>
          <cell r="E2805">
            <v>1.43</v>
          </cell>
        </row>
        <row r="2806">
          <cell r="A2806" t="str">
            <v>IT005355</v>
          </cell>
          <cell r="B2806" t="str">
            <v>IT25380300/</v>
          </cell>
          <cell r="C2806" t="str">
            <v>Fio telefonico tipo FE, bitola de 1mm2, para instalacoes areas.  Fornecimento e assentamento.</v>
          </cell>
          <cell r="D2806" t="str">
            <v>m</v>
          </cell>
          <cell r="E2806">
            <v>16.350000000000001</v>
          </cell>
        </row>
        <row r="2807">
          <cell r="A2807" t="str">
            <v>IT006399</v>
          </cell>
          <cell r="B2807" t="str">
            <v>IT25400062/</v>
          </cell>
          <cell r="C2807" t="str">
            <v>Cabo de cobre nu, secao de 6mm2.  Fornecimento e colocacao.</v>
          </cell>
          <cell r="D2807" t="str">
            <v>Kg</v>
          </cell>
          <cell r="E2807">
            <v>15.86</v>
          </cell>
        </row>
        <row r="2808">
          <cell r="A2808" t="str">
            <v>IT006401</v>
          </cell>
          <cell r="B2808" t="str">
            <v>IT25400068/</v>
          </cell>
          <cell r="C2808" t="str">
            <v>Cabo de cobre nu, secao de 16mm2.  Fornecimento e colocacao.</v>
          </cell>
          <cell r="D2808" t="str">
            <v>Kg</v>
          </cell>
          <cell r="E2808">
            <v>17.91</v>
          </cell>
        </row>
        <row r="2809">
          <cell r="A2809" t="str">
            <v>IT006403</v>
          </cell>
          <cell r="B2809" t="str">
            <v>IT25400074/</v>
          </cell>
          <cell r="C2809" t="str">
            <v>Cabo de cobre nu, secao de 35mm2.  Fornecimento e colocacao.</v>
          </cell>
          <cell r="D2809" t="str">
            <v>Kg</v>
          </cell>
          <cell r="E2809">
            <v>18.690000000000001</v>
          </cell>
        </row>
        <row r="2810">
          <cell r="A2810" t="str">
            <v>IT006405</v>
          </cell>
          <cell r="B2810" t="str">
            <v>IT25400077/</v>
          </cell>
          <cell r="C2810" t="str">
            <v>Cabo de cobre nu, secao de 50mm2.  Fornecimento e colocacao.</v>
          </cell>
          <cell r="D2810" t="str">
            <v>Kg</v>
          </cell>
          <cell r="E2810">
            <v>19.5</v>
          </cell>
        </row>
        <row r="2811">
          <cell r="A2811" t="str">
            <v>IT001014</v>
          </cell>
          <cell r="B2811" t="str">
            <v>IT25420053/</v>
          </cell>
          <cell r="C2811" t="str">
            <v>Fio de cobre rigido, com isolamento termoplastico, antichama, compreendendo: preparo, corte e enfiacao em eletrodutos, na bitola de 1mm2.  Fornecimento e colocacao.</v>
          </cell>
          <cell r="D2811" t="str">
            <v>m</v>
          </cell>
          <cell r="E2811">
            <v>0.6</v>
          </cell>
        </row>
        <row r="2812">
          <cell r="A2812" t="str">
            <v>IT001015</v>
          </cell>
          <cell r="B2812" t="str">
            <v>IT25420056/</v>
          </cell>
          <cell r="C2812" t="str">
            <v>Fio de cobre rigido, com isolamento termoplastico, antichama, compreendendo: preparo, corte e enfiacao em eletrodutos, na bitola de 1,5mm2.  Fornecimento e colocacao.</v>
          </cell>
          <cell r="D2812" t="str">
            <v>m</v>
          </cell>
          <cell r="E2812">
            <v>0.73</v>
          </cell>
        </row>
        <row r="2813">
          <cell r="A2813" t="str">
            <v>IT001016</v>
          </cell>
          <cell r="B2813" t="str">
            <v>IT25420059/</v>
          </cell>
          <cell r="C2813" t="str">
            <v>Fio de cobre rigido, com isolamento termoplastico, antichama, compreendendo: preparo, corte e enfiacao em eletrodutos, na bitola de 2,5mm2.  Fornecimento e colocacao.</v>
          </cell>
          <cell r="D2813" t="str">
            <v>m</v>
          </cell>
          <cell r="E2813">
            <v>1.01</v>
          </cell>
        </row>
        <row r="2814">
          <cell r="A2814" t="str">
            <v>IT003916</v>
          </cell>
          <cell r="B2814" t="str">
            <v>IT25420062/</v>
          </cell>
          <cell r="C2814" t="str">
            <v>Fio de cobre rigido, com isolamento termoplastico, antichama, compreendendo: preparo, corte e enfiacao em eletrodutos, na bitola de 4mm2.  Fornecimento e colocacao.</v>
          </cell>
          <cell r="D2814" t="str">
            <v>m</v>
          </cell>
          <cell r="E2814">
            <v>1.4</v>
          </cell>
        </row>
        <row r="2815">
          <cell r="A2815" t="str">
            <v>IT003917</v>
          </cell>
          <cell r="B2815" t="str">
            <v>IT25420065/</v>
          </cell>
          <cell r="C2815" t="str">
            <v>Fio de cobre rigido, com isolamento termoplastico, antichama, compreendendo: preparo, corte e enfiacao em eletrodutos, na bitola de 6mm2.  Fornecimento e colocacao.</v>
          </cell>
          <cell r="D2815" t="str">
            <v>m</v>
          </cell>
          <cell r="E2815">
            <v>2.0099999999999998</v>
          </cell>
        </row>
        <row r="2816">
          <cell r="A2816" t="str">
            <v>IT003918</v>
          </cell>
          <cell r="B2816" t="str">
            <v>IT25420068/</v>
          </cell>
          <cell r="C2816" t="str">
            <v>Fio de cobre rigido, com isolamento termoplastico, antichama, compreendendo: preparo, corte e enfiacao em eletrodutos, na bitola de 10mm2.  Fornecimento e colocacao.</v>
          </cell>
          <cell r="D2816" t="str">
            <v>m</v>
          </cell>
          <cell r="E2816">
            <v>3.36</v>
          </cell>
        </row>
        <row r="2817">
          <cell r="A2817" t="str">
            <v>IT004497</v>
          </cell>
          <cell r="B2817" t="str">
            <v>IT25420106/</v>
          </cell>
          <cell r="C2817" t="str">
            <v>Fio de cobre flexivel, paralelo, com isolamento termoplastico, 300V, na bitola de (2x1,5)mm2.  Fornecimento e colocacao.</v>
          </cell>
          <cell r="D2817" t="str">
            <v>m</v>
          </cell>
          <cell r="E2817">
            <v>1.29</v>
          </cell>
        </row>
        <row r="2818">
          <cell r="A2818" t="str">
            <v>IT005585</v>
          </cell>
          <cell r="B2818" t="str">
            <v>IT25420109/</v>
          </cell>
          <cell r="C2818" t="str">
            <v>Fio paralelo, com isolamento termoplastico, na bitola de (2x2,5)mm2.  Fornecimento e colocacao.</v>
          </cell>
          <cell r="D2818" t="str">
            <v>m</v>
          </cell>
          <cell r="E2818">
            <v>1.88</v>
          </cell>
        </row>
        <row r="2819">
          <cell r="A2819" t="str">
            <v>IT004652</v>
          </cell>
          <cell r="B2819" t="str">
            <v>IT25420112/</v>
          </cell>
          <cell r="C2819" t="str">
            <v>Fio de cobre rigido, paralelo, com isolamento termoplastico, 300V, na bitola de (2x4)mm2.  Fornecimento e colocacao.</v>
          </cell>
          <cell r="D2819" t="str">
            <v>m</v>
          </cell>
          <cell r="E2819">
            <v>2.4700000000000002</v>
          </cell>
        </row>
        <row r="2820">
          <cell r="A2820" t="str">
            <v>IT005659</v>
          </cell>
          <cell r="B2820" t="str">
            <v>IT25440053/</v>
          </cell>
          <cell r="C2820" t="str">
            <v>Fio de cobre nu, na bitola de 1mm2.  Fornecimento e colocacao.</v>
          </cell>
          <cell r="D2820" t="str">
            <v>m</v>
          </cell>
          <cell r="E2820">
            <v>0.53</v>
          </cell>
        </row>
        <row r="2821">
          <cell r="A2821" t="str">
            <v>IT005660</v>
          </cell>
          <cell r="B2821" t="str">
            <v>IT25440056/</v>
          </cell>
          <cell r="C2821" t="str">
            <v>Fio de cobre nu, na bitola de 1,5mm2.  Fornecimento e colocacao.</v>
          </cell>
          <cell r="D2821" t="str">
            <v>m</v>
          </cell>
          <cell r="E2821">
            <v>0.73</v>
          </cell>
        </row>
        <row r="2822">
          <cell r="A2822" t="str">
            <v>IT005661</v>
          </cell>
          <cell r="B2822" t="str">
            <v>IT25440059/</v>
          </cell>
          <cell r="C2822" t="str">
            <v>Fio de cobre nu, na bitola de 2,5mm2.  Fornecimento e colocacao.</v>
          </cell>
          <cell r="D2822" t="str">
            <v>m</v>
          </cell>
          <cell r="E2822">
            <v>1.02</v>
          </cell>
        </row>
        <row r="2823">
          <cell r="A2823" t="str">
            <v>IT005662</v>
          </cell>
          <cell r="B2823" t="str">
            <v>IT25440062/</v>
          </cell>
          <cell r="C2823" t="str">
            <v>Fio de cobre nu, na bitola de 4mm2.  Fornecimento e colocacao.</v>
          </cell>
          <cell r="D2823" t="str">
            <v>m</v>
          </cell>
          <cell r="E2823">
            <v>1.41</v>
          </cell>
        </row>
        <row r="2824">
          <cell r="A2824" t="str">
            <v>IT005663</v>
          </cell>
          <cell r="B2824" t="str">
            <v>IT25440065/</v>
          </cell>
          <cell r="C2824" t="str">
            <v>Fio de cobre nu, na bitola de 6mm2.  Fornecimento e colocacao.</v>
          </cell>
          <cell r="D2824" t="str">
            <v>m</v>
          </cell>
          <cell r="E2824">
            <v>1.78</v>
          </cell>
        </row>
        <row r="2825">
          <cell r="A2825" t="str">
            <v>IT005664</v>
          </cell>
          <cell r="B2825" t="str">
            <v>IT25440068/</v>
          </cell>
          <cell r="C2825" t="str">
            <v>Fio de cobre nu, na bitola de 10mm2.  Fornecimento e colocacao.</v>
          </cell>
          <cell r="D2825" t="str">
            <v>m</v>
          </cell>
          <cell r="E2825">
            <v>3.36</v>
          </cell>
        </row>
        <row r="2826">
          <cell r="A2826" t="str">
            <v>IT005665</v>
          </cell>
          <cell r="B2826" t="str">
            <v>IT25440071/</v>
          </cell>
          <cell r="C2826" t="str">
            <v>Fio de cobre nu, na bitola de 16mm2.  Fornecimento e colocacao.</v>
          </cell>
          <cell r="D2826" t="str">
            <v>m</v>
          </cell>
          <cell r="E2826">
            <v>5.1100000000000003</v>
          </cell>
        </row>
        <row r="2827">
          <cell r="A2827" t="str">
            <v>IT005666</v>
          </cell>
          <cell r="B2827" t="str">
            <v>IT25440074/</v>
          </cell>
          <cell r="C2827" t="str">
            <v>Cabo de cobre nu, na bitola de 25mm2.  Fornecimento e colocacao.</v>
          </cell>
          <cell r="D2827" t="str">
            <v>m</v>
          </cell>
          <cell r="E2827" t="e">
            <v>#N/A</v>
          </cell>
        </row>
        <row r="2828">
          <cell r="A2828" t="str">
            <v>IT005596</v>
          </cell>
          <cell r="B2828" t="str">
            <v>IT25460050/</v>
          </cell>
          <cell r="C2828" t="str">
            <v>Caixa estampada de 2"x4", inclusive buchas e arruelas.  Fornecimento e colocacao.</v>
          </cell>
          <cell r="D2828" t="str">
            <v>un</v>
          </cell>
          <cell r="E2828">
            <v>3.96</v>
          </cell>
        </row>
        <row r="2829">
          <cell r="A2829" t="str">
            <v>IT005597</v>
          </cell>
          <cell r="B2829" t="str">
            <v>IT25460053/</v>
          </cell>
          <cell r="C2829" t="str">
            <v>Caixa estampada de 3"x3", inclusive buchas e arruelas.  Fornecimento e colocacao.</v>
          </cell>
          <cell r="D2829" t="str">
            <v>un</v>
          </cell>
          <cell r="E2829">
            <v>3.95</v>
          </cell>
        </row>
        <row r="2830">
          <cell r="A2830" t="str">
            <v>IT005598</v>
          </cell>
          <cell r="B2830" t="str">
            <v>IT25460056/</v>
          </cell>
          <cell r="C2830" t="str">
            <v>Caixa estampada de 4"x4", inclusive buchas e arruelas.  Fornecimento e colocacao.</v>
          </cell>
          <cell r="D2830" t="str">
            <v>un</v>
          </cell>
          <cell r="E2830">
            <v>4.29</v>
          </cell>
        </row>
        <row r="2831">
          <cell r="A2831" t="str">
            <v>IT006439</v>
          </cell>
          <cell r="B2831" t="str">
            <v>IT25460100/</v>
          </cell>
          <cell r="C2831" t="str">
            <v>Caixa de passagem em aco estampado, de 4"x2", exclusive abertura e fechamento do rasgo.  Fornecimento e assentamento.</v>
          </cell>
          <cell r="D2831" t="str">
            <v>un</v>
          </cell>
          <cell r="E2831">
            <v>2.44</v>
          </cell>
        </row>
        <row r="2832">
          <cell r="A2832" t="str">
            <v>IT006441</v>
          </cell>
          <cell r="B2832" t="str">
            <v>IT25460103/</v>
          </cell>
          <cell r="C2832" t="str">
            <v>Caixa de passagem em aco estampado, de 4"x4", exclusive abertura e fechamento do rasgo.  Fornecimento e assentamento.</v>
          </cell>
          <cell r="D2832" t="str">
            <v>un</v>
          </cell>
          <cell r="E2832">
            <v>3.77</v>
          </cell>
        </row>
        <row r="2833">
          <cell r="A2833" t="str">
            <v>IT005233</v>
          </cell>
          <cell r="B2833" t="str">
            <v>IT25460106/</v>
          </cell>
          <cell r="C2833" t="str">
            <v>Caixa de passagem em chapa com tampa aparafusada de (20x20x10)cm.  Fornecimento e assentamento.</v>
          </cell>
          <cell r="D2833" t="str">
            <v>un</v>
          </cell>
          <cell r="E2833">
            <v>22.56</v>
          </cell>
        </row>
        <row r="2834">
          <cell r="A2834" t="str">
            <v>IT006572</v>
          </cell>
          <cell r="B2834" t="str">
            <v>IT25460109/</v>
          </cell>
          <cell r="C2834" t="str">
            <v>Caixa de passagem para telefone, conforme especificacao da Telebras, nas dimensoes (20x20x12)cm.  Fornecimento e assentamento.</v>
          </cell>
          <cell r="D2834" t="str">
            <v>un</v>
          </cell>
          <cell r="E2834">
            <v>18.32</v>
          </cell>
        </row>
        <row r="2835">
          <cell r="A2835" t="str">
            <v>IT006575</v>
          </cell>
          <cell r="B2835" t="str">
            <v>IT25460112/</v>
          </cell>
          <cell r="C2835" t="str">
            <v>Caixa de passagem para telefone, conforme especificacao da Telebras, nas dimensoes (40x40x12)cm.  Fornecimento e assentamento.</v>
          </cell>
          <cell r="D2835" t="str">
            <v>un</v>
          </cell>
          <cell r="E2835">
            <v>38.85</v>
          </cell>
        </row>
        <row r="2836">
          <cell r="A2836" t="str">
            <v>IT006574</v>
          </cell>
          <cell r="B2836" t="str">
            <v>IT25460115/</v>
          </cell>
          <cell r="C2836" t="str">
            <v>Caixa de passagem para telefone, conforme especificacao da Telebras, nas dimensoes (60x60x12)cm.  Fornecimento e assentamento.</v>
          </cell>
          <cell r="D2836" t="str">
            <v>un</v>
          </cell>
          <cell r="E2836">
            <v>69.69</v>
          </cell>
        </row>
        <row r="2837">
          <cell r="A2837" t="str">
            <v>IT006556</v>
          </cell>
          <cell r="B2837" t="str">
            <v>IT25460118/</v>
          </cell>
          <cell r="C2837" t="str">
            <v>Caixa de passagem para telefone, conforme especificacao da Telebras, nas dimensoes (80x80x12)cm.  Fornecimento e assentamento.</v>
          </cell>
          <cell r="D2837" t="str">
            <v>un</v>
          </cell>
          <cell r="E2837">
            <v>101.45</v>
          </cell>
        </row>
        <row r="2838">
          <cell r="A2838" t="str">
            <v>IT006573</v>
          </cell>
          <cell r="B2838" t="str">
            <v>IT25460121/</v>
          </cell>
          <cell r="C2838" t="str">
            <v>Caixa de passagem para telefone, conforme especificacao da Telebras, nas dimensoes (120x120x12)cm.  Fornecimento e assentamento.</v>
          </cell>
          <cell r="D2838" t="str">
            <v>un</v>
          </cell>
          <cell r="E2838">
            <v>214.7</v>
          </cell>
        </row>
        <row r="2839">
          <cell r="A2839" t="str">
            <v>IT006555</v>
          </cell>
          <cell r="B2839" t="str">
            <v>IT25460124/</v>
          </cell>
          <cell r="C2839" t="str">
            <v>Caixa de passagem para telefone, conforme especificacao da Telebras, nas dimensoes (150x150x12)cm.  Fornecimento e assentamento.</v>
          </cell>
          <cell r="D2839" t="str">
            <v>un</v>
          </cell>
          <cell r="E2839">
            <v>443.14</v>
          </cell>
        </row>
        <row r="2840">
          <cell r="A2840" t="str">
            <v>IT009784</v>
          </cell>
          <cell r="B2840" t="str">
            <v>IT25460150/</v>
          </cell>
          <cell r="C2840" t="str">
            <v>Caixa de passagem em alvenaria, dimensoes de (60x60x60)cm, com tampao de ferro.  Construcao.</v>
          </cell>
          <cell r="D2840" t="str">
            <v>un</v>
          </cell>
          <cell r="E2840">
            <v>137.77000000000001</v>
          </cell>
        </row>
        <row r="2841">
          <cell r="A2841" t="str">
            <v>IT009780</v>
          </cell>
          <cell r="B2841" t="str">
            <v>IT25460153/</v>
          </cell>
          <cell r="C2841" t="str">
            <v>Caixa de passagem em alvenaria, dimensoes de (80x80x80)cm, com tampao de ferro. Construcao.</v>
          </cell>
          <cell r="D2841" t="str">
            <v>un</v>
          </cell>
          <cell r="E2841">
            <v>152.36000000000001</v>
          </cell>
        </row>
        <row r="2842">
          <cell r="A2842" t="str">
            <v>IT005898</v>
          </cell>
          <cell r="B2842" t="str">
            <v>IT25460200/</v>
          </cell>
          <cell r="C2842" t="str">
            <v>Reparo em caixa de passagem de energia eletrica de alvenaria de (60x60)cm, com troca de tampa de concreto, com espessuras de 6cm.</v>
          </cell>
          <cell r="D2842" t="str">
            <v>m2</v>
          </cell>
          <cell r="E2842">
            <v>48.06</v>
          </cell>
        </row>
        <row r="2843">
          <cell r="A2843" t="str">
            <v>IT007980</v>
          </cell>
          <cell r="B2843" t="str">
            <v>IT25460400A</v>
          </cell>
          <cell r="C2843" t="str">
            <v>Fornecimento e colocacao de caixa de ligacao de aluminio silicio, tipo Condulets ou similar, no formato B com diametro de 1".</v>
          </cell>
          <cell r="D2843" t="str">
            <v>un</v>
          </cell>
          <cell r="E2843">
            <v>8.74</v>
          </cell>
        </row>
        <row r="2844">
          <cell r="A2844" t="str">
            <v>IT007981</v>
          </cell>
          <cell r="B2844" t="str">
            <v>IT25460403A</v>
          </cell>
          <cell r="C2844" t="str">
            <v>Fornecimento e colocacao de caixa de ligacao de aluminio silicio, tipo Condulets ou similar, no formato C com diametro de 1".</v>
          </cell>
          <cell r="D2844" t="str">
            <v>un</v>
          </cell>
          <cell r="E2844">
            <v>8.5399999999999991</v>
          </cell>
        </row>
        <row r="2845">
          <cell r="A2845" t="str">
            <v>IT007982</v>
          </cell>
          <cell r="B2845" t="str">
            <v>IT25460406A</v>
          </cell>
          <cell r="C2845" t="str">
            <v>Fornecimento e colocacao de caixa de ligacao de aluminio silicio, tipo Condulets ou similar, no formato E com diametro de 1".</v>
          </cell>
          <cell r="D2845" t="str">
            <v>un</v>
          </cell>
          <cell r="E2845">
            <v>8.6300000000000008</v>
          </cell>
        </row>
        <row r="2846">
          <cell r="A2846" t="str">
            <v>IT007974</v>
          </cell>
          <cell r="B2846" t="str">
            <v>IT25460409A</v>
          </cell>
          <cell r="C2846" t="str">
            <v>Fornecimento e colocacao de caixa de ligacao de aluminio silicio, tipo Condulets ou similar, no formato LB com diametro de 1".</v>
          </cell>
          <cell r="D2846" t="str">
            <v>un</v>
          </cell>
          <cell r="E2846">
            <v>9.75</v>
          </cell>
        </row>
        <row r="2847">
          <cell r="A2847" t="str">
            <v>IT007976</v>
          </cell>
          <cell r="B2847" t="str">
            <v>IT25460412A</v>
          </cell>
          <cell r="C2847" t="str">
            <v>Fornecimento e colocacao de caixa de ligacao de aluminio silicio, tipo Condulets ou similar, no formato LL com diametro de 1".</v>
          </cell>
          <cell r="D2847" t="str">
            <v>un</v>
          </cell>
          <cell r="E2847">
            <v>8.83</v>
          </cell>
        </row>
        <row r="2848">
          <cell r="A2848" t="str">
            <v>IT007978</v>
          </cell>
          <cell r="B2848" t="str">
            <v>IT25460415A</v>
          </cell>
          <cell r="C2848" t="str">
            <v>Fornecimento e colocacao de caixa de ligacao de aluminio silicio, tipo Condulets ou similar, no formato T com diametro de 1".</v>
          </cell>
          <cell r="D2848" t="str">
            <v>un</v>
          </cell>
          <cell r="E2848">
            <v>10.99</v>
          </cell>
        </row>
        <row r="2849">
          <cell r="A2849" t="str">
            <v>IT007977</v>
          </cell>
          <cell r="B2849" t="str">
            <v>IT25460418A</v>
          </cell>
          <cell r="C2849" t="str">
            <v>Fornecimento e colocacao de caixa de ligacao de aluminio silicio, tipo Condulets ou similar, no formato X com diametro de 1".</v>
          </cell>
          <cell r="D2849" t="str">
            <v>un</v>
          </cell>
          <cell r="E2849">
            <v>12.38</v>
          </cell>
        </row>
        <row r="2850">
          <cell r="A2850" t="str">
            <v>IT000966</v>
          </cell>
          <cell r="B2850" t="str">
            <v>IT25480050/</v>
          </cell>
          <cell r="C2850" t="str">
            <v>Quadro de distribuicao de energia para disjuntores termo-magneticos unipolares, de embutir, com porta e barramento neutro, para instalacao de ate 3 disjuntores, sem dispositivo para chave geral.  Fornecimento e colocacao.</v>
          </cell>
          <cell r="D2850" t="str">
            <v>un</v>
          </cell>
          <cell r="E2850">
            <v>32.909999999999997</v>
          </cell>
        </row>
        <row r="2851">
          <cell r="A2851" t="str">
            <v>IT005237</v>
          </cell>
          <cell r="B2851" t="str">
            <v>IT25480100/</v>
          </cell>
          <cell r="C2851" t="str">
            <v>Centro de distribuicao da Dutoplast ou similar, modelo externo, com previsao para instalacao de 6 disjuntores.  Fornecimento e colocacao.</v>
          </cell>
          <cell r="D2851" t="str">
            <v>un</v>
          </cell>
          <cell r="E2851">
            <v>44.81</v>
          </cell>
        </row>
        <row r="2852">
          <cell r="A2852" t="str">
            <v>IT009222</v>
          </cell>
          <cell r="B2852" t="str">
            <v>IT25480106/</v>
          </cell>
          <cell r="C2852" t="str">
            <v>Quadro de distribuicao de energia para disjuntores termo-magneticos unipolares, de embutir, com porta, para instalacao de ate 6 disjuntores, sem dispositivo para chave geral.  Fornecimento e colocacao.</v>
          </cell>
          <cell r="D2852" t="str">
            <v>un</v>
          </cell>
          <cell r="E2852">
            <v>30.59</v>
          </cell>
        </row>
        <row r="2853">
          <cell r="A2853" t="str">
            <v>IT003816</v>
          </cell>
          <cell r="B2853" t="str">
            <v>IT25480150/</v>
          </cell>
          <cell r="C2853" t="str">
            <v>Quadro de distribuicao de energia, para disjuntores termo-magneticos unipolares, de embutir, com porta e barramento neutro, para instalacao de ate 12 disjuntores, sem dispositivo para chave geral.  Fornecimento e colocacao.</v>
          </cell>
          <cell r="D2853" t="str">
            <v>un</v>
          </cell>
          <cell r="E2853">
            <v>110.44</v>
          </cell>
        </row>
        <row r="2854">
          <cell r="A2854" t="str">
            <v>IT005293</v>
          </cell>
          <cell r="B2854" t="str">
            <v>IT25480156/</v>
          </cell>
          <cell r="C2854" t="str">
            <v>Quadro de distribuicao de energia, trifasico, para 12 circuitos.  Fornecimento e colocacao.</v>
          </cell>
          <cell r="D2854" t="str">
            <v>un</v>
          </cell>
          <cell r="E2854">
            <v>226.2</v>
          </cell>
        </row>
        <row r="2855">
          <cell r="A2855" t="str">
            <v>IT003817</v>
          </cell>
          <cell r="B2855" t="str">
            <v>IT25480200/</v>
          </cell>
          <cell r="C2855" t="str">
            <v>Quadro de distribuicao de energia, para disjuntores termo-magneticos unipolares, de embutir, com porta e barramento neutro e trifasicos, para instalacao de ate 18 disjuntores, com dispositivo para chave geral.  Fornecimento e colocacao.</v>
          </cell>
          <cell r="D2855" t="str">
            <v>un</v>
          </cell>
          <cell r="E2855">
            <v>168.28</v>
          </cell>
        </row>
        <row r="2856">
          <cell r="A2856" t="str">
            <v>IT003818</v>
          </cell>
          <cell r="B2856" t="str">
            <v>IT25480250/</v>
          </cell>
          <cell r="C2856" t="str">
            <v>Quadro de distribuicao de energia para disjuntores termo-magneticos unipolares, de embutir, com porta e barramento neutro e trifasico, para instalacao de ate 24 disjuntores, com dispositivo para chave geral.  Fornecimento e colocacao.</v>
          </cell>
          <cell r="D2856" t="str">
            <v>un</v>
          </cell>
          <cell r="E2856">
            <v>190.2</v>
          </cell>
        </row>
        <row r="2857">
          <cell r="A2857" t="str">
            <v>IT003819</v>
          </cell>
          <cell r="B2857" t="str">
            <v>IT25480300/</v>
          </cell>
          <cell r="C2857" t="str">
            <v>Quadro de distribuicao de energia para disjuntores termo-magneticos unipolares, de embutir, com porta e barramento neutro e trifasico, para instalacao de ate 32 disjuntores, com dispositivo para chave geral.  Fornecimento e colocacao.</v>
          </cell>
          <cell r="D2857" t="str">
            <v>un</v>
          </cell>
          <cell r="E2857">
            <v>222.83</v>
          </cell>
        </row>
        <row r="2858">
          <cell r="A2858" t="str">
            <v>IT009598</v>
          </cell>
          <cell r="B2858" t="str">
            <v>IT25990100/</v>
          </cell>
          <cell r="C2858" t="str">
            <v>Base de ferro retangular, para caixa subterranea, modelo QC-43, padrao Telerj.  Fornecimento.</v>
          </cell>
          <cell r="D2858" t="str">
            <v>un</v>
          </cell>
          <cell r="E2858">
            <v>117.72</v>
          </cell>
        </row>
        <row r="2859">
          <cell r="A2859" t="str">
            <v>IT009597</v>
          </cell>
          <cell r="B2859" t="str">
            <v>IT25990103/</v>
          </cell>
          <cell r="C2859" t="str">
            <v>Tampa de ferro retangular, medindo (1,07x0,52)m, para caixa subterranea, modelo QC-43, padrao Telerj.  Fornecimento.</v>
          </cell>
          <cell r="D2859" t="str">
            <v>un</v>
          </cell>
          <cell r="E2859">
            <v>264.05</v>
          </cell>
        </row>
        <row r="2860">
          <cell r="A2860" t="str">
            <v>IT001012</v>
          </cell>
          <cell r="B2860" t="str">
            <v>IT25990150/</v>
          </cell>
          <cell r="C2860" t="str">
            <v>Botao de comando Rafix Siemens, modelo K3 - 01, ou similar.  Fornecimento e colocacao.</v>
          </cell>
          <cell r="D2860" t="str">
            <v>un</v>
          </cell>
          <cell r="E2860">
            <v>49.82</v>
          </cell>
        </row>
        <row r="2861">
          <cell r="A2861" t="str">
            <v>IT006182</v>
          </cell>
          <cell r="B2861" t="str">
            <v>IT25990200/</v>
          </cell>
          <cell r="C2861" t="str">
            <v>Fornecimento e instalacao de mufla sub aquatica modelo F-70 com 4 prensas para cabos de 2,5mm2.</v>
          </cell>
          <cell r="D2861" t="str">
            <v>un</v>
          </cell>
          <cell r="E2861">
            <v>60.97</v>
          </cell>
        </row>
        <row r="2862">
          <cell r="A2862" t="str">
            <v>IT009566</v>
          </cell>
          <cell r="B2862" t="str">
            <v>IT25990250/</v>
          </cell>
          <cell r="C2862" t="str">
            <v>Instalacao de cabo em eletroduto com diametro de 1" ate 3", completa, exclusive fornecimento do eletroduto.</v>
          </cell>
          <cell r="D2862" t="str">
            <v>m</v>
          </cell>
          <cell r="E2862">
            <v>17.23</v>
          </cell>
        </row>
        <row r="2863">
          <cell r="A2863" t="str">
            <v>IT009785</v>
          </cell>
          <cell r="B2863" t="str">
            <v>IT25990300/</v>
          </cell>
          <cell r="C2863" t="str">
            <v>Kit emenda para cabos classe 0,6/1,0Kv.  Fornecimento e instalacao.</v>
          </cell>
          <cell r="D2863" t="str">
            <v>un</v>
          </cell>
          <cell r="E2863">
            <v>33.090000000000003</v>
          </cell>
        </row>
        <row r="2864">
          <cell r="A2864" t="str">
            <v>IT000990</v>
          </cell>
          <cell r="B2864" t="str">
            <v>IT25990400/</v>
          </cell>
          <cell r="C2864" t="str">
            <v>Temporizador  LA2-D22 para bomba de 30CV.  Fornecimento e colocacao.</v>
          </cell>
          <cell r="D2864" t="str">
            <v>un</v>
          </cell>
          <cell r="E2864">
            <v>153.9</v>
          </cell>
        </row>
        <row r="2865">
          <cell r="A2865" t="str">
            <v>IT000991</v>
          </cell>
          <cell r="B2865" t="str">
            <v>IT25990450/</v>
          </cell>
          <cell r="C2865" t="str">
            <v>Timer Switch com acionamento liga/desliga ate 7 opcoes de horario por 24 horas, operando em 120V ou 220V.  Fornecimento e colocacao.</v>
          </cell>
          <cell r="D2865" t="str">
            <v>un</v>
          </cell>
          <cell r="E2865">
            <v>124.74</v>
          </cell>
        </row>
        <row r="2866">
          <cell r="A2866" t="str">
            <v>IT000993</v>
          </cell>
          <cell r="B2866" t="str">
            <v>IT25990500/</v>
          </cell>
          <cell r="C2866" t="str">
            <v>Voltimetro (96x96)mm com escala de 0A a 250V.  Fornecimento e colocacao.</v>
          </cell>
          <cell r="D2866" t="str">
            <v>un</v>
          </cell>
          <cell r="E2866">
            <v>99.23</v>
          </cell>
        </row>
        <row r="2867">
          <cell r="A2867" t="str">
            <v>IT004624</v>
          </cell>
          <cell r="B2867" t="str">
            <v>IT30050050/</v>
          </cell>
          <cell r="C2867" t="str">
            <v>Arandela completa com receptaculo para lampada incandescente de referencia 1670 da Lorenzetti ou similar.  Fornecimento e colocacao.</v>
          </cell>
          <cell r="D2867" t="str">
            <v>un</v>
          </cell>
          <cell r="E2867">
            <v>22.3</v>
          </cell>
        </row>
        <row r="2868">
          <cell r="A2868" t="str">
            <v>IT006951</v>
          </cell>
          <cell r="B2868" t="str">
            <v>IT30050100/</v>
          </cell>
          <cell r="C2868" t="str">
            <v>Arandela em aluminio fundido com grade de protecao e vidro temperado para lampada incandescente de 100W, tipo RPI 3017 G da Raphael Paci ou similar.  Fornecimento e colocacao.</v>
          </cell>
          <cell r="D2868" t="str">
            <v>un</v>
          </cell>
          <cell r="E2868">
            <v>53.45</v>
          </cell>
        </row>
        <row r="2869">
          <cell r="A2869" t="str">
            <v>IT006952</v>
          </cell>
          <cell r="B2869" t="str">
            <v>IT30050150/</v>
          </cell>
          <cell r="C2869" t="str">
            <v>Arandela de parede para lampada incandescente ate 100W tipo A-005 da Lumini ou similar.  Fornecimento e colocacao.</v>
          </cell>
          <cell r="D2869" t="str">
            <v>un</v>
          </cell>
          <cell r="E2869">
            <v>94.44</v>
          </cell>
        </row>
        <row r="2870">
          <cell r="A2870" t="str">
            <v>IT007189</v>
          </cell>
          <cell r="B2870" t="str">
            <v>IT30050200/</v>
          </cell>
          <cell r="C2870" t="str">
            <v>Arandela oval em aluminio fundido com grade de protecao e vidro temperado para lampada incandescente de 60W tipo RPI-3016/P da Raphael Paci ou similar.  Fornecimento e colocacao.</v>
          </cell>
          <cell r="D2870" t="str">
            <v>un</v>
          </cell>
          <cell r="E2870">
            <v>23.58</v>
          </cell>
        </row>
        <row r="2871">
          <cell r="A2871" t="str">
            <v>IT007190</v>
          </cell>
          <cell r="B2871" t="str">
            <v>IT30050203/</v>
          </cell>
          <cell r="C2871" t="str">
            <v>Arandela oval em aluminio fundido com grade de protecao e vidro temperado para lampada incandescente de 60W tipo RPI-3017/P da Raphael Paci ou similar.  Fornecimento e colocacao.</v>
          </cell>
          <cell r="D2871" t="str">
            <v>un</v>
          </cell>
          <cell r="E2871">
            <v>53.22</v>
          </cell>
        </row>
        <row r="2872">
          <cell r="A2872" t="str">
            <v>IT006955</v>
          </cell>
          <cell r="B2872" t="str">
            <v>IT30050250/</v>
          </cell>
          <cell r="C2872" t="str">
            <v>Arandela oval em aluminio fundido com grade de protecao e vidro temperado para lampada incandescente de 100W tipo RPI-3017/P da Raphael Paci ou similar.  Fornecimento e colocacao.</v>
          </cell>
          <cell r="D2872" t="str">
            <v>un</v>
          </cell>
          <cell r="E2872">
            <v>53.45</v>
          </cell>
        </row>
        <row r="2873">
          <cell r="A2873" t="str">
            <v>IT007188</v>
          </cell>
          <cell r="B2873" t="str">
            <v>IT30050253/</v>
          </cell>
          <cell r="C2873" t="str">
            <v>Arandela oval em aluminio fundido com grade de protecao e vidro temperado para lampada incandescente de 100W tipo RPI-3016/G da Raphael Paci ou similar.  Fornecimento e colocacao.</v>
          </cell>
          <cell r="D2873" t="str">
            <v>un</v>
          </cell>
          <cell r="E2873">
            <v>33.049999999999997</v>
          </cell>
        </row>
        <row r="2874">
          <cell r="A2874" t="str">
            <v>IT004638</v>
          </cell>
          <cell r="B2874" t="str">
            <v>IT30050300/</v>
          </cell>
          <cell r="C2874" t="str">
            <v>Globo esferico, plafonier repuxado de aluminio com difusor em base de vidro de 4"x6".  Fornecimento e colocacao.</v>
          </cell>
          <cell r="D2874" t="str">
            <v>un</v>
          </cell>
          <cell r="E2874">
            <v>10.25</v>
          </cell>
        </row>
        <row r="2875">
          <cell r="A2875" t="str">
            <v>IT007088</v>
          </cell>
          <cell r="B2875" t="str">
            <v>IT30050312/</v>
          </cell>
          <cell r="C2875" t="str">
            <v>Globo de vidro fosco, plafonier tipo drops para lampada incandescente de 100W tipo   C-2019M da Projeto ou similar.  Fornecimento e colocacao.</v>
          </cell>
          <cell r="D2875" t="str">
            <v>un</v>
          </cell>
          <cell r="E2875">
            <v>24.28</v>
          </cell>
        </row>
        <row r="2876">
          <cell r="A2876" t="str">
            <v>IT018067</v>
          </cell>
          <cell r="B2876" t="str">
            <v>IT30050400/</v>
          </cell>
          <cell r="C2876" t="e">
            <v>#N/A</v>
          </cell>
          <cell r="D2876" t="e">
            <v>#N/A</v>
          </cell>
          <cell r="E2876">
            <v>215.02</v>
          </cell>
        </row>
        <row r="2877">
          <cell r="A2877" t="str">
            <v>IT018068</v>
          </cell>
          <cell r="B2877" t="str">
            <v>IT30050501/</v>
          </cell>
          <cell r="C2877" t="e">
            <v>#N/A</v>
          </cell>
          <cell r="D2877" t="e">
            <v>#N/A</v>
          </cell>
          <cell r="E2877">
            <v>201.48</v>
          </cell>
        </row>
        <row r="2878">
          <cell r="A2878" t="str">
            <v>IT005487</v>
          </cell>
          <cell r="B2878" t="str">
            <v>IT30050550/</v>
          </cell>
          <cell r="C2878" t="str">
            <v>Plafonier repuxado de aluminio, com receptaculo de louca.  Fornecimento e colocacao.</v>
          </cell>
          <cell r="D2878" t="str">
            <v>un</v>
          </cell>
          <cell r="E2878">
            <v>26.02</v>
          </cell>
        </row>
        <row r="2879">
          <cell r="A2879" t="str">
            <v>IT006048</v>
          </cell>
          <cell r="B2879" t="str">
            <v>IT30050600/</v>
          </cell>
          <cell r="C2879" t="str">
            <v>Receptaculo de louca para lampada.  Fornecimento e colocacao.</v>
          </cell>
          <cell r="D2879" t="str">
            <v>un</v>
          </cell>
          <cell r="E2879">
            <v>2.0099999999999998</v>
          </cell>
        </row>
        <row r="2880">
          <cell r="A2880" t="str">
            <v>IT005469</v>
          </cell>
          <cell r="B2880" t="str">
            <v>IT30050650/</v>
          </cell>
          <cell r="C2880" t="str">
            <v>Spot embutido para lampada de 60W.  Fornecimento.</v>
          </cell>
          <cell r="D2880" t="str">
            <v>un</v>
          </cell>
          <cell r="E2880">
            <v>11.9</v>
          </cell>
        </row>
        <row r="2881">
          <cell r="A2881" t="str">
            <v>IT009260</v>
          </cell>
          <cell r="B2881" t="str">
            <v>IT30100050/</v>
          </cell>
          <cell r="C2881" t="str">
            <v>Luminaria de embutir para iluminacao comercial ou residencial de interiores, para 1 lampada com porta-lampada E-27, equipada com 1 lampada fluorescente compacta PLE 23W em 220V com reator incorporado.  Fornecimento e instalacao.</v>
          </cell>
          <cell r="D2881" t="str">
            <v>un</v>
          </cell>
          <cell r="E2881">
            <v>51.99</v>
          </cell>
        </row>
        <row r="2882">
          <cell r="A2882" t="str">
            <v>IT009262</v>
          </cell>
          <cell r="B2882" t="str">
            <v>IT30100100/</v>
          </cell>
          <cell r="C2882" t="str">
            <v>Luminaria de embutir para iluminacao comercial de interiores, para 2 lampadas fluorescentes possuindo aletas anti-ofuscantes, equipada com lampadas de 32W e reator eletronico em 220V.  Fornecimento e instalacao.</v>
          </cell>
          <cell r="D2882" t="str">
            <v>un</v>
          </cell>
          <cell r="E2882">
            <v>244.77</v>
          </cell>
        </row>
        <row r="2883">
          <cell r="A2883" t="str">
            <v>IT009527</v>
          </cell>
          <cell r="B2883" t="str">
            <v>IT30100150/</v>
          </cell>
          <cell r="C2883" t="str">
            <v>Luminaria de embutir, modelo C-2169, fabricacao Lustres Projeto ou similar, equipada com 1 lampada dicroica de 50W e transformador para 12V.  Fornecimento.</v>
          </cell>
          <cell r="D2883" t="str">
            <v>un</v>
          </cell>
          <cell r="E2883">
            <v>45.43</v>
          </cell>
        </row>
        <row r="2884">
          <cell r="A2884" t="str">
            <v>IT009524</v>
          </cell>
          <cell r="B2884" t="str">
            <v>IT30100200/</v>
          </cell>
          <cell r="C2884" t="str">
            <v>Luminaria de embutir, modelo C-2107/G, fabricacao Lustres Projeto ou similar, equipada com 1 lampada incandescente de 150W/220V.  Fornecimento.</v>
          </cell>
          <cell r="D2884" t="str">
            <v>un</v>
          </cell>
          <cell r="E2884">
            <v>60.89</v>
          </cell>
        </row>
        <row r="2885">
          <cell r="A2885" t="str">
            <v>IT009525</v>
          </cell>
          <cell r="B2885" t="str">
            <v>IT30100250/</v>
          </cell>
          <cell r="C2885" t="str">
            <v>Luminaria de embutir, modelo C-2107/G, fabricacao Lustres Projeto ou similar, bulbo ovoide, bocal E-40, equipada com 1 lampada de vapormetalico de 250W/220V.  Fornecimento.</v>
          </cell>
          <cell r="D2885" t="str">
            <v>un</v>
          </cell>
          <cell r="E2885">
            <v>99.01</v>
          </cell>
        </row>
        <row r="2886">
          <cell r="A2886" t="str">
            <v>IT006953</v>
          </cell>
          <cell r="B2886" t="str">
            <v>IT30100500/</v>
          </cell>
          <cell r="C2886" t="str">
            <v>Luminaria de embutir para lampada de vapor metalico de 400W tipo E-2020/400 da Lumini ou similar.  Fornecimento e colocacao.</v>
          </cell>
          <cell r="D2886" t="str">
            <v>un</v>
          </cell>
          <cell r="E2886">
            <v>490.17</v>
          </cell>
        </row>
        <row r="2887">
          <cell r="A2887" t="str">
            <v>IT004680</v>
          </cell>
          <cell r="B2887" t="str">
            <v>IT30150050/</v>
          </cell>
          <cell r="C2887" t="str">
            <v>Luminaria de sobrepor, fixada em laje ou forro, tipo calha, chanfrada ou prismatica, com lampadas aparentes, esmaltada, completa, equipada com starters, reatores simples de partida convencional e lampada fluorescente 1x20W.  Fornecimento e colocacao.</v>
          </cell>
          <cell r="D2887" t="str">
            <v>un</v>
          </cell>
          <cell r="E2887">
            <v>27.09</v>
          </cell>
        </row>
        <row r="2888">
          <cell r="A2888" t="str">
            <v>IT001199</v>
          </cell>
          <cell r="B2888" t="str">
            <v>IT30150053/</v>
          </cell>
          <cell r="C2888" t="str">
            <v>Luminaria de sobrepor, fixada em laje ou forro, tipo calha, chanfrada ou prismatica, com lampadas aparentes, esmaltadas, completa, equipada com reatores de partida rapida e lampadas fluorescentes 2x20W.  Fornecimento e colocacao.</v>
          </cell>
          <cell r="D2888" t="str">
            <v>un</v>
          </cell>
          <cell r="E2888">
            <v>52.12</v>
          </cell>
        </row>
        <row r="2889">
          <cell r="A2889" t="str">
            <v>IT006467</v>
          </cell>
          <cell r="B2889" t="str">
            <v>IT30150056/</v>
          </cell>
          <cell r="C2889" t="str">
            <v>Luminaria de sobrepor, fixada em laje ou forro, tipo calha, chanfrada ou prismatica, com lampadas aparentes, esmaltada, completa, equipada com starters, reatores simples de partida convencional e lampadas fluorescentes 2x20W.  Fornecimento e colocacao.</v>
          </cell>
          <cell r="D2889" t="str">
            <v>un</v>
          </cell>
          <cell r="E2889">
            <v>42.58</v>
          </cell>
        </row>
        <row r="2890">
          <cell r="A2890" t="str">
            <v>IT006465</v>
          </cell>
          <cell r="B2890" t="str">
            <v>IT30150062/</v>
          </cell>
          <cell r="C2890" t="str">
            <v>Luminaria de sobrepor, fixada em laje ou forro, tipo calha, chanfrada ou prismatica, com lampadas aparentes, esmaltada, completa, equipada com starters, reatores simples de partida convencional e lampadas fluorescentes 4x20W.  Fornecimento e colocacao.</v>
          </cell>
          <cell r="D2890" t="str">
            <v>un</v>
          </cell>
          <cell r="E2890">
            <v>74.75</v>
          </cell>
        </row>
        <row r="2891">
          <cell r="A2891" t="str">
            <v>IT009547</v>
          </cell>
          <cell r="B2891" t="str">
            <v>IT30150100/</v>
          </cell>
          <cell r="C2891" t="str">
            <v>Luminaria de sobrepor para iluminacao comercial ou industrial de interiores, para 2 lampadas fluorescentes, corpo em chapa de aco com pintura eletrostatica, cabeceiras em plastico e refletor fixado na lateral do corpo com pintura eletrostatica, equipada c</v>
          </cell>
          <cell r="D2891" t="str">
            <v>un</v>
          </cell>
          <cell r="E2891">
            <v>118.39</v>
          </cell>
        </row>
        <row r="2892">
          <cell r="A2892" t="str">
            <v>IT009261</v>
          </cell>
          <cell r="B2892" t="str">
            <v>IT30150103/</v>
          </cell>
          <cell r="C2892" t="str">
            <v>Luminaria de sobrepor para iluminacao comercial de interiores, para 2 lampadas fluorescentes possuindo aletas anti-ofuscantes, equipada com lampadas de 32W e reator eletronico em 220V.  Fornecimento e instalacao.</v>
          </cell>
          <cell r="D2892" t="str">
            <v>un</v>
          </cell>
          <cell r="E2892">
            <v>254.61</v>
          </cell>
        </row>
        <row r="2893">
          <cell r="A2893" t="str">
            <v>IT017455</v>
          </cell>
          <cell r="B2893" t="str">
            <v>IT30150109/</v>
          </cell>
          <cell r="C2893" t="str">
            <v>Luminaria de alto rendimento para lampada fluorescente tubular, 2x32W, montagem sobreposta, corpo em chapa de aco com pintura eletrostatica, alojamento para reator na cabeca da luminaria, dotado de refletores em aluminio anodizado de alta pureza, rendimen</v>
          </cell>
          <cell r="D2893" t="str">
            <v>un</v>
          </cell>
          <cell r="E2893">
            <v>95.84</v>
          </cell>
        </row>
        <row r="2894">
          <cell r="A2894" t="str">
            <v>IT017483</v>
          </cell>
          <cell r="B2894" t="str">
            <v>IT30150150/</v>
          </cell>
          <cell r="C2894" t="str">
            <v>Luminaria LRJ-31 com 1 lampada fluorescente de 32W, bulbo T8 com indice de reproducao de cores &gt; 80% e fluxo luminoso de 2700 lumens, equipamento auxiliar integrado eletronico simples 1x32x127x60, fator de potencia 0,98, fator de fluxo 0,90, taxa de disto</v>
          </cell>
          <cell r="D2894" t="str">
            <v>un</v>
          </cell>
          <cell r="E2894">
            <v>102</v>
          </cell>
        </row>
        <row r="2895">
          <cell r="A2895" t="str">
            <v>IT017486</v>
          </cell>
          <cell r="B2895" t="str">
            <v>IT30150153/</v>
          </cell>
          <cell r="C2895" t="str">
            <v>Luminaria LRJ-31 com 2 lampadas fluorescentes de 32W, bulbo T8 com indice de reproducao de cores &gt; 80% e fluxo luminoso de 2700 lumens, equipamento auxiliar integrado eletronico duplo 2x32x127x60, fator de potencia 0,98, fator de fluxo 0,90, taxa de disto</v>
          </cell>
          <cell r="D2895" t="str">
            <v>un</v>
          </cell>
          <cell r="E2895">
            <v>121</v>
          </cell>
        </row>
        <row r="2896">
          <cell r="A2896" t="str">
            <v>IT000972</v>
          </cell>
          <cell r="B2896" t="str">
            <v>IT30150200/</v>
          </cell>
          <cell r="C2896" t="str">
            <v>Calha chanfrada de sobrepor, fixada em laje ou forro, em chapa de aco fosfatizada, esmaltada em estufa a 150oC, para lampadas fluorescente de 2x40W, exclusive reatores, starters e lampadas.  Fornecimento e colocacao.</v>
          </cell>
          <cell r="D2896" t="str">
            <v>un</v>
          </cell>
          <cell r="E2896">
            <v>20.13</v>
          </cell>
        </row>
        <row r="2897">
          <cell r="A2897" t="str">
            <v>IT001200</v>
          </cell>
          <cell r="B2897" t="str">
            <v>IT30150203/</v>
          </cell>
          <cell r="C2897" t="str">
            <v>Luminaria de sobrepor, fixada em laje ou forro, tipo calha, chanfrada ou prismatica, com lampadas aparentes, esmaltada, completa, equipada com reatores de partida rapida e lampadas fluorescentes 2x40W.  Fornecimento e colocacao.</v>
          </cell>
          <cell r="D2897" t="str">
            <v>un</v>
          </cell>
          <cell r="E2897">
            <v>58.46</v>
          </cell>
        </row>
        <row r="2898">
          <cell r="A2898" t="str">
            <v>IT001203</v>
          </cell>
          <cell r="B2898" t="str">
            <v>IT30150206/</v>
          </cell>
          <cell r="C2898" t="str">
            <v>Luminaria de sobrepor, fixada em laje ou forro, tipo calha, chanfrada ou prismatica, com lampadas aparentes, esmaltada, completa, equipada com starters, reatores simples de partida convencional e lampadas fluorescentes 2x40W.  Fornecimento e colocacao.</v>
          </cell>
          <cell r="D2898" t="str">
            <v>un</v>
          </cell>
          <cell r="E2898">
            <v>65.91</v>
          </cell>
        </row>
        <row r="2899">
          <cell r="A2899" t="str">
            <v>IT006247</v>
          </cell>
          <cell r="B2899" t="str">
            <v>IT30150209/</v>
          </cell>
          <cell r="C2899" t="str">
            <v>Luminaria elevada MM-100, A1/M, para circuito paralelo ou similar, com refrator prismatico em borosilicato, na cor amarela, com lampada incandescente em 40W/220V, com filamento reforcado.  Fornecimento.</v>
          </cell>
          <cell r="D2899" t="str">
            <v>un</v>
          </cell>
          <cell r="E2899">
            <v>425</v>
          </cell>
        </row>
        <row r="2900">
          <cell r="A2900" t="str">
            <v>IT009529</v>
          </cell>
          <cell r="B2900" t="str">
            <v>IT30150212/</v>
          </cell>
          <cell r="C2900" t="str">
            <v>Luminaria de sobrepor/embutir, modelo C-2155, fabricacao Lustres Projeto ou similar, equipada com 2 lampadas fluorscentes de 40W.  Fornecimento.</v>
          </cell>
          <cell r="D2900" t="str">
            <v>un</v>
          </cell>
          <cell r="E2900">
            <v>148.11000000000001</v>
          </cell>
        </row>
        <row r="2901">
          <cell r="A2901" t="str">
            <v>IT001201</v>
          </cell>
          <cell r="B2901" t="str">
            <v>IT30150250/</v>
          </cell>
          <cell r="C2901" t="str">
            <v>Luminaria de sobrepor, fixada em laje ou forro, tipo calha, chanfrada ou prismatica, com lampadas aparentes, esmaltada, completa, equipada com reatores de partida rapida e lampadas fluorescentes 3x40W.  Fornecimento e colocacao.</v>
          </cell>
          <cell r="D2901" t="str">
            <v>un</v>
          </cell>
          <cell r="E2901">
            <v>81.8</v>
          </cell>
        </row>
        <row r="2902">
          <cell r="A2902" t="str">
            <v>IT001202</v>
          </cell>
          <cell r="B2902" t="str">
            <v>IT30150253/</v>
          </cell>
          <cell r="C2902" t="str">
            <v>Luminaria de sobrepor, fixada em laje ou forro, tipo calha, chanfrada ou prismatica, com lampadas aparentes, esmaltada, completa, equipada com reatores de partida rapida e lampadas fluorescentes 4x40W.  Fornecimento e colocacao.</v>
          </cell>
          <cell r="D2902" t="str">
            <v>un</v>
          </cell>
          <cell r="E2902">
            <v>96.41</v>
          </cell>
        </row>
        <row r="2903">
          <cell r="A2903" t="str">
            <v>IT005580</v>
          </cell>
          <cell r="B2903" t="str">
            <v>IT30150256/</v>
          </cell>
          <cell r="C2903" t="str">
            <v>Luminaria de sobrepor, fixada em laje ou forro, tipo calha chanfrada ou prismatica em lampadas aparentes, esmaltadas, completa, equipada com starters, reatores simples de partida convencional e lampadas fluorescentes 3x40W.  Fornecimento e colocacao.</v>
          </cell>
          <cell r="D2903" t="str">
            <v>un</v>
          </cell>
          <cell r="E2903">
            <v>91.28</v>
          </cell>
        </row>
        <row r="2904">
          <cell r="A2904" t="str">
            <v>IT005581</v>
          </cell>
          <cell r="B2904" t="str">
            <v>IT30150259/</v>
          </cell>
          <cell r="C2904" t="str">
            <v>Luminaria de sobrepor, fixada em laje ou forro, tipo calha chanfrada ou prismatica em lampadas aparentes, esmaltadas, completa, equipada com starters, reatores simples de partida convencional e lampadas fluorescentes 4x40W.  Fornecimento e colocacao.</v>
          </cell>
          <cell r="D2904" t="str">
            <v>un</v>
          </cell>
          <cell r="E2904">
            <v>115.06</v>
          </cell>
        </row>
        <row r="2905">
          <cell r="A2905" t="str">
            <v>IT017451</v>
          </cell>
          <cell r="B2905" t="str">
            <v>IT30150262/</v>
          </cell>
          <cell r="C2905" t="str">
            <v>Calha para retrofit em aluminio de alta pureza, para conversao de luminaria 4x40W em 2x36W.  Fornecimento e colocacao.</v>
          </cell>
          <cell r="D2905" t="str">
            <v>un</v>
          </cell>
          <cell r="E2905">
            <v>232.85</v>
          </cell>
        </row>
        <row r="2906">
          <cell r="A2906" t="str">
            <v>IT005252</v>
          </cell>
          <cell r="B2906" t="str">
            <v>IT30150300/</v>
          </cell>
          <cell r="C2906" t="str">
            <v>Luminaria hermetica de embutir, com difusor em vidro cristal plano temperado e pintura eletrostatica na cor branca, 2x40W, fixadas com tirantes ja existentes na luminaria.  Fornecimento e colocacao.</v>
          </cell>
          <cell r="D2906" t="str">
            <v>un</v>
          </cell>
          <cell r="E2906">
            <v>168.7</v>
          </cell>
        </row>
        <row r="2907">
          <cell r="A2907" t="str">
            <v>IT007460</v>
          </cell>
          <cell r="B2907" t="str">
            <v>IT30150303A</v>
          </cell>
          <cell r="C2907" t="str">
            <v>Luminaria modelo LPT100 da Itaim ou similar, vedada de sobrepor, corpo e refletor em chapa de aco tratada e pintura eletrostatica na cor branca, moldura basculante em fechos rapidos e vidro protetor transparente temperado com instalacao direta na laje e p</v>
          </cell>
          <cell r="D2907" t="str">
            <v>un</v>
          </cell>
          <cell r="E2907">
            <v>177.54</v>
          </cell>
        </row>
        <row r="2908">
          <cell r="A2908" t="str">
            <v>IT005251</v>
          </cell>
          <cell r="B2908" t="str">
            <v>IT30150306/</v>
          </cell>
          <cell r="C2908" t="str">
            <v>Luminaria hermetica de embutir, com difusor em vidro cristal plano temperado e pintura eletrostatica na cor branca, 4x40W, fixadas com tirantes ja existentes na luminaria.  Fornecimento e colocacao.</v>
          </cell>
          <cell r="D2908" t="str">
            <v>un</v>
          </cell>
          <cell r="E2908">
            <v>215.33</v>
          </cell>
        </row>
        <row r="2909">
          <cell r="A2909" t="str">
            <v>IT009526</v>
          </cell>
          <cell r="B2909" t="str">
            <v>IT30150350/</v>
          </cell>
          <cell r="C2909" t="str">
            <v>Luminaria de sobrepor, modelo D-3208, fabricacao Lustres Projeto ou similar, equipada com 1 lampada dicroica de 50W e transformador para 12V.  Fornecimento.</v>
          </cell>
          <cell r="D2909" t="str">
            <v>un</v>
          </cell>
          <cell r="E2909">
            <v>62.85</v>
          </cell>
        </row>
        <row r="2910">
          <cell r="A2910" t="str">
            <v>IT006742</v>
          </cell>
          <cell r="B2910" t="str">
            <v>IT30150353/</v>
          </cell>
          <cell r="C2910" t="str">
            <v>Luminaria fabricacao Unilux ou similar, modelo ULD 50/12V, completa, inclusive lampada dicroica e canopla.  Fornecimento e colocacao.</v>
          </cell>
          <cell r="D2910" t="str">
            <v>un</v>
          </cell>
          <cell r="E2910">
            <v>43.24</v>
          </cell>
        </row>
        <row r="2911">
          <cell r="A2911" t="str">
            <v>IT009528</v>
          </cell>
          <cell r="B2911" t="str">
            <v>IT30150403/</v>
          </cell>
          <cell r="C2911" t="str">
            <v>Luminaria de sobrepor/arandela, modelo F-5011, fabricacao Lustres Projeto ou similar, equipada com 1 lampada incandescente de 100W.  Fornecimento.</v>
          </cell>
          <cell r="D2911" t="str">
            <v>un</v>
          </cell>
          <cell r="E2911">
            <v>59.67</v>
          </cell>
        </row>
        <row r="2912">
          <cell r="A2912" t="str">
            <v>IT009523</v>
          </cell>
          <cell r="B2912" t="str">
            <v>IT30150409/</v>
          </cell>
          <cell r="C2912" t="str">
            <v>Luminaria de sobrepor, modelo C-2044/M, fabricacao Lustres Projeto ou similar, equipada com 1 lampada incandescente de 100W.  Fornecimento.</v>
          </cell>
          <cell r="D2912" t="str">
            <v>un</v>
          </cell>
          <cell r="E2912">
            <v>35.729999999999997</v>
          </cell>
        </row>
        <row r="2913">
          <cell r="A2913" t="str">
            <v>IT007461</v>
          </cell>
          <cell r="B2913" t="str">
            <v>IT30150450A</v>
          </cell>
          <cell r="C2913" t="str">
            <v>Luminaria fabricacao Relumi ou similar, modelo D1290, fechada, corpo e grade de protecao em liga de aluminio fundido com lampada incandescente de 100W.  Fornecimento e colocacao.</v>
          </cell>
          <cell r="D2913" t="str">
            <v>un</v>
          </cell>
          <cell r="E2913">
            <v>66.94</v>
          </cell>
        </row>
        <row r="2914">
          <cell r="A2914" t="str">
            <v>IT007969</v>
          </cell>
          <cell r="B2914" t="str">
            <v>IT30150500/</v>
          </cell>
          <cell r="C2914" t="str">
            <v>Luminaria a prova de explosao, fabricacao Lumen ou similar, modelo NLPE-751/3.  Fornecimento e colocacao.</v>
          </cell>
          <cell r="D2914" t="str">
            <v>un</v>
          </cell>
          <cell r="E2914">
            <v>142.85</v>
          </cell>
        </row>
        <row r="2915">
          <cell r="A2915" t="str">
            <v>IT004681</v>
          </cell>
          <cell r="B2915" t="str">
            <v>IT30150550/</v>
          </cell>
          <cell r="C2915" t="str">
            <v>Luminaria para quadra de esportes, fabricacao Peterco ou similar, modelo T-39/3 completa, ou similar, com lampada mista de vapor de mercurio 250W, reator de partida rapida e alto fator de potencia, com grade protetora.  Fornecimento e colocacao.</v>
          </cell>
          <cell r="D2915" t="str">
            <v>un</v>
          </cell>
          <cell r="E2915">
            <v>182.88</v>
          </cell>
        </row>
        <row r="2916">
          <cell r="A2916" t="str">
            <v>IT017456</v>
          </cell>
          <cell r="B2916" t="str">
            <v>IT30150600/</v>
          </cell>
          <cell r="C2916" t="str">
            <v>Luminaria para lampada a vapor metalico, com alojamento para reator, ignitor e capacitor, montagem aparente sobreposta, corpo em chapa de aco carbono com pintura eletrostatica, rendimento minimo de 70%, Lumicenter RSMV 150 ou similar.  Fornecimento e colo</v>
          </cell>
          <cell r="D2916" t="str">
            <v>un</v>
          </cell>
          <cell r="E2916">
            <v>88.5</v>
          </cell>
        </row>
        <row r="2917">
          <cell r="A2917" t="str">
            <v>IT009546</v>
          </cell>
          <cell r="B2917" t="str">
            <v>IT30200050/</v>
          </cell>
          <cell r="C2917" t="str">
            <v>Projetor para iluminacao interna, de embutir, fechado para lampada de vapor metalico de 70W ou 150W, com corpo em chapa de aco pintada com tinta Epoxi, contendo vidro temperado resistente as temperaturas de operacao.  Fornecimento e instalacao.</v>
          </cell>
          <cell r="D2917" t="str">
            <v>un</v>
          </cell>
          <cell r="E2917">
            <v>71.28</v>
          </cell>
        </row>
        <row r="2918">
          <cell r="A2918" t="str">
            <v>IT005096</v>
          </cell>
          <cell r="B2918" t="str">
            <v>IT30200100/</v>
          </cell>
          <cell r="C2918" t="str">
            <v>Projetor para iluminacao de quadras, patios ou fachadas, fabricacao Lumen Eletrometalurgica ou similar, no LE-512, para lampada Standard ate 500W, ou mista ate 250W.  Fornecimento e colocacao.</v>
          </cell>
          <cell r="D2918" t="str">
            <v>un</v>
          </cell>
          <cell r="E2918">
            <v>71.349999999999994</v>
          </cell>
        </row>
        <row r="2919">
          <cell r="A2919" t="str">
            <v>PJ017041</v>
          </cell>
          <cell r="B2919" t="str">
            <v>PJ10100053/</v>
          </cell>
          <cell r="C2919" t="str">
            <v>Arbustos tipo 2 - Codiaeum Variegatum (Croton), com altura entre 0,50m a 1m.  Fornecimento.</v>
          </cell>
          <cell r="D2919" t="str">
            <v>un</v>
          </cell>
          <cell r="E2919">
            <v>6</v>
          </cell>
        </row>
        <row r="2920">
          <cell r="A2920" t="str">
            <v>PJ017042</v>
          </cell>
          <cell r="B2920" t="str">
            <v>PJ10100056/</v>
          </cell>
          <cell r="C2920" t="str">
            <v>Arbustos tipo 3 - Heliconia Rostrata (Bananeira do Brejo), com altura entre 0,50m a 1m.  Fornecimento.</v>
          </cell>
          <cell r="D2920" t="str">
            <v>un</v>
          </cell>
          <cell r="E2920">
            <v>8.8800000000000008</v>
          </cell>
        </row>
        <row r="2921">
          <cell r="A2921" t="str">
            <v>PJ017043</v>
          </cell>
          <cell r="B2921" t="str">
            <v>PJ10100059/</v>
          </cell>
          <cell r="C2921" t="str">
            <v>Arbustos tipo 4 - Strilitzia Reginae (Ave do Paraiso), com altura entre 0,50m a 1m.  Fornecimento.</v>
          </cell>
          <cell r="D2921" t="str">
            <v>un</v>
          </cell>
          <cell r="E2921">
            <v>21.67</v>
          </cell>
        </row>
        <row r="2922">
          <cell r="A2922" t="str">
            <v>PJ017177</v>
          </cell>
          <cell r="B2922" t="str">
            <v>PJ10100062/</v>
          </cell>
          <cell r="C2922" t="str">
            <v>Arbusto tipo 5 - Cycas Revoluta (Sagu), com altura de tronco entre 0,20m a 0,50m.  Fornecimento.</v>
          </cell>
          <cell r="D2922" t="str">
            <v>un</v>
          </cell>
          <cell r="E2922">
            <v>75</v>
          </cell>
        </row>
        <row r="2923">
          <cell r="A2923" t="str">
            <v>PJ005795</v>
          </cell>
          <cell r="B2923" t="str">
            <v>PJ10100100/</v>
          </cell>
          <cell r="C2923" t="str">
            <v>Cerca viva constituida de Hibisco, Cedrinho, Caliandra ou Califa (rajada ou vermelha), com 50cm a 70 cm de altura, espacadas a cada 50 cm.  Fornecimento e plantio.</v>
          </cell>
          <cell r="D2923" t="str">
            <v>m</v>
          </cell>
          <cell r="E2923">
            <v>16.399999999999999</v>
          </cell>
        </row>
        <row r="2924">
          <cell r="A2924" t="str">
            <v>PJ006988</v>
          </cell>
          <cell r="B2924" t="str">
            <v>PJ10100150/</v>
          </cell>
          <cell r="C2924" t="str">
            <v>Muda arbustiva de restinga com porte de 0,30m a 0,60m.  Fornecimento.</v>
          </cell>
          <cell r="D2924" t="str">
            <v>un</v>
          </cell>
          <cell r="E2924">
            <v>5.5</v>
          </cell>
        </row>
        <row r="2925">
          <cell r="A2925" t="str">
            <v>PJ017682</v>
          </cell>
          <cell r="B2925" t="str">
            <v>PJ10100200/</v>
          </cell>
          <cell r="C2925" t="str">
            <v>Philodendron  ou Jiboia no palito, com altura entre 0,80m a 1m.  Fornecimento.</v>
          </cell>
          <cell r="D2925" t="str">
            <v>un</v>
          </cell>
          <cell r="E2925">
            <v>25</v>
          </cell>
        </row>
        <row r="2926">
          <cell r="A2926" t="str">
            <v>PJ017044</v>
          </cell>
          <cell r="B2926" t="str">
            <v>PJ10100250/</v>
          </cell>
          <cell r="C2926" t="str">
            <v>Trepadeiras tipo 1 - Ficus Pumila (Unha de Gato), com altura entre 0,10m a 0,30m.  Fornecimento.</v>
          </cell>
          <cell r="D2926" t="str">
            <v>un</v>
          </cell>
          <cell r="E2926">
            <v>0.38</v>
          </cell>
        </row>
        <row r="2927">
          <cell r="A2927" t="str">
            <v>PJ017045</v>
          </cell>
          <cell r="B2927" t="str">
            <v>PJ10100253/</v>
          </cell>
          <cell r="C2927" t="str">
            <v>Trepadeiras tipo 2 - Allamanda Cathartica (Alamanda Amarela), com altura entre 0,50m a 1m.  Fornecimento.</v>
          </cell>
          <cell r="D2927" t="str">
            <v>un</v>
          </cell>
          <cell r="E2927">
            <v>2.8</v>
          </cell>
        </row>
        <row r="2928">
          <cell r="A2928" t="str">
            <v>PJ017046</v>
          </cell>
          <cell r="B2928" t="str">
            <v>PJ10100256/</v>
          </cell>
          <cell r="C2928" t="str">
            <v>Trepadeiras tipo 3 - Congea Tomentosa (Congeia), com altura entre 0,50m a 1m.  Fornecimento.</v>
          </cell>
          <cell r="D2928" t="str">
            <v>un</v>
          </cell>
          <cell r="E2928">
            <v>12</v>
          </cell>
        </row>
        <row r="2929">
          <cell r="A2929" t="str">
            <v>PJ017047</v>
          </cell>
          <cell r="B2929" t="str">
            <v>PJ10100259/</v>
          </cell>
          <cell r="C2929" t="str">
            <v>Trepadeiras tipo 4 - Asparagus Falcatus (Arpargo Macarrao), com altura entre 0,50m a 1m.  Fornecimento.</v>
          </cell>
          <cell r="D2929" t="str">
            <v>un</v>
          </cell>
          <cell r="E2929">
            <v>12</v>
          </cell>
        </row>
        <row r="2930">
          <cell r="A2930" t="str">
            <v>PJ017039</v>
          </cell>
          <cell r="B2930" t="str">
            <v>PJ10150050/</v>
          </cell>
          <cell r="C2930" t="str">
            <v>Arvores tipo 1 - Pseudobombax Ellipticum (Embirucu), com altura entre 1,80m a 2m.  Fornecimento.</v>
          </cell>
          <cell r="D2930" t="str">
            <v>un</v>
          </cell>
          <cell r="E2930">
            <v>10.38</v>
          </cell>
        </row>
        <row r="2931">
          <cell r="A2931" t="str">
            <v>PJ017174</v>
          </cell>
          <cell r="B2931" t="str">
            <v>PJ10150100/</v>
          </cell>
          <cell r="C2931" t="str">
            <v>Bambu com2m de altura para tutoramento.  Fornecimento.</v>
          </cell>
          <cell r="D2931" t="str">
            <v>un</v>
          </cell>
          <cell r="E2931">
            <v>1.75</v>
          </cell>
        </row>
        <row r="2932">
          <cell r="A2932" t="str">
            <v>PJ006987</v>
          </cell>
          <cell r="B2932" t="str">
            <v>PJ10150150/</v>
          </cell>
          <cell r="C2932" t="str">
            <v>Muda arborea de restinga com porte minimo de 1,50m.  Fornecimento.</v>
          </cell>
          <cell r="D2932" t="str">
            <v>un</v>
          </cell>
          <cell r="E2932">
            <v>15</v>
          </cell>
        </row>
        <row r="2933">
          <cell r="A2933" t="str">
            <v>PJ017081</v>
          </cell>
          <cell r="B2933" t="str">
            <v>PJ10150200/</v>
          </cell>
          <cell r="C2933" t="str">
            <v>Palmeira tipo 1 - Caryota Urens (Cariota), com altura entre 1m a 2m.  Fornecimento.</v>
          </cell>
          <cell r="D2933" t="str">
            <v>un</v>
          </cell>
          <cell r="E2933">
            <v>35</v>
          </cell>
        </row>
        <row r="2934">
          <cell r="A2934" t="str">
            <v>PJ017683</v>
          </cell>
          <cell r="B2934" t="str">
            <v>PJ10150250/</v>
          </cell>
          <cell r="C2934" t="str">
            <v>Philodendron  ou Jiboia no palito, com altura entre 1,10m a 2m.  Fornecimento.</v>
          </cell>
          <cell r="D2934" t="str">
            <v>un</v>
          </cell>
          <cell r="E2934">
            <v>25</v>
          </cell>
        </row>
        <row r="2935">
          <cell r="A2935" t="str">
            <v>PJ017084</v>
          </cell>
          <cell r="B2935" t="str">
            <v>PJ10200050/</v>
          </cell>
          <cell r="C2935" t="str">
            <v>Palmeira tipo 4 - Phoenix Robelinii Raras (Palmeira Ana), com altura entre 1m a 3m.  Fornecimento.</v>
          </cell>
          <cell r="D2935" t="str">
            <v>un</v>
          </cell>
          <cell r="E2935">
            <v>63.33</v>
          </cell>
        </row>
        <row r="2936">
          <cell r="A2936" t="str">
            <v>PJ017082</v>
          </cell>
          <cell r="B2936" t="str">
            <v>PJ10250053/</v>
          </cell>
          <cell r="C2936" t="str">
            <v>Palmeira tipo 2 - Dypsis Decary (Palmeira Triangulo), com altura entre 2m a 3m.  Fornecimento.</v>
          </cell>
          <cell r="D2936" t="str">
            <v>un</v>
          </cell>
          <cell r="E2936">
            <v>110</v>
          </cell>
        </row>
        <row r="2937">
          <cell r="A2937" t="str">
            <v>PJ017083</v>
          </cell>
          <cell r="B2937" t="str">
            <v>PJ10250056/</v>
          </cell>
          <cell r="C2937" t="str">
            <v>Palmeira tipo 3 - Roystonea Oleracea (Palmeira Imperial), com altura entre 3m a 4m.  Fornecimento.</v>
          </cell>
          <cell r="D2937" t="str">
            <v>un</v>
          </cell>
          <cell r="E2937">
            <v>250</v>
          </cell>
        </row>
        <row r="2938">
          <cell r="A2938" t="str">
            <v>PJ004995</v>
          </cell>
          <cell r="B2938" t="str">
            <v>PJ15050050A</v>
          </cell>
          <cell r="C2938" t="str">
            <v>Cerca protetora para jardim, em modulos de 1,20m, conforme projeto FPJ.  Fornecimento e colocacao.</v>
          </cell>
          <cell r="D2938" t="str">
            <v>mod</v>
          </cell>
          <cell r="E2938">
            <v>44.7</v>
          </cell>
        </row>
        <row r="2939">
          <cell r="A2939" t="str">
            <v>PJ007523</v>
          </cell>
          <cell r="B2939" t="str">
            <v>PJ15050053/</v>
          </cell>
          <cell r="C2939" t="str">
            <v>Cerca protetora para jardim, em tela de metal expandida, malha de 8"x3", chapa de 3/16", tipo canteiros da Av. Presidente Vargas, inclusive pintura.  Fornecimento e colocacao.</v>
          </cell>
          <cell r="D2939" t="str">
            <v>m2</v>
          </cell>
          <cell r="E2939">
            <v>61.4</v>
          </cell>
        </row>
        <row r="2940">
          <cell r="A2940" t="str">
            <v>PJ008852</v>
          </cell>
          <cell r="B2940" t="str">
            <v>PJ15050100/</v>
          </cell>
          <cell r="C2940" t="str">
            <v>Guarda-corpo em troncos de Eucalipto com corda sizal.  Fornecimento e colocacao.</v>
          </cell>
          <cell r="D2940" t="str">
            <v>un</v>
          </cell>
          <cell r="E2940">
            <v>14.89</v>
          </cell>
        </row>
        <row r="2941">
          <cell r="A2941" t="str">
            <v>PJ018084</v>
          </cell>
          <cell r="B2941" t="str">
            <v>PJ15050125/</v>
          </cell>
          <cell r="C2941" t="e">
            <v>#N/A</v>
          </cell>
          <cell r="D2941" t="e">
            <v>#N/A</v>
          </cell>
          <cell r="E2941">
            <v>44.49</v>
          </cell>
        </row>
        <row r="2942">
          <cell r="A2942" t="str">
            <v>PJ017554</v>
          </cell>
          <cell r="B2942" t="str">
            <v>PJ15050150/</v>
          </cell>
          <cell r="C2942" t="str">
            <v>Protetor de arvore em ferro de 3/8", circular com diametro de 30cm, altura de 2m, base em concreto, engastado no solo de 50cm, inclusive pintura a oleo.  Fornecimento e colocacao.</v>
          </cell>
          <cell r="D2942" t="str">
            <v>un</v>
          </cell>
          <cell r="E2942">
            <v>33</v>
          </cell>
        </row>
        <row r="2943">
          <cell r="A2943" t="str">
            <v>PJ017553</v>
          </cell>
          <cell r="B2943" t="str">
            <v>PJ15050153/</v>
          </cell>
          <cell r="C2943" t="str">
            <v>Protetor de arvore em ferro de 3/8", circular com diametro de 40cm, altura de 2m, base em concreto, engastado no solo de 50cm, inclusive pintura a oleo.  Fornecimento e colocacao.</v>
          </cell>
          <cell r="D2943" t="str">
            <v>un</v>
          </cell>
          <cell r="E2943">
            <v>43.25</v>
          </cell>
        </row>
        <row r="2944">
          <cell r="A2944" t="str">
            <v>PJ010429</v>
          </cell>
          <cell r="B2944" t="str">
            <v>PJ15050200/</v>
          </cell>
          <cell r="C2944" t="str">
            <v>Protetor de canteiro em tubos de aco galvanizado, com (1,20x0,30)m, formado por 2 tubos de 3" na vertical e 1 tubo de 1 1/2" na horizontal, fixados por encaixe, com tratamento anticorrosivo e pintura.  Fornecimento e colocacao.</v>
          </cell>
          <cell r="D2944" t="str">
            <v>mod</v>
          </cell>
          <cell r="E2944">
            <v>201.02</v>
          </cell>
        </row>
        <row r="2945">
          <cell r="A2945" t="str">
            <v>PJ006186</v>
          </cell>
          <cell r="B2945" t="str">
            <v>PJ15100050/</v>
          </cell>
          <cell r="C2945" t="str">
            <v>Tela de arame galvanizado de malha losangular, com 1", fio 12.  Fornecimento.</v>
          </cell>
          <cell r="D2945" t="str">
            <v>m2</v>
          </cell>
          <cell r="E2945">
            <v>32.950000000000003</v>
          </cell>
        </row>
        <row r="2946">
          <cell r="A2946" t="str">
            <v>PJ005999</v>
          </cell>
          <cell r="B2946" t="str">
            <v>PJ15100100/</v>
          </cell>
          <cell r="C2946" t="str">
            <v>Tela de arame galvanizado de malha losangular, com 1 1/2", fio 8.  Fornecimento.</v>
          </cell>
          <cell r="D2946" t="str">
            <v>m2</v>
          </cell>
          <cell r="E2946">
            <v>38.26</v>
          </cell>
        </row>
        <row r="2947">
          <cell r="A2947" t="str">
            <v>PJ006004</v>
          </cell>
          <cell r="B2947" t="str">
            <v>PJ15100103/</v>
          </cell>
          <cell r="C2947" t="str">
            <v>Tela de arame galvanizado, malha de 1 1/2", no 8, soldada em quadro de ferro.  Colocacao.</v>
          </cell>
          <cell r="D2947" t="str">
            <v>m2</v>
          </cell>
          <cell r="E2947">
            <v>10.039999999999999</v>
          </cell>
        </row>
        <row r="2948">
          <cell r="A2948" t="str">
            <v>PJ010386</v>
          </cell>
          <cell r="B2948" t="str">
            <v>PJ15100106/</v>
          </cell>
          <cell r="C2948" t="str">
            <v>Tela de arame galvanizado de malha losangular, com 1/2", fio 14.  Fornecimento.</v>
          </cell>
          <cell r="D2948" t="str">
            <v>m2</v>
          </cell>
          <cell r="E2948">
            <v>29.81</v>
          </cell>
        </row>
        <row r="2949">
          <cell r="A2949" t="str">
            <v>PJ010400</v>
          </cell>
          <cell r="B2949" t="str">
            <v>PJ15100150/</v>
          </cell>
          <cell r="C2949" t="str">
            <v>Tela de arame galvanizado no 8, malha quadrada, ondulada, de (20x20)mm.  Fornecimento.</v>
          </cell>
          <cell r="D2949" t="str">
            <v>m2</v>
          </cell>
          <cell r="E2949">
            <v>82.99</v>
          </cell>
        </row>
        <row r="2950">
          <cell r="A2950" t="str">
            <v>PJ017090</v>
          </cell>
          <cell r="B2950" t="str">
            <v>PJ15100200/</v>
          </cell>
          <cell r="C2950" t="str">
            <v>Tela de arame galvanizado no 12, malha losango de 5cm.  Fornecimento.</v>
          </cell>
          <cell r="D2950" t="str">
            <v>m2</v>
          </cell>
          <cell r="E2950">
            <v>10.09</v>
          </cell>
        </row>
        <row r="2951">
          <cell r="A2951" t="str">
            <v>PJ004896</v>
          </cell>
          <cell r="B2951" t="str">
            <v>PJ15100203/</v>
          </cell>
          <cell r="C2951" t="str">
            <v>Tela de arame galvanizado no 12, malha losango de 5cm, presa a armacao de tubo de ferro galvanizado.  Fornecimento e colocacao.</v>
          </cell>
          <cell r="D2951" t="str">
            <v>m2</v>
          </cell>
          <cell r="E2951">
            <v>24.23</v>
          </cell>
        </row>
        <row r="2952">
          <cell r="A2952" t="str">
            <v>PJ000546</v>
          </cell>
          <cell r="B2952" t="str">
            <v>PJ15150050/</v>
          </cell>
          <cell r="C2952" t="str">
            <v xml:space="preserve">Alambrado com ate 2m de altura, com tela de arame galvanizado no 12, de malha quadrada de 1", formando quadros contornados de cantoneira de 3/4"x3/4"x1/8", fixados em montantes de tubos galvanizados de 2" com carapucas de fechamento superior, espacados a </v>
          </cell>
          <cell r="D2952" t="str">
            <v>m2</v>
          </cell>
          <cell r="E2952">
            <v>62.33</v>
          </cell>
        </row>
        <row r="2953">
          <cell r="A2953" t="str">
            <v>PJ004907</v>
          </cell>
          <cell r="B2953" t="str">
            <v>PJ15150100/</v>
          </cell>
          <cell r="C2953" t="str">
            <v>Alambrado com 3m de altura, em tela galvanizada no 12, malha losango de 5cm, fixada em tubos de ferro galvanizado de 2", chumbados em blocos de concreto, inclusive escavacao, reaterro, transporte, carga, descarga e pintura dos tubos, com 2 demaos de acaba</v>
          </cell>
          <cell r="D2953" t="str">
            <v>m2</v>
          </cell>
          <cell r="E2953">
            <v>55.96</v>
          </cell>
        </row>
        <row r="2954">
          <cell r="A2954" t="str">
            <v>PJ004882</v>
          </cell>
          <cell r="B2954" t="str">
            <v>PJ15150103/</v>
          </cell>
          <cell r="C2954" t="str">
            <v>Alambrado com 4,5m de altura, em tela galvanizada no12, malha losango de 5cm, fixada em tubos de ferro galvanizado de 2", chumbados em blocos de concreto, inclusive escavacao, reaterro, transporte, carga, descarga e pintura dos tubos, com 2 demaos de acab</v>
          </cell>
          <cell r="D2954" t="str">
            <v>m2</v>
          </cell>
          <cell r="E2954">
            <v>69.680000000000007</v>
          </cell>
        </row>
        <row r="2955">
          <cell r="A2955" t="str">
            <v>PJ009715</v>
          </cell>
          <cell r="B2955" t="str">
            <v>PJ15150106/</v>
          </cell>
          <cell r="C2955" t="str">
            <v>Alambrado em tela de arame galvanizado no 12, malha losango de 5cm, fixada em tubos de ferro galvanizado de 2", chumbados em blocos de concreto, inclusive escavacao, reaterro, transporte, carga, descarga e pintura dos tubos, com 2 demaos de acabamento.  F</v>
          </cell>
          <cell r="D2955" t="str">
            <v>m2</v>
          </cell>
          <cell r="E2955">
            <v>63.6</v>
          </cell>
        </row>
        <row r="2956">
          <cell r="A2956" t="str">
            <v>PJ017930</v>
          </cell>
          <cell r="B2956" t="str">
            <v>PJ15150109/</v>
          </cell>
          <cell r="C2956" t="str">
            <v>Alambrado com 6m de altura, em tela galvanizada no12, malha losango de 5cm, fixada em tubos de ferro galvanizado com diametro interno de 2", sem costura, em modulos de (3x1,50)m, chumbados em blocos de concreto, inclusive escavacao, reaterro, carga, desca</v>
          </cell>
          <cell r="D2956" t="str">
            <v>m2</v>
          </cell>
          <cell r="E2956">
            <v>91.8</v>
          </cell>
        </row>
        <row r="2957">
          <cell r="A2957" t="str">
            <v>PJ017931</v>
          </cell>
          <cell r="B2957" t="str">
            <v>PJ15150112/</v>
          </cell>
          <cell r="C2957" t="str">
            <v>Alambrado com 6m de altura, em tela galvanizada no12, malha losango de 5cm, fixada em tubos de ferro galvanizado com diametro interno de 2", com costura, em modulos de (3x1,50)m, chumbados em blocos de concreto, inclusive escavacao, reaterro, carga, desca</v>
          </cell>
          <cell r="D2957" t="str">
            <v>m2</v>
          </cell>
          <cell r="E2957">
            <v>92.1</v>
          </cell>
        </row>
        <row r="2958">
          <cell r="A2958" t="str">
            <v>PJ017325</v>
          </cell>
          <cell r="B2958" t="str">
            <v>PJ15150115/</v>
          </cell>
          <cell r="C2958" t="str">
            <v>Alambrado com 7,5m de altura, em tela galvanizada no12, malha losango de 5cm, fixada em tubos de ferro galvanizado com diametro interno de 2", em modulos de (2x1,50)m, chumbados em blocos de concreto, inclusive escavacao, reaterro, carga, descarga, transp</v>
          </cell>
          <cell r="D2958" t="str">
            <v>m2</v>
          </cell>
          <cell r="E2958">
            <v>103.52</v>
          </cell>
        </row>
        <row r="2959">
          <cell r="A2959" t="str">
            <v>PJ000544</v>
          </cell>
          <cell r="B2959" t="str">
            <v>PJ15150118/</v>
          </cell>
          <cell r="C2959" t="str">
            <v>Alambrado tela de arame galvanizado no 14, malha losango de 6cm de lado, presa a armacao de tubos galvanizados, com elementos horizontais e verticais, sendo estes fixados em bloco de concreto de (30x30x60)cm, fck=15MPa, espacados de 3m com altura total de</v>
          </cell>
          <cell r="D2959" t="str">
            <v>m2</v>
          </cell>
          <cell r="E2959">
            <v>47.44</v>
          </cell>
        </row>
        <row r="2960">
          <cell r="A2960" t="str">
            <v>PJ017687</v>
          </cell>
          <cell r="B2960" t="str">
            <v>PJ15150150/</v>
          </cell>
          <cell r="C2960" t="str">
            <v>Alambrado em tela de arame plastificado n.o 12, malha losango de 5cm, fixada em tubos de ferro galvanizado de 2", espacados de 2m, chumbados em blocos de concreto com fck=15Mpa, medindo (30x30x100)cm, tela presa em arame n.o 12 plastificada, inclusive esc</v>
          </cell>
          <cell r="D2960" t="str">
            <v>m2</v>
          </cell>
          <cell r="E2960">
            <v>73.52</v>
          </cell>
        </row>
        <row r="2961">
          <cell r="A2961" t="str">
            <v>PJ005203</v>
          </cell>
          <cell r="B2961" t="str">
            <v>PJ15150200/</v>
          </cell>
          <cell r="C2961" t="str">
            <v>Alambrado campo de esporte, volei ou basquete, com 1m de altura, em tubo galvanizado de 2" horizontal e montantes do mesmo material espacados a cada 2m e chumbados no solo,  exclusive a base de fundacao.  Fornecimento e colocacao.</v>
          </cell>
          <cell r="D2961" t="str">
            <v>m2</v>
          </cell>
          <cell r="E2961">
            <v>51.22</v>
          </cell>
        </row>
        <row r="2962">
          <cell r="A2962" t="str">
            <v>PJ017710</v>
          </cell>
          <cell r="B2962" t="str">
            <v>PJ15150203/</v>
          </cell>
          <cell r="C2962" t="str">
            <v>Alambrado para campo de esporte, constando de poste de tubo de ferro galvanizado, espacados de 2m, com diametro de 2", e altura de 3m livres sobre o solo, fixados em prisma de concreto com Fck=15MPa, medindo (30x30x100)cm, sobre estes postes fixada tela d</v>
          </cell>
          <cell r="D2962" t="str">
            <v>m2</v>
          </cell>
          <cell r="E2962">
            <v>97.9</v>
          </cell>
        </row>
        <row r="2963">
          <cell r="A2963" t="str">
            <v>PJ000545</v>
          </cell>
          <cell r="B2963" t="str">
            <v>PJ15150206/</v>
          </cell>
          <cell r="C2963" t="str">
            <v>Alambrado para campo de esporte, constando de postes de tubo de ferro galvanizado, espacados de 2m, com diametro de 2", e altura de 3m livres sobre o solo, fixados em prismas de concreto com fck=18MPa, medindo (30x30x100)cm, e sobre estes postes fixada te</v>
          </cell>
          <cell r="D2963" t="str">
            <v>m2</v>
          </cell>
          <cell r="E2963">
            <v>91.66</v>
          </cell>
        </row>
        <row r="2964">
          <cell r="A2964" t="str">
            <v>PJ005204</v>
          </cell>
          <cell r="B2964" t="str">
            <v>PJ15150250/</v>
          </cell>
          <cell r="C2964" t="str">
            <v>Alambrado para cabeceira de campo de esporte, executado com postes de tubo de ferro galvanizado de 2", com altura livre de 5,30m, ficando 0,70m enterrados em prismas de concreto de 18MPa, medindo (0,30x0,30x0,75)m, estando os postes espacados de 2m, com 3</v>
          </cell>
          <cell r="D2964" t="str">
            <v>m2</v>
          </cell>
          <cell r="E2964">
            <v>95.82</v>
          </cell>
        </row>
        <row r="2965">
          <cell r="A2965" t="str">
            <v>PJ017933</v>
          </cell>
          <cell r="B2965" t="str">
            <v>PJ15150300/</v>
          </cell>
          <cell r="C2965" t="str">
            <v>Contraventamento de alambrado com tubos de ferro galvanizado, com diametro interno de 2", sem costura.  Fornecimento e colocacao.</v>
          </cell>
          <cell r="D2965" t="str">
            <v>m</v>
          </cell>
          <cell r="E2965">
            <v>42.74</v>
          </cell>
        </row>
        <row r="2966">
          <cell r="A2966" t="str">
            <v>PJ017932</v>
          </cell>
          <cell r="B2966" t="str">
            <v>PJ15150303/</v>
          </cell>
          <cell r="C2966" t="str">
            <v>Contraventamento de alambrado com tubos de ferro galvanizado, com diametro interno de 2", com costura.  Fornecimento e colocacao.</v>
          </cell>
          <cell r="D2966" t="str">
            <v>m</v>
          </cell>
          <cell r="E2966">
            <v>42.95</v>
          </cell>
        </row>
        <row r="2967">
          <cell r="A2967" t="str">
            <v>PJ006689</v>
          </cell>
          <cell r="B2967" t="str">
            <v>PJ20050050/</v>
          </cell>
          <cell r="C2967" t="str">
            <v>Adubo organico (esterco de gado).  Fornecimento.</v>
          </cell>
          <cell r="D2967" t="str">
            <v>m3</v>
          </cell>
          <cell r="E2967">
            <v>76.25</v>
          </cell>
        </row>
        <row r="2968">
          <cell r="A2968" t="str">
            <v>PJ000527</v>
          </cell>
          <cell r="B2968" t="str">
            <v>PJ20050053/</v>
          </cell>
          <cell r="C2968" t="str">
            <v>Adubacao quimica com formula completa (NPK-04-14-08), em gramados (1 vez por ano).</v>
          </cell>
          <cell r="D2968" t="str">
            <v>ha</v>
          </cell>
          <cell r="E2968">
            <v>580.39</v>
          </cell>
        </row>
        <row r="2969">
          <cell r="A2969" t="str">
            <v>PJ004849</v>
          </cell>
          <cell r="B2969" t="str">
            <v>PJ20050060/</v>
          </cell>
          <cell r="C2969" t="str">
            <v>Terra estrumada, inclusive carga, transporte e descarga.  Fornecimento.</v>
          </cell>
          <cell r="D2969" t="str">
            <v>m3</v>
          </cell>
          <cell r="E2969">
            <v>45</v>
          </cell>
        </row>
        <row r="2970">
          <cell r="A2970" t="str">
            <v>PJ006688</v>
          </cell>
          <cell r="B2970" t="str">
            <v>PJ20050070/</v>
          </cell>
          <cell r="C2970" t="str">
            <v>Terra tipo capa de morro, inclusive carga, descarga e transporte.  Fornecimento.</v>
          </cell>
          <cell r="D2970" t="str">
            <v>m3</v>
          </cell>
          <cell r="E2970">
            <v>32.5</v>
          </cell>
        </row>
        <row r="2971">
          <cell r="A2971" t="str">
            <v>PJ000513</v>
          </cell>
          <cell r="B2971" t="str">
            <v>PJ20050100/</v>
          </cell>
          <cell r="C2971" t="str">
            <v>Aparo manual, com enxadao ou tesoura, de beiral de gramado.</v>
          </cell>
          <cell r="D2971" t="str">
            <v>m</v>
          </cell>
          <cell r="E2971">
            <v>0.1</v>
          </cell>
        </row>
        <row r="2972">
          <cell r="A2972" t="str">
            <v>PJ000510</v>
          </cell>
          <cell r="B2972" t="str">
            <v>PJ20050150/</v>
          </cell>
          <cell r="C2972" t="str">
            <v>Arrancamento de ervas daninhas pela raiz, em area gramada.</v>
          </cell>
          <cell r="D2972" t="str">
            <v>m2</v>
          </cell>
          <cell r="E2972">
            <v>0.43</v>
          </cell>
        </row>
        <row r="2973">
          <cell r="A2973" t="str">
            <v>PJ000526</v>
          </cell>
          <cell r="B2973" t="str">
            <v>PJ20050200/</v>
          </cell>
          <cell r="C2973" t="str">
            <v>Aterro com terra preta simples, para execucao de gramados.</v>
          </cell>
          <cell r="D2973" t="str">
            <v>m3</v>
          </cell>
          <cell r="E2973">
            <v>62.26</v>
          </cell>
        </row>
        <row r="2974">
          <cell r="A2974" t="str">
            <v>PJ000528</v>
          </cell>
          <cell r="B2974" t="str">
            <v>PJ20050250/</v>
          </cell>
          <cell r="C2974" t="str">
            <v>Calagem de gramados (1 vez por ano).</v>
          </cell>
          <cell r="D2974" t="str">
            <v>ha</v>
          </cell>
          <cell r="E2974">
            <v>318.72000000000003</v>
          </cell>
        </row>
        <row r="2975">
          <cell r="A2975" t="str">
            <v>PJ017861</v>
          </cell>
          <cell r="B2975" t="str">
            <v>PJ20050300/</v>
          </cell>
          <cell r="C2975" t="str">
            <v>Capina de ervas, gramineas, etc, em area de brita.</v>
          </cell>
          <cell r="D2975" t="str">
            <v>m2</v>
          </cell>
          <cell r="E2975">
            <v>1.34</v>
          </cell>
        </row>
        <row r="2976">
          <cell r="A2976" t="str">
            <v>PJ000518</v>
          </cell>
          <cell r="B2976" t="str">
            <v>PJ20050303/</v>
          </cell>
          <cell r="C2976" t="str">
            <v>Capina de ervas, gramineas e etc., em superficie ensaibrada.</v>
          </cell>
          <cell r="D2976" t="str">
            <v>m2</v>
          </cell>
          <cell r="E2976">
            <v>7.0000000000000007E-2</v>
          </cell>
        </row>
        <row r="2977">
          <cell r="A2977" t="str">
            <v>PJ004893</v>
          </cell>
          <cell r="B2977" t="str">
            <v>PJ20050306/</v>
          </cell>
          <cell r="C2977" t="str">
            <v>Capina de conservacao em superficie ensaibrada, gramada, etc.</v>
          </cell>
          <cell r="D2977" t="str">
            <v>m2</v>
          </cell>
          <cell r="E2977">
            <v>0.64</v>
          </cell>
        </row>
        <row r="2978">
          <cell r="A2978" t="str">
            <v>PJ004852</v>
          </cell>
          <cell r="B2978" t="str">
            <v>PJ20050309/</v>
          </cell>
          <cell r="C2978" t="str">
            <v>Capina para construcao de trilhas e aceiros, sobre material de 1a categoria, a ceu aberto, ate a profundidade de 0,10m.</v>
          </cell>
          <cell r="D2978" t="str">
            <v>m2</v>
          </cell>
          <cell r="E2978">
            <v>1.03</v>
          </cell>
        </row>
        <row r="2979">
          <cell r="A2979" t="str">
            <v>PJ006714</v>
          </cell>
          <cell r="B2979" t="str">
            <v>PJ20050350/</v>
          </cell>
          <cell r="C2979" t="str">
            <v>Capina manual, remocao e selecao de mudas de essencias florestais, custo valido para cada 100 unidades, com altura de 14cm, largura de 10cm.</v>
          </cell>
          <cell r="D2979" t="str">
            <v>un</v>
          </cell>
          <cell r="E2979">
            <v>0.44</v>
          </cell>
        </row>
        <row r="2980">
          <cell r="A2980" t="str">
            <v>PJ017536</v>
          </cell>
          <cell r="B2980" t="str">
            <v>PJ25300159/</v>
          </cell>
          <cell r="C2980" t="str">
            <v>Casinhas: substituicao das vigas de sustentacao de assoalhos em eucalipto, considerando-se retirada das vigas e colocacao de novas, com a remontagem do brinquedo de eucalipto.</v>
          </cell>
          <cell r="D2980" t="str">
            <v>cj</v>
          </cell>
          <cell r="E2980">
            <v>414.08</v>
          </cell>
        </row>
        <row r="2981">
          <cell r="A2981" t="str">
            <v>PJ017537</v>
          </cell>
          <cell r="B2981" t="str">
            <v>PJ25300162/</v>
          </cell>
          <cell r="C2981" t="str">
            <v>Casinhas: substituicao de 1 (uma) viga de sustentacao de assoalho em eucalipto, considerando-se retirada da viga e colocacao de nova, com a remontagem do brinquedo de eucalipto.</v>
          </cell>
          <cell r="D2981" t="str">
            <v>un</v>
          </cell>
          <cell r="E2981">
            <v>59.34</v>
          </cell>
        </row>
        <row r="2982">
          <cell r="A2982" t="str">
            <v>PJ017529</v>
          </cell>
          <cell r="B2982" t="str">
            <v>PJ25300200/</v>
          </cell>
          <cell r="C2982" t="str">
            <v>Cercas de eucalipto em laterais de casinhas e/ou patamares dos brinquedos de eucalipto: substituicao de troncos de eucalipto autoclavado com diametro de 6 a 8cm, considerando-se a retirada do danificado e instalacao de novos troncos (quatro por lateral co</v>
          </cell>
          <cell r="D2982" t="str">
            <v>cj</v>
          </cell>
          <cell r="E2982">
            <v>266.82</v>
          </cell>
        </row>
        <row r="2983">
          <cell r="A2983" t="str">
            <v>PJ017563</v>
          </cell>
          <cell r="B2983" t="str">
            <v>PJ25300250/</v>
          </cell>
          <cell r="C2983" t="str">
            <v>Cordas dos brinquedos de eucalipto: substituicao de corda dos brinquedos onde estas estiverem danificadas, compreendendo a retirada do danificado e colocacao de cordas novas.</v>
          </cell>
          <cell r="D2983" t="str">
            <v>m</v>
          </cell>
          <cell r="E2983">
            <v>22.58</v>
          </cell>
        </row>
        <row r="2984">
          <cell r="A2984" t="str">
            <v>PJ017528</v>
          </cell>
          <cell r="B2984" t="str">
            <v>PJ25300300/</v>
          </cell>
          <cell r="C2984" t="str">
            <v>Escada horizontal: substituicao da parte superior do brinquedo de eucalipto por outra completa.</v>
          </cell>
          <cell r="D2984" t="str">
            <v>cj</v>
          </cell>
          <cell r="E2984">
            <v>337.34</v>
          </cell>
        </row>
        <row r="2985">
          <cell r="A2985" t="str">
            <v>PJ017527</v>
          </cell>
          <cell r="B2985" t="str">
            <v>PJ25300303/</v>
          </cell>
          <cell r="C2985" t="str">
            <v>Escada horizontal: substituicao de uma coluna de sustentacao do brinquedo de eucalipto por nova, considerando-se retirada e remontagem.</v>
          </cell>
          <cell r="D2985" t="str">
            <v>un</v>
          </cell>
          <cell r="E2985">
            <v>52.88</v>
          </cell>
        </row>
        <row r="2986">
          <cell r="A2986" t="str">
            <v>PJ017518</v>
          </cell>
          <cell r="B2986" t="str">
            <v>PJ25300306/</v>
          </cell>
          <cell r="C2986" t="str">
            <v>Escada de acesso ao escarregador: troca do corrimao, retirada do danificado e remontagem com pintura do brinquedo de eucalipto.</v>
          </cell>
          <cell r="D2986" t="str">
            <v>cj</v>
          </cell>
          <cell r="E2986">
            <v>71.97</v>
          </cell>
        </row>
        <row r="2987">
          <cell r="A2987" t="str">
            <v>PJ017519</v>
          </cell>
          <cell r="B2987" t="str">
            <v>PJ25300309/</v>
          </cell>
          <cell r="C2987" t="str">
            <v>Escada de acesso ao escorregador: troca da escada, corrimao e retirada da peca danificada e remontagem do brinquedo de eucalipto.</v>
          </cell>
          <cell r="D2987" t="str">
            <v>cj</v>
          </cell>
          <cell r="E2987">
            <v>341.12</v>
          </cell>
        </row>
        <row r="2988">
          <cell r="A2988" t="str">
            <v>PJ017530</v>
          </cell>
          <cell r="B2988" t="str">
            <v>PJ25300312/</v>
          </cell>
          <cell r="C2988" t="str">
            <v>Escadas de acesso aos patamares ou casinhas de eucalipto: substituicao de cordas e pecas danificadas nos brinquedos de eucalipto por novas.</v>
          </cell>
          <cell r="D2988" t="str">
            <v>cj</v>
          </cell>
          <cell r="E2988">
            <v>221.76</v>
          </cell>
        </row>
        <row r="2989">
          <cell r="A2989" t="str">
            <v>PJ017531</v>
          </cell>
          <cell r="B2989" t="str">
            <v>PJ25300315/</v>
          </cell>
          <cell r="C2989" t="str">
            <v>Escadas de acesso aos patamares ou casinhas de eucalipto: substituicao de tubos e pecas danificadas nos brinquedos de aucalipto por novos.</v>
          </cell>
          <cell r="D2989" t="str">
            <v>cj</v>
          </cell>
          <cell r="E2989">
            <v>250.96</v>
          </cell>
        </row>
        <row r="2990">
          <cell r="A2990" t="str">
            <v>PJ017523</v>
          </cell>
          <cell r="B2990" t="str">
            <v>PJ25300350/</v>
          </cell>
          <cell r="C2990" t="str">
            <v>Estrutura em troncos de eucalipto: substituicao de tronco, retirada e remontagem.</v>
          </cell>
          <cell r="D2990" t="str">
            <v>m</v>
          </cell>
          <cell r="E2990">
            <v>66.44</v>
          </cell>
        </row>
        <row r="2991">
          <cell r="A2991" t="str">
            <v>PJ017524</v>
          </cell>
          <cell r="B2991" t="str">
            <v>PJ25300400/</v>
          </cell>
          <cell r="C2991" t="str">
            <v>Gangorra simples: retirada e remontagem do eixo principal de sustentacao do brinquedo de eucalipto.</v>
          </cell>
          <cell r="D2991" t="str">
            <v>un</v>
          </cell>
          <cell r="E2991">
            <v>31.24</v>
          </cell>
        </row>
        <row r="2992">
          <cell r="A2992" t="str">
            <v>PJ017525</v>
          </cell>
          <cell r="B2992" t="str">
            <v>PJ25300403/</v>
          </cell>
          <cell r="C2992" t="str">
            <v>Gangorra simples: retirada e reinstalacao dos apoios de mao do brinquedo de eucalipto.</v>
          </cell>
          <cell r="D2992" t="str">
            <v>cj</v>
          </cell>
          <cell r="E2992">
            <v>44.46</v>
          </cell>
        </row>
        <row r="2993">
          <cell r="A2993" t="str">
            <v>PJ017526</v>
          </cell>
          <cell r="B2993" t="str">
            <v>PJ25300406/</v>
          </cell>
          <cell r="C2993" t="str">
            <v>Gangorra simples: retirada e remontagem do tronco principal de eucalipto,do eixo principal e dos apoios de mao.</v>
          </cell>
          <cell r="D2993" t="str">
            <v>cj</v>
          </cell>
          <cell r="E2993">
            <v>142.53</v>
          </cell>
        </row>
        <row r="2994">
          <cell r="A2994" t="str">
            <v>PJ017532</v>
          </cell>
          <cell r="B2994" t="str">
            <v>PJ25300450/</v>
          </cell>
          <cell r="C2994" t="str">
            <v>Jangadas: Substituicao de pneus em equipamentos onde estes estejam fixados ao mesmo por parafusos, considerando retirada do pneu e remontagem do brinquedo de eucalipto.</v>
          </cell>
          <cell r="D2994" t="str">
            <v>un</v>
          </cell>
          <cell r="E2994">
            <v>99.55</v>
          </cell>
        </row>
        <row r="2995">
          <cell r="A2995" t="str">
            <v>PJ017538</v>
          </cell>
          <cell r="B2995" t="str">
            <v>PJ25300500/</v>
          </cell>
          <cell r="C2995" t="str">
            <v>Peca em tubo de ferro galvanizado de 3/4": retirada da peca danificada e instalacao de peca nova com ou sem curvatura, inclusive pintura.</v>
          </cell>
          <cell r="D2995" t="str">
            <v>m</v>
          </cell>
          <cell r="E2995">
            <v>37.82</v>
          </cell>
        </row>
        <row r="2996">
          <cell r="A2996" t="str">
            <v>PJ017557</v>
          </cell>
          <cell r="B2996" t="str">
            <v>PJ25300550/</v>
          </cell>
          <cell r="C2996" t="str">
            <v>Ponte pensil: troca de cabo de aco das pontes dos brinquedos de eucalipto, considerando-se retirada e reposicao de cabo de aco.</v>
          </cell>
          <cell r="D2996" t="str">
            <v>un</v>
          </cell>
          <cell r="E2996">
            <v>76.739999999999995</v>
          </cell>
        </row>
        <row r="2997">
          <cell r="A2997" t="str">
            <v>PJ017558</v>
          </cell>
          <cell r="B2997" t="str">
            <v>PJ25300553/</v>
          </cell>
          <cell r="C2997" t="str">
            <v>Ponte pensil: troca das correntes de troncos das pontes dos brinquedos de eucalipto, considerando-se a retirada das correntes danificadas e colocacao de novas correntes.</v>
          </cell>
          <cell r="D2997" t="str">
            <v>cj</v>
          </cell>
          <cell r="E2997">
            <v>82.18</v>
          </cell>
        </row>
        <row r="2998">
          <cell r="A2998" t="str">
            <v>PJ017559</v>
          </cell>
          <cell r="B2998" t="str">
            <v>PJ25300556/</v>
          </cell>
          <cell r="C2998" t="str">
            <v>Ponte pensil: substituicao do guarda corpo de tronco da ponte de eucalipto, compreendendo a retirada do danificado e colocacao de guarda corpo novo.</v>
          </cell>
          <cell r="D2998" t="str">
            <v>m</v>
          </cell>
          <cell r="E2998">
            <v>30.07</v>
          </cell>
        </row>
        <row r="2999">
          <cell r="A2999" t="str">
            <v>PJ017560</v>
          </cell>
          <cell r="B2999" t="str">
            <v>PJ25300559/</v>
          </cell>
          <cell r="C2999" t="str">
            <v>Ponte pensil: substituicao do guarda corpo de corda do brinquedo de eucalipto, compreendo a retirada do danificado e colocacao de cordas novas.</v>
          </cell>
          <cell r="D2999" t="str">
            <v>m</v>
          </cell>
          <cell r="E2999">
            <v>9.24</v>
          </cell>
        </row>
        <row r="3000">
          <cell r="A3000" t="str">
            <v>PJ017561</v>
          </cell>
          <cell r="B3000" t="str">
            <v>PJ25300562/</v>
          </cell>
          <cell r="C3000" t="str">
            <v>Ponte pensil: substituicao do guarda corpo de correntes do brinquedo de eucalipto, compreendendo a retirada do danificado e colocacao de correntes novas.</v>
          </cell>
          <cell r="D3000" t="str">
            <v>un</v>
          </cell>
          <cell r="E3000">
            <v>26.74</v>
          </cell>
        </row>
        <row r="3001">
          <cell r="A3001" t="str">
            <v>PJ017562</v>
          </cell>
          <cell r="B3001" t="str">
            <v>PJ25300565/</v>
          </cell>
          <cell r="C3001" t="str">
            <v>Ponte pensil: substituicao de tronco de eucalipto que compoe o piso da ponte do brinquedo de eucalipto, compreendendo a retirada do danificado e colocacao de novo tronco.</v>
          </cell>
          <cell r="D3001" t="str">
            <v>m</v>
          </cell>
          <cell r="E3001">
            <v>38.4</v>
          </cell>
        </row>
        <row r="3002">
          <cell r="A3002" t="str">
            <v>PJ017520</v>
          </cell>
          <cell r="B3002" t="str">
            <v>PJ25300600/</v>
          </cell>
          <cell r="C3002" t="str">
            <v>Prancha do escorregador: troca com retirada da peca danificada e remontagem do brinquedo de eucalipto.</v>
          </cell>
          <cell r="D3002" t="str">
            <v>un</v>
          </cell>
          <cell r="E3002">
            <v>209.11</v>
          </cell>
        </row>
        <row r="3003">
          <cell r="A3003" t="str">
            <v>PJ017521</v>
          </cell>
          <cell r="B3003" t="str">
            <v>PJ25300603/</v>
          </cell>
          <cell r="C3003" t="str">
            <v>Prancha do escorregador: troca do leito do escorregador com retirada do danificado e remontagem do brinquedo de eucalipto.</v>
          </cell>
          <cell r="D3003" t="str">
            <v>un</v>
          </cell>
          <cell r="E3003">
            <v>801.15</v>
          </cell>
        </row>
        <row r="3004">
          <cell r="A3004" t="str">
            <v>PJ017522</v>
          </cell>
          <cell r="B3004" t="str">
            <v>PJ25300606/</v>
          </cell>
          <cell r="C3004" t="str">
            <v>Prancha do escorregador: troca do esqueleto de sustentacao do leito do escorregador com retirada do danificado e remontagem do brinquedo de eucalipto.</v>
          </cell>
          <cell r="D3004" t="str">
            <v>un</v>
          </cell>
          <cell r="E3004">
            <v>161.52000000000001</v>
          </cell>
        </row>
        <row r="3005">
          <cell r="A3005" t="str">
            <v>PJ017513</v>
          </cell>
          <cell r="B3005" t="str">
            <v>PJ25300650/</v>
          </cell>
          <cell r="C3005" t="str">
            <v>Travessao de sustentacao em eucalipto  dos balancos (com tres lugares): troca da peca, retirada e remontagem do brinquedo de eucalipto.</v>
          </cell>
          <cell r="D3005" t="str">
            <v>un</v>
          </cell>
          <cell r="E3005">
            <v>215.05</v>
          </cell>
        </row>
        <row r="3006">
          <cell r="A3006" t="str">
            <v>PJ017514</v>
          </cell>
          <cell r="B3006" t="str">
            <v>PJ25300653/</v>
          </cell>
          <cell r="C3006" t="str">
            <v>Travessao de sustentacao em eucalipto  dos balancos (com dois lugares): troca da peca, retirada e remontagem do brinquedo de eucalipto.</v>
          </cell>
          <cell r="D3006" t="str">
            <v>un</v>
          </cell>
          <cell r="E3006">
            <v>149.61000000000001</v>
          </cell>
        </row>
        <row r="3007">
          <cell r="A3007" t="str">
            <v>PJ017556</v>
          </cell>
          <cell r="B3007" t="str">
            <v>PJ25300700/</v>
          </cell>
          <cell r="C3007" t="str">
            <v>Tubo de ferro galvanizado de 1", tipo cano bombeiro, para servir de escorregador nos brinquedos de eucalipto, compreendendo retirada do danificado, substituicao por novo considerando a pintura.</v>
          </cell>
          <cell r="D3007" t="str">
            <v>cj</v>
          </cell>
          <cell r="E3007">
            <v>130.1</v>
          </cell>
        </row>
        <row r="3008">
          <cell r="A3008" t="str">
            <v>PJ005207</v>
          </cell>
          <cell r="B3008" t="str">
            <v>PJ30050050/</v>
          </cell>
          <cell r="C3008" t="str">
            <v>Encanteiramento de sacos plasticos para producao de mudas de essencias florestais.  Cada 100 unidades.</v>
          </cell>
          <cell r="D3008" t="str">
            <v>un</v>
          </cell>
          <cell r="E3008">
            <v>4.25</v>
          </cell>
        </row>
        <row r="3009">
          <cell r="A3009" t="str">
            <v>PJ006710</v>
          </cell>
          <cell r="B3009" t="str">
            <v>PJ30050053/</v>
          </cell>
          <cell r="C3009" t="str">
            <v>Encanteiramento dos sacos plasticos para producao de mudas de essencias florestais, com altura de 14cm, largura de 10cm.  Custo valido para cada 100 unidades.</v>
          </cell>
          <cell r="D3009" t="str">
            <v>un</v>
          </cell>
          <cell r="E3009">
            <v>1.0900000000000001</v>
          </cell>
        </row>
        <row r="3010">
          <cell r="A3010" t="str">
            <v>PJ005206</v>
          </cell>
          <cell r="B3010" t="str">
            <v>PJ30050100/</v>
          </cell>
          <cell r="C3010" t="str">
            <v>Enchimento de sacos plasticos para mudas de essencias florestais.  Para 100 unidades.</v>
          </cell>
          <cell r="D3010" t="str">
            <v>un</v>
          </cell>
          <cell r="E3010">
            <v>8.1</v>
          </cell>
        </row>
        <row r="3011">
          <cell r="A3011" t="str">
            <v>PJ009342</v>
          </cell>
          <cell r="B3011" t="str">
            <v>PJ30050103/</v>
          </cell>
          <cell r="C3011" t="str">
            <v>Enchimento de sacos plasticos para producao de mudas de essencias florestais, com costura e perfurados, inclusive fornecimento, custo valido para cada 100 unidades, com dimensoes de (10x15)cmx0,10mm.</v>
          </cell>
          <cell r="D3011" t="str">
            <v>un</v>
          </cell>
          <cell r="E3011">
            <v>3.31</v>
          </cell>
        </row>
        <row r="3012">
          <cell r="A3012" t="str">
            <v>PJ010348</v>
          </cell>
          <cell r="B3012" t="str">
            <v>PJ30050106/</v>
          </cell>
          <cell r="C3012" t="str">
            <v>Enchimento de sacos plasticos para producao de mudas de essencias florestais, com costura e perfurados, na cor preta, inclusive fornecimento, custo valido para cada 100 unidades, com dimensoes de (13x14)cmx0,15mm.</v>
          </cell>
          <cell r="D3012" t="str">
            <v>un</v>
          </cell>
          <cell r="E3012">
            <v>4.49</v>
          </cell>
        </row>
        <row r="3013">
          <cell r="A3013" t="str">
            <v>PJ010349</v>
          </cell>
          <cell r="B3013" t="str">
            <v>PJ30050109/</v>
          </cell>
          <cell r="C3013" t="str">
            <v>Enchimento de sacos plasticos para producao de mudas de essencias florestais, com costura e perfurados, na cor preta, inclusive fornecimento, custo valido para cada 100 unidades, com dimensoes de (14x18)cmx0,15mm.</v>
          </cell>
          <cell r="D3013" t="str">
            <v>un</v>
          </cell>
          <cell r="E3013">
            <v>6.97</v>
          </cell>
        </row>
        <row r="3014">
          <cell r="A3014" t="str">
            <v>PJ009343</v>
          </cell>
          <cell r="B3014" t="str">
            <v>PJ30050112/</v>
          </cell>
          <cell r="C3014" t="str">
            <v>Enchimento de sacos plasticos para producao de mudas de essencias florestais, com costura e perfurados, inclusive fornecimento, custo valido para cada 100 unidades, com dimensoes de (14x20)cmx0,15mm.</v>
          </cell>
          <cell r="D3014" t="str">
            <v>un</v>
          </cell>
          <cell r="E3014">
            <v>7.26</v>
          </cell>
        </row>
        <row r="3015">
          <cell r="A3015" t="str">
            <v>PJ009344</v>
          </cell>
          <cell r="B3015" t="str">
            <v>PJ30050115/</v>
          </cell>
          <cell r="C3015" t="str">
            <v>Enchimento de sacos plasticos para producao de mudas de essencias florestais, com costura e perfurados, inclusive fornecimento, custo valido para cada 100 unidades, com dimensoes de (17x30)cmx0,15mm.</v>
          </cell>
          <cell r="D3015" t="str">
            <v>un</v>
          </cell>
          <cell r="E3015">
            <v>13.65</v>
          </cell>
        </row>
        <row r="3016">
          <cell r="A3016" t="str">
            <v>PJ010350</v>
          </cell>
          <cell r="B3016" t="str">
            <v>PJ30050118/</v>
          </cell>
          <cell r="C3016" t="str">
            <v>Enchimento de sacos plasticos para producao de mudas de essencias florestais, com costura e perfurados, na cor preta, inclusive fornecimento, custo valido para cada 100 unidades, com dimensoes de (22x27)cmx0,15mm.</v>
          </cell>
          <cell r="D3016" t="str">
            <v>un</v>
          </cell>
          <cell r="E3016">
            <v>17.02</v>
          </cell>
        </row>
        <row r="3017">
          <cell r="A3017" t="str">
            <v>PJ009345</v>
          </cell>
          <cell r="B3017" t="str">
            <v>PJ30050121/</v>
          </cell>
          <cell r="C3017" t="str">
            <v>Enchimento de sacos plasticos para producao de mudas de essencias florestais, com costura e perfurados, inclusive fornecimento, custo valido para cada 100 unidades, com dimensoes de (25x35)cmx0,22mm.</v>
          </cell>
          <cell r="D3017" t="str">
            <v>un</v>
          </cell>
          <cell r="E3017">
            <v>40.58</v>
          </cell>
        </row>
        <row r="3018">
          <cell r="A3018" t="str">
            <v>PJ006711</v>
          </cell>
          <cell r="B3018" t="str">
            <v>PJ30050150/</v>
          </cell>
          <cell r="C3018" t="str">
            <v>Encanteiramento dos sacos plasticos para producao de mudas de essencias florestais, custo valido para cada 100 unidades, com altura de 20 cm, largura de 13cm.</v>
          </cell>
          <cell r="D3018" t="str">
            <v>un</v>
          </cell>
          <cell r="E3018">
            <v>2.19</v>
          </cell>
        </row>
        <row r="3019">
          <cell r="A3019" t="str">
            <v>PJ006712</v>
          </cell>
          <cell r="B3019" t="str">
            <v>PJ30050153/</v>
          </cell>
          <cell r="C3019" t="str">
            <v>Encanteiramento dos sacos plasticos para producao de mudas de essencias florestais, custo valido para cada 100 unidades, com altura de 30 cm, largura de 15cm.</v>
          </cell>
          <cell r="D3019" t="str">
            <v>un</v>
          </cell>
          <cell r="E3019">
            <v>3.39</v>
          </cell>
        </row>
        <row r="3020">
          <cell r="A3020" t="str">
            <v>PJ006713</v>
          </cell>
          <cell r="B3020" t="str">
            <v>PJ30050156/</v>
          </cell>
          <cell r="C3020" t="str">
            <v>Encanteiramento dos sacos plasticos para producao de mudas de essencias florestais, custo valido para cada 100 unidades, medindo 35cm de altura e 25cm de largura.</v>
          </cell>
          <cell r="D3020" t="str">
            <v>un</v>
          </cell>
          <cell r="E3020">
            <v>10.95</v>
          </cell>
        </row>
        <row r="3021">
          <cell r="A3021" t="str">
            <v>PJ000531</v>
          </cell>
          <cell r="B3021" t="str">
            <v>PJ30050200/</v>
          </cell>
          <cell r="C3021" t="str">
            <v>Preparo de substrato para servicos executados em horto.</v>
          </cell>
          <cell r="D3021" t="str">
            <v>m3</v>
          </cell>
          <cell r="E3021">
            <v>4.05</v>
          </cell>
        </row>
        <row r="3022">
          <cell r="A3022" t="str">
            <v>PJ006718</v>
          </cell>
          <cell r="B3022" t="str">
            <v>PJ30050250/</v>
          </cell>
          <cell r="C3022" t="str">
            <v>Preparo de estacas para producao de mudas de essencias florestais, custo valido para cada 100 unidades.</v>
          </cell>
          <cell r="D3022" t="str">
            <v>un</v>
          </cell>
          <cell r="E3022">
            <v>2.89</v>
          </cell>
        </row>
        <row r="3023">
          <cell r="A3023" t="str">
            <v>PJ005208</v>
          </cell>
          <cell r="B3023" t="str">
            <v>PJ30050300/</v>
          </cell>
          <cell r="C3023" t="str">
            <v>Repicagem e desbaste de mudas de essencias florestais.  Cada 100 unidades.</v>
          </cell>
          <cell r="D3023" t="str">
            <v>un</v>
          </cell>
          <cell r="E3023">
            <v>2.85</v>
          </cell>
        </row>
        <row r="3024">
          <cell r="A3024" t="str">
            <v>PJ009341</v>
          </cell>
          <cell r="B3024" t="str">
            <v>PJ30050350/</v>
          </cell>
          <cell r="C3024" t="str">
            <v>Saco plastico para producao de mudas na medida de (15x25)cmx0,15mm.  Fornecimento.</v>
          </cell>
          <cell r="D3024" t="str">
            <v>Kg</v>
          </cell>
          <cell r="E3024">
            <v>5.53</v>
          </cell>
        </row>
        <row r="3025">
          <cell r="A3025" t="str">
            <v>PJ009339</v>
          </cell>
          <cell r="B3025" t="str">
            <v>PJ30050353/</v>
          </cell>
          <cell r="C3025" t="str">
            <v>Saco plastico para producao de mudas na medida de (20x30)cmx0,20mm.  Fornecimento.</v>
          </cell>
          <cell r="D3025" t="str">
            <v>Kg</v>
          </cell>
          <cell r="E3025">
            <v>5.2</v>
          </cell>
        </row>
        <row r="3026">
          <cell r="A3026" t="str">
            <v>PJ009340</v>
          </cell>
          <cell r="B3026" t="str">
            <v>PJ30050356/</v>
          </cell>
          <cell r="C3026" t="str">
            <v>Saco plastico para producao de mudas na medida de (28x35)cmx0,22mm.  Fornecimento.</v>
          </cell>
          <cell r="D3026" t="str">
            <v>Kg</v>
          </cell>
          <cell r="E3026">
            <v>5.2</v>
          </cell>
        </row>
        <row r="3027">
          <cell r="A3027" t="str">
            <v>PJ007808</v>
          </cell>
          <cell r="B3027" t="str">
            <v>PJ35050050/</v>
          </cell>
          <cell r="C3027" t="str">
            <v>Abertura de cova (30x30x30)cm, em banqueta, em encosta, inclusive marcacao.</v>
          </cell>
          <cell r="D3027" t="str">
            <v>un</v>
          </cell>
          <cell r="E3027">
            <v>0.57999999999999996</v>
          </cell>
        </row>
        <row r="3028">
          <cell r="A3028" t="str">
            <v>PJ018023</v>
          </cell>
          <cell r="B3028" t="str">
            <v>PJ35050056/</v>
          </cell>
          <cell r="C3028" t="str">
            <v>Abertura de cova (15x15x15)cm, incluindo incorporacao de esterco curtido, para plantio de vegetacao reptante em area de restinga plana.</v>
          </cell>
          <cell r="D3028" t="str">
            <v>un</v>
          </cell>
          <cell r="E3028">
            <v>0.19</v>
          </cell>
        </row>
        <row r="3029">
          <cell r="A3029" t="str">
            <v>PJ018024</v>
          </cell>
          <cell r="B3029" t="str">
            <v>PJ35050059/</v>
          </cell>
          <cell r="C3029" t="str">
            <v>Abertura de cova (20x20x20)cm, incluindo incorporacao de esterco curtido, para plantio de vegetacao cactaceas em area de restinga plana.</v>
          </cell>
          <cell r="D3029" t="str">
            <v>un</v>
          </cell>
          <cell r="E3029">
            <v>0.44</v>
          </cell>
        </row>
        <row r="3030">
          <cell r="A3030" t="str">
            <v>PJ018025</v>
          </cell>
          <cell r="B3030" t="str">
            <v>PJ35050062/</v>
          </cell>
          <cell r="C3030" t="str">
            <v>Abertura de cova (30x30x30)cm, incluindo incorporacao de esterco curtido, para plantio de vegetacao arbustiva em area de restinga plana.</v>
          </cell>
          <cell r="D3030" t="str">
            <v>un</v>
          </cell>
          <cell r="E3030">
            <v>0.26</v>
          </cell>
        </row>
        <row r="3031">
          <cell r="A3031" t="str">
            <v>PJ004901</v>
          </cell>
          <cell r="B3031" t="str">
            <v>PJ35050100/</v>
          </cell>
          <cell r="C3031" t="str">
            <v>Adubacao e calagem, usando adubo organico/mineral, em mudas plantadas em encostas.</v>
          </cell>
          <cell r="D3031" t="str">
            <v>un</v>
          </cell>
          <cell r="E3031">
            <v>0.67</v>
          </cell>
        </row>
        <row r="3032">
          <cell r="A3032" t="str">
            <v>PJ007802</v>
          </cell>
          <cell r="B3032" t="str">
            <v>PJ35050150/</v>
          </cell>
          <cell r="C3032" t="str">
            <v>Capina de aceiro em encosta em area previamente rocada, em fase de implantacao.</v>
          </cell>
          <cell r="D3032" t="str">
            <v>m2</v>
          </cell>
          <cell r="E3032">
            <v>0.26</v>
          </cell>
        </row>
        <row r="3033">
          <cell r="A3033" t="str">
            <v>PJ007803</v>
          </cell>
          <cell r="B3033" t="str">
            <v>PJ35050153/</v>
          </cell>
          <cell r="C3033" t="str">
            <v>Capina de aceiro em encosta em area previamente rocada, em fase de manutencao.</v>
          </cell>
          <cell r="D3033" t="str">
            <v>m2</v>
          </cell>
          <cell r="E3033">
            <v>0.19</v>
          </cell>
        </row>
        <row r="3034">
          <cell r="A3034" t="str">
            <v>PJ007806</v>
          </cell>
          <cell r="B3034" t="str">
            <v>PJ35050200/</v>
          </cell>
          <cell r="C3034" t="str">
            <v>Capina de vegetacao graminea em area de encosta em curva de nivel, inclusive marcacao de faixas em curva de nivel, em fase de implantacao.</v>
          </cell>
          <cell r="D3034" t="str">
            <v>m2</v>
          </cell>
          <cell r="E3034">
            <v>0.2</v>
          </cell>
        </row>
        <row r="3035">
          <cell r="A3035" t="str">
            <v>PJ007807</v>
          </cell>
          <cell r="B3035" t="str">
            <v>PJ35050203/</v>
          </cell>
          <cell r="C3035" t="str">
            <v>Capina de vegetacao graminea em area de encosta em curva de nivel, em fase de manutencao.</v>
          </cell>
          <cell r="D3035" t="str">
            <v>m2</v>
          </cell>
          <cell r="E3035">
            <v>0.16</v>
          </cell>
        </row>
        <row r="3036">
          <cell r="A3036" t="str">
            <v>PJ018082</v>
          </cell>
          <cell r="B3036" t="str">
            <v>PJ35050245/</v>
          </cell>
          <cell r="C3036" t="e">
            <v>#N/A</v>
          </cell>
          <cell r="D3036" t="e">
            <v>#N/A</v>
          </cell>
          <cell r="E3036">
            <v>0.1</v>
          </cell>
        </row>
        <row r="3037">
          <cell r="A3037" t="str">
            <v>PJ008981</v>
          </cell>
          <cell r="B3037" t="str">
            <v>PJ35050250/</v>
          </cell>
          <cell r="C3037" t="str">
            <v>Mudas de essencias florestais de 30cm a 50cm de altura, tipo Sabia, Marica, Trema, Aroeira, Ipes, Pau-Ferro e similares.  Fornecimento.</v>
          </cell>
          <cell r="D3037" t="str">
            <v>un</v>
          </cell>
          <cell r="E3037">
            <v>0.4</v>
          </cell>
        </row>
        <row r="3038">
          <cell r="A3038" t="str">
            <v>PJ000491</v>
          </cell>
          <cell r="B3038" t="str">
            <v>PJ35050300/</v>
          </cell>
          <cell r="C3038" t="str">
            <v>Plantio de grama em placas, em encosta, tipo Sao Carlos, Batatais ou Larga, inclusive compra e arrancamento no local de origem, carga, transporte manual encosta acima, descarga e preparo do terreno.</v>
          </cell>
          <cell r="D3038" t="str">
            <v>m2</v>
          </cell>
          <cell r="E3038">
            <v>6.25</v>
          </cell>
        </row>
        <row r="3039">
          <cell r="A3039" t="str">
            <v>PJ008980</v>
          </cell>
          <cell r="B3039" t="str">
            <v>PJ35050350/</v>
          </cell>
          <cell r="C3039" t="str">
            <v>Plantio e adubacao de mudas em encosta, de 30cm a 50cm de altura, tipo Sabia, Marica, Trema, Aroeira, Ipes, Pau-Ferro e similares.  Fornecimento da muda incluso.</v>
          </cell>
          <cell r="D3039" t="str">
            <v>un</v>
          </cell>
          <cell r="E3039">
            <v>0.92</v>
          </cell>
        </row>
        <row r="3040">
          <cell r="A3040" t="str">
            <v>PJ018026</v>
          </cell>
          <cell r="B3040" t="str">
            <v>PJ35050400/</v>
          </cell>
          <cell r="C3040" t="str">
            <v>Plantio de mudas de vegetacao arbustiva, exclusive o fornecimento de muda, em area de restinga plana.</v>
          </cell>
          <cell r="D3040" t="str">
            <v>un</v>
          </cell>
          <cell r="E3040">
            <v>0.57999999999999996</v>
          </cell>
        </row>
        <row r="3041">
          <cell r="A3041" t="str">
            <v>RV017678</v>
          </cell>
          <cell r="B3041" t="str">
            <v>RV05100250A</v>
          </cell>
          <cell r="C3041" t="str">
            <v>Argamassa de cimento, cal, saibro e areia, no traco 1:2:4:4.</v>
          </cell>
          <cell r="D3041" t="str">
            <v>m3</v>
          </cell>
          <cell r="E3041">
            <v>159.91999999999999</v>
          </cell>
        </row>
        <row r="3042">
          <cell r="A3042" t="str">
            <v>RV017679</v>
          </cell>
          <cell r="B3042" t="str">
            <v>RV05100300A</v>
          </cell>
          <cell r="C3042" t="str">
            <v>Argamassa de cimento e areia preta de emboco, no traco 1:2.</v>
          </cell>
          <cell r="D3042" t="str">
            <v>m3</v>
          </cell>
          <cell r="E3042">
            <v>263.02999999999997</v>
          </cell>
        </row>
        <row r="3043">
          <cell r="A3043" t="str">
            <v>RV017680</v>
          </cell>
          <cell r="B3043" t="str">
            <v>RV05100303A</v>
          </cell>
          <cell r="C3043" t="str">
            <v>Argamassa de cimento e areia preta de emboco, no traco 1:4.</v>
          </cell>
          <cell r="D3043" t="str">
            <v>m3</v>
          </cell>
          <cell r="E3043">
            <v>176.89</v>
          </cell>
        </row>
        <row r="3044">
          <cell r="A3044" t="str">
            <v>RV017681</v>
          </cell>
          <cell r="B3044" t="str">
            <v>RV05100306A</v>
          </cell>
          <cell r="C3044" t="str">
            <v>Argamassa de cimento e areia preta de emboco, no traco 1:6.</v>
          </cell>
          <cell r="D3044" t="str">
            <v>m3</v>
          </cell>
          <cell r="E3044">
            <v>140.59</v>
          </cell>
        </row>
        <row r="3045">
          <cell r="A3045" t="str">
            <v>RV017654</v>
          </cell>
          <cell r="B3045" t="str">
            <v>RV05100350A</v>
          </cell>
          <cell r="C3045" t="str">
            <v>Argamassa de cimento e po-de-pedra, no traco 1:3.</v>
          </cell>
          <cell r="D3045" t="str">
            <v>m3</v>
          </cell>
          <cell r="E3045">
            <v>218.51</v>
          </cell>
        </row>
        <row r="3046">
          <cell r="A3046" t="str">
            <v>RV017657</v>
          </cell>
          <cell r="B3046" t="str">
            <v>RV05100353A</v>
          </cell>
          <cell r="C3046" t="str">
            <v>Argamassa de cimento e po-de-pedra, no traco 1:4.</v>
          </cell>
          <cell r="D3046" t="str">
            <v>m3</v>
          </cell>
          <cell r="E3046">
            <v>193.81</v>
          </cell>
        </row>
        <row r="3047">
          <cell r="A3047" t="str">
            <v>RV017651</v>
          </cell>
          <cell r="B3047" t="str">
            <v>RV05100400A</v>
          </cell>
          <cell r="C3047" t="str">
            <v>Argamassa de cimento e saibro, no traco 1:2.</v>
          </cell>
          <cell r="D3047" t="str">
            <v>m3</v>
          </cell>
          <cell r="E3047">
            <v>257.14</v>
          </cell>
        </row>
        <row r="3048">
          <cell r="A3048" t="str">
            <v>RV000418</v>
          </cell>
          <cell r="B3048" t="str">
            <v>RV05100403A</v>
          </cell>
          <cell r="C3048" t="str">
            <v>Argamassa de cimento e saibro, no traco 1:4.</v>
          </cell>
          <cell r="D3048" t="str">
            <v>m3</v>
          </cell>
          <cell r="E3048">
            <v>185.08</v>
          </cell>
        </row>
        <row r="3049">
          <cell r="A3049" t="str">
            <v>RV000419</v>
          </cell>
          <cell r="B3049" t="str">
            <v>RV05100406A</v>
          </cell>
          <cell r="C3049" t="str">
            <v>Argamassa de cimento e saibro, no traco 1:6.</v>
          </cell>
          <cell r="D3049" t="str">
            <v>m3</v>
          </cell>
          <cell r="E3049">
            <v>152.66</v>
          </cell>
        </row>
        <row r="3050">
          <cell r="A3050" t="str">
            <v>RV000420</v>
          </cell>
          <cell r="B3050" t="str">
            <v>RV05100409A</v>
          </cell>
          <cell r="C3050" t="str">
            <v>Argamassa de cimento e saibro, no traco 1:8.</v>
          </cell>
          <cell r="D3050" t="str">
            <v>m3</v>
          </cell>
          <cell r="E3050">
            <v>135.86000000000001</v>
          </cell>
        </row>
        <row r="3051">
          <cell r="A3051" t="str">
            <v>RV017788</v>
          </cell>
          <cell r="B3051" t="str">
            <v>RV05100450A</v>
          </cell>
          <cell r="C3051" t="str">
            <v>Argamassa de cimento, saibro e areia, no traco 1:2:2.</v>
          </cell>
          <cell r="D3051" t="str">
            <v>m3</v>
          </cell>
          <cell r="E3051">
            <v>205.84</v>
          </cell>
        </row>
        <row r="3052">
          <cell r="A3052" t="str">
            <v>RV017789</v>
          </cell>
          <cell r="B3052" t="str">
            <v>RV05100453A</v>
          </cell>
          <cell r="C3052" t="str">
            <v>Argamassa de cimento, saibro e areia, no traco 1:2:3.</v>
          </cell>
          <cell r="D3052" t="str">
            <v>m3</v>
          </cell>
          <cell r="E3052">
            <v>187.56</v>
          </cell>
        </row>
        <row r="3053">
          <cell r="A3053" t="str">
            <v>RV017790</v>
          </cell>
          <cell r="B3053" t="str">
            <v>RV05100456A</v>
          </cell>
          <cell r="C3053" t="str">
            <v>Argamassa de cimento, saibro e areia, no traco 1:3:3.</v>
          </cell>
          <cell r="D3053" t="str">
            <v>m3</v>
          </cell>
          <cell r="E3053">
            <v>172.85</v>
          </cell>
        </row>
        <row r="3054">
          <cell r="A3054" t="str">
            <v>RV017677</v>
          </cell>
          <cell r="B3054" t="str">
            <v>RV05100459A</v>
          </cell>
          <cell r="C3054" t="str">
            <v>Argamassa de cimento, saibro e areia, no traco 1:3:5.</v>
          </cell>
          <cell r="D3054" t="str">
            <v>m3</v>
          </cell>
          <cell r="E3054">
            <v>156.28</v>
          </cell>
        </row>
        <row r="3055">
          <cell r="A3055" t="str">
            <v>RV000786</v>
          </cell>
          <cell r="B3055" t="str">
            <v>RV10050050/</v>
          </cell>
          <cell r="C3055" t="str">
            <v>Chapisco de superficie de concreto ou alvenaria, com argamassa de cimento e areia no traco 1:3.</v>
          </cell>
          <cell r="D3055" t="str">
            <v>m2</v>
          </cell>
          <cell r="E3055">
            <v>3.69</v>
          </cell>
        </row>
        <row r="3056">
          <cell r="A3056" t="str">
            <v>RV000788</v>
          </cell>
          <cell r="B3056" t="str">
            <v>RV10050053/</v>
          </cell>
          <cell r="C3056" t="str">
            <v>Revestimento chapiscado de cimento e areia no traco 1:3 peneirado, espessura de 9mm, aplicado sobre emboco existente.</v>
          </cell>
          <cell r="D3056" t="str">
            <v>m2</v>
          </cell>
          <cell r="E3056">
            <v>4.26</v>
          </cell>
        </row>
        <row r="3057">
          <cell r="A3057" t="str">
            <v>RV007400</v>
          </cell>
          <cell r="B3057" t="str">
            <v>RV10050056/</v>
          </cell>
          <cell r="C3057" t="str">
            <v>Chapisco em argamassa de cimento e areia no traco 1:3 em volume, aditivado com resina acrilica da Reax ou similar.</v>
          </cell>
          <cell r="D3057" t="str">
            <v>m2</v>
          </cell>
          <cell r="E3057">
            <v>3.77</v>
          </cell>
        </row>
        <row r="3058">
          <cell r="A3058" t="str">
            <v>RV000787</v>
          </cell>
          <cell r="B3058" t="str">
            <v>RV10050059A</v>
          </cell>
          <cell r="C3058" t="str">
            <v>Chapisco de superficie de concreto ou alvenaria, usando maquina manual, com argamassa de cimento e areia no traco 1:6.</v>
          </cell>
          <cell r="D3058" t="str">
            <v>m2</v>
          </cell>
          <cell r="E3058">
            <v>1.79</v>
          </cell>
        </row>
        <row r="3059">
          <cell r="A3059" t="str">
            <v>RV000789</v>
          </cell>
          <cell r="B3059" t="str">
            <v>RV10050100/</v>
          </cell>
          <cell r="C3059" t="str">
            <v>Emboco com argamassa de cimento e areia, no traco 1:1,5, com 1,50cm  de espessura, inclusive chapisco.</v>
          </cell>
          <cell r="D3059" t="str">
            <v>m2</v>
          </cell>
          <cell r="E3059">
            <v>13.63</v>
          </cell>
        </row>
        <row r="3060">
          <cell r="A3060" t="str">
            <v>RV000790</v>
          </cell>
          <cell r="B3060" t="str">
            <v>RV10050103/</v>
          </cell>
          <cell r="C3060" t="str">
            <v>Emboco com argamassa de cimento e areia, no traco 1:2 com 1,50cm  de espessura, inclusive chapisco.</v>
          </cell>
          <cell r="D3060" t="str">
            <v>m2</v>
          </cell>
          <cell r="E3060">
            <v>12.67</v>
          </cell>
        </row>
        <row r="3061">
          <cell r="A3061" t="str">
            <v>RV000791</v>
          </cell>
          <cell r="B3061" t="str">
            <v>RV10050106/</v>
          </cell>
          <cell r="C3061" t="str">
            <v>Emboco com argamassa de cimento e areia, no traco 1:3, com 1,50cm  de espessura, inclusive chapisco.</v>
          </cell>
          <cell r="D3061" t="str">
            <v>m2</v>
          </cell>
          <cell r="E3061">
            <v>12.01</v>
          </cell>
        </row>
        <row r="3062">
          <cell r="A3062" t="str">
            <v>RV000793</v>
          </cell>
          <cell r="B3062" t="str">
            <v>RV10050109/</v>
          </cell>
          <cell r="C3062" t="str">
            <v>Emboco com argamassa de cimento e areia, no traco 1:3 com corante, na espessura 2,50cm, aplicado sobre chapisco exclusive este.</v>
          </cell>
          <cell r="D3062" t="str">
            <v>m2</v>
          </cell>
          <cell r="E3062">
            <v>26.24</v>
          </cell>
        </row>
        <row r="3063">
          <cell r="A3063" t="str">
            <v>RV000797</v>
          </cell>
          <cell r="B3063" t="str">
            <v>RV10050112/</v>
          </cell>
          <cell r="C3063" t="str">
            <v>Emboco com argamassa de cimento e areia, no traco 1:3 e Sikafix ou similar, inclusive chapisco.</v>
          </cell>
          <cell r="D3063" t="str">
            <v>m2</v>
          </cell>
          <cell r="E3063">
            <v>23.32</v>
          </cell>
        </row>
        <row r="3064">
          <cell r="A3064" t="str">
            <v>RV000792</v>
          </cell>
          <cell r="B3064" t="str">
            <v>RV10050115/</v>
          </cell>
          <cell r="C3064" t="str">
            <v>Emboco com argamassa de cimento e areia, no traco 1:4, com 1,50cm  de espessura, inclusive chapisco.</v>
          </cell>
          <cell r="D3064" t="str">
            <v>m2</v>
          </cell>
          <cell r="E3064">
            <v>11.4</v>
          </cell>
        </row>
        <row r="3065">
          <cell r="A3065" t="str">
            <v>RV000817</v>
          </cell>
          <cell r="B3065" t="str">
            <v>RV10050150/</v>
          </cell>
          <cell r="C3065" t="str">
            <v>Revestimento interno, de 1 vez, emboco paulista, com argamassa de cimento, cal, saibro e areia fina no traco 1:4:4:4, com acabamento a camurca ou saco.</v>
          </cell>
          <cell r="D3065" t="str">
            <v>m2</v>
          </cell>
          <cell r="E3065">
            <v>9.56</v>
          </cell>
        </row>
        <row r="3066">
          <cell r="A3066" t="str">
            <v>RV000812</v>
          </cell>
          <cell r="B3066" t="str">
            <v>RV10050153/</v>
          </cell>
          <cell r="C3066" t="str">
            <v>Revestimento interno, de 1 vez, com argamassa de cimento e saibro no traco 1:6.</v>
          </cell>
          <cell r="D3066" t="str">
            <v>m2</v>
          </cell>
          <cell r="E3066">
            <v>9.23</v>
          </cell>
        </row>
        <row r="3067">
          <cell r="A3067" t="str">
            <v>RV000813</v>
          </cell>
          <cell r="B3067" t="str">
            <v>RV10050156/</v>
          </cell>
          <cell r="C3067" t="str">
            <v>Revestimento interno, de 1 vez, com argamassa de cimento e saibro no traco 1:8.</v>
          </cell>
          <cell r="D3067" t="str">
            <v>m2</v>
          </cell>
          <cell r="E3067">
            <v>8.73</v>
          </cell>
        </row>
        <row r="3068">
          <cell r="A3068" t="str">
            <v>RV000806</v>
          </cell>
          <cell r="B3068" t="str">
            <v>RV10050159/</v>
          </cell>
          <cell r="C3068" t="str">
            <v>Revestimento interno em massa unica com argamassa de cimento e areia termotratada (Qualimassa ou similar) na espessura de 2cm sobre chapisco, exclusive este.</v>
          </cell>
          <cell r="D3068" t="str">
            <v>m2</v>
          </cell>
          <cell r="E3068">
            <v>9.2100000000000009</v>
          </cell>
        </row>
        <row r="3069">
          <cell r="A3069" t="str">
            <v>RV000816</v>
          </cell>
          <cell r="B3069" t="str">
            <v>RV10050162/</v>
          </cell>
          <cell r="C3069" t="str">
            <v>Revestimento interno, em 2 massas, sendo o emboco com argamassa de cimento e saibro no traco 1:4 e o reboco com massa especial branca ou similar, na espessura de 2mm.</v>
          </cell>
          <cell r="D3069" t="str">
            <v>m2</v>
          </cell>
          <cell r="E3069">
            <v>18.89</v>
          </cell>
        </row>
        <row r="3070">
          <cell r="A3070" t="str">
            <v>RV000794</v>
          </cell>
          <cell r="B3070" t="str">
            <v>RV10050200/</v>
          </cell>
          <cell r="C3070" t="str">
            <v>Revestimento externo, de 1 vez, com argamassa de cimento e terra preta de emboco no traco 1:2, inclusive chapisco.</v>
          </cell>
          <cell r="D3070" t="str">
            <v>m2</v>
          </cell>
          <cell r="E3070">
            <v>15.22</v>
          </cell>
        </row>
        <row r="3071">
          <cell r="A3071" t="str">
            <v>RV000795</v>
          </cell>
          <cell r="B3071" t="str">
            <v>RV10050203/</v>
          </cell>
          <cell r="C3071" t="str">
            <v>Revestimento externo, de 1 vez, com argamassa de cimento e terra preta de emboco no traco 1:4, inclusive chapisco.</v>
          </cell>
          <cell r="D3071" t="str">
            <v>m2</v>
          </cell>
          <cell r="E3071">
            <v>12.7</v>
          </cell>
        </row>
        <row r="3072">
          <cell r="A3072" t="str">
            <v>RV000796</v>
          </cell>
          <cell r="B3072" t="str">
            <v>RV10050206/</v>
          </cell>
          <cell r="C3072" t="str">
            <v>Revestimento externo, de 1 vez, com argamassa de cimento e terra preta de emboco no traco 1:6, inclusive chapisco.</v>
          </cell>
          <cell r="D3072" t="str">
            <v>m2</v>
          </cell>
          <cell r="E3072">
            <v>11.71</v>
          </cell>
        </row>
        <row r="3073">
          <cell r="A3073" t="str">
            <v>RV000801</v>
          </cell>
          <cell r="B3073" t="str">
            <v>RV10050209/</v>
          </cell>
          <cell r="C3073" t="str">
            <v>Revestimento externo, de 1 vez, com argamassa de cimento, saibro macio e areia fina no traco 1:2:2, inclusive chapisco.</v>
          </cell>
          <cell r="D3073" t="str">
            <v>m2</v>
          </cell>
          <cell r="E3073">
            <v>16.57</v>
          </cell>
        </row>
        <row r="3074">
          <cell r="A3074" t="str">
            <v>RV000802</v>
          </cell>
          <cell r="B3074" t="str">
            <v>RV10050212/</v>
          </cell>
          <cell r="C3074" t="str">
            <v>Revestimento externo, de 1 vez, com argamassa de cimento, saibro macio e areia fina no traco 1:3:3, inclusive chapisco.</v>
          </cell>
          <cell r="D3074" t="str">
            <v>m2</v>
          </cell>
          <cell r="E3074">
            <v>15.25</v>
          </cell>
        </row>
        <row r="3075">
          <cell r="A3075" t="str">
            <v>RV000803</v>
          </cell>
          <cell r="B3075" t="str">
            <v>RV10050215/</v>
          </cell>
          <cell r="C3075" t="str">
            <v>Revestimento externo, de 1 vez, com argamassa de cimento, saibro macio e areia fina no traco 1:5:2, inclusive chapisco.</v>
          </cell>
          <cell r="D3075" t="str">
            <v>m2</v>
          </cell>
          <cell r="E3075">
            <v>18.09</v>
          </cell>
        </row>
        <row r="3076">
          <cell r="A3076" t="str">
            <v>RV000807</v>
          </cell>
          <cell r="B3076" t="str">
            <v>RV10050250/</v>
          </cell>
          <cell r="C3076" t="str">
            <v>Revestimento externo em massa unica com argamassa de cimento e areia termotratada (Qualimassa ou similar) na espessura de 3cm sobre chapisco, exclusive este.</v>
          </cell>
          <cell r="D3076" t="str">
            <v>m2</v>
          </cell>
          <cell r="E3076">
            <v>13.77</v>
          </cell>
        </row>
        <row r="3077">
          <cell r="A3077" t="str">
            <v>RV000808</v>
          </cell>
          <cell r="B3077" t="str">
            <v>RV10050253/</v>
          </cell>
          <cell r="C3077" t="str">
            <v>Revestimento externo com reboco pronto tipo Itacreto Camurcado ou similar, cor clara, na espessura de 3mm, sobre emboco existente.</v>
          </cell>
          <cell r="D3077" t="str">
            <v>m2</v>
          </cell>
          <cell r="E3077">
            <v>9.69</v>
          </cell>
        </row>
        <row r="3078">
          <cell r="A3078" t="str">
            <v>RV000810</v>
          </cell>
          <cell r="B3078" t="str">
            <v>RV10050256/</v>
          </cell>
          <cell r="C3078" t="str">
            <v>Revestimento externo com reboco tipo Rebotex com silicone ou similar, cor clara, na espessura de 3mm, sobre emboco existente.</v>
          </cell>
          <cell r="D3078" t="str">
            <v>m2</v>
          </cell>
          <cell r="E3078">
            <v>7.85</v>
          </cell>
        </row>
        <row r="3079">
          <cell r="A3079" t="str">
            <v>RV000811</v>
          </cell>
          <cell r="B3079" t="str">
            <v>RV10050259/</v>
          </cell>
          <cell r="C3079" t="str">
            <v>Revestimento externo com reboco tipo Quartzolit Penteado ou similar, cor clara, na espessura de 3mm, sobre emboco existente.</v>
          </cell>
          <cell r="D3079" t="str">
            <v>m2</v>
          </cell>
          <cell r="E3079">
            <v>12.56</v>
          </cell>
        </row>
        <row r="3080">
          <cell r="A3080" t="str">
            <v>RV000809</v>
          </cell>
          <cell r="B3080" t="str">
            <v>RV10050262/</v>
          </cell>
          <cell r="C3080" t="str">
            <v>Revestimento externo com reboco tipo Massa Especial Externa Branca ou similar, cor clara, na espessura de 3mm, sobre emboco existente.</v>
          </cell>
          <cell r="D3080" t="str">
            <v>m2</v>
          </cell>
          <cell r="E3080">
            <v>7.89</v>
          </cell>
        </row>
        <row r="3081">
          <cell r="A3081" t="str">
            <v>RV000805</v>
          </cell>
          <cell r="B3081" t="str">
            <v>RV10050300/</v>
          </cell>
          <cell r="C3081" t="str">
            <v>Revestimento externo, em 2 massas, sobre superficie chapiscada, sendo o emboco com argamassa de cimento, saibro e areia no traco 1:3:3, e o reboco com cimento, cal hidratada em po e areia fina no traco 1:3:5.</v>
          </cell>
          <cell r="D3081" t="str">
            <v>m2</v>
          </cell>
          <cell r="E3081">
            <v>18.329999999999998</v>
          </cell>
        </row>
        <row r="3082">
          <cell r="A3082" t="str">
            <v>RV000814</v>
          </cell>
          <cell r="B3082" t="str">
            <v>RV10050350/</v>
          </cell>
          <cell r="C3082" t="str">
            <v>Revestimento interno ou externo, de 1 vez, com argamassa de cimento, saibro macio e areia fina no traco 1:2:2.</v>
          </cell>
          <cell r="D3082" t="str">
            <v>m2</v>
          </cell>
          <cell r="E3082">
            <v>10.83</v>
          </cell>
        </row>
        <row r="3083">
          <cell r="A3083" t="str">
            <v>RV000815</v>
          </cell>
          <cell r="B3083" t="str">
            <v>RV10050353/</v>
          </cell>
          <cell r="C3083" t="str">
            <v>Revestimento interno ou externo, de 1 vez, com argamassa de cimento, saibro macio e areia fina no traco 1:3:3.</v>
          </cell>
          <cell r="D3083" t="str">
            <v>m2</v>
          </cell>
          <cell r="E3083">
            <v>9.84</v>
          </cell>
        </row>
        <row r="3084">
          <cell r="A3084" t="str">
            <v>RV000804</v>
          </cell>
          <cell r="B3084" t="str">
            <v>RV10050400/</v>
          </cell>
          <cell r="C3084" t="str">
            <v>Revestimento externo, em 2 massas, sobre superficie chapiscada, sendo o emboco com argamassa de cimento, saibro e areia no traco 1:2:2, e o reboco com argamassa Rebotex com silicone ou similar, na espessura de 3mm.</v>
          </cell>
          <cell r="D3084" t="str">
            <v>m2</v>
          </cell>
          <cell r="E3084">
            <v>21.87</v>
          </cell>
        </row>
        <row r="3085">
          <cell r="A3085" t="str">
            <v>RV005794</v>
          </cell>
          <cell r="B3085" t="str">
            <v>RV10050450/</v>
          </cell>
          <cell r="C3085" t="str">
            <v>Revestimento com argamassa de cimento e areia,no traco de 1:2, brita no 2 e chapisco 1:3.</v>
          </cell>
          <cell r="D3085" t="str">
            <v>m3</v>
          </cell>
          <cell r="E3085">
            <v>841.1</v>
          </cell>
        </row>
        <row r="3086">
          <cell r="A3086" t="str">
            <v>RV017935</v>
          </cell>
          <cell r="B3086" t="str">
            <v>RV10050500/</v>
          </cell>
          <cell r="C3086" t="str">
            <v>Revestimento com nata de cimento e adesivo aplicado uniformemente sobre superficie de azulejo, pastilha ou ceramica, alisada a colher e lixada.</v>
          </cell>
          <cell r="D3086" t="str">
            <v>m2</v>
          </cell>
          <cell r="E3086">
            <v>8.26</v>
          </cell>
        </row>
        <row r="3087">
          <cell r="A3087" t="str">
            <v>RV007414</v>
          </cell>
          <cell r="B3087" t="str">
            <v>RV10050550A</v>
          </cell>
          <cell r="C3087" t="str">
            <v>Reboco interno com massa especial interna branca ou similar na espessura de 2mm.</v>
          </cell>
          <cell r="D3087" t="str">
            <v>m2</v>
          </cell>
          <cell r="E3087">
            <v>6.23</v>
          </cell>
        </row>
        <row r="3088">
          <cell r="A3088" t="str">
            <v>RV007401</v>
          </cell>
          <cell r="B3088" t="str">
            <v>RV10050600/</v>
          </cell>
          <cell r="C3088" t="str">
            <v>Regularizacao com argamassa de cimento e areia, com 2cm de espessura no traco 1:3.</v>
          </cell>
          <cell r="D3088" t="str">
            <v>m2</v>
          </cell>
          <cell r="E3088">
            <v>11.14</v>
          </cell>
        </row>
        <row r="3089">
          <cell r="A3089" t="str">
            <v>RV010279</v>
          </cell>
          <cell r="B3089" t="str">
            <v>RV10050650/</v>
          </cell>
          <cell r="C3089" t="str">
            <v>Moldura externa executada no perimetro das esquadrias com argamassa de ciemnto, saibro macio e areia fina no traco 1:3:3, com largura de 10cm e espessura dee 1,5cm.</v>
          </cell>
          <cell r="D3089" t="str">
            <v>m</v>
          </cell>
          <cell r="E3089">
            <v>2.31</v>
          </cell>
        </row>
        <row r="3090">
          <cell r="A3090" t="str">
            <v>RV000818</v>
          </cell>
          <cell r="B3090" t="str">
            <v>RV10100050/</v>
          </cell>
          <cell r="C3090" t="str">
            <v>Revestimentos de azulejos brancos, (15x15)cm, qualidade extra, inclusive a superficie chapiscada, embocada com argamassa de cimento e saibro no traco 1:8, juntas corridas, com 2mm, assentes com nata de cimento comum e rejuntadas com pasta de cimento branc</v>
          </cell>
          <cell r="D3090" t="str">
            <v>m2</v>
          </cell>
          <cell r="E3090">
            <v>40.61</v>
          </cell>
        </row>
        <row r="3091">
          <cell r="A3091" t="str">
            <v>RV000819</v>
          </cell>
          <cell r="B3091" t="str">
            <v>RV10100053/</v>
          </cell>
          <cell r="C3091" t="str">
            <v>Revestimentos de azulejos brancos, (15x15)cm, 1a qualidade, inclusive a superficie chapiscada, embocada com argamassa de cimento e saibro no traco 1:8, juntas corridas ou alternadas, assentes com nata de cimento comum e rejuntadas com pasta de cimento bra</v>
          </cell>
          <cell r="D3091" t="str">
            <v>m2</v>
          </cell>
          <cell r="E3091">
            <v>37.56</v>
          </cell>
        </row>
        <row r="3092">
          <cell r="A3092" t="str">
            <v>RV000821</v>
          </cell>
          <cell r="B3092" t="str">
            <v>RV10100100/</v>
          </cell>
          <cell r="C3092" t="str">
            <v>Revestimentos de azulejos de cor, (15x15)cm, 1a qualidade, inclusive a superficie chapiscada, embocada com argamassa de cimento e saibro no traco 1:8, juntas corridas ou alternadas, assentes com nata de cimento comum e rejuntadas com pasta de cimento bran</v>
          </cell>
          <cell r="D3092" t="str">
            <v>m2</v>
          </cell>
          <cell r="E3092">
            <v>40.98</v>
          </cell>
        </row>
        <row r="3093">
          <cell r="A3093" t="str">
            <v>RV000820</v>
          </cell>
          <cell r="B3093" t="str">
            <v>RV10100103/</v>
          </cell>
          <cell r="C3093" t="str">
            <v>Revestimentos de azulejos de cor, (15x15)cm, qualidade extra, inclusive a superficie chapiscada, embocada com argamassa de cimento e saibro no traco 1:8, juntas corridas, com 2mm, assentes com nata de cimento comum e rejuntadas com pasta de cimento branco</v>
          </cell>
          <cell r="D3093" t="str">
            <v>m2</v>
          </cell>
          <cell r="E3093">
            <v>44.03</v>
          </cell>
        </row>
        <row r="3094">
          <cell r="A3094" t="str">
            <v>RV017770</v>
          </cell>
          <cell r="B3094" t="str">
            <v>RV10150050/</v>
          </cell>
          <cell r="C3094" t="str">
            <v>Painel decorativo em mosaico de ceramica, assente com argamassa Ciment-Cola sobre base devidamente nivelada e rejuntado com rejunte da Quartzolit ou similar, inclusive elaboracao do projeto artistico.</v>
          </cell>
          <cell r="D3094" t="str">
            <v>m2</v>
          </cell>
          <cell r="E3094">
            <v>91.01</v>
          </cell>
        </row>
        <row r="3095">
          <cell r="A3095" t="str">
            <v>RV000822</v>
          </cell>
          <cell r="B3095" t="str">
            <v>RV10150100/</v>
          </cell>
          <cell r="C3095" t="str">
            <v>Revestimento de paredes com tijolo ceramico tipo 4 faces, dando 4 placas cada unidade, por fendilhamento, inclusive a superficie chapiscada, embocada com argamassa de cimento, saibro e areia no traco 1:2:2, juntas reentrantes, de 1cm de largura, tomadas c</v>
          </cell>
          <cell r="D3095" t="str">
            <v>m2</v>
          </cell>
          <cell r="E3095">
            <v>56.24</v>
          </cell>
        </row>
        <row r="3096">
          <cell r="A3096" t="str">
            <v>RV004456</v>
          </cell>
          <cell r="B3096" t="str">
            <v>RV10150150/</v>
          </cell>
          <cell r="C3096" t="str">
            <v>Revestimento de paredes com ceramica Cecrisa ou similar, linha mosaico na cor branca, de (10x10)cm, inclusive superficie chapiscada e assentes com argamassa de cimento, saibro e areia no traco1:3:3, rejuntadas com cimento branco e corante.</v>
          </cell>
          <cell r="D3096" t="str">
            <v>m2</v>
          </cell>
          <cell r="E3096">
            <v>60.89</v>
          </cell>
        </row>
        <row r="3097">
          <cell r="A3097" t="str">
            <v>RV005483</v>
          </cell>
          <cell r="B3097" t="str">
            <v>RV10150153/</v>
          </cell>
          <cell r="C3097" t="str">
            <v>Revestimento de paredes com ceramica Cecrisa ou similar, de (10x10)cm, inclusive superficie chapiscada e assentes com argamassa de cimento, saibro e areia no traco 1:3:3, rejuntadas com cimento branco e corante.</v>
          </cell>
          <cell r="D3097" t="str">
            <v>m2</v>
          </cell>
          <cell r="E3097">
            <v>56.37</v>
          </cell>
        </row>
        <row r="3098">
          <cell r="A3098" t="str">
            <v>RV008241</v>
          </cell>
          <cell r="B3098" t="str">
            <v>RV10150200/</v>
          </cell>
          <cell r="C3098" t="str">
            <v>Revestimento de paredes com ceramica Gail, colecao natural ou similar, de (11,60x11,60x0,09)cm, assentes com argamassa de cimento, cal e areia no traco 1:3:5, juntas reentrantes de 1cm de largura.</v>
          </cell>
          <cell r="D3098" t="str">
            <v>m2</v>
          </cell>
          <cell r="E3098">
            <v>51.73</v>
          </cell>
        </row>
        <row r="3099">
          <cell r="A3099" t="str">
            <v>RV008240</v>
          </cell>
          <cell r="B3099" t="str">
            <v>RV10150203/</v>
          </cell>
          <cell r="C3099" t="str">
            <v>Revestimento de paredes com ceramica Gail, colecao natural ou similar, de (24x11,60x0,09)cm, assentes com argamassa de cimento, cal e areia no traco 1:3:5, juntas reentrantes de 1cm de largura.</v>
          </cell>
          <cell r="D3099" t="str">
            <v>m2</v>
          </cell>
          <cell r="E3099">
            <v>48.92</v>
          </cell>
        </row>
        <row r="3100">
          <cell r="A3100" t="str">
            <v>RV009465</v>
          </cell>
          <cell r="B3100" t="str">
            <v>RV10150250/</v>
          </cell>
          <cell r="C3100" t="str">
            <v>Revestimento de paredes com ceramica Portobello ou similar, linha Vitreaux, de (7,5x7,5)cm.</v>
          </cell>
          <cell r="D3100" t="str">
            <v>m2</v>
          </cell>
          <cell r="E3100">
            <v>42.33</v>
          </cell>
        </row>
        <row r="3101">
          <cell r="A3101" t="str">
            <v>RV017125</v>
          </cell>
          <cell r="B3101" t="str">
            <v>RV10150253/</v>
          </cell>
          <cell r="C3101" t="str">
            <v>Revestimento de parede com ceramica Portobello ou similar, linha Prisma, de (7,5x7,5)cm, inclusive a superficie chapscada e embocada com argamassa de cimento, saibro e areia no traco 1:3:3, assentadas e reajuntadas com pasta de cimento branco e corante.</v>
          </cell>
          <cell r="D3101" t="str">
            <v>m2</v>
          </cell>
          <cell r="E3101">
            <v>50.9</v>
          </cell>
        </row>
        <row r="3102">
          <cell r="A3102" t="str">
            <v>RV010143</v>
          </cell>
          <cell r="B3102" t="str">
            <v>RV15500050/</v>
          </cell>
          <cell r="C3102" t="str">
            <v>Carpete de polipropileno, com filamento continuo, construcao Tufting, espessura total de 5mm, textura Boucle Mescla, modelo Austin, na cor Sand 250, Tabacow ou similar.  Fornecimento.</v>
          </cell>
          <cell r="D3102" t="str">
            <v>m2</v>
          </cell>
          <cell r="E3102">
            <v>16.64</v>
          </cell>
        </row>
        <row r="3103">
          <cell r="A3103" t="str">
            <v>RV010144</v>
          </cell>
          <cell r="B3103" t="str">
            <v>RV15500100/</v>
          </cell>
          <cell r="C3103" t="str">
            <v>Carpete de polipropileno, com superficie em nylon Rhodianyl, construcao Tufting, espessura total de 8mm, textura aveludada, modelo Grand Nylon Plus, na cor bege rosado 243, Tabacow ou similar.  Fornecimento.</v>
          </cell>
          <cell r="D3103" t="str">
            <v>m2</v>
          </cell>
          <cell r="E3103">
            <v>36.46</v>
          </cell>
        </row>
        <row r="3104">
          <cell r="A3104" t="str">
            <v>RV009677</v>
          </cell>
          <cell r="B3104" t="str">
            <v>RV15500150/</v>
          </cell>
          <cell r="C3104" t="str">
            <v>Tapete em rolo, anti-alergico e anti-estatico, com espessura de 6mm, Avanti ou similar, modelo Carpett PP3000, na cor castor 8502.  Fornecimento e colocacao.</v>
          </cell>
          <cell r="D3104" t="str">
            <v>m2</v>
          </cell>
          <cell r="E3104">
            <v>36.78</v>
          </cell>
        </row>
        <row r="3105">
          <cell r="A3105" t="str">
            <v>RV000879</v>
          </cell>
          <cell r="B3105" t="str">
            <v>RV15550050/</v>
          </cell>
          <cell r="C3105" t="str">
            <v>Piso de friso de Ipe ou similar, com 10cm de largura, 2cm de espessura, pregado sobre reguas do mesmo material, embutidas em concreto.</v>
          </cell>
          <cell r="D3105" t="str">
            <v>m2</v>
          </cell>
          <cell r="E3105">
            <v>78.28</v>
          </cell>
        </row>
        <row r="3106">
          <cell r="A3106" t="str">
            <v>RV000878</v>
          </cell>
          <cell r="B3106" t="str">
            <v>RV15550053/</v>
          </cell>
          <cell r="C3106" t="str">
            <v>Piso de tacos de Ipe, Pau-Marfim ou Goncalo Alves ou similar, de 1a ou equivalente, de (7x21)cm, pixados e incrustados com pedriscos, assentados em argamassa de cimento e saibro, traco 1:6, exclusive servicos de calafate.</v>
          </cell>
          <cell r="D3106" t="str">
            <v>m2</v>
          </cell>
          <cell r="E3106">
            <v>48.17</v>
          </cell>
        </row>
        <row r="3107">
          <cell r="A3107" t="str">
            <v>RV007028</v>
          </cell>
          <cell r="B3107" t="str">
            <v>RV15550100/</v>
          </cell>
          <cell r="C3107" t="str">
            <v>Piso de madeira de dupla face construida com chapas de compensado de Cedro ou similar de 15mm, apoiados sobre pecas de Pinho de 1a qualidade de 3"x3", espacados a cada 0,40m, com utilizacao de 2 vezes, exclusive pintura.</v>
          </cell>
          <cell r="D3107" t="str">
            <v>m2</v>
          </cell>
          <cell r="E3107">
            <v>28.17</v>
          </cell>
        </row>
        <row r="3108">
          <cell r="A3108" t="str">
            <v>RV000880</v>
          </cell>
          <cell r="B3108" t="str">
            <v>RV15550150/</v>
          </cell>
          <cell r="C3108" t="str">
            <v>Rodape de Canela ou similar, com secao de (5x2)cm, pregado em tacos embutidos na alvenaria.</v>
          </cell>
          <cell r="D3108" t="str">
            <v>m</v>
          </cell>
          <cell r="E3108">
            <v>5.05</v>
          </cell>
        </row>
        <row r="3109">
          <cell r="A3109" t="str">
            <v>RV000881</v>
          </cell>
          <cell r="B3109" t="str">
            <v>RV15550153/</v>
          </cell>
          <cell r="C3109" t="str">
            <v>Rodape de Canela ou similar, com secao de (7x2)cm, pregado em tacos embutidos na alvenaria.</v>
          </cell>
          <cell r="D3109" t="str">
            <v>m</v>
          </cell>
          <cell r="E3109">
            <v>5.4</v>
          </cell>
        </row>
        <row r="3110">
          <cell r="A3110" t="str">
            <v>RV017088</v>
          </cell>
          <cell r="B3110" t="str">
            <v>RV15600050/</v>
          </cell>
          <cell r="C3110" t="str">
            <v>Pedra Portuguesa.  Fornecimento.</v>
          </cell>
          <cell r="D3110" t="str">
            <v>m2</v>
          </cell>
          <cell r="E3110">
            <v>14.13</v>
          </cell>
        </row>
        <row r="3111">
          <cell r="A3111" t="str">
            <v>RV008922</v>
          </cell>
          <cell r="B3111" t="str">
            <v>RV15600100/</v>
          </cell>
          <cell r="C3111" t="str">
            <v>Piso de pedra portuguesa, conforme item RV000882, incluindo base de concretomagro de 3cm de espessura.</v>
          </cell>
          <cell r="D3111" t="str">
            <v>m2</v>
          </cell>
          <cell r="E3111">
            <v>37.79</v>
          </cell>
        </row>
        <row r="3112">
          <cell r="A3112" t="str">
            <v>RV000882</v>
          </cell>
          <cell r="B3112" t="str">
            <v>RV15600150/</v>
          </cell>
          <cell r="C3112" t="str">
            <v>Piso de pedra portuguesa, assentado sobre mistura de cimento e saibro no traco 1:5, inclusive acerto do terreno.  Fornecimento e colocacao.</v>
          </cell>
          <cell r="D3112" t="str">
            <v>m2</v>
          </cell>
          <cell r="E3112">
            <v>32.06</v>
          </cell>
        </row>
        <row r="3113">
          <cell r="A3113" t="str">
            <v>RV008876</v>
          </cell>
          <cell r="B3113" t="str">
            <v>RV15600200/</v>
          </cell>
          <cell r="C3113" t="str">
            <v>Piso de pedra portuguesa, em desenho simples, com aproximadamente 25% de pedra preta, 25% de pedra vermelha e 50% de pedra branca, assentado sobre mistura de cimento branco e saibro no traco 1:5, rejuntado com cimento branco pigmentado na cor da pedra, in</v>
          </cell>
          <cell r="D3113" t="str">
            <v>m2</v>
          </cell>
          <cell r="E3113">
            <v>51.11</v>
          </cell>
        </row>
        <row r="3114">
          <cell r="A3114" t="str">
            <v>RV000883</v>
          </cell>
          <cell r="B3114" t="str">
            <v>RV15600203/</v>
          </cell>
          <cell r="C3114" t="str">
            <v>Piso de pedra portuguesa, em desenho simples, com aproximadamente 40% de pedra preta e 60% de pedra branca, assentado sobre mistura de cimento e saibro no traco 1:5, inclusive acerto do terreno.  Fornecimento e colocacao.</v>
          </cell>
          <cell r="D3114" t="str">
            <v>m2</v>
          </cell>
          <cell r="E3114">
            <v>36.020000000000003</v>
          </cell>
        </row>
        <row r="3115">
          <cell r="A3115" t="str">
            <v>RV000885</v>
          </cell>
          <cell r="B3115" t="str">
            <v>RV15600250/</v>
          </cell>
          <cell r="C3115" t="str">
            <v>Piso de pedra portuguesa branca e preta, em faixa assentada sobre mistura de cimento e saibro no traco 1:5, inclusive acerto do terreno.  Fornecimento e colocacao.</v>
          </cell>
          <cell r="D3115" t="str">
            <v>m2</v>
          </cell>
          <cell r="E3115">
            <v>37.64</v>
          </cell>
        </row>
        <row r="3116">
          <cell r="A3116" t="str">
            <v>RV000884</v>
          </cell>
          <cell r="B3116" t="str">
            <v>RV15600253/</v>
          </cell>
          <cell r="C3116" t="str">
            <v>Piso de pedra portuguesa vermelha, em faixa assentada sobre mistura de cimento e saibro no traco 1:5, inclusive acerto de terreno.  Fornecimento e colocacao.</v>
          </cell>
          <cell r="D3116" t="str">
            <v>m2</v>
          </cell>
          <cell r="E3116">
            <v>32.06</v>
          </cell>
        </row>
        <row r="3117">
          <cell r="A3117" t="str">
            <v>RV000886</v>
          </cell>
          <cell r="B3117" t="str">
            <v>RV15650050/</v>
          </cell>
          <cell r="C3117" t="str">
            <v>Recomposicao de pavimentacao de pedra portuguesa, assentada com farofa de cimento e saibro no traco 1:5, inclusive fornecimento do material para rejuntamento e exclusive a pedra.</v>
          </cell>
          <cell r="D3117" t="str">
            <v>m2</v>
          </cell>
          <cell r="E3117">
            <v>28</v>
          </cell>
        </row>
        <row r="3118">
          <cell r="A3118" t="str">
            <v>RV017605</v>
          </cell>
          <cell r="B3118" t="str">
            <v>RV15700050/</v>
          </cell>
          <cell r="C3118" t="str">
            <v>Piso de borracha, em rolo de 1,40m de largura, superficie Grao de Arroz, espessura de 3,0mm, na cor preta, Mercur ou similar.  Fornecimento e colocacao.</v>
          </cell>
          <cell r="D3118" t="str">
            <v>m2</v>
          </cell>
          <cell r="E3118">
            <v>49.55</v>
          </cell>
        </row>
        <row r="3119">
          <cell r="A3119" t="str">
            <v>RV009202</v>
          </cell>
          <cell r="B3119" t="str">
            <v>RV15700100/</v>
          </cell>
          <cell r="C3119" t="str">
            <v>Piso plastico modular, Exapiso ou similar, de polietileno de baixa densidade, cores diversas, de sobrepor, antiderrapante e isolante, dimensoes de (243x120x17)mm, com resistencia e compressao de 90t/m2.  Fornecimento e colocacao.</v>
          </cell>
          <cell r="D3119" t="str">
            <v>m2</v>
          </cell>
          <cell r="E3119">
            <v>61.65</v>
          </cell>
        </row>
        <row r="3120">
          <cell r="A3120" t="str">
            <v>RV009336</v>
          </cell>
          <cell r="B3120" t="str">
            <v>RV15700150/</v>
          </cell>
          <cell r="C3120" t="str">
            <v>Piso de Plurigoma ou similar, pastilhado, de 3mm de espessura, placas de (50x50)cm, sobre base existente, com colocacao.</v>
          </cell>
          <cell r="D3120" t="str">
            <v>m2</v>
          </cell>
          <cell r="E3120">
            <v>22.62</v>
          </cell>
        </row>
        <row r="3121">
          <cell r="A3121" t="str">
            <v>RV005475</v>
          </cell>
          <cell r="B3121" t="str">
            <v>RV15750050/</v>
          </cell>
          <cell r="C3121" t="str">
            <v>Piso de ardosia ferrugem de (25x25)cm.  Fornecimento e colocacao.</v>
          </cell>
          <cell r="D3121" t="str">
            <v>m2</v>
          </cell>
          <cell r="E3121">
            <v>24.22</v>
          </cell>
        </row>
        <row r="3122">
          <cell r="A3122" t="str">
            <v>RV000852</v>
          </cell>
          <cell r="B3122" t="str">
            <v>RV15750100/</v>
          </cell>
          <cell r="C3122" t="str">
            <v>Revestimento de piso, com pedra ardosia polida, assentada sobre superficie em osso, com argamassa de cimento, saibro, areia no traco 1:2:3, por m2.</v>
          </cell>
          <cell r="D3122" t="str">
            <v>m2</v>
          </cell>
          <cell r="E3122">
            <v>22.43</v>
          </cell>
        </row>
        <row r="3123">
          <cell r="A3123" t="str">
            <v>RV005014</v>
          </cell>
          <cell r="B3123" t="str">
            <v>RV15750103/</v>
          </cell>
          <cell r="C3123" t="str">
            <v>Revestimento de piso, com ardosia, em placas de (0,40x0,40)m, assentes sobre superficie em osso com argamassa de cimento, saibro e areia no traco 1:2:3, por m2.</v>
          </cell>
          <cell r="D3123" t="str">
            <v>m2</v>
          </cell>
          <cell r="E3123">
            <v>23.44</v>
          </cell>
        </row>
        <row r="3124">
          <cell r="A3124" t="str">
            <v>RV008825</v>
          </cell>
          <cell r="B3124" t="str">
            <v>RV15750150/</v>
          </cell>
          <cell r="C3124" t="str">
            <v>Rodape de ardosia, com 2cm de espessura, com 2 polimentos, assentes com recobrimento de nata de cimento, profundidade, exclusive escoramento e esgotamento.</v>
          </cell>
          <cell r="D3124" t="str">
            <v>m</v>
          </cell>
          <cell r="E3124">
            <v>8.5</v>
          </cell>
        </row>
        <row r="3125">
          <cell r="A3125" t="str">
            <v>RV006483</v>
          </cell>
          <cell r="B3125" t="str">
            <v>RV15800050/</v>
          </cell>
          <cell r="C3125" t="str">
            <v>Piso elevado Dimopiso ou similar, em placas de (60x60)cm com espessura de 40mm, estruturado por suportes telescopicos com altura de 20cm, revestido com Paviflex ou similar.  Fornecimento e colocacao.</v>
          </cell>
          <cell r="D3125" t="str">
            <v>m2</v>
          </cell>
          <cell r="E3125">
            <v>198.24</v>
          </cell>
        </row>
        <row r="3126">
          <cell r="A3126" t="str">
            <v>RV017294</v>
          </cell>
          <cell r="B3126" t="str">
            <v>RV15850050/</v>
          </cell>
          <cell r="C3126" t="str">
            <v>Revestimento de piso em pedra Sao Thome, corte serrada nas dimensoes de (30x30)cm, (38x38)cm, (48x48)cm e (58x58)cm com espessura de 2cm, assentadas com argamassa sobre base existente, incluindo fornecimento de todos os materiais e mao de obra de colocaca</v>
          </cell>
          <cell r="D3126" t="str">
            <v>m2</v>
          </cell>
          <cell r="E3126">
            <v>51.82</v>
          </cell>
        </row>
        <row r="3127">
          <cell r="A3127" t="str">
            <v>RV017709</v>
          </cell>
          <cell r="B3127" t="str">
            <v>RV15900050/</v>
          </cell>
          <cell r="C3127" t="str">
            <v>Grama sintetica, Recoma ou similar, em rolos, composta de tufos de fios de 30mm em fibra de PP (polipropileno) LSR (baixa abrasividade), na cor verde, entrelacados sobre manta de rafia de polipropileno, com cobertura em latex de alta resistencia, com cerc</v>
          </cell>
          <cell r="D3127" t="str">
            <v>m2</v>
          </cell>
          <cell r="E3127">
            <v>4.3600000000000003</v>
          </cell>
        </row>
        <row r="3128">
          <cell r="A3128" t="str">
            <v>RV017296</v>
          </cell>
          <cell r="B3128" t="str">
            <v>RV15900100/</v>
          </cell>
          <cell r="C3128" t="str">
            <v>Revestimento em mantas pre-fabricadas modelo Regupol 6510 ou similar, de particulas de borracha aglutinadas com poliuretano especial MDI e laminadas com espessura constante, densidade controlada de 760Kg/m3, alem de duas demaos de camada superior em Spray</v>
          </cell>
          <cell r="D3128" t="str">
            <v>m2</v>
          </cell>
          <cell r="E3128">
            <v>236.15</v>
          </cell>
        </row>
        <row r="3129">
          <cell r="A3129" t="str">
            <v>RV017295</v>
          </cell>
          <cell r="B3129" t="str">
            <v>RV15900103/</v>
          </cell>
          <cell r="C3129" t="str">
            <v>Revestimento em mantas pre-fabricadas modelo Regupol 6510 ou similar, de particulas de borracha aglutinadas com poliuretano especial MDI e laminadas com espessura constante, densidade controlada de 760Kg/m3, alem de duas demaos de camada superior em Spray</v>
          </cell>
          <cell r="D3129" t="str">
            <v>m2</v>
          </cell>
          <cell r="E3129">
            <v>274.23</v>
          </cell>
        </row>
        <row r="3130">
          <cell r="A3130" t="str">
            <v>RV018063</v>
          </cell>
          <cell r="B3130" t="str">
            <v>RV15900106/</v>
          </cell>
          <cell r="C3130" t="e">
            <v>#N/A</v>
          </cell>
          <cell r="D3130" t="e">
            <v>#N/A</v>
          </cell>
          <cell r="E3130">
            <v>295.97000000000003</v>
          </cell>
        </row>
        <row r="3131">
          <cell r="A3131" t="str">
            <v>RV008141</v>
          </cell>
          <cell r="B3131" t="str">
            <v>RV15950050/</v>
          </cell>
          <cell r="C3131" t="str">
            <v>Piso de alerta em placas marmorizadas vibro-prensadas, Tecnogran ou similar, com acabamento rustico, na cor cinza.  Fornecimento dos materiais e colocacao, exclusive a base de concreto.</v>
          </cell>
          <cell r="D3131" t="str">
            <v>m2</v>
          </cell>
          <cell r="E3131">
            <v>54.39</v>
          </cell>
        </row>
        <row r="3132">
          <cell r="A3132" t="str">
            <v>RV008140</v>
          </cell>
          <cell r="B3132" t="str">
            <v>RV15950053/</v>
          </cell>
          <cell r="C3132" t="str">
            <v>Piso de alerta em placas marmorizadas vibro-prensadas, Tecnogran ou similar, com acabamento rustico, na cor vermelha.  Fornecimento dos materiais e colocacao, exclusive a base de concreto.</v>
          </cell>
          <cell r="D3132" t="str">
            <v>m2</v>
          </cell>
          <cell r="E3132">
            <v>55.87</v>
          </cell>
        </row>
        <row r="3133">
          <cell r="A3133" t="str">
            <v>RV002080</v>
          </cell>
          <cell r="B3133" t="str">
            <v>RV20050050/</v>
          </cell>
          <cell r="C3133" t="str">
            <v>Acabamento de pedreiro em superficie de concreto projetado.</v>
          </cell>
          <cell r="D3133" t="str">
            <v>m2</v>
          </cell>
          <cell r="E3133">
            <v>10.66</v>
          </cell>
        </row>
        <row r="3134">
          <cell r="A3134" t="str">
            <v>RV009447</v>
          </cell>
          <cell r="B3134" t="str">
            <v>RV20050100/</v>
          </cell>
          <cell r="C3134" t="str">
            <v>Chapim em madeira de Lei aparelhado com largura de 0,40m.  Fornecimento.</v>
          </cell>
          <cell r="D3134" t="str">
            <v>m</v>
          </cell>
          <cell r="E3134">
            <v>43.28</v>
          </cell>
        </row>
        <row r="3135">
          <cell r="A3135" t="str">
            <v>RV008334</v>
          </cell>
          <cell r="B3135" t="str">
            <v>RV20050150/</v>
          </cell>
          <cell r="C3135" t="str">
            <v>Estucamento de concreto aparente sendo a argamassa de cimento, cal e areia fina no traco 1:3:5 sobre superficie limpa.</v>
          </cell>
          <cell r="D3135" t="str">
            <v>m2</v>
          </cell>
          <cell r="E3135">
            <v>3.15</v>
          </cell>
        </row>
        <row r="3136">
          <cell r="A3136" t="str">
            <v>RV009448</v>
          </cell>
          <cell r="B3136" t="str">
            <v>RV20050200/</v>
          </cell>
          <cell r="C3136" t="str">
            <v>Pecas em madeira de Lei aparelhadas para forracao de degraus nas dimensoes de (1,20x0,35x0,03)m.  Fornecimento.</v>
          </cell>
          <cell r="D3136" t="str">
            <v>un</v>
          </cell>
          <cell r="E3136">
            <v>15.86</v>
          </cell>
        </row>
        <row r="3137">
          <cell r="A3137" t="str">
            <v>RV017036</v>
          </cell>
          <cell r="B3137" t="str">
            <v>RV20050250/</v>
          </cell>
          <cell r="C3137" t="str">
            <v>Recomposicao de camada de capeamento de concreto de pequenas espessuras em servicos de recuperacao estrutural, exclusive o material.</v>
          </cell>
          <cell r="D3137" t="str">
            <v>m2</v>
          </cell>
          <cell r="E3137">
            <v>9.19</v>
          </cell>
        </row>
        <row r="3138">
          <cell r="A3138" t="str">
            <v>RV006482</v>
          </cell>
          <cell r="B3138" t="str">
            <v>RV25050050/</v>
          </cell>
          <cell r="C3138" t="str">
            <v>Placa de isopor com 30mm de espessura.  Fornecimento.</v>
          </cell>
          <cell r="D3138" t="str">
            <v>m2</v>
          </cell>
          <cell r="E3138">
            <v>4.99</v>
          </cell>
        </row>
        <row r="3139">
          <cell r="A3139" t="str">
            <v>RV009456</v>
          </cell>
          <cell r="B3139" t="str">
            <v>RV25100050/</v>
          </cell>
          <cell r="C3139" t="str">
            <v>Forro acustico Armstrong ou similar, tipo Cirrus RH 70, de (625x625)mm, perfil Javelin, para areas superiores a 100m2, exclusives despesas com andaimes, fretes e estruturas auxiliares.  Fornecimento e colocacao.</v>
          </cell>
          <cell r="D3139" t="str">
            <v>m2</v>
          </cell>
          <cell r="E3139">
            <v>143.16999999999999</v>
          </cell>
        </row>
        <row r="3140">
          <cell r="A3140" t="str">
            <v>RV009457</v>
          </cell>
          <cell r="B3140" t="str">
            <v>RV25100053/</v>
          </cell>
          <cell r="C3140" t="str">
            <v>Forro acustico Armstrong ou similar, tipo Fine Fissured RH 90 Tegular, de (625x625)mm, perfil Javelin, para areas superiores a 100m2, exclusives despesas com andaimes, fretes e estruturas auxiliares.  Fornecimento e colocacao.</v>
          </cell>
          <cell r="D3140" t="str">
            <v>m2</v>
          </cell>
          <cell r="E3140">
            <v>93.54</v>
          </cell>
        </row>
        <row r="3141">
          <cell r="A3141" t="str">
            <v>RV009455</v>
          </cell>
          <cell r="B3141" t="str">
            <v>RV25100100/</v>
          </cell>
          <cell r="C3141" t="str">
            <v>Forro acustico, em gesso cartonado, exclusive materiais de acabamaneto, despesas com andaimes e transporte.  Fornecimento e colocacao.</v>
          </cell>
          <cell r="D3141" t="str">
            <v>m2</v>
          </cell>
          <cell r="E3141">
            <v>56.6</v>
          </cell>
        </row>
        <row r="3142">
          <cell r="A3142" t="str">
            <v>RV009452</v>
          </cell>
          <cell r="B3142" t="str">
            <v>RV25100150/</v>
          </cell>
          <cell r="C3142" t="str">
            <v>La de vidro com  espessura de 1".  Fornecimento.</v>
          </cell>
          <cell r="D3142" t="str">
            <v>m2</v>
          </cell>
          <cell r="E3142">
            <v>6.57</v>
          </cell>
        </row>
        <row r="3143">
          <cell r="A3143" t="str">
            <v>RV010125</v>
          </cell>
          <cell r="B3143" t="str">
            <v>RV25100200/</v>
          </cell>
          <cell r="C3143" t="str">
            <v>Painel Wall (Fibrowall) ou similar, para uso em alvenaria, em la de vidro, na espessura de 40mm, com chapa nas dimensoes de (1,20x2,10)m, na cor natural e elevacao FW1 (painel cego).  Fornecimento.</v>
          </cell>
          <cell r="D3143" t="str">
            <v>un</v>
          </cell>
          <cell r="E3143">
            <v>161.52000000000001</v>
          </cell>
        </row>
        <row r="3144">
          <cell r="A3144" t="str">
            <v>RV010126</v>
          </cell>
          <cell r="B3144" t="str">
            <v>RV25100203/</v>
          </cell>
          <cell r="C3144" t="str">
            <v>Painel Wall (Fibrowall) ou similar, para uso em piso, em la de vidro, macico, na espessura de 40mm, com chapa nas dimensoes de (1,20x2,50)m, na cor natural e elevacao FW1 (painel cego).  Fornecimento.</v>
          </cell>
          <cell r="D3144" t="str">
            <v>un</v>
          </cell>
          <cell r="E3144">
            <v>175.38</v>
          </cell>
        </row>
        <row r="3145">
          <cell r="A3145" t="str">
            <v>RV009451</v>
          </cell>
          <cell r="B3145" t="str">
            <v>RV25100250/</v>
          </cell>
          <cell r="C3145" t="str">
            <v>Revestimento de paredes, 25mm de espessura, da Climatex ou similar.  Fornecimento e colocacao.</v>
          </cell>
          <cell r="D3145" t="str">
            <v>m2</v>
          </cell>
          <cell r="E3145">
            <v>54.03</v>
          </cell>
        </row>
        <row r="3146">
          <cell r="A3146" t="str">
            <v>RV009454</v>
          </cell>
          <cell r="B3146" t="str">
            <v>RV25100253/</v>
          </cell>
          <cell r="C3146" t="str">
            <v>Revestimento de parede, 3,7mm de espessura, da Muralflex da Fademac ou similar.  Fornecimento e colocacao.</v>
          </cell>
          <cell r="D3146" t="str">
            <v>m2</v>
          </cell>
          <cell r="E3146">
            <v>16.54</v>
          </cell>
        </row>
        <row r="3147">
          <cell r="A3147" t="str">
            <v>RV010343</v>
          </cell>
          <cell r="B3147" t="str">
            <v>RV25100300/</v>
          </cell>
          <cell r="C3147" t="str">
            <v>Tecido Formatex ou similar, codigo 00807/095, na cor vinho/azul, com 1,37m de largura, 100% de polyprop para forracao acustica de paredes.  Fornecimento.</v>
          </cell>
          <cell r="D3147" t="str">
            <v>m2</v>
          </cell>
          <cell r="E3147" t="e">
            <v>#N/A</v>
          </cell>
        </row>
        <row r="3148">
          <cell r="A3148" t="str">
            <v>RV000850</v>
          </cell>
          <cell r="B3148" t="str">
            <v>RV30050050/</v>
          </cell>
          <cell r="C3148" t="str">
            <v>Rodape de ladrilhos ceramicos Portobello ou similar, carga pesada, de (30x30)cm, na cor grafite ou branca, cortados ao meio, cimento, saibro e areia no traco 1:2:3.</v>
          </cell>
          <cell r="D3148" t="str">
            <v>m</v>
          </cell>
          <cell r="E3148">
            <v>6.91</v>
          </cell>
        </row>
        <row r="3149">
          <cell r="A3149" t="str">
            <v>RV010274</v>
          </cell>
          <cell r="B3149" t="str">
            <v>RV30050100/</v>
          </cell>
          <cell r="C3149" t="str">
            <v>Rodape ceramico com 10cm de altura, assentado com argamassa de cimento, areia e saibro.  Fornecimento e colocacao.</v>
          </cell>
          <cell r="D3149" t="str">
            <v>m</v>
          </cell>
          <cell r="E3149">
            <v>20.05</v>
          </cell>
        </row>
        <row r="3150">
          <cell r="A3150" t="str">
            <v>SC000195</v>
          </cell>
          <cell r="B3150" t="str">
            <v>SC05050050/</v>
          </cell>
          <cell r="C3150" t="str">
            <v>Arrancamento de aparelhos de iluminacao, inclusive lampadas.</v>
          </cell>
          <cell r="D3150" t="str">
            <v>un</v>
          </cell>
          <cell r="E3150">
            <v>1.82</v>
          </cell>
        </row>
        <row r="3151">
          <cell r="A3151" t="str">
            <v>SC000196</v>
          </cell>
          <cell r="B3151" t="str">
            <v>SC05050100/</v>
          </cell>
          <cell r="C3151" t="str">
            <v>Arrancamento de aparelhos sanitarios.</v>
          </cell>
          <cell r="D3151" t="str">
            <v>un</v>
          </cell>
          <cell r="E3151">
            <v>6.07</v>
          </cell>
        </row>
        <row r="3152">
          <cell r="A3152" t="str">
            <v>SC002220</v>
          </cell>
          <cell r="B3152" t="str">
            <v>SC05050150/</v>
          </cell>
          <cell r="C3152" t="str">
            <v>Arrancamento de bancada de pia ou banca seca de ate 1m de altura por ate 0,80m de largura.</v>
          </cell>
          <cell r="D3152" t="str">
            <v>m</v>
          </cell>
          <cell r="E3152">
            <v>11.61</v>
          </cell>
        </row>
        <row r="3153">
          <cell r="A3153" t="str">
            <v>SC000197</v>
          </cell>
          <cell r="B3153" t="str">
            <v>SC05050200/</v>
          </cell>
          <cell r="C3153" t="str">
            <v>Arrancamento de grades, gradis, alambrados, cercas e portoes.</v>
          </cell>
          <cell r="D3153" t="str">
            <v>m2</v>
          </cell>
          <cell r="E3153">
            <v>4.84</v>
          </cell>
        </row>
        <row r="3154">
          <cell r="A3154" t="str">
            <v>SC000193</v>
          </cell>
          <cell r="B3154" t="str">
            <v>SC05050250/</v>
          </cell>
          <cell r="C3154" t="str">
            <v>Arrancamento de meios-fios, de granito ou concreto retos ou curvos, inclusive afastamento lateral dentro do canteiro de servico.</v>
          </cell>
          <cell r="D3154" t="str">
            <v>m</v>
          </cell>
          <cell r="E3154">
            <v>5.33</v>
          </cell>
        </row>
        <row r="3155">
          <cell r="A3155" t="str">
            <v>SC000194</v>
          </cell>
          <cell r="B3155" t="str">
            <v>SC05050300/</v>
          </cell>
          <cell r="C3155" t="str">
            <v>Arrancamento de paralelepipedos, inclusive afastamento lateral dentro do canteiro de servico.</v>
          </cell>
          <cell r="D3155" t="str">
            <v>m2</v>
          </cell>
          <cell r="E3155">
            <v>2.42</v>
          </cell>
        </row>
        <row r="3156">
          <cell r="A3156" t="str">
            <v>SC000191</v>
          </cell>
          <cell r="B3156" t="str">
            <v>SC05050350/</v>
          </cell>
          <cell r="C3156" t="str">
            <v>Arrancamento de portas, janelas e caixilhos de ar condicionado ou outros.</v>
          </cell>
          <cell r="D3156" t="str">
            <v>un</v>
          </cell>
          <cell r="E3156">
            <v>6.87</v>
          </cell>
        </row>
        <row r="3157">
          <cell r="A3157" t="str">
            <v>SC000192</v>
          </cell>
          <cell r="B3157" t="str">
            <v>SC05050400/</v>
          </cell>
          <cell r="C3157" t="str">
            <v>Arrancamento de tentos ou travessoes, de granito ou concreto, inclusive afastamento lateral dentro do canteiro de servico.</v>
          </cell>
          <cell r="D3157" t="str">
            <v>m</v>
          </cell>
          <cell r="E3157">
            <v>6.29</v>
          </cell>
        </row>
        <row r="3158">
          <cell r="A3158" t="str">
            <v>SC002217</v>
          </cell>
          <cell r="B3158" t="str">
            <v>SC05050450/</v>
          </cell>
          <cell r="C3158" t="str">
            <v>Arrancamento de tubos de concreto e manilhas ceramicas com diametro de 0,10m a 0,30m, inclusive empilhamento lateral dentro do canteiro de servico.</v>
          </cell>
          <cell r="D3158" t="str">
            <v>m</v>
          </cell>
          <cell r="E3158">
            <v>3.15</v>
          </cell>
        </row>
        <row r="3159">
          <cell r="A3159" t="str">
            <v>SC002218</v>
          </cell>
          <cell r="B3159" t="str">
            <v>SC05050500/</v>
          </cell>
          <cell r="C3159" t="str">
            <v>Arrancamento de tubos de concreto e manilhas ceramicas com diametro de 0,40m a 0,60m, inclusive empilhamento lateral dentro do canteiro de servico.</v>
          </cell>
          <cell r="D3159" t="str">
            <v>m</v>
          </cell>
          <cell r="E3159">
            <v>4.3600000000000003</v>
          </cell>
        </row>
        <row r="3160">
          <cell r="A3160" t="str">
            <v>SC002219</v>
          </cell>
          <cell r="B3160" t="str">
            <v>SC05050550/</v>
          </cell>
          <cell r="C3160" t="str">
            <v>Arrancamento de tubulacao de ferro galvanizado, sem escavacao ou rasgo em alvenaria.</v>
          </cell>
          <cell r="D3160" t="str">
            <v>m</v>
          </cell>
          <cell r="E3160">
            <v>1.82</v>
          </cell>
        </row>
        <row r="3161">
          <cell r="A3161" t="str">
            <v>SC018055</v>
          </cell>
          <cell r="B3161" t="str">
            <v>SC05050601/</v>
          </cell>
          <cell r="C3161" t="str">
            <v>Demolicao manual de alvenaria de pedra argamassada, inclusive empilhamento lateral dentro do canteiro de servico.</v>
          </cell>
          <cell r="D3161" t="str">
            <v>m3</v>
          </cell>
          <cell r="E3161">
            <v>33.1</v>
          </cell>
        </row>
        <row r="3162">
          <cell r="A3162" t="str">
            <v>SC017692</v>
          </cell>
          <cell r="B3162" t="str">
            <v>SC05050650/</v>
          </cell>
          <cell r="C3162" t="str">
            <v>Demolicao manual de alvenaria de pedra seca, inclusive empilhamento dentro do canteiro de servico.</v>
          </cell>
          <cell r="D3162" t="str">
            <v>m3</v>
          </cell>
          <cell r="E3162">
            <v>22.07</v>
          </cell>
        </row>
        <row r="3163">
          <cell r="A3163" t="str">
            <v>SC018000</v>
          </cell>
          <cell r="B3163" t="str">
            <v>SC15050600/</v>
          </cell>
          <cell r="C3163" t="str">
            <v>Macaranduba serrada ou similar, de (1,5x5,0)cm.  Fornecimento.</v>
          </cell>
          <cell r="D3163" t="str">
            <v>m</v>
          </cell>
          <cell r="E3163">
            <v>0.73</v>
          </cell>
        </row>
        <row r="3164">
          <cell r="A3164" t="str">
            <v>SC017664</v>
          </cell>
          <cell r="B3164" t="str">
            <v>SC15100050/</v>
          </cell>
          <cell r="C3164" t="str">
            <v>Chapa de aco de 3/4", para passagem de veiculos sobre valas, compreendendo colocacao, uso e retirada, medida pela area da chapa em cada aplicacao, inclusive mobilizacao, transporte, carga e descarga e o travamento com grampos.</v>
          </cell>
          <cell r="D3164" t="str">
            <v>m2</v>
          </cell>
          <cell r="E3164">
            <v>17.649999999999999</v>
          </cell>
        </row>
        <row r="3165">
          <cell r="A3165" t="str">
            <v>SC008989</v>
          </cell>
          <cell r="B3165" t="str">
            <v>SC15150050/</v>
          </cell>
          <cell r="C3165" t="str">
            <v>Eletrodo OK 46, diametro de 2,5mm.  Fornecimento.</v>
          </cell>
          <cell r="D3165" t="str">
            <v>Kg</v>
          </cell>
          <cell r="E3165">
            <v>7.13</v>
          </cell>
        </row>
        <row r="3166">
          <cell r="A3166" t="str">
            <v>SC017666</v>
          </cell>
          <cell r="B3166" t="str">
            <v>SC20050050/</v>
          </cell>
          <cell r="C3166" t="str">
            <v>Solda de topo, descendente, em chapa de aco chanfrada de 1/4" de espessura, para servico de assentamento de tubulacao ou peca de aco utilizando conversor eletrico.</v>
          </cell>
          <cell r="D3166" t="str">
            <v>m</v>
          </cell>
          <cell r="E3166">
            <v>29.67</v>
          </cell>
        </row>
        <row r="3167">
          <cell r="A3167" t="str">
            <v>SC017667</v>
          </cell>
          <cell r="B3167" t="str">
            <v>SC20050100/</v>
          </cell>
          <cell r="C3167" t="str">
            <v>Solda de topo, descendente, em chapa de aco chanfrada de 5/16" de espessura, para servico de assentamento de tubulacao ou peca de aco utilizando conversor eletrico.</v>
          </cell>
          <cell r="D3167" t="str">
            <v>m</v>
          </cell>
          <cell r="E3167">
            <v>39.799999999999997</v>
          </cell>
        </row>
        <row r="3168">
          <cell r="A3168" t="str">
            <v>SC017668</v>
          </cell>
          <cell r="B3168" t="str">
            <v>SC20050150/</v>
          </cell>
          <cell r="C3168" t="str">
            <v>Solda de topo, descendente, em chapa de aco chanfrada de 3/8" de espessura, para servico de assentamento de tubulacao ou peca de aco utilizando conversor eletrico.</v>
          </cell>
          <cell r="D3168" t="str">
            <v>m</v>
          </cell>
          <cell r="E3168">
            <v>60.56</v>
          </cell>
        </row>
        <row r="3169">
          <cell r="A3169" t="str">
            <v>SC000266</v>
          </cell>
          <cell r="B3169" t="str">
            <v>SC20050200/</v>
          </cell>
          <cell r="C3169" t="str">
            <v>Solda de topo, descendente, em chapa de aco chanfrada a 30o, de 1/4" de espessura, utilizando conversor eletromotorizado, e admitindo um tempo produtivo de 75%.  Utilizando-se Maquina de Solda a oleo diesel, multiplicar o custo do item por 1,15.</v>
          </cell>
          <cell r="D3169" t="str">
            <v>m</v>
          </cell>
          <cell r="E3169">
            <v>12.65</v>
          </cell>
        </row>
        <row r="3170">
          <cell r="A3170" t="str">
            <v>SC000267</v>
          </cell>
          <cell r="B3170" t="str">
            <v>SC20050250/</v>
          </cell>
          <cell r="C3170" t="str">
            <v>Solda de topo, descendente, em chapa de aco chanfrada a 30o, de 3/8" de espessura, utilizando conversor eletromotorizado, e admitindo um tempo produtivo de 75%.  Utilizando-se Maquina de Solda a oleo diesel, multiplicar o custo do item por 1,15.</v>
          </cell>
          <cell r="D3170" t="str">
            <v>m</v>
          </cell>
          <cell r="E3170">
            <v>27.21</v>
          </cell>
        </row>
        <row r="3171">
          <cell r="A3171" t="str">
            <v>SC000268</v>
          </cell>
          <cell r="B3171" t="str">
            <v>SC20050300/</v>
          </cell>
          <cell r="C3171" t="str">
            <v>Solda de topo, descendente, em chapa de  aco chanfrada a 30o, de 1/2" de espessura, utilizando conversor eletromotorizado, e admitindo um tempo produtivo de 75%.  Utilizando-se Maquina de Solda a oleo diesel, multiplicar o custo do item por 1,15.</v>
          </cell>
          <cell r="D3171" t="str">
            <v>m</v>
          </cell>
          <cell r="E3171">
            <v>50.83</v>
          </cell>
        </row>
        <row r="3172">
          <cell r="A3172" t="str">
            <v>SC017669</v>
          </cell>
          <cell r="B3172" t="str">
            <v>SC20050350/</v>
          </cell>
          <cell r="C3172" t="str">
            <v>Solda de topo, em tubos de aco galvanizado no diametro de 1/2", utilizando conversor eletrico, inclusive corte e/ou chanfro das extremidades.</v>
          </cell>
          <cell r="D3172" t="str">
            <v>un</v>
          </cell>
          <cell r="E3172">
            <v>2.11</v>
          </cell>
        </row>
        <row r="3173">
          <cell r="A3173" t="str">
            <v>SC017670</v>
          </cell>
          <cell r="B3173" t="str">
            <v>SC20050400/</v>
          </cell>
          <cell r="C3173" t="str">
            <v>Solda de topo, em tubos de aco galvanizado no diametro de 3/4", utilizando conversor eletrico, inclusive corte e/ou chanfro das extremidades.</v>
          </cell>
          <cell r="D3173" t="str">
            <v>un</v>
          </cell>
          <cell r="E3173">
            <v>2.74</v>
          </cell>
        </row>
        <row r="3174">
          <cell r="A3174" t="str">
            <v>SC017671</v>
          </cell>
          <cell r="B3174" t="str">
            <v>SC20050450/</v>
          </cell>
          <cell r="C3174" t="str">
            <v>Solda de topo, em tubos de aco galvanizado no diametro de 1", utilizando conversor eletrico, inclusive corte e/ou chanfro das extremidades.</v>
          </cell>
          <cell r="D3174" t="str">
            <v>un</v>
          </cell>
          <cell r="E3174">
            <v>4.26</v>
          </cell>
        </row>
        <row r="3175">
          <cell r="A3175" t="str">
            <v>SC017672</v>
          </cell>
          <cell r="B3175" t="str">
            <v>SC20050500/</v>
          </cell>
          <cell r="C3175" t="str">
            <v>Solda de topo, em tubos de aco galvanizado no diametro de 1 1/4", utilizando conversor eletrico, inclusive corte e/ou chanfro das extremidades.</v>
          </cell>
          <cell r="D3175" t="str">
            <v>un</v>
          </cell>
          <cell r="E3175">
            <v>5.9</v>
          </cell>
        </row>
        <row r="3176">
          <cell r="A3176" t="str">
            <v>SC017673</v>
          </cell>
          <cell r="B3176" t="str">
            <v>SC20050550/</v>
          </cell>
          <cell r="C3176" t="str">
            <v>Solda de topo, em tubos de aco galvanizado no diametro de 1 1/2", utilizando conversor eletrico, inclusive corte e/ou chanfro das extremidades.</v>
          </cell>
          <cell r="D3176" t="str">
            <v>un</v>
          </cell>
          <cell r="E3176">
            <v>6.99</v>
          </cell>
        </row>
        <row r="3177">
          <cell r="A3177" t="str">
            <v>SC017674</v>
          </cell>
          <cell r="B3177" t="str">
            <v>SC20050600/</v>
          </cell>
          <cell r="C3177" t="str">
            <v>Solda de topo, em tubos de aco galvanizado no diametro de 2", utilizando conversor eletrico, inclusive corte e/ou chanfro das extremidades.</v>
          </cell>
          <cell r="D3177" t="str">
            <v>un</v>
          </cell>
          <cell r="E3177">
            <v>9.07</v>
          </cell>
        </row>
        <row r="3178">
          <cell r="A3178" t="str">
            <v>SC005895</v>
          </cell>
          <cell r="B3178" t="str">
            <v>SC20100050/</v>
          </cell>
          <cell r="C3178" t="str">
            <v>Solda de topo em vergalhoes de aco, com diametro de 1/2".</v>
          </cell>
          <cell r="D3178" t="str">
            <v>un</v>
          </cell>
          <cell r="E3178">
            <v>1.83</v>
          </cell>
        </row>
        <row r="3179">
          <cell r="A3179" t="str">
            <v>SC010392</v>
          </cell>
          <cell r="B3179" t="str">
            <v>SC20150050/</v>
          </cell>
          <cell r="C3179" t="str">
            <v>Corte com macarico manual de oxiacetileno em chapa de aco de 3/16" de espessura.</v>
          </cell>
          <cell r="D3179" t="str">
            <v>m</v>
          </cell>
          <cell r="E3179">
            <v>1.32</v>
          </cell>
        </row>
        <row r="3180">
          <cell r="A3180" t="str">
            <v>SC010393</v>
          </cell>
          <cell r="B3180" t="str">
            <v>SC20150100/</v>
          </cell>
          <cell r="C3180" t="str">
            <v>Corte com macarico manual de oxiacetileno em chapa de aco de 1/4" de espessura.</v>
          </cell>
          <cell r="D3180" t="str">
            <v>m</v>
          </cell>
          <cell r="E3180">
            <v>1.6</v>
          </cell>
        </row>
        <row r="3181">
          <cell r="A3181" t="str">
            <v>SC010394</v>
          </cell>
          <cell r="B3181" t="str">
            <v>SC20150150/</v>
          </cell>
          <cell r="C3181" t="str">
            <v>Corte com macarico manual de oxiacetileno em chapa de aco de 5/16" de espessura.</v>
          </cell>
          <cell r="D3181" t="str">
            <v>m</v>
          </cell>
          <cell r="E3181">
            <v>1.98</v>
          </cell>
        </row>
        <row r="3182">
          <cell r="A3182" t="str">
            <v>SC010395</v>
          </cell>
          <cell r="B3182" t="str">
            <v>SC20150200/</v>
          </cell>
          <cell r="C3182" t="str">
            <v>Corte com macarico manual de oxiacetileno em chapa de aco de 3/8" de espessura.</v>
          </cell>
          <cell r="D3182" t="str">
            <v>m</v>
          </cell>
          <cell r="E3182">
            <v>2.65</v>
          </cell>
        </row>
        <row r="3183">
          <cell r="A3183" t="str">
            <v>SC010396</v>
          </cell>
          <cell r="B3183" t="str">
            <v>SC20150250/</v>
          </cell>
          <cell r="C3183" t="str">
            <v>Corte com macarico manual de oxiacetileno em chapa de aco de 1/2" de espessura.</v>
          </cell>
          <cell r="D3183" t="str">
            <v>m</v>
          </cell>
          <cell r="E3183">
            <v>3.44</v>
          </cell>
        </row>
        <row r="3184">
          <cell r="A3184" t="str">
            <v>SC000216</v>
          </cell>
          <cell r="B3184" t="str">
            <v>SC30050050/</v>
          </cell>
          <cell r="C3184" t="str">
            <v>Enceramento de piso de qualquer natureza, 1 demao.</v>
          </cell>
          <cell r="D3184" t="str">
            <v>m2</v>
          </cell>
          <cell r="E3184">
            <v>1.73</v>
          </cell>
        </row>
        <row r="3185">
          <cell r="A3185" t="str">
            <v>SC000215</v>
          </cell>
          <cell r="B3185" t="str">
            <v>SC30050100/</v>
          </cell>
          <cell r="C3185" t="str">
            <v>Raspagem, calafetacao e aplicacao de 3 demaos de Synteko ou similar em tacos ou assoalho de madeira.</v>
          </cell>
          <cell r="D3185" t="str">
            <v>m2</v>
          </cell>
          <cell r="E3185">
            <v>11</v>
          </cell>
        </row>
        <row r="3186">
          <cell r="A3186" t="str">
            <v>SC008516</v>
          </cell>
          <cell r="B3186" t="str">
            <v>SC30100050/</v>
          </cell>
          <cell r="C3186" t="str">
            <v>Lixamento de concreto aparente com lixadeira eletrica.</v>
          </cell>
          <cell r="D3186" t="str">
            <v>m2</v>
          </cell>
          <cell r="E3186">
            <v>2.4900000000000002</v>
          </cell>
        </row>
        <row r="3187">
          <cell r="A3187" t="str">
            <v>SC000211</v>
          </cell>
          <cell r="B3187" t="str">
            <v>SC30100100A</v>
          </cell>
          <cell r="C3187" t="str">
            <v>Polimento de piso de alta resistencia, feito mecanicamente, por vez.</v>
          </cell>
          <cell r="D3187" t="str">
            <v>m2</v>
          </cell>
          <cell r="E3187">
            <v>11.01</v>
          </cell>
        </row>
        <row r="3188">
          <cell r="A3188" t="str">
            <v>SC000212</v>
          </cell>
          <cell r="B3188" t="str">
            <v>SC30100150A</v>
          </cell>
          <cell r="C3188" t="str">
            <v>Polimento de piso de marmorite feito mecanicamente.</v>
          </cell>
          <cell r="D3188" t="str">
            <v>m2</v>
          </cell>
          <cell r="E3188">
            <v>10.34</v>
          </cell>
        </row>
        <row r="3189">
          <cell r="A3189" t="str">
            <v>SC000209</v>
          </cell>
          <cell r="B3189" t="str">
            <v>SC30100200A</v>
          </cell>
          <cell r="C3189" t="str">
            <v>Polimento manual de rodape de marmorite.</v>
          </cell>
          <cell r="D3189" t="str">
            <v>m</v>
          </cell>
          <cell r="E3189">
            <v>16.760000000000002</v>
          </cell>
        </row>
        <row r="3190">
          <cell r="A3190" t="str">
            <v>SC000210</v>
          </cell>
          <cell r="B3190" t="str">
            <v>SC30100250A</v>
          </cell>
          <cell r="C3190" t="str">
            <v>Polimento manual de rodape em material de alta resistencia.</v>
          </cell>
          <cell r="D3190" t="str">
            <v>m</v>
          </cell>
          <cell r="E3190">
            <v>20.82</v>
          </cell>
        </row>
        <row r="3191">
          <cell r="A3191" t="str">
            <v>SC017645</v>
          </cell>
          <cell r="B3191" t="str">
            <v>SC30150050/</v>
          </cell>
          <cell r="C3191" t="str">
            <v>Limpeza de aparelhos sanitarios, inclusive metais correspondentes.</v>
          </cell>
          <cell r="D3191" t="str">
            <v>un</v>
          </cell>
          <cell r="E3191">
            <v>2.66</v>
          </cell>
        </row>
        <row r="3192">
          <cell r="A3192" t="str">
            <v>SC017627</v>
          </cell>
          <cell r="B3192" t="str">
            <v>SC30150100/</v>
          </cell>
          <cell r="C3192" t="str">
            <v>Limpeza de parede revestida com chapas laminadas, inclusive o uso de escada, exclusive andaimes.</v>
          </cell>
          <cell r="D3192" t="str">
            <v>m2</v>
          </cell>
          <cell r="E3192">
            <v>1.43</v>
          </cell>
        </row>
        <row r="3193">
          <cell r="A3193" t="str">
            <v>SC017625</v>
          </cell>
          <cell r="B3193" t="str">
            <v>SC30150150/</v>
          </cell>
          <cell r="C3193" t="str">
            <v>Limpeza em parede revestida com marmore, granito ou pedras decorativas (madeira, lajinha ou similar), com a lavagem da mesma utilizando acido diluida em agua, inclusive uso de escada ate 2 pavimento.</v>
          </cell>
          <cell r="D3193" t="str">
            <v>m2</v>
          </cell>
          <cell r="E3193">
            <v>1.69</v>
          </cell>
        </row>
        <row r="3194">
          <cell r="A3194" t="str">
            <v>SC017623</v>
          </cell>
          <cell r="B3194" t="str">
            <v>SC30150200/</v>
          </cell>
          <cell r="C3194" t="str">
            <v>Limpeza de parede revestida com pastilhas, ceramica ou azulejo, com a lavagem da mesma utilizando solucao acida diluida em agua, inclusive uso de escada ate 2 pavimentos.</v>
          </cell>
          <cell r="D3194" t="str">
            <v>m2</v>
          </cell>
          <cell r="E3194">
            <v>1.57</v>
          </cell>
        </row>
        <row r="3195">
          <cell r="A3195" t="str">
            <v>SC017626</v>
          </cell>
          <cell r="B3195" t="str">
            <v>SC30150250/</v>
          </cell>
          <cell r="C3195" t="str">
            <v>Limpeza de peitoris.</v>
          </cell>
          <cell r="D3195" t="str">
            <v>m</v>
          </cell>
          <cell r="E3195">
            <v>1.24</v>
          </cell>
        </row>
        <row r="3196">
          <cell r="A3196" t="str">
            <v>SC017624</v>
          </cell>
          <cell r="B3196" t="str">
            <v>SC30150300/</v>
          </cell>
          <cell r="C3196" t="str">
            <v>Limpeza de pisos ceramicos, pisos de pedras ou similares.</v>
          </cell>
          <cell r="D3196" t="str">
            <v>m2</v>
          </cell>
          <cell r="E3196">
            <v>1.57</v>
          </cell>
        </row>
        <row r="3197">
          <cell r="A3197" t="str">
            <v>SC017644</v>
          </cell>
          <cell r="B3197" t="str">
            <v>SC30150350/</v>
          </cell>
          <cell r="C3197" t="str">
            <v>Limpeza de pisos cimentados.</v>
          </cell>
          <cell r="D3197" t="str">
            <v>m2</v>
          </cell>
          <cell r="E3197">
            <v>1.57</v>
          </cell>
        </row>
        <row r="3198">
          <cell r="A3198" t="str">
            <v>SC017805</v>
          </cell>
          <cell r="B3198" t="str">
            <v>SC30150400/</v>
          </cell>
          <cell r="C3198" t="str">
            <v>Limpeza de pisos vinilicos.</v>
          </cell>
          <cell r="D3198" t="str">
            <v>m2</v>
          </cell>
          <cell r="E3198">
            <v>1.43</v>
          </cell>
        </row>
        <row r="3199">
          <cell r="A3199" t="str">
            <v>SC017628</v>
          </cell>
          <cell r="B3199" t="str">
            <v>SC30150450/</v>
          </cell>
          <cell r="C3199" t="str">
            <v>Limpeza mecanica de tapete ou carpete executada no local da instalacao, considerando area minima de 30m2, (areas maiores que 250m2 considerar a area real reduzida em 25%).</v>
          </cell>
          <cell r="D3199" t="str">
            <v>m2</v>
          </cell>
          <cell r="E3199">
            <v>2.2999999999999998</v>
          </cell>
        </row>
        <row r="3200">
          <cell r="A3200" t="str">
            <v>SC017643</v>
          </cell>
          <cell r="B3200" t="str">
            <v>SC30150500/</v>
          </cell>
          <cell r="C3200" t="str">
            <v>Limpeza de vidros, por area de superficie (1 lado).</v>
          </cell>
          <cell r="D3200" t="str">
            <v>m2</v>
          </cell>
          <cell r="E3200">
            <v>1.34</v>
          </cell>
        </row>
        <row r="3201">
          <cell r="A3201" t="str">
            <v>SC000233</v>
          </cell>
          <cell r="B3201" t="str">
            <v>SC35050050A</v>
          </cell>
          <cell r="C3201" t="str">
            <v>Levantamento ou rebaixamento de tampao sobre faixa de rolamento, considerando demolicao de camada de asfalto e concreto, movimentacao e concretagem, inclusive cerca protetora, transporte de material e bota fora do material excedente.</v>
          </cell>
          <cell r="D3201" t="str">
            <v>un</v>
          </cell>
          <cell r="E3201">
            <v>89.56</v>
          </cell>
        </row>
        <row r="3202">
          <cell r="A3202" t="str">
            <v>SC017622</v>
          </cell>
          <cell r="B3202" t="str">
            <v>SC35050100/</v>
          </cell>
          <cell r="C3202" t="str">
            <v>Levantamento ou rebaixamento de tampao sobre calcada, considerando demolicao de camada de concreto, movimentacao e concretagem, inclusive cerca protetora, transporte de material e bota fora do material excedente.</v>
          </cell>
          <cell r="D3202" t="str">
            <v>un</v>
          </cell>
          <cell r="E3202">
            <v>78.37</v>
          </cell>
        </row>
        <row r="3203">
          <cell r="A3203" t="str">
            <v>SC002242</v>
          </cell>
          <cell r="B3203" t="str">
            <v>SC35100050/</v>
          </cell>
          <cell r="C3203" t="str">
            <v>Limpeza de caixa de areia, em encosta, ate 1,50m de profundidade.</v>
          </cell>
          <cell r="D3203" t="str">
            <v>m3</v>
          </cell>
          <cell r="E3203">
            <v>19.36</v>
          </cell>
        </row>
        <row r="3204">
          <cell r="A3204" t="str">
            <v>SC017758</v>
          </cell>
          <cell r="B3204" t="str">
            <v>SC35100100/</v>
          </cell>
          <cell r="C3204" t="str">
            <v>Limpeza mecanica de caixa de contencao, exclusive o transporte do transporte do material retirado.</v>
          </cell>
          <cell r="D3204" t="str">
            <v>m3</v>
          </cell>
          <cell r="E3204">
            <v>0.53</v>
          </cell>
        </row>
        <row r="3205">
          <cell r="A3205" t="str">
            <v>SC017647</v>
          </cell>
          <cell r="B3205" t="str">
            <v>SC35100150/</v>
          </cell>
          <cell r="C3205" t="str">
            <v>Limpeza de caixa de ralo, exclusive transporte do material retirado.</v>
          </cell>
          <cell r="D3205" t="str">
            <v>un</v>
          </cell>
          <cell r="E3205">
            <v>3.39</v>
          </cell>
        </row>
        <row r="3206">
          <cell r="A3206" t="str">
            <v>SC017637</v>
          </cell>
          <cell r="B3206" t="str">
            <v>SC35100200/</v>
          </cell>
          <cell r="C3206" t="str">
            <v>Limpeza manual de galeria retangular, exclusive transporte do material retirado.</v>
          </cell>
          <cell r="D3206" t="str">
            <v>m3</v>
          </cell>
          <cell r="E3206">
            <v>37.130000000000003</v>
          </cell>
        </row>
        <row r="3207">
          <cell r="A3207" t="str">
            <v>SC000235</v>
          </cell>
          <cell r="B3207" t="str">
            <v>SC35100250/</v>
          </cell>
          <cell r="C3207" t="str">
            <v>Limpeza manual de poco de visita de ate 3m de profundidade, exclusive transporte do material retirado.</v>
          </cell>
          <cell r="D3207" t="str">
            <v>m3</v>
          </cell>
          <cell r="E3207">
            <v>7.26</v>
          </cell>
        </row>
        <row r="3208">
          <cell r="A3208" t="str">
            <v>SC017757</v>
          </cell>
          <cell r="B3208" t="str">
            <v>SC35100300/</v>
          </cell>
          <cell r="C3208" t="str">
            <v>Limpeza manual de ramal de ralo, exclusive o transporte do material retirado.</v>
          </cell>
          <cell r="D3208" t="str">
            <v>m</v>
          </cell>
          <cell r="E3208">
            <v>1.45</v>
          </cell>
        </row>
        <row r="3209">
          <cell r="A3209" t="str">
            <v>SC017629</v>
          </cell>
          <cell r="B3209" t="str">
            <v>SC35100350/</v>
          </cell>
          <cell r="C3209" t="str">
            <v>Limpeza manual de reservatorios d'agua (cisterna e caixas d'agua elevadas).</v>
          </cell>
          <cell r="D3209" t="str">
            <v>m2</v>
          </cell>
          <cell r="E3209">
            <v>2.9</v>
          </cell>
        </row>
        <row r="3210">
          <cell r="A3210" t="str">
            <v>SC018086</v>
          </cell>
          <cell r="B3210" t="str">
            <v>SC35100500/</v>
          </cell>
          <cell r="C3210" t="e">
            <v>#N/A</v>
          </cell>
          <cell r="D3210" t="e">
            <v>#N/A</v>
          </cell>
          <cell r="E3210">
            <v>112.76</v>
          </cell>
        </row>
        <row r="3211">
          <cell r="A3211" t="str">
            <v>SC018087</v>
          </cell>
          <cell r="B3211" t="str">
            <v>SC35100509/</v>
          </cell>
          <cell r="C3211" t="e">
            <v>#N/A</v>
          </cell>
          <cell r="D3211" t="e">
            <v>#N/A</v>
          </cell>
          <cell r="E3211">
            <v>67.709999999999994</v>
          </cell>
        </row>
        <row r="3212">
          <cell r="A3212" t="str">
            <v>SC018088</v>
          </cell>
          <cell r="B3212" t="str">
            <v>SC35100600/</v>
          </cell>
          <cell r="C3212" t="e">
            <v>#N/A</v>
          </cell>
          <cell r="D3212" t="e">
            <v>#N/A</v>
          </cell>
          <cell r="E3212">
            <v>56.49</v>
          </cell>
        </row>
        <row r="3213">
          <cell r="A3213" t="str">
            <v>SC017638</v>
          </cell>
          <cell r="B3213" t="str">
            <v>SC35150050/</v>
          </cell>
          <cell r="C3213" t="str">
            <v>Limpeza ou preparacao de estruturas metalicas com jato de areia, inclusive retirada previa de ferragens e tinta existente.</v>
          </cell>
          <cell r="D3213" t="str">
            <v>m2</v>
          </cell>
          <cell r="E3213">
            <v>11.31</v>
          </cell>
        </row>
        <row r="3214">
          <cell r="A3214" t="str">
            <v>SC017187</v>
          </cell>
          <cell r="B3214" t="str">
            <v>SC35150100/</v>
          </cell>
          <cell r="C3214" t="str">
            <v>Limpeza ou preparo de superficie de concreto com jato d'agua quente com pressao minima de 2400lb, solvente e escova de piacava.</v>
          </cell>
          <cell r="D3214" t="str">
            <v>m2</v>
          </cell>
          <cell r="E3214">
            <v>4.05</v>
          </cell>
        </row>
        <row r="3215">
          <cell r="A3215" t="str">
            <v>SC017639</v>
          </cell>
          <cell r="B3215" t="str">
            <v>SC35150150/</v>
          </cell>
          <cell r="C3215" t="str">
            <v>Limpeza ou preparo de superficie de concreto com jato de agua pressurizada ou ar, em condicoes que permitam um rendimento medio de 5m2/h.</v>
          </cell>
          <cell r="D3215" t="str">
            <v>m2</v>
          </cell>
          <cell r="E3215">
            <v>9.02</v>
          </cell>
        </row>
        <row r="3216">
          <cell r="A3216" t="str">
            <v>SC017646</v>
          </cell>
          <cell r="B3216" t="str">
            <v>SC35150200/</v>
          </cell>
          <cell r="C3216" t="str">
            <v>Limpeza ou preparo de superficie de concreto com jato de agua pressurizada ou ar, em condicoes que permitam um rendimento medio de 15m2/h.</v>
          </cell>
          <cell r="D3216" t="str">
            <v>m2</v>
          </cell>
          <cell r="E3216">
            <v>2.88</v>
          </cell>
        </row>
        <row r="3217">
          <cell r="A3217" t="str">
            <v>SC009194</v>
          </cell>
          <cell r="B3217" t="str">
            <v>SC35150250/</v>
          </cell>
          <cell r="C3217" t="str">
            <v>Limpeza de superficie de monumetos historicos de argamassa, ferro, bronze, marmore, granito, etc; com jateamento de agua a pressao regulavel e/ou escovacao, utilizando detergente biodegradavel, inclusive fornecimento dos materiais.</v>
          </cell>
          <cell r="D3217" t="str">
            <v>m2</v>
          </cell>
          <cell r="E3217">
            <v>13.41</v>
          </cell>
        </row>
        <row r="3218">
          <cell r="A3218" t="str">
            <v>SC017648</v>
          </cell>
          <cell r="B3218" t="str">
            <v>SC35150300/</v>
          </cell>
          <cell r="C3218" t="str">
            <v>Limpeza de superficie de monumentos historicos de argamassa, ferro, bronze, marmore, granito, etc; com jateamento de agua a pressao regulavel e/ou escovacao, utilizando removedor biodegradavel e neutralizador, com aplicacao tecnica adequada, inclusive for</v>
          </cell>
          <cell r="D3218" t="str">
            <v>m2</v>
          </cell>
          <cell r="E3218">
            <v>20.25</v>
          </cell>
        </row>
        <row r="3219">
          <cell r="A3219" t="str">
            <v>SC000253</v>
          </cell>
          <cell r="B3219" t="str">
            <v>SC35150350/</v>
          </cell>
          <cell r="C3219" t="str">
            <v>Paraloid TB 148S para protecao de superficie de monumentos historicos.  Fornecimento e aplicacao.</v>
          </cell>
          <cell r="D3219" t="str">
            <v>m2</v>
          </cell>
          <cell r="E3219">
            <v>6.54</v>
          </cell>
        </row>
        <row r="3220">
          <cell r="A3220" t="str">
            <v>SC017640</v>
          </cell>
          <cell r="B3220" t="str">
            <v>SC35150400/</v>
          </cell>
          <cell r="C3220" t="str">
            <v>Limpeza de tuneis com jato d'agua, solvente e escova de piacava.</v>
          </cell>
          <cell r="D3220" t="str">
            <v>m2</v>
          </cell>
          <cell r="E3220">
            <v>4</v>
          </cell>
        </row>
        <row r="3221">
          <cell r="A3221" t="str">
            <v>SC002082</v>
          </cell>
          <cell r="B3221" t="str">
            <v>SC35150450/</v>
          </cell>
          <cell r="C3221" t="str">
            <v>Lixamento manual em estrutura metalica, com escova de aco.</v>
          </cell>
          <cell r="D3221" t="str">
            <v>m2</v>
          </cell>
          <cell r="E3221">
            <v>0.26</v>
          </cell>
        </row>
        <row r="3222">
          <cell r="A3222" t="str">
            <v>SC017716</v>
          </cell>
          <cell r="B3222" t="str">
            <v>SC35150500/</v>
          </cell>
          <cell r="C3222" t="str">
            <v>Lixamento para limpeza ou preparacao de estruturas metalicas, utilizando lixadeira eletrica.</v>
          </cell>
          <cell r="D3222" t="str">
            <v>m2</v>
          </cell>
          <cell r="E3222">
            <v>14.2</v>
          </cell>
        </row>
        <row r="3223">
          <cell r="A3223" t="str">
            <v>SC005703</v>
          </cell>
          <cell r="B3223" t="str">
            <v>SC40050050/</v>
          </cell>
          <cell r="C3223" t="str">
            <v>Arame galvanizado no 12, fornecimento e colocacao em cercas com moirao de madeira, inclusive retirada do arame existente.</v>
          </cell>
          <cell r="D3223" t="str">
            <v>m</v>
          </cell>
          <cell r="E3223">
            <v>0.63</v>
          </cell>
        </row>
        <row r="3224">
          <cell r="A3224" t="str">
            <v>SE004204</v>
          </cell>
          <cell r="B3224" t="str">
            <v>SE20200050A</v>
          </cell>
          <cell r="C3224" t="str">
            <v>Composicao basica de laboratorio.</v>
          </cell>
          <cell r="D3224" t="str">
            <v>un</v>
          </cell>
          <cell r="E3224">
            <v>37.99</v>
          </cell>
        </row>
        <row r="3225">
          <cell r="A3225" t="str">
            <v>SE001973</v>
          </cell>
          <cell r="B3225" t="str">
            <v>SE20200100A</v>
          </cell>
          <cell r="C3225" t="str">
            <v>Custo horario produtivo Wagon Drill.</v>
          </cell>
          <cell r="D3225" t="str">
            <v>h</v>
          </cell>
          <cell r="E3225">
            <v>343.08</v>
          </cell>
        </row>
        <row r="3226">
          <cell r="A3226" t="str">
            <v>SE001974</v>
          </cell>
          <cell r="B3226" t="str">
            <v>SE20200150A</v>
          </cell>
          <cell r="C3226" t="str">
            <v>Custo horario improdutivo Wagon Drill.</v>
          </cell>
          <cell r="D3226" t="str">
            <v>h</v>
          </cell>
          <cell r="E3226">
            <v>101.19</v>
          </cell>
        </row>
        <row r="3227">
          <cell r="A3227" t="str">
            <v>SE010356</v>
          </cell>
          <cell r="B3227" t="str">
            <v>SE20200200A</v>
          </cell>
          <cell r="C3227" t="str">
            <v>Custo horario produtivo Widia ou similar-Solo.</v>
          </cell>
          <cell r="D3227" t="str">
            <v>h</v>
          </cell>
          <cell r="E3227">
            <v>70.31</v>
          </cell>
        </row>
        <row r="3228">
          <cell r="A3228" t="str">
            <v>SE010358</v>
          </cell>
          <cell r="B3228" t="str">
            <v>SE20200250A</v>
          </cell>
          <cell r="C3228" t="str">
            <v>Custo horario improdutivo Widia ou similar-Solo.</v>
          </cell>
          <cell r="D3228" t="str">
            <v>h</v>
          </cell>
          <cell r="E3228">
            <v>70.28</v>
          </cell>
        </row>
        <row r="3229">
          <cell r="A3229" t="str">
            <v>SE010357</v>
          </cell>
          <cell r="B3229" t="str">
            <v>SE20200300A</v>
          </cell>
          <cell r="C3229" t="str">
            <v>Custo horario produtivo Widia ou similar-Alteracao e rocha.</v>
          </cell>
          <cell r="D3229" t="str">
            <v>h</v>
          </cell>
          <cell r="E3229">
            <v>70.31</v>
          </cell>
        </row>
        <row r="3230">
          <cell r="A3230" t="str">
            <v>SE010355</v>
          </cell>
          <cell r="B3230" t="str">
            <v>SE20200350A</v>
          </cell>
          <cell r="C3230" t="str">
            <v>Custo horario produtivo diamante rocha sa.</v>
          </cell>
          <cell r="D3230" t="str">
            <v>h</v>
          </cell>
          <cell r="E3230">
            <v>130.97999999999999</v>
          </cell>
        </row>
        <row r="3231">
          <cell r="A3231" t="str">
            <v>SE010359</v>
          </cell>
          <cell r="B3231" t="str">
            <v>SE20200400A</v>
          </cell>
          <cell r="C3231" t="str">
            <v>Custo horario improdutivo diamante rocha sa.</v>
          </cell>
          <cell r="D3231" t="str">
            <v>h</v>
          </cell>
          <cell r="E3231">
            <v>42.35</v>
          </cell>
        </row>
        <row r="3232">
          <cell r="A3232" t="str">
            <v>SE002057</v>
          </cell>
          <cell r="B3232" t="str">
            <v>SE20200450/</v>
          </cell>
          <cell r="C3232" t="str">
            <v>Distanciometro eletronico completo.</v>
          </cell>
          <cell r="D3232" t="str">
            <v>h</v>
          </cell>
          <cell r="E3232">
            <v>2.33</v>
          </cell>
        </row>
        <row r="3233">
          <cell r="A3233" t="str">
            <v>SE003700</v>
          </cell>
          <cell r="B3233" t="str">
            <v>SE25050050A</v>
          </cell>
          <cell r="C3233" t="str">
            <v>Elaboracao de projeto de micro e mesodrenagem (vazao ate 10m3/seg.) em conformidade com as normas estabelecidas pelo Departamento de Drenagem do Departamento Geral de Projetos da Secretaria Municipal de Obras e Servicos Publicos da Prefeitura da Cidade do</v>
          </cell>
          <cell r="D3233" t="str">
            <v>Km</v>
          </cell>
          <cell r="E3233">
            <v>5751.52</v>
          </cell>
        </row>
        <row r="3234">
          <cell r="A3234" t="str">
            <v>SE003701</v>
          </cell>
          <cell r="B3234" t="str">
            <v>SE25050100A</v>
          </cell>
          <cell r="C3234" t="str">
            <v>Elaboracao de projeto de macrodrenagem (vazao a partir de 10m3/seg.) em conformidade com as normas estabelecidas pelo Departamento de Drenagem do Departamento Geral de Projetos da Secretaria Municipal de Obras e Servicos Publicos da Prefeitura da Cidade d</v>
          </cell>
          <cell r="D3234" t="str">
            <v>Km</v>
          </cell>
          <cell r="E3234">
            <v>7653.82</v>
          </cell>
        </row>
        <row r="3235">
          <cell r="A3235" t="str">
            <v>SE006771</v>
          </cell>
          <cell r="B3235" t="str">
            <v>SE25050150/</v>
          </cell>
          <cell r="C3235" t="str">
            <v>Projeto executivo de sistema de drenagem, em Autocad, em area de ate 20.000m2.</v>
          </cell>
          <cell r="D3235" t="str">
            <v>m2</v>
          </cell>
          <cell r="E3235">
            <v>0.27</v>
          </cell>
        </row>
        <row r="3236">
          <cell r="A3236" t="str">
            <v>SE006772</v>
          </cell>
          <cell r="B3236" t="str">
            <v>SE25050200/</v>
          </cell>
          <cell r="C3236" t="str">
            <v>Projeto executivo de sistema de drenagem, em Autocad, em area acima de 20.000m2.</v>
          </cell>
          <cell r="D3236" t="str">
            <v>m2</v>
          </cell>
          <cell r="E3236">
            <v>0.2</v>
          </cell>
        </row>
        <row r="3237">
          <cell r="A3237" t="str">
            <v>SE017137</v>
          </cell>
          <cell r="B3237" t="str">
            <v>SE25100050A</v>
          </cell>
          <cell r="C3237" t="str">
            <v>Projeto Basico para urbanizacao/reurbanizacao de areas, visando a organizacao espacial e das atividades, devendo contemplar: sistema viario (locais para carga e descarga, faixa exclusiva e desenho geometrico), passeios, pracas, arborizacao, iluminacao com</v>
          </cell>
          <cell r="D3237" t="str">
            <v>ha</v>
          </cell>
          <cell r="E3237">
            <v>22956.11</v>
          </cell>
        </row>
        <row r="3238">
          <cell r="A3238" t="str">
            <v>SE017133</v>
          </cell>
          <cell r="B3238" t="str">
            <v>SE25100100A</v>
          </cell>
          <cell r="C3238" t="str">
            <v>Projeto executivo para urbanizacao/reurbanizacao de aras, visando a organizacao espacial e das atividades, devendo contemplar: sistema viario (locais para carga e descarga, faixa exclusiva e desenho geometrico), passeios, pracas, arborizacao, iluminacao c</v>
          </cell>
          <cell r="D3238" t="str">
            <v>ha</v>
          </cell>
          <cell r="E3238">
            <v>36478.959999999999</v>
          </cell>
        </row>
        <row r="3239">
          <cell r="A3239" t="str">
            <v>SE017136</v>
          </cell>
          <cell r="B3239" t="str">
            <v>SE25100150A</v>
          </cell>
          <cell r="C3239" t="str">
            <v>Projeto executivo para urbanizacao/reurbanizacao (geometrico, cortes e detalhes) para tratamento paisagistico de areas publicas, apresentado em Autocad nos padroes da contratante, inclusive as operacoes pertinentes e a coordenacao dos projetos complementa</v>
          </cell>
          <cell r="D3239" t="str">
            <v>ha</v>
          </cell>
          <cell r="E3239">
            <v>18013.310000000001</v>
          </cell>
        </row>
        <row r="3240">
          <cell r="A3240" t="str">
            <v>SE007173</v>
          </cell>
          <cell r="B3240" t="str">
            <v>SE25100200/</v>
          </cell>
          <cell r="C3240" t="str">
            <v>Projeto de via de pedestres em favela, com largura maxima de 1,50m.</v>
          </cell>
          <cell r="D3240" t="str">
            <v>Km</v>
          </cell>
          <cell r="E3240" t="e">
            <v>#N/A</v>
          </cell>
        </row>
        <row r="3241">
          <cell r="A3241" t="str">
            <v>SE007174</v>
          </cell>
          <cell r="B3241" t="str">
            <v>SE25100250A</v>
          </cell>
          <cell r="C3241" t="str">
            <v>Projeto de via simples de veiculos em favela, com 1 faixa de rolamento, com largura maxima de 3m.</v>
          </cell>
          <cell r="D3241" t="str">
            <v>Km</v>
          </cell>
          <cell r="E3241">
            <v>3119.49</v>
          </cell>
        </row>
        <row r="3242">
          <cell r="A3242" t="str">
            <v>SE007181</v>
          </cell>
          <cell r="B3242" t="str">
            <v>SE25100300/</v>
          </cell>
          <cell r="C3242" t="str">
            <v>Projeto de via para veiculos e pedestres em favela, com calcada lateral e 1 faixa de rolamento com largura maxima de 4,50m.</v>
          </cell>
          <cell r="D3242" t="str">
            <v>Km</v>
          </cell>
          <cell r="E3242" t="e">
            <v>#N/A</v>
          </cell>
        </row>
        <row r="3243">
          <cell r="A3243" t="str">
            <v>SE007198</v>
          </cell>
          <cell r="B3243" t="str">
            <v>SE25100350A</v>
          </cell>
          <cell r="C3243" t="str">
            <v>Projeto para passarela sobre logradouro publico, com rampas e/ou escadas.</v>
          </cell>
          <cell r="D3243" t="str">
            <v>m2</v>
          </cell>
          <cell r="E3243">
            <v>46.5</v>
          </cell>
        </row>
        <row r="3244">
          <cell r="A3244" t="str">
            <v>SE017135</v>
          </cell>
          <cell r="B3244" t="str">
            <v>SE25100400A</v>
          </cell>
          <cell r="C3244" t="str">
            <v>Projeto executivo para tratamento paisagistico com especificacao vegetal legendada e quantificada, em areas publicas, apresentado em Autocad nos padroes da contratante.</v>
          </cell>
          <cell r="D3244" t="str">
            <v>ha</v>
          </cell>
          <cell r="E3244">
            <v>8202.9</v>
          </cell>
        </row>
        <row r="3245">
          <cell r="A3245" t="str">
            <v>SE017138</v>
          </cell>
          <cell r="B3245" t="str">
            <v>SE25100450A</v>
          </cell>
          <cell r="C3245" t="str">
            <v>Projeto executivo de via especial para veiculos e pedestres, em avenidas canal, com calcadas em ambos os lados, com ate 3 faixas de rolamento, marcando o canal por um dos lados, com largura maxima de 40m, apresentado em Autocad nos padroes da contratante.</v>
          </cell>
          <cell r="D3245" t="str">
            <v>ha</v>
          </cell>
          <cell r="E3245">
            <v>1768.77</v>
          </cell>
        </row>
        <row r="3246">
          <cell r="A3246" t="str">
            <v>SE017140</v>
          </cell>
          <cell r="B3246" t="str">
            <v>SE25100500A</v>
          </cell>
          <cell r="C3246" t="str">
            <v xml:space="preserve">Projeto executivo de via especial para veiculos e pedestres em ruas e avenidas urbanas, com calcadas em ambos os lados, canteiro central e separadores de pistas laterais em ambos os sentidos e com largura maxima de 46m, apresentado em Autocad nos padroes </v>
          </cell>
          <cell r="D3246" t="str">
            <v>ha</v>
          </cell>
          <cell r="E3246">
            <v>3359.83</v>
          </cell>
        </row>
        <row r="3247">
          <cell r="A3247" t="str">
            <v>SE017144</v>
          </cell>
          <cell r="B3247" t="str">
            <v>SE25100550A</v>
          </cell>
          <cell r="C3247" t="str">
            <v>Projeto executivo de via para veiculos e pedestres em ruas e avenidas urbanas, com calcadas em ambos os lados e 2 faixas de rolamento com largura maxima de 13m, apresentado em Autocad nos padroes da contratante.</v>
          </cell>
          <cell r="D3247" t="str">
            <v>ha</v>
          </cell>
          <cell r="E3247">
            <v>3119.49</v>
          </cell>
        </row>
        <row r="3248">
          <cell r="A3248" t="str">
            <v>SE017143</v>
          </cell>
          <cell r="B3248" t="str">
            <v>SE25100600A</v>
          </cell>
          <cell r="C3248" t="str">
            <v>Projeto executivo de via para veiculos e pedestres em ruas e avenidas urbanas, com calcadas em ambos os lados e 3 faixas de rolamento com largura maxima de 16m, apresentado em Autocad nos padroes da contratante.</v>
          </cell>
          <cell r="D3248" t="str">
            <v>ha</v>
          </cell>
          <cell r="E3248">
            <v>2872.56</v>
          </cell>
        </row>
        <row r="3249">
          <cell r="A3249" t="str">
            <v>SE017139</v>
          </cell>
          <cell r="B3249" t="str">
            <v>SE25100650A</v>
          </cell>
          <cell r="C3249" t="str">
            <v>Projeto executivo de via especial para veiculos e pedestres em ruas e avenidas urbanas, com calcadas em ambos os lados, canteiro central, com 3 faixas de rolamento nas pistas centrais e separadores de pistas laterais em ambos sentidos e com largura  maxim</v>
          </cell>
          <cell r="D3249" t="str">
            <v>ha</v>
          </cell>
          <cell r="E3249">
            <v>3209.5</v>
          </cell>
        </row>
        <row r="3250">
          <cell r="A3250" t="str">
            <v>SE017142</v>
          </cell>
          <cell r="B3250" t="str">
            <v>SE25100700A</v>
          </cell>
          <cell r="C3250" t="str">
            <v>Projeto executivo de via para veiculos e pedestres em ruas e avenidas urbanas, com calcadas em ambos os lados e 4 faixas de rolamento com largura maxima de 25m, apresentado em Autocad nos padroes da contratante.</v>
          </cell>
          <cell r="D3250" t="str">
            <v>ha</v>
          </cell>
          <cell r="E3250">
            <v>2086.0700000000002</v>
          </cell>
        </row>
        <row r="3251">
          <cell r="A3251" t="str">
            <v>SE017141</v>
          </cell>
          <cell r="B3251" t="str">
            <v>SE25100750A</v>
          </cell>
          <cell r="C3251" t="str">
            <v>Projeto executivo de via especial para veiculos e pedestres em ruas e avenidas urbanas, com calcadas em ambos os lados, canteiro central e pistas com 4 faixas de rolamento em cada sentido, com largura maxima de 40m, apresentado em Autocad nos padroes da c</v>
          </cell>
          <cell r="D3251" t="str">
            <v>ha</v>
          </cell>
          <cell r="E3251">
            <v>3271.37</v>
          </cell>
        </row>
        <row r="3252">
          <cell r="A3252" t="str">
            <v>SE017146</v>
          </cell>
          <cell r="B3252" t="str">
            <v>SE25100800A</v>
          </cell>
          <cell r="C3252" t="str">
            <v>Projeto executivo de via simples de ciclovia, com 1 faixa de rolamento, com largura maxima de 1,30m, apresentado em Autoca nos padroes da contratante.</v>
          </cell>
          <cell r="D3252" t="str">
            <v>ha</v>
          </cell>
          <cell r="E3252">
            <v>2731.92</v>
          </cell>
        </row>
        <row r="3253">
          <cell r="A3253" t="str">
            <v>SE017145</v>
          </cell>
          <cell r="B3253" t="str">
            <v>SE25100850A</v>
          </cell>
          <cell r="C3253" t="str">
            <v>Projeto executivo de via dupla de ciclovia, com 2 faixas de rolamento, com largura maxima de 3m, apresentado em Autocad nos padroes da contratante.</v>
          </cell>
          <cell r="D3253" t="str">
            <v>ha</v>
          </cell>
          <cell r="E3253">
            <v>4008.32</v>
          </cell>
        </row>
        <row r="3254">
          <cell r="A3254" t="str">
            <v>SE004845</v>
          </cell>
          <cell r="B3254" t="str">
            <v>SE25150050A</v>
          </cell>
          <cell r="C3254" t="str">
            <v>Projeto basico de arquitetura para predios hospitalares de ate 1000m2,  apresentado em Autocad for Windows nos padroes da contratante, inclusive as legalizacoes pertinentes e a coordenacao dos projetos complementares.</v>
          </cell>
          <cell r="D3254" t="str">
            <v>m2</v>
          </cell>
          <cell r="E3254">
            <v>38.83</v>
          </cell>
        </row>
        <row r="3255">
          <cell r="A3255" t="str">
            <v>SE004847</v>
          </cell>
          <cell r="B3255" t="str">
            <v>SE25150100A</v>
          </cell>
          <cell r="C3255" t="str">
            <v>Projeto basico de arquitetura para predios hospitalares de 1000 ate 4000m2,  apresentado em Autocad for Windows nos padroes da contratante, inclusive as legalizacoes pertinentes e a coordenacao dos projetos complementares.  Observacao: ate 1000m2 conforme</v>
          </cell>
          <cell r="D3255" t="str">
            <v>m2</v>
          </cell>
          <cell r="E3255">
            <v>35.869999999999997</v>
          </cell>
        </row>
        <row r="3256">
          <cell r="A3256" t="str">
            <v>SE004848</v>
          </cell>
          <cell r="B3256" t="str">
            <v>SE25150150A</v>
          </cell>
          <cell r="C3256" t="str">
            <v xml:space="preserve">Projeto basico de arquitetura para predios hospitalares acima de 4000m2,  apresentado em Autocad for Windows nos padroes da contratante, inclusive as legalizacoes pertinentes e a coordenacao dos projetos complementares.  Observacao: ate 1000m2 conforme o </v>
          </cell>
          <cell r="D3256" t="str">
            <v>m2</v>
          </cell>
          <cell r="E3256">
            <v>33.700000000000003</v>
          </cell>
        </row>
        <row r="3257">
          <cell r="A3257" t="str">
            <v>SE004895</v>
          </cell>
          <cell r="B3257" t="str">
            <v>SE25150200A</v>
          </cell>
          <cell r="C3257" t="str">
            <v>Projeto estrutural para predios hospitalares ate 1000m2, apresentado em disquete, sendo o arquivo compativel com o Autocad R12 da Autodesk, e uma copia em papel vegetal nos padroes da contratante, constando de plantas de forma, armacao e detalhes, de acor</v>
          </cell>
          <cell r="D3257" t="str">
            <v>m2</v>
          </cell>
          <cell r="E3257">
            <v>25.45</v>
          </cell>
        </row>
        <row r="3258">
          <cell r="A3258" t="str">
            <v>SE004898</v>
          </cell>
          <cell r="B3258" t="str">
            <v>SE25150250A</v>
          </cell>
          <cell r="C3258" t="str">
            <v>Projeto estrutural para predios hospitalares de 1000 a 4000m2, apresentado em disquete, sendo o arquivo compativel com o Autocad R12 da Autodesk, e uma copia em papel vegetal nos padroes da contratante, constando de plantas de forma, armacao e detalhes, d</v>
          </cell>
          <cell r="D3258" t="str">
            <v>m2</v>
          </cell>
          <cell r="E3258">
            <v>22.42</v>
          </cell>
        </row>
        <row r="3259">
          <cell r="A3259" t="str">
            <v>SE004906</v>
          </cell>
          <cell r="B3259" t="str">
            <v>SE25150300A</v>
          </cell>
          <cell r="C3259" t="str">
            <v>Projeto estrutural para predios hospitalares acima de 4000m2, apresentado em disquete, sendo o arquivo compativel com o Autocad R12 da Autodesk, e uma copia em papel vegetal nos padroes da contratante, constando de plantas de forma, armacao e detalhes, de</v>
          </cell>
          <cell r="D3259" t="str">
            <v>m2</v>
          </cell>
          <cell r="E3259">
            <v>19.29</v>
          </cell>
        </row>
        <row r="3260">
          <cell r="A3260" t="str">
            <v>SE004964</v>
          </cell>
          <cell r="B3260" t="str">
            <v>SE25150350A</v>
          </cell>
          <cell r="C3260" t="str">
            <v>Projeto executivo de arquitetura para predios hospitalares de ate 500m2 apresentado em Autocad For Windows nos padroes da contratante, inclusive as legalizacoes pertinentes e a coordenacao dos projetos complementares.</v>
          </cell>
          <cell r="D3260" t="str">
            <v>m2</v>
          </cell>
          <cell r="E3260">
            <v>58.9</v>
          </cell>
        </row>
        <row r="3261">
          <cell r="A3261" t="str">
            <v>SE004965</v>
          </cell>
          <cell r="B3261" t="str">
            <v>SE25150400A</v>
          </cell>
          <cell r="C3261" t="str">
            <v>Projeto executivo de arquitetura para predios hospitalares de 1000 ate 4000m2 apresentado em Autocad For Windows nos padroes da contratante, inclusive as legalizacoes pertinentes e a coordenacao dos projetos complementares.  Observacao: ate 1000m2 conform</v>
          </cell>
          <cell r="D3261" t="str">
            <v>m2</v>
          </cell>
          <cell r="E3261">
            <v>54.19</v>
          </cell>
        </row>
        <row r="3262">
          <cell r="A3262" t="str">
            <v>SE004966</v>
          </cell>
          <cell r="B3262" t="str">
            <v>SE25150450A</v>
          </cell>
          <cell r="C3262" t="str">
            <v>Projeto executivo de arquitetura para predios hospitalares acima de 4000m2 apresentado em Autocad For Windows nos padroes da contratante, inclusive as legalizacoes pertinentes e a coordenacao dos projetos complementares.  Observacao: ate 1000m2 conforme o</v>
          </cell>
          <cell r="D3262" t="str">
            <v>m2</v>
          </cell>
          <cell r="E3262">
            <v>50.58</v>
          </cell>
        </row>
        <row r="3263">
          <cell r="A3263" t="str">
            <v>SE004838</v>
          </cell>
          <cell r="B3263" t="str">
            <v>SE25200050A</v>
          </cell>
          <cell r="C3263" t="str">
            <v>Projeto basico de para predios culturais de ate 500m2, apresentado em Autocad for Windows nos padroes da contratante, inclusive as legalizacoes pertinentes e a coordenacao dos projetos complementares.</v>
          </cell>
          <cell r="D3263" t="str">
            <v>m2</v>
          </cell>
          <cell r="E3263">
            <v>30.9</v>
          </cell>
        </row>
        <row r="3264">
          <cell r="A3264" t="str">
            <v>SE004840</v>
          </cell>
          <cell r="B3264" t="str">
            <v>SE25200100A</v>
          </cell>
          <cell r="C3264" t="str">
            <v>Projeto basico de arquitetura para predios culturais de 501 ate 3000m2, apresentado em Autocad for Windows nos padroes da contratante, inclusive as legalizacoes pertinentes e a coordenacao dos projetos complementares.  Observacao: ate 500m2 conforme o ite</v>
          </cell>
          <cell r="D3264" t="str">
            <v>m2</v>
          </cell>
          <cell r="E3264">
            <v>25.62</v>
          </cell>
        </row>
        <row r="3265">
          <cell r="A3265" t="str">
            <v>SE004841</v>
          </cell>
          <cell r="B3265" t="str">
            <v>SE25200150A</v>
          </cell>
          <cell r="C3265" t="str">
            <v>Projeto basico de arquitetura para predios culturais acima de 3000m2 apresentado em Autocad for Windows nos padroes da contratante, inclusive as legalizacoes pertinentes e a coordenacao dos projetos complementares.  Observacao: ate 500m2 conforme o item S</v>
          </cell>
          <cell r="D3265" t="str">
            <v>m2</v>
          </cell>
          <cell r="E3265">
            <v>21.93</v>
          </cell>
        </row>
        <row r="3266">
          <cell r="A3266" t="str">
            <v>SE004961</v>
          </cell>
          <cell r="B3266" t="str">
            <v>SE25200200A</v>
          </cell>
          <cell r="C3266" t="str">
            <v>Projeto executivo de arquitetura para predios culturais de ate 500m2 apresentado em Autocad For Windows nos padroes da contratante, inclusive as legalizacoes pertinentes e a coordenacao dos projetos complementares.</v>
          </cell>
          <cell r="D3266" t="str">
            <v>m2</v>
          </cell>
          <cell r="E3266">
            <v>46.48</v>
          </cell>
        </row>
        <row r="3267">
          <cell r="A3267" t="str">
            <v>SE004962</v>
          </cell>
          <cell r="B3267" t="str">
            <v>SE25200250A</v>
          </cell>
          <cell r="C3267" t="str">
            <v>Projeto executivo de arquitetura para predios culturais de 501 ate 3000m2 apresentado em Autocad For Windows nos padroes da contratante, inclusive as legalizacoes pertinentes e a coordenacao dos projetos complementares.  Observacao: ate 500m2 conforme o i</v>
          </cell>
          <cell r="D3267" t="str">
            <v>m2</v>
          </cell>
          <cell r="E3267">
            <v>42.59</v>
          </cell>
        </row>
        <row r="3268">
          <cell r="A3268" t="str">
            <v>SE004963</v>
          </cell>
          <cell r="B3268" t="str">
            <v>SE25200300A</v>
          </cell>
          <cell r="C3268" t="str">
            <v>Projeto executivo de arquitetura para predios culturais acima de 3000m2 apresentado em Autocad For Windows nos padroes da contratante, inclusive as legalizacoes pertinentes e a coordenacao dos projetos complementares.  Observacao: ate 500m2 conforme o ite</v>
          </cell>
          <cell r="D3268" t="str">
            <v>m2</v>
          </cell>
          <cell r="E3268">
            <v>32.99</v>
          </cell>
        </row>
        <row r="3269">
          <cell r="A3269" t="str">
            <v>SE004911</v>
          </cell>
          <cell r="B3269" t="str">
            <v>SE25200350A</v>
          </cell>
          <cell r="C3269" t="str">
            <v>Projeto estrutural para predios culturais ate 500m2, apresentado em disquete, sendo o arquivo compativel com o Autocad R12 da Autodesk, e uma copia em papel vegetal nos padroes da contratante constando de plantas de forma, armacao e detalhes, de acordo co</v>
          </cell>
          <cell r="D3269" t="str">
            <v>m2</v>
          </cell>
          <cell r="E3269">
            <v>25.45</v>
          </cell>
        </row>
        <row r="3270">
          <cell r="A3270" t="str">
            <v>SE004916</v>
          </cell>
          <cell r="B3270" t="str">
            <v>SE25200400A</v>
          </cell>
          <cell r="C3270" t="str">
            <v>Projeto estrutural para predios culturais de 500 a 3000m2, apresentado em disquete, sendo o arquivo compativel com o Autocad R12 da Autodesk, e uma copia em papel vegetal nos padroes da contratante, constando de plantas de forma, armacao e detalhes, de ac</v>
          </cell>
          <cell r="D3270" t="str">
            <v>m2</v>
          </cell>
          <cell r="E3270">
            <v>22.35</v>
          </cell>
        </row>
        <row r="3271">
          <cell r="A3271" t="str">
            <v>SE004921</v>
          </cell>
          <cell r="B3271" t="str">
            <v>SE25200450A</v>
          </cell>
          <cell r="C3271" t="str">
            <v>Projeto estrutural para predios culturais acima de 3000m2, apresentado em disquete, sendo o arquivo compativel com o Autocad R12 da Autodesk, e uma copia em papel vegetal nos padroes da contratante, constando de plantas de forma, armacao e detalhes, de ac</v>
          </cell>
          <cell r="D3271" t="str">
            <v>m2</v>
          </cell>
          <cell r="E3271">
            <v>19.600000000000001</v>
          </cell>
        </row>
        <row r="3272">
          <cell r="A3272" t="str">
            <v>SE004842</v>
          </cell>
          <cell r="B3272" t="str">
            <v>SE25250050A</v>
          </cell>
          <cell r="C3272" t="str">
            <v>Projeto basico de arquitetura para predios escolares e/ou administrativos de ate 500m2 apresentado em Autocad for Windows nos padroes da contratante, inclusive as legalizacoes pertinentes e a coordenacao dos projetos complementares.</v>
          </cell>
          <cell r="D3272" t="str">
            <v>m2</v>
          </cell>
          <cell r="E3272">
            <v>21.04</v>
          </cell>
        </row>
        <row r="3273">
          <cell r="A3273" t="str">
            <v>SE004843</v>
          </cell>
          <cell r="B3273" t="str">
            <v>SE25250100A</v>
          </cell>
          <cell r="C3273" t="str">
            <v>Projeto basico de arquitetura para predios escolares e/ou administrativos de 501 ate 3000m2,  apresentado em Autocad for Windows nos padroes da contratante, inclusive as legalizacoes pertinentes e a coordenacao dos projetos complementares.  Observacao: at</v>
          </cell>
          <cell r="D3273" t="str">
            <v>m2</v>
          </cell>
          <cell r="E3273">
            <v>16.11</v>
          </cell>
        </row>
        <row r="3274">
          <cell r="A3274" t="str">
            <v>SE004844</v>
          </cell>
          <cell r="B3274" t="str">
            <v>SE25250150A</v>
          </cell>
          <cell r="C3274" t="str">
            <v>Projeto basico de arquitetura para predios escolares e/ou administrativo de 3000m2, apresentado em Autocad for Windows nos padroes da contrante, inclusive as legalizacoes pertinentes e a coordenacao dos projetos complementares.  Observacao: ate 500m2 cnfo</v>
          </cell>
          <cell r="D3274" t="str">
            <v>m2</v>
          </cell>
          <cell r="E3274">
            <v>12.9</v>
          </cell>
        </row>
        <row r="3275">
          <cell r="A3275" t="str">
            <v>SE004924</v>
          </cell>
          <cell r="B3275" t="str">
            <v>SE25250200A</v>
          </cell>
          <cell r="C3275" t="str">
            <v>Projeto executivo de arquitetura para predios escolares e/ou administrativos de ate 500m2 apresentado em Autocad For Windows nos padroes da contratante, inclusive as legalizacoes pertinentes e a coordenacao dos projetos complementares.</v>
          </cell>
          <cell r="D3275" t="str">
            <v>m2</v>
          </cell>
          <cell r="E3275">
            <v>33.81</v>
          </cell>
        </row>
        <row r="3276">
          <cell r="A3276" t="str">
            <v>SE004929</v>
          </cell>
          <cell r="B3276" t="str">
            <v>SE25250250A</v>
          </cell>
          <cell r="C3276" t="str">
            <v>Projeto executivo de arquitetura para predios escolares e/ou administrativos de 501 ate 3000m2 apresentado em Autocad For Windows nos padroes da contratante, inclusive as legalizacoes pertinentes e a coordenacao dos projetos complementares.  Observacao at</v>
          </cell>
          <cell r="D3276" t="str">
            <v>m2</v>
          </cell>
          <cell r="E3276">
            <v>24.33</v>
          </cell>
        </row>
        <row r="3277">
          <cell r="A3277" t="str">
            <v>SE004959</v>
          </cell>
          <cell r="B3277" t="str">
            <v>SE25250300A</v>
          </cell>
          <cell r="C3277" t="str">
            <v>Projeto executivo de arquitetura para predios escolares e/ou administrativos acima de 3000m2 apresentado em Autocad For Windows nos padroes da contratante, inclusive as legalizacoes pertinentes e a coordenacao dos projetos complementares.  Observacao: ate</v>
          </cell>
          <cell r="D3277" t="str">
            <v>m2</v>
          </cell>
          <cell r="E3277">
            <v>19.489999999999998</v>
          </cell>
        </row>
        <row r="3278">
          <cell r="A3278" t="str">
            <v>SE004885</v>
          </cell>
          <cell r="B3278" t="str">
            <v>SE25250350A</v>
          </cell>
          <cell r="C3278" t="str">
            <v xml:space="preserve">Projeto estrutural para escolares e administrativos de ate 500m2 apresentado em disquete sendo o arquivo compativel com o Autocad R12 da Autodesk, e uma copia em papel vegetal nos padroes da contratante, constando de plantas de forma, armacao e detalhes, </v>
          </cell>
          <cell r="D3278" t="str">
            <v>m2</v>
          </cell>
          <cell r="E3278">
            <v>21.86</v>
          </cell>
        </row>
        <row r="3279">
          <cell r="A3279" t="str">
            <v>SE004888</v>
          </cell>
          <cell r="B3279" t="str">
            <v>SE25250400A</v>
          </cell>
          <cell r="C3279" t="str">
            <v>Projeto estrutural para escolares e administrativos de 500 a 3000m2, apresentado em disquete, sendo o arquivo compativel com o Autocad R12 da Autodesk, e uma copia em papel vegetal nos padroes da contratante, constando de plantas de forma, armacao e detal</v>
          </cell>
          <cell r="D3279" t="str">
            <v>m2</v>
          </cell>
          <cell r="E3279">
            <v>19.63</v>
          </cell>
        </row>
        <row r="3280">
          <cell r="A3280" t="str">
            <v>SE004890</v>
          </cell>
          <cell r="B3280" t="str">
            <v>SE25250450A</v>
          </cell>
          <cell r="C3280" t="str">
            <v>Projeto estrutural para escolares e administrativos acima de 3000m2, apresentado em disquete, sendo o arquivo compativel com o Autocad R12 da Autodesk, e uma  copia em papel vegetal nos padroes da contratante constando de plantas de forma, armacao e detal</v>
          </cell>
          <cell r="D3280" t="str">
            <v>m2</v>
          </cell>
          <cell r="E3280">
            <v>16.579999999999998</v>
          </cell>
        </row>
        <row r="3281">
          <cell r="A3281" t="str">
            <v>SE007482</v>
          </cell>
          <cell r="B3281" t="str">
            <v>SE25250500A</v>
          </cell>
          <cell r="C3281" t="str">
            <v>Projeto e levantamento planta cadastral em edificacoes da administracao municipal apresentado em disquete sendo o arquivo compativel com o Autocad  R12 da Autodesk e uma copia papel vegetal nos padroes da contratante constando de pranchas de 1m2 em acordo</v>
          </cell>
          <cell r="D3281" t="str">
            <v>un</v>
          </cell>
          <cell r="E3281">
            <v>1041.4100000000001</v>
          </cell>
        </row>
        <row r="3282">
          <cell r="A3282" t="str">
            <v>SE004851</v>
          </cell>
          <cell r="B3282" t="str">
            <v>SE25300050A</v>
          </cell>
          <cell r="C3282" t="str">
            <v>Projeto basico de arquitetura para loteamentos com 3 unidades uni ou bifamiliares para areas de ate 12000m2 apresentado em Autocad for Windows nos padroes da contratante, inclusive as legalizacoes pertinentes e a coordenacao dos projetos complementares.</v>
          </cell>
          <cell r="D3282" t="str">
            <v>m2</v>
          </cell>
          <cell r="E3282">
            <v>6.13</v>
          </cell>
        </row>
        <row r="3283">
          <cell r="A3283" t="str">
            <v>SE004855</v>
          </cell>
          <cell r="B3283" t="str">
            <v>SE25300100A</v>
          </cell>
          <cell r="C3283" t="str">
            <v>Projeto basico de arquitetura para loteamentos com 3 unidades uni ou bifamiliares para areas de 12000 ate 3600m2 apresentado em Autocad for Windows nos padroes da contratante, inclusive as legalizacoes pertinentes e a coordenacao dos projetos complementar</v>
          </cell>
          <cell r="D3283" t="str">
            <v>m2</v>
          </cell>
          <cell r="E3283">
            <v>4.3</v>
          </cell>
        </row>
        <row r="3284">
          <cell r="A3284" t="str">
            <v>SE004857</v>
          </cell>
          <cell r="B3284" t="str">
            <v>SE25300150A</v>
          </cell>
          <cell r="C3284" t="str">
            <v>Projeto basico de arquitetura para loteamentos com 3 unidades uni ou bifamiliares para areas acima de 36000m2 apresentado em Autocad for Windows nos padroes da contratante, inclusive as legalizacoes pertinentes e a coordenacao dos projetos complementares.</v>
          </cell>
          <cell r="D3284" t="str">
            <v>m2</v>
          </cell>
          <cell r="E3284">
            <v>4.28</v>
          </cell>
        </row>
        <row r="3285">
          <cell r="A3285" t="str">
            <v>ST017614</v>
          </cell>
          <cell r="B3285" t="str">
            <v>ST05050150/</v>
          </cell>
          <cell r="C3285" t="str">
            <v>Laminado elastoplastico em faixas, com espessura de 1,5mm e ate 50cm de largura, colorido (exceto branco e amarelo), com micro-esferas de vidro.  Em projetos que utilizem entre 150 e 500m2 do material.  Fornecimento e aplicacao.</v>
          </cell>
          <cell r="D3285" t="str">
            <v>m2</v>
          </cell>
          <cell r="E3285">
            <v>68.010000000000005</v>
          </cell>
        </row>
        <row r="3286">
          <cell r="A3286" t="str">
            <v>ST017613</v>
          </cell>
          <cell r="B3286" t="str">
            <v>ST05050200/</v>
          </cell>
          <cell r="C3286" t="str">
            <v>Laminado elastoplastico em faixas, com espessura de 1,5mm e ate 50cm de largura, na cor amarela, com micro-esferas de vidro.  Em projetos que utilizem entre 150 e 500m2 do material.  Fornecimento e aplicacao.</v>
          </cell>
          <cell r="D3286" t="str">
            <v>m2</v>
          </cell>
          <cell r="E3286">
            <v>65.41</v>
          </cell>
        </row>
        <row r="3287">
          <cell r="A3287" t="str">
            <v>ST017612</v>
          </cell>
          <cell r="B3287" t="str">
            <v>ST05050250/</v>
          </cell>
          <cell r="C3287" t="str">
            <v>Laminado elastoplastico em faixas, com espessura de 1,5mm e ate 50cm de largura, na cor branca, com micro-esferas de vidro.  Em projetos que utilizem entre 150 e 500m2 do material.  Fornecimento e aplicacao.</v>
          </cell>
          <cell r="D3287" t="str">
            <v>m2</v>
          </cell>
          <cell r="E3287">
            <v>60.71</v>
          </cell>
        </row>
        <row r="3288">
          <cell r="A3288" t="str">
            <v>ST017618</v>
          </cell>
          <cell r="B3288" t="str">
            <v>ST05050300/</v>
          </cell>
          <cell r="C3288" t="str">
            <v>Laminado elastoplastico em faixas, com espessura de 1,5mm e ate 50cm de largura, colorido (exceto branco e amarelo), com micro-esferas de vidro.  Em projetos que utilizem entre 500 e 1000m2 do material.  Fornecimento e aplicacao.</v>
          </cell>
          <cell r="D3288" t="str">
            <v>m2</v>
          </cell>
          <cell r="E3288">
            <v>65.61</v>
          </cell>
        </row>
        <row r="3289">
          <cell r="A3289" t="str">
            <v>ST017617</v>
          </cell>
          <cell r="B3289" t="str">
            <v>ST05050350/</v>
          </cell>
          <cell r="C3289" t="str">
            <v>Laminado elastoplastico em faixas, com espessura de 1,5mm e ate 50cm de largura, na cor amarela, com micro-esferas de vidro.  Em projetos que utilizem entre 500 e 1000m2 do material.  Fornecimento e aplicacao.</v>
          </cell>
          <cell r="D3289" t="str">
            <v>m2</v>
          </cell>
          <cell r="E3289">
            <v>63.11</v>
          </cell>
        </row>
        <row r="3290">
          <cell r="A3290" t="str">
            <v>ST017615</v>
          </cell>
          <cell r="B3290" t="str">
            <v>ST05050400/</v>
          </cell>
          <cell r="C3290" t="str">
            <v>Laminado elastoplastico em faixas, com espessura de 1,5mm e ate 50cm de largura, na cor branca, com micro-esferas de vidro.  Em projetos que utilizem entre 500 e 1000m2 do material.  Fornecimento e aplicacao.</v>
          </cell>
          <cell r="D3290" t="str">
            <v>m2</v>
          </cell>
          <cell r="E3290">
            <v>58.51</v>
          </cell>
        </row>
        <row r="3291">
          <cell r="A3291" t="str">
            <v>ST017620</v>
          </cell>
          <cell r="B3291" t="str">
            <v>ST05050450/</v>
          </cell>
          <cell r="C3291" t="str">
            <v>Laminado elastoplastico em faixas, com espessura de 1,5mm e ate 50cm de largura, colorido (exceto branco e amarelo), com micro-esferas de vidro.  Em projetos que utilizem acima de 1000m2 do material.  Fornecimento e aplicacao.</v>
          </cell>
          <cell r="D3291" t="str">
            <v>m2</v>
          </cell>
          <cell r="E3291">
            <v>64.010000000000005</v>
          </cell>
        </row>
        <row r="3292">
          <cell r="A3292" t="str">
            <v>ST017616</v>
          </cell>
          <cell r="B3292" t="str">
            <v>ST05050500/</v>
          </cell>
          <cell r="C3292" t="str">
            <v>Laminado elastoplastico em faixas, com espessura de 1,5mm e ate 50cm de largura, na cor amarela, com micro-esferas de vidro.  Em projetos que utilizem acima de 1000m2 do material.  Fornecimento e aplicacao.</v>
          </cell>
          <cell r="D3292" t="str">
            <v>m2</v>
          </cell>
          <cell r="E3292">
            <v>61.51</v>
          </cell>
        </row>
        <row r="3293">
          <cell r="A3293" t="str">
            <v>ST017619</v>
          </cell>
          <cell r="B3293" t="str">
            <v>ST05050550/</v>
          </cell>
          <cell r="C3293" t="str">
            <v>Laminado elastoplastico em faixas, com espessura de 1,5mm e ate 50cm de largura, na cor branca, com micro-esferas de vidro.  Em projetos que utilizem acima de 1000m2 do material.  Fornecimento e aplicacao.</v>
          </cell>
          <cell r="D3293" t="str">
            <v>m2</v>
          </cell>
          <cell r="E3293">
            <v>57.01</v>
          </cell>
        </row>
        <row r="3294">
          <cell r="A3294" t="str">
            <v>ST004523</v>
          </cell>
          <cell r="B3294" t="str">
            <v>ST05050600/</v>
          </cell>
          <cell r="C3294" t="str">
            <v>Mini-tachao bidirecional, conforme especificacao CET-RIO.  Fornecimento.</v>
          </cell>
          <cell r="D3294" t="str">
            <v>un</v>
          </cell>
          <cell r="E3294">
            <v>27.94</v>
          </cell>
        </row>
        <row r="3295">
          <cell r="A3295" t="str">
            <v>ST004521</v>
          </cell>
          <cell r="B3295" t="str">
            <v>ST05050650/</v>
          </cell>
          <cell r="C3295" t="str">
            <v>Mini-tachao monodirecional, conforme especificacao CET-RIO.  Fornecimento.</v>
          </cell>
          <cell r="D3295" t="str">
            <v>un</v>
          </cell>
          <cell r="E3295">
            <v>22.94</v>
          </cell>
        </row>
        <row r="3296">
          <cell r="A3296" t="str">
            <v>ST004538</v>
          </cell>
          <cell r="B3296" t="str">
            <v>ST05050700A</v>
          </cell>
          <cell r="C3296" t="str">
            <v>Retirada de massa termoplastica.</v>
          </cell>
          <cell r="D3296" t="str">
            <v>m2</v>
          </cell>
          <cell r="E3296">
            <v>26.75</v>
          </cell>
        </row>
        <row r="3297">
          <cell r="A3297" t="str">
            <v>ST004526</v>
          </cell>
          <cell r="B3297" t="str">
            <v>ST05050750/</v>
          </cell>
          <cell r="C3297" t="str">
            <v>Segregador, conforme especificacao CET-RIO.  Fornecimento.</v>
          </cell>
          <cell r="D3297" t="str">
            <v>un</v>
          </cell>
          <cell r="E3297">
            <v>37.25</v>
          </cell>
        </row>
        <row r="3298">
          <cell r="A3298" t="str">
            <v>ST017609</v>
          </cell>
          <cell r="B3298" t="str">
            <v>ST05050800/</v>
          </cell>
          <cell r="C3298" t="str">
            <v>Simbolos em laminado elastoplastico, com 1,5mm de espessura e com medidas diversas, em cores, com micro-esferas de vidro.  Em projetos que utilizem entre 150 e 500m2 do material.  Fornecimento e aplicacao.</v>
          </cell>
          <cell r="D3298" t="str">
            <v>m2</v>
          </cell>
          <cell r="E3298">
            <v>68.959999999999994</v>
          </cell>
        </row>
        <row r="3299">
          <cell r="A3299" t="str">
            <v>ST017610</v>
          </cell>
          <cell r="B3299" t="str">
            <v>ST05050850/</v>
          </cell>
          <cell r="C3299" t="str">
            <v>Simbolos em laminado elastoplastico, com 1,5mm de espessura e com medidas diversas, em cores, com micro-esferas de vidro.  Em projetos que utilizem entre 500 e 1000m2 do material.  Fornecimento e aplicacao.</v>
          </cell>
          <cell r="D3299" t="str">
            <v>m2</v>
          </cell>
          <cell r="E3299">
            <v>65.31</v>
          </cell>
        </row>
        <row r="3300">
          <cell r="A3300" t="str">
            <v>ST017611</v>
          </cell>
          <cell r="B3300" t="str">
            <v>ST05050900/</v>
          </cell>
          <cell r="C3300" t="str">
            <v>Simbolos em laminado elastoplastico, com 1,5mm de espessura e com medidas diversas, em cores, com micro-esferas de vidro.  Em projetos que utilizem acima de 1000m2 do material.  Fornecimento e aplicacao.</v>
          </cell>
          <cell r="D3300" t="str">
            <v>m2</v>
          </cell>
          <cell r="E3300">
            <v>62.26</v>
          </cell>
        </row>
        <row r="3301">
          <cell r="A3301" t="str">
            <v>ST017630</v>
          </cell>
          <cell r="B3301" t="str">
            <v>ST05050950/</v>
          </cell>
          <cell r="C3301" t="str">
            <v>Sinalizacao horizontal com massa termoplastica, aplicada por aspersao, conforme especificacao CET-RIO, em projetos ate 100m2.</v>
          </cell>
          <cell r="D3301" t="str">
            <v>m2</v>
          </cell>
          <cell r="E3301">
            <v>33.82</v>
          </cell>
        </row>
        <row r="3302">
          <cell r="A3302" t="str">
            <v>ST017631</v>
          </cell>
          <cell r="B3302" t="str">
            <v>ST05051000/</v>
          </cell>
          <cell r="C3302" t="str">
            <v>Sinalizacao horizontal com massa termoplastica, aplicada por aspersao, conforme especificacao CET-RIO, em projetos entre 100m2 e 400m2.</v>
          </cell>
          <cell r="D3302" t="str">
            <v>m2</v>
          </cell>
          <cell r="E3302">
            <v>24.02</v>
          </cell>
        </row>
        <row r="3303">
          <cell r="A3303" t="str">
            <v>ST017632</v>
          </cell>
          <cell r="B3303" t="str">
            <v>ST05051050/</v>
          </cell>
          <cell r="C3303" t="str">
            <v>Sinalizacao horizontal com massa termoplastica, aplicada por aspersao, conforme especificacao CET-RIO, em projetos acima de 400m2.</v>
          </cell>
          <cell r="D3303" t="str">
            <v>m2</v>
          </cell>
          <cell r="E3303">
            <v>19.84</v>
          </cell>
        </row>
        <row r="3304">
          <cell r="A3304" t="str">
            <v>ST017599</v>
          </cell>
          <cell r="B3304" t="str">
            <v>ST05051100/</v>
          </cell>
          <cell r="C3304" t="str">
            <v>Sinalizacao horizontal com massa termoplastica, aplicada por extrusao, em projetos ate 60m2, conforme especificacoes da CET-RIO.</v>
          </cell>
          <cell r="D3304" t="str">
            <v>m2</v>
          </cell>
          <cell r="E3304">
            <v>60.27</v>
          </cell>
        </row>
        <row r="3305">
          <cell r="A3305" t="str">
            <v>ST017600</v>
          </cell>
          <cell r="B3305" t="str">
            <v>ST05051150/</v>
          </cell>
          <cell r="C3305" t="str">
            <v>Sinalizacao horizontal com massa termoplastica, aplicada por extrusao, em projetos entre 60m2 e 150m2, conforme especificacoes da CET-RIO.</v>
          </cell>
          <cell r="D3305" t="str">
            <v>m2</v>
          </cell>
          <cell r="E3305">
            <v>43.48</v>
          </cell>
        </row>
        <row r="3306">
          <cell r="A3306" t="str">
            <v>ST017601</v>
          </cell>
          <cell r="B3306" t="str">
            <v>ST05051200/</v>
          </cell>
          <cell r="C3306" t="str">
            <v>Sinalizacao horizontal com massa termoplastica, aplicada por extrusao, em projetos acima de 150m2, conforme especificacoes da CET-RIO.</v>
          </cell>
          <cell r="D3306" t="str">
            <v>m2</v>
          </cell>
          <cell r="E3306">
            <v>37.549999999999997</v>
          </cell>
        </row>
        <row r="3307">
          <cell r="A3307" t="str">
            <v>ST008005</v>
          </cell>
          <cell r="B3307" t="str">
            <v>ST05051250A</v>
          </cell>
          <cell r="C3307" t="str">
            <v>Sinalizacao horizontal com resina acrilica, em projetos ate 60m2, conforme especificacoes da CET-RIO.</v>
          </cell>
          <cell r="D3307" t="str">
            <v>m2</v>
          </cell>
          <cell r="E3307">
            <v>26.57</v>
          </cell>
        </row>
        <row r="3308">
          <cell r="A3308" t="str">
            <v>ST008006</v>
          </cell>
          <cell r="B3308" t="str">
            <v>ST05051300A</v>
          </cell>
          <cell r="C3308" t="str">
            <v>Sinalizacao horizontal com resina acrilica, em projetos de 60m2 ate 160m2, conforme especificacoes da CET-RIO.</v>
          </cell>
          <cell r="D3308" t="str">
            <v>m2</v>
          </cell>
          <cell r="E3308">
            <v>14.45</v>
          </cell>
        </row>
        <row r="3309">
          <cell r="A3309" t="str">
            <v>ST008007</v>
          </cell>
          <cell r="B3309" t="str">
            <v>ST05051350A</v>
          </cell>
          <cell r="C3309" t="str">
            <v>Sinalizacao horizontal com resina acrilica, em projetos acima de 160m2, conforme especificacoes da CET-RIO.</v>
          </cell>
          <cell r="D3309" t="str">
            <v>m2</v>
          </cell>
          <cell r="E3309">
            <v>11.83</v>
          </cell>
        </row>
        <row r="3310">
          <cell r="A3310" t="str">
            <v>ST004515</v>
          </cell>
          <cell r="B3310" t="str">
            <v>ST05051500/</v>
          </cell>
          <cell r="C3310" t="str">
            <v>Tachinha bidirecional, conforme especificacao CET-RIO.  Fornecimento.</v>
          </cell>
          <cell r="D3310" t="str">
            <v>un</v>
          </cell>
          <cell r="E3310">
            <v>10.029999999999999</v>
          </cell>
        </row>
        <row r="3311">
          <cell r="A3311" t="str">
            <v>ST004513</v>
          </cell>
          <cell r="B3311" t="str">
            <v>ST05051550/</v>
          </cell>
          <cell r="C3311" t="str">
            <v>Tachinha monodirecional, conforme especificacao CET-RIO.  Fornecimento.</v>
          </cell>
          <cell r="D3311" t="str">
            <v>un</v>
          </cell>
          <cell r="E3311">
            <v>9.0299999999999994</v>
          </cell>
        </row>
        <row r="3312">
          <cell r="A3312" t="str">
            <v>ST004520</v>
          </cell>
          <cell r="B3312" t="str">
            <v>ST05051600/</v>
          </cell>
          <cell r="C3312" t="str">
            <v>Tacha bidirecional, conforme especificacao CET-RIO.  Fornecimento.</v>
          </cell>
          <cell r="D3312" t="str">
            <v>un</v>
          </cell>
          <cell r="E3312">
            <v>12.01</v>
          </cell>
        </row>
        <row r="3313">
          <cell r="A3313" t="str">
            <v>ST004518</v>
          </cell>
          <cell r="B3313" t="str">
            <v>ST05051650/</v>
          </cell>
          <cell r="C3313" t="str">
            <v>Tacha monodirecional, conforme especificacao CET-RIO.  Fornecimento.</v>
          </cell>
          <cell r="D3313" t="str">
            <v>un</v>
          </cell>
          <cell r="E3313">
            <v>11.75</v>
          </cell>
        </row>
        <row r="3314">
          <cell r="A3314" t="str">
            <v>ST004510</v>
          </cell>
          <cell r="B3314" t="str">
            <v>ST05051700A</v>
          </cell>
          <cell r="C3314" t="str">
            <v>Tacha e/ou mini-tachao, instalacao, conforme especificacao CET-RIO.</v>
          </cell>
          <cell r="D3314" t="str">
            <v>un</v>
          </cell>
          <cell r="E3314">
            <v>5.09</v>
          </cell>
        </row>
        <row r="3315">
          <cell r="A3315" t="str">
            <v>ST004509</v>
          </cell>
          <cell r="B3315" t="str">
            <v>ST05051750A</v>
          </cell>
          <cell r="C3315" t="str">
            <v>Tacha e/ou tachinha, instalacao, conforme especificacao CET-RIO.</v>
          </cell>
          <cell r="D3315" t="str">
            <v>un</v>
          </cell>
          <cell r="E3315">
            <v>2.2599999999999998</v>
          </cell>
        </row>
        <row r="3316">
          <cell r="A3316" t="str">
            <v>ST004525</v>
          </cell>
          <cell r="B3316" t="str">
            <v>ST05051800/</v>
          </cell>
          <cell r="C3316" t="str">
            <v>Tachao bidirecional, conforme especificacao CET-RIO.  Fornecimento.</v>
          </cell>
          <cell r="D3316" t="str">
            <v>un</v>
          </cell>
          <cell r="E3316">
            <v>20.69</v>
          </cell>
        </row>
        <row r="3317">
          <cell r="A3317" t="str">
            <v>ST004524</v>
          </cell>
          <cell r="B3317" t="str">
            <v>ST05051850/</v>
          </cell>
          <cell r="C3317" t="str">
            <v>Tachao monodirecional, conforme especificacao CET-RIO.  Fornecimento.</v>
          </cell>
          <cell r="D3317" t="str">
            <v>un</v>
          </cell>
          <cell r="E3317">
            <v>17.22</v>
          </cell>
        </row>
        <row r="3318">
          <cell r="A3318" t="str">
            <v>ST004542</v>
          </cell>
          <cell r="B3318" t="str">
            <v>ST05051900A</v>
          </cell>
          <cell r="C3318" t="str">
            <v>Retirada de pintura a base de resina acrilica.</v>
          </cell>
          <cell r="D3318" t="str">
            <v>m2</v>
          </cell>
          <cell r="E3318">
            <v>3.18</v>
          </cell>
        </row>
        <row r="3319">
          <cell r="A3319" t="str">
            <v>ST008008</v>
          </cell>
          <cell r="B3319" t="str">
            <v>ST05100050/</v>
          </cell>
          <cell r="C3319" t="str">
            <v>Retro-refletometro portatil, digital, leitura em milicandelas/lux x m2, para ensaios de servicos de sinalizacao horizontal, com angulo de iluminacao de 3,5 graus e angulo de observacao de 5 graus, completo, com conjunto de baterias, carregador e acessorio</v>
          </cell>
          <cell r="D3319" t="str">
            <v>un</v>
          </cell>
          <cell r="E3319">
            <v>53420.639999999999</v>
          </cell>
        </row>
        <row r="3320">
          <cell r="A3320" t="str">
            <v>ST017589</v>
          </cell>
          <cell r="B3320" t="str">
            <v>ST05150050/</v>
          </cell>
          <cell r="C3320" t="str">
            <v>Calota de ferro fundido nodular, diametro de 400mm, com chumbador, conforme especificacao CET-RIO.  Fornecimento.</v>
          </cell>
          <cell r="D3320" t="str">
            <v>un</v>
          </cell>
          <cell r="E3320">
            <v>80</v>
          </cell>
        </row>
        <row r="3321">
          <cell r="A3321" t="str">
            <v>ST004572</v>
          </cell>
          <cell r="B3321" t="str">
            <v>ST10050050A</v>
          </cell>
          <cell r="C3321" t="str">
            <v>Cabo de cobre estanhado, multiplo para comando, 1Kv, XLPE/90oC, secao de 7x2,5mm2, conforme especificacao da CET-RIO.  Fornecimento e instalacao.</v>
          </cell>
          <cell r="D3321" t="str">
            <v>m</v>
          </cell>
          <cell r="E3321">
            <v>6.27</v>
          </cell>
        </row>
        <row r="3322">
          <cell r="A3322" t="str">
            <v>ST004571</v>
          </cell>
          <cell r="B3322" t="str">
            <v>ST10050100A</v>
          </cell>
          <cell r="C3322" t="str">
            <v>Cabo de cobre estanhado, multiplo para comando, 1Kv, XLPE/90oC, secao de 4x6mm2, conforme especificacao da CET-RIO.  Fornecimento e instalacao.</v>
          </cell>
          <cell r="D3322" t="str">
            <v>m</v>
          </cell>
          <cell r="E3322">
            <v>7.38</v>
          </cell>
        </row>
        <row r="3323">
          <cell r="A3323" t="str">
            <v>ST004573</v>
          </cell>
          <cell r="B3323" t="str">
            <v>ST10050150A</v>
          </cell>
          <cell r="C3323" t="str">
            <v>Cabo de cobre estanhado, multiplo para comando, 1Kv, XLPE/90oC, secao de 4x10mm2, conforme especificacao da CET-RIO.  Fornecimento e instalacao.</v>
          </cell>
          <cell r="D3323" t="str">
            <v>m</v>
          </cell>
          <cell r="E3323">
            <v>11.6</v>
          </cell>
        </row>
        <row r="3324">
          <cell r="A3324" t="str">
            <v>ST005367</v>
          </cell>
          <cell r="B3324" t="str">
            <v>ST10050200A</v>
          </cell>
          <cell r="C3324" t="str">
            <v>Cabo eletrico singelo de 10mm2, conforme especificacao da CET-RIO.  Fornecimento e instalacao.</v>
          </cell>
          <cell r="D3324" t="str">
            <v>m</v>
          </cell>
          <cell r="E3324">
            <v>3.41</v>
          </cell>
        </row>
        <row r="3325">
          <cell r="A3325" t="str">
            <v>ST008306</v>
          </cell>
          <cell r="B3325" t="str">
            <v>ST10050250A</v>
          </cell>
          <cell r="C3325" t="str">
            <v>Caixa de passagem com tampa de ferro tipo leve 300L-400mm de altura, conforme especificacao CET-RIO.  Fornecimento e assentamento.</v>
          </cell>
          <cell r="D3325" t="str">
            <v>un</v>
          </cell>
          <cell r="E3325">
            <v>62.35</v>
          </cell>
        </row>
        <row r="3326">
          <cell r="A3326" t="str">
            <v>ST017979</v>
          </cell>
          <cell r="B3326" t="str">
            <v>ST10050300/</v>
          </cell>
          <cell r="C3326" t="str">
            <v>Caixa de passagem com tampa de ferro tipo pesado 600P-600mm de altura, conforme especificacao CET-RIO.  Fornecimento e assentamento.</v>
          </cell>
          <cell r="D3326" t="str">
            <v>un</v>
          </cell>
          <cell r="E3326">
            <v>371.24</v>
          </cell>
        </row>
        <row r="3327">
          <cell r="A3327" t="str">
            <v>ST005369</v>
          </cell>
          <cell r="B3327" t="str">
            <v>ST10050350/</v>
          </cell>
          <cell r="C3327" t="str">
            <v>Lampada 100W, 127V, com filamento reforcado, disco refletor, preenchida com gas Krypton, 8000h de vida util media.  Fornecimento.</v>
          </cell>
          <cell r="D3327" t="str">
            <v>un</v>
          </cell>
          <cell r="E3327">
            <v>23.16</v>
          </cell>
        </row>
        <row r="3328">
          <cell r="A3328" t="str">
            <v>ST004579</v>
          </cell>
          <cell r="B3328" t="str">
            <v>ST10050400A</v>
          </cell>
          <cell r="C3328" t="str">
            <v>Retirada de bloco semaforico.</v>
          </cell>
          <cell r="D3328" t="str">
            <v>un</v>
          </cell>
          <cell r="E3328">
            <v>30.36</v>
          </cell>
        </row>
        <row r="3329">
          <cell r="A3329" t="str">
            <v>ST004578</v>
          </cell>
          <cell r="B3329" t="str">
            <v>ST10050450A</v>
          </cell>
          <cell r="C3329" t="str">
            <v>Retirada de cordoalha e de cabos eletricos de intersecao.</v>
          </cell>
          <cell r="D3329" t="str">
            <v>un</v>
          </cell>
          <cell r="E3329">
            <v>60.71</v>
          </cell>
        </row>
        <row r="3330">
          <cell r="A3330" t="str">
            <v>ST009641</v>
          </cell>
          <cell r="B3330" t="str">
            <v>ST10100050/</v>
          </cell>
          <cell r="C3330" t="str">
            <v>Controlador de area, compativel com sistema CET-RIO/CTA, modulos II, V, VI, VII, com todas as placas de comunicacao, Dataprom ou similar.  Fornecimento.</v>
          </cell>
          <cell r="D3330" t="str">
            <v>un</v>
          </cell>
          <cell r="E3330">
            <v>48078.37</v>
          </cell>
        </row>
        <row r="3331">
          <cell r="A3331" t="str">
            <v>ST004580</v>
          </cell>
          <cell r="B3331" t="str">
            <v>ST10100100/</v>
          </cell>
          <cell r="C3331" t="str">
            <v>Controlador eletronico de trafego de 2 fases para intersecoes fora da area do CTA, conforme especificacao CET-RIO.  Fornecimento.</v>
          </cell>
          <cell r="D3331" t="str">
            <v>un</v>
          </cell>
          <cell r="E3331">
            <v>5650</v>
          </cell>
        </row>
        <row r="3332">
          <cell r="A3332" t="str">
            <v>ST004581</v>
          </cell>
          <cell r="B3332" t="str">
            <v>ST10100150/</v>
          </cell>
          <cell r="C3332" t="str">
            <v>Controlador eletronico de trafego de 4 fases para intersecoes fora da area do CTA, conforme especificacao CET-RIO.  Fornecimento</v>
          </cell>
          <cell r="D3332" t="str">
            <v>un</v>
          </cell>
          <cell r="E3332">
            <v>6185</v>
          </cell>
        </row>
        <row r="3333">
          <cell r="A3333" t="str">
            <v>ST004582</v>
          </cell>
          <cell r="B3333" t="str">
            <v>ST10100200/</v>
          </cell>
          <cell r="C3333" t="str">
            <v>Controlador eletronico de trafego de 6 fases para intersecoes fora da area do CTA, conforme especificacao CET-RIO.  Fornecimento.</v>
          </cell>
          <cell r="D3333" t="str">
            <v>un</v>
          </cell>
          <cell r="E3333">
            <v>9675</v>
          </cell>
        </row>
        <row r="3334">
          <cell r="A3334" t="str">
            <v>ST004583</v>
          </cell>
          <cell r="B3334" t="str">
            <v>ST10100250/</v>
          </cell>
          <cell r="C3334" t="str">
            <v>Controlador eletronico de trafego de 8 fases para intersecoes fora da area do CTA, conforme especificacao CET-RIO.  Fornecimento.</v>
          </cell>
          <cell r="D3334" t="str">
            <v>un</v>
          </cell>
          <cell r="E3334">
            <v>10175</v>
          </cell>
        </row>
        <row r="3335">
          <cell r="A3335" t="str">
            <v>ST004584</v>
          </cell>
          <cell r="B3335" t="str">
            <v>ST10100300/</v>
          </cell>
          <cell r="C3335" t="str">
            <v>Controlador eletronico de trafego de 10 fases para intersecoes fora da area do CTA, conforme especificacao CET-RIO.  Fornecimento.</v>
          </cell>
          <cell r="D3335" t="str">
            <v>un</v>
          </cell>
          <cell r="E3335">
            <v>12233.55</v>
          </cell>
        </row>
        <row r="3336">
          <cell r="A3336" t="str">
            <v>ST004585</v>
          </cell>
          <cell r="B3336" t="str">
            <v>ST10100350/</v>
          </cell>
          <cell r="C3336" t="str">
            <v>Controlador eletronico de trafego de 12 fases para intersecoes fora da area do CTA, conforme especificacao CET-RIO.  Fornecimento.</v>
          </cell>
          <cell r="D3336" t="str">
            <v>un</v>
          </cell>
          <cell r="E3336">
            <v>12491.85</v>
          </cell>
        </row>
        <row r="3337">
          <cell r="A3337" t="str">
            <v>ST006330</v>
          </cell>
          <cell r="B3337" t="str">
            <v>ST10100400/</v>
          </cell>
          <cell r="C3337" t="str">
            <v>Controlador eletronico de trafego de 16 fases para intersecoes fora da area do CTA, conforme especificacao CET-RIO.  Fornecimento.</v>
          </cell>
          <cell r="D3337" t="str">
            <v>un</v>
          </cell>
          <cell r="E3337">
            <v>14000.7</v>
          </cell>
        </row>
        <row r="3338">
          <cell r="A3338" t="str">
            <v>ST009638</v>
          </cell>
          <cell r="B3338" t="str">
            <v>ST10100450/</v>
          </cell>
          <cell r="C3338" t="str">
            <v>Controlador eletronico de trafego local, compativel com sistema CET-RIO/CTA, modulos II, V, VI, VII, com 4 fases, modelo DP40-8, da Dataprom ou similar.  Fornecimento.</v>
          </cell>
          <cell r="D3338" t="str">
            <v>un</v>
          </cell>
          <cell r="E3338">
            <v>8268.98</v>
          </cell>
        </row>
        <row r="3339">
          <cell r="A3339" t="str">
            <v>ST009349</v>
          </cell>
          <cell r="B3339" t="str">
            <v>ST10100500/</v>
          </cell>
          <cell r="C3339" t="str">
            <v>Controlador eletronico de trafego local, compativel com sistema CET-RIO/CTA, modulos II, V, VI, VII, com 6 fases, modelo DP40-8, da Dataprom ou similar.  Fornecimento.</v>
          </cell>
          <cell r="D3339" t="str">
            <v>un</v>
          </cell>
          <cell r="E3339">
            <v>9048.98</v>
          </cell>
        </row>
        <row r="3340">
          <cell r="A3340" t="str">
            <v>ST009350</v>
          </cell>
          <cell r="B3340" t="str">
            <v>ST10100550/</v>
          </cell>
          <cell r="C3340" t="str">
            <v>Controlador eletronico de trafego local, compativel com sistema CET-RIO/CTA, modulos II, V, VI, VII, com 8 fases, modelo DP40-8, da Dataprom ou similar.  Fornecimento.</v>
          </cell>
          <cell r="D3340" t="str">
            <v>un</v>
          </cell>
          <cell r="E3340">
            <v>9828.98</v>
          </cell>
        </row>
        <row r="3341">
          <cell r="A3341" t="str">
            <v>ST009639</v>
          </cell>
          <cell r="B3341" t="str">
            <v>ST10100600/</v>
          </cell>
          <cell r="C3341" t="str">
            <v>Controlador eletronico de trafego local, compativel com sistema CET-RIO/CTA, modulos II, V, VI, VII, com 10 fases, modelo DP40-16, da Dataprom ou similar.  Fornecimento.</v>
          </cell>
          <cell r="D3341" t="str">
            <v>un</v>
          </cell>
          <cell r="E3341">
            <v>15372.94</v>
          </cell>
        </row>
        <row r="3342">
          <cell r="A3342" t="str">
            <v>ST009351</v>
          </cell>
          <cell r="B3342" t="str">
            <v>ST10100650/</v>
          </cell>
          <cell r="C3342" t="str">
            <v>Controlador eletronico de trafego local, compativel com sistema CET-RIO/CTA, modulos II, V, VI, VII, com 12 fases, modelo DP40-16, da Dataprom ou similar.  Fornecimento.</v>
          </cell>
          <cell r="D3342" t="str">
            <v>un</v>
          </cell>
          <cell r="E3342">
            <v>16152.94</v>
          </cell>
        </row>
        <row r="3343">
          <cell r="A3343" t="str">
            <v>ST009352</v>
          </cell>
          <cell r="B3343" t="str">
            <v>ST10100700/</v>
          </cell>
          <cell r="C3343" t="str">
            <v>Controlador eletronico de trafego local, compativel com sistema CET-RIO/CTA, modulos II, V, VI, VII, com 14 fases, modelo DP40-16, da Dataprom ou similar.  Fornecimento.</v>
          </cell>
          <cell r="D3343" t="str">
            <v>un</v>
          </cell>
          <cell r="E3343">
            <v>16932.939999999999</v>
          </cell>
        </row>
        <row r="3344">
          <cell r="A3344" t="str">
            <v>ST009353</v>
          </cell>
          <cell r="B3344" t="str">
            <v>ST10100750/</v>
          </cell>
          <cell r="C3344" t="str">
            <v>Controlador eletronico de trafego local, compativel com sistema CET-RIO/CTA, modulos II, V, VI, VII, com 16 fases, modelo DP40-16, da Dataprom ou similar.  Fornecimento.</v>
          </cell>
          <cell r="D3344" t="str">
            <v>un</v>
          </cell>
          <cell r="E3344">
            <v>17712.939999999999</v>
          </cell>
        </row>
        <row r="3345">
          <cell r="A3345" t="str">
            <v>ST010085</v>
          </cell>
          <cell r="B3345" t="str">
            <v>ST10100800/</v>
          </cell>
          <cell r="C3345" t="str">
            <v>Controlador eletronico de trafego local, com microprocessador de 16/32 bits, tarjetas em formato doble europeu, tecnologia HCMOS e CMOS de baixo consumo, multicapa nos circuitos impressos, diferenciacao de grupos entre grupos de trafego e grupos de comand</v>
          </cell>
          <cell r="D3345" t="str">
            <v>un</v>
          </cell>
          <cell r="E3345">
            <v>27726.33</v>
          </cell>
        </row>
        <row r="3346">
          <cell r="A3346" t="str">
            <v>ST017727</v>
          </cell>
          <cell r="B3346" t="str">
            <v>ST45150100/</v>
          </cell>
          <cell r="C3346" t="str">
            <v>Caixa de passagem com tampa articulada de ferro, com trava, tipo leve 600L-900mm de altura, conforme especificacao CET-RIO.  Fornecimento e assentamento.</v>
          </cell>
          <cell r="D3346" t="str">
            <v>un</v>
          </cell>
          <cell r="E3346">
            <v>287.10000000000002</v>
          </cell>
        </row>
        <row r="3347">
          <cell r="A3347" t="str">
            <v>ST017832</v>
          </cell>
          <cell r="B3347" t="str">
            <v>ST45200050/</v>
          </cell>
          <cell r="C3347" t="str">
            <v>Cabo de cobre estanhado, multiplo para comando, 1Kv, XLPE/90oC, secao de 9x1,5mm2, conforme especificacao da CET-RIO.  Fornecimento e instalacao.</v>
          </cell>
          <cell r="D3347" t="str">
            <v>m</v>
          </cell>
          <cell r="E3347">
            <v>5.5</v>
          </cell>
        </row>
        <row r="3348">
          <cell r="A3348" t="str">
            <v>ST017887</v>
          </cell>
          <cell r="B3348" t="str">
            <v>ST45200100/</v>
          </cell>
          <cell r="C3348" t="str">
            <v>Cabo para alimentacao de semaforo, secao de 4x1,5mm2, conforme especificacao da CET-RIO.  Fornecimento e instalacao.</v>
          </cell>
          <cell r="D3348" t="str">
            <v>m</v>
          </cell>
          <cell r="E3348">
            <v>5.05</v>
          </cell>
        </row>
        <row r="3349">
          <cell r="A3349" t="str">
            <v>ST017888</v>
          </cell>
          <cell r="B3349" t="str">
            <v>ST45200150/</v>
          </cell>
          <cell r="C3349" t="str">
            <v>Cabo para alimentacao de semaforo, secao de 7x1,5mm2, conforme especificacao da CET-RIO.  Fornecimento e instalacao.</v>
          </cell>
          <cell r="D3349" t="str">
            <v>m</v>
          </cell>
          <cell r="E3349">
            <v>7.1</v>
          </cell>
        </row>
        <row r="3350">
          <cell r="A3350" t="str">
            <v>ST017817</v>
          </cell>
          <cell r="B3350" t="str">
            <v>ST45200200/</v>
          </cell>
          <cell r="C3350" t="str">
            <v>Instalacao e teste de funcionamento de blocos semaforicos.</v>
          </cell>
          <cell r="D3350" t="str">
            <v>un</v>
          </cell>
          <cell r="E3350">
            <v>55.87</v>
          </cell>
        </row>
        <row r="3351">
          <cell r="A3351" t="str">
            <v>ST017818</v>
          </cell>
          <cell r="B3351" t="str">
            <v>ST45200250/</v>
          </cell>
          <cell r="C3351" t="str">
            <v>Instalacao e teste de funcionamento de botoeira.</v>
          </cell>
          <cell r="D3351" t="str">
            <v>un</v>
          </cell>
          <cell r="E3351">
            <v>6.07</v>
          </cell>
        </row>
        <row r="3352">
          <cell r="A3352" t="str">
            <v>ST017915</v>
          </cell>
          <cell r="B3352" t="str">
            <v>ST45250050/</v>
          </cell>
          <cell r="C3352" t="str">
            <v>Modem para controlador local DP-40 Dataprom, conforme especificacao CET-RIO. Fornecimento.</v>
          </cell>
          <cell r="D3352" t="str">
            <v>un</v>
          </cell>
          <cell r="E3352">
            <v>930</v>
          </cell>
        </row>
        <row r="3353">
          <cell r="A3353" t="str">
            <v>ST017928</v>
          </cell>
          <cell r="B3353" t="str">
            <v>ST45250100/</v>
          </cell>
          <cell r="C3353" t="str">
            <v>Suporte basculante para bloco semaforico.  Fornecimento.</v>
          </cell>
          <cell r="D3353" t="str">
            <v>un</v>
          </cell>
          <cell r="E3353">
            <v>31</v>
          </cell>
        </row>
        <row r="3354">
          <cell r="A3354" t="str">
            <v>ST017972</v>
          </cell>
          <cell r="B3354" t="str">
            <v>ST45300050/</v>
          </cell>
          <cell r="C3354" t="str">
            <v>Poste de aco galvanizado, conico, continuo, reto, poligonal, 12m de altura, para suporte a camera de TV.  Fornecimento e assentamento.</v>
          </cell>
          <cell r="D3354" t="str">
            <v>un</v>
          </cell>
          <cell r="E3354">
            <v>2504.31</v>
          </cell>
        </row>
        <row r="3355">
          <cell r="A3355" t="str">
            <v>TC000136</v>
          </cell>
          <cell r="B3355" t="str">
            <v>TC05050050/</v>
          </cell>
          <cell r="C3355" t="str">
            <v>Transporte de carga de qualquer natureza; exclusive as despesas de carga e descarga tanto de espera do caminhao como de servente ou equipamento auxiliar, em baixa velocidade (Vm=30Km/h), em Caminhao de Carroceria Fixa, a oleo diesel com capacidade util de</v>
          </cell>
          <cell r="D3355" t="str">
            <v>t.Km</v>
          </cell>
          <cell r="E3355">
            <v>0.47</v>
          </cell>
        </row>
        <row r="3356">
          <cell r="A3356" t="str">
            <v>TC010625</v>
          </cell>
          <cell r="B3356" t="str">
            <v>TC05050100/</v>
          </cell>
          <cell r="C3356" t="str">
            <v xml:space="preserve">Transporte de carga de qualquer natureza; exclusive as despesas de carga e descarga tanto d espera do caminhao como de servente ou equipamento auxiliar, em media velocidade (Vm=40Km/h), em Caminhao de Carroceria Fixa a oleo diesel, com capacidade util de </v>
          </cell>
          <cell r="D3356" t="str">
            <v>t.Km</v>
          </cell>
          <cell r="E3356">
            <v>0.35</v>
          </cell>
        </row>
        <row r="3357">
          <cell r="A3357" t="str">
            <v>TC010626</v>
          </cell>
          <cell r="B3357" t="str">
            <v>TC05050150/</v>
          </cell>
          <cell r="C3357" t="str">
            <v xml:space="preserve">Transporte de carga de qualquer natureza; exclusive as despesas de carga e descarga tanto da espera do caminhao como de servente ou equipamento auxiliar, em alta velocidade (Vm=50Km/h), em Caminhao de Carroceria Fixa a oleo diesel, com capacidade util de </v>
          </cell>
          <cell r="D3357" t="str">
            <v>t.Km</v>
          </cell>
          <cell r="E3357">
            <v>0.28000000000000003</v>
          </cell>
        </row>
        <row r="3358">
          <cell r="A3358" t="str">
            <v>TC000137</v>
          </cell>
          <cell r="B3358" t="str">
            <v>TC05050200/</v>
          </cell>
          <cell r="C3358" t="str">
            <v>Transporte de carga de qualquer natureza; exclusive as despesas de carga e descarga tanto da espera do caminhao como de servente ou equipamento auxiliar, em baixa velocidade (Vm=30Km/h), em Caminhao de Carroceria Fixa, a oleo diesel com capacidade util de</v>
          </cell>
          <cell r="D3358" t="str">
            <v>t.Km</v>
          </cell>
          <cell r="E3358">
            <v>0.61</v>
          </cell>
        </row>
        <row r="3359">
          <cell r="A3359" t="str">
            <v>TC010627</v>
          </cell>
          <cell r="B3359" t="str">
            <v>TC05050250/</v>
          </cell>
          <cell r="C3359" t="str">
            <v>Transporte de carga de qualquer natureza; exclusive as despesas de carga e descarga tanto da espera do caminhao como de servente ou equipamento auxiliar, em media velocidade (Vm=40Km/h), em Caminhao de Carroceria Fixa a oleo diesel, com capacidade util de</v>
          </cell>
          <cell r="D3359" t="str">
            <v>t.Km</v>
          </cell>
          <cell r="E3359">
            <v>0.46</v>
          </cell>
        </row>
        <row r="3360">
          <cell r="A3360" t="str">
            <v>TC010628</v>
          </cell>
          <cell r="B3360" t="str">
            <v>TC05050300/</v>
          </cell>
          <cell r="C3360" t="str">
            <v>Transporte de carga de qualquer natureza; exclusive as despesas de carga e descarga tanto da espera do caminhao como de servente ou equipamento auxiliar, em alta velocidade (Vm= 50Km/h), em Caminhao de Carroceria Fixa a oleo diesel, com capacidade util de</v>
          </cell>
          <cell r="D3360" t="str">
            <v>t.Km</v>
          </cell>
          <cell r="E3360">
            <v>0.37</v>
          </cell>
        </row>
        <row r="3361">
          <cell r="A3361" t="str">
            <v>TC000140</v>
          </cell>
          <cell r="B3361" t="str">
            <v>TC05050350/</v>
          </cell>
          <cell r="C3361" t="str">
            <v>Transporte de carga de qualquer natureza; exclusive as despesas de carga e descarga tanto da espera do caminhao como de servente ou equipamento auxiliar, em baixa velocidade (Vm=30Km/h), em Caminhao Basculante a oleo diesel, com capacidade util de 8t.</v>
          </cell>
          <cell r="D3361" t="str">
            <v>t.Km</v>
          </cell>
          <cell r="E3361">
            <v>0.38</v>
          </cell>
        </row>
        <row r="3362">
          <cell r="A3362" t="str">
            <v>TC000139</v>
          </cell>
          <cell r="B3362" t="str">
            <v>TC05050400/</v>
          </cell>
          <cell r="C3362" t="str">
            <v>Transporte de carga de qualquer natureza; exclusive as despesas de carga e descarga tanto da espera do caminhao como de servente ou equipamento auxiliar, em media velocidade (Vm=40Km/h), em Caminhao Basculante a oleo diesel, com capacidade util de 8t.</v>
          </cell>
          <cell r="D3362" t="str">
            <v>t.Km</v>
          </cell>
          <cell r="E3362">
            <v>0.28999999999999998</v>
          </cell>
        </row>
        <row r="3363">
          <cell r="A3363" t="str">
            <v>TC010629</v>
          </cell>
          <cell r="B3363" t="str">
            <v>TC05050450/</v>
          </cell>
          <cell r="C3363" t="str">
            <v>Transporte de carga de qualquer natureza; exclusive as despesas de carga e descarga tanto da espera do caminhao como de servente ou equipamento auxiliar, em alta velocidade (Vm=50Km/h), em Caminhao Basculante a oleo diesel, com capacidade util de 8t.</v>
          </cell>
          <cell r="D3363" t="str">
            <v>t.Km</v>
          </cell>
          <cell r="E3363">
            <v>0.23</v>
          </cell>
        </row>
        <row r="3364">
          <cell r="A3364" t="str">
            <v>TC000144</v>
          </cell>
          <cell r="B3364" t="str">
            <v>TC05050500/</v>
          </cell>
          <cell r="C3364" t="str">
            <v>Transporte de carga de qualquer natureza; exclusive as despesas de carga e descarga tanto de espera do caminhao como do servente ou equipamento auxiliar, em baixa velocidade (Vm=30Km/h), em Caminhao Basculante a oleo diesel, com capacidade util de 12t.</v>
          </cell>
          <cell r="D3364" t="str">
            <v>t.Km</v>
          </cell>
          <cell r="E3364">
            <v>0.31</v>
          </cell>
        </row>
        <row r="3365">
          <cell r="A3365" t="str">
            <v>TC010630</v>
          </cell>
          <cell r="B3365" t="str">
            <v>TC05050550/</v>
          </cell>
          <cell r="C3365" t="str">
            <v>Transporte de carga de qualquer natureza; exclusive as despesas de carga e descarga tanto da espera do caminhao como de servente ou equipamento auxiliar, em media velocidade (Vm=40Km/h), em Caminhao Basculante a oleo diesel, com capacidade util de 12t.</v>
          </cell>
          <cell r="D3365" t="str">
            <v>t.Km</v>
          </cell>
          <cell r="E3365">
            <v>0.23</v>
          </cell>
        </row>
        <row r="3366">
          <cell r="A3366" t="str">
            <v>TC010631</v>
          </cell>
          <cell r="B3366" t="str">
            <v>TC05050600/</v>
          </cell>
          <cell r="C3366" t="str">
            <v>Transporte de carga de qualquer natureza; exclusive as despesas de carga e descarga tanto da espera do caminhao como de servente ou equipamento auxiliar, em alta velocidade (Vm=50Km/h), em Caminhao Basculante a oleo diesel, com capacidade util de 12t.</v>
          </cell>
          <cell r="D3366" t="str">
            <v>t.Km</v>
          </cell>
          <cell r="E3366">
            <v>0.19</v>
          </cell>
        </row>
        <row r="3367">
          <cell r="A3367" t="str">
            <v>TC010633</v>
          </cell>
          <cell r="B3367" t="str">
            <v>TC05050650/</v>
          </cell>
          <cell r="C3367" t="str">
            <v>Transporte de carga de qualquer natureza; exclusive as despesas de carga e descarga tanto de espera do caminhao como do servente ou equipamento auxiliar, em baixa velocidade (Vm=30Km/h), em Caminhao Basculante a oleo diesel, com capacidade util de 17t.</v>
          </cell>
          <cell r="D3367" t="str">
            <v>t.Km</v>
          </cell>
          <cell r="E3367">
            <v>0.23</v>
          </cell>
        </row>
        <row r="3368">
          <cell r="A3368" t="str">
            <v>TC000148</v>
          </cell>
          <cell r="B3368" t="str">
            <v>TC05050700/</v>
          </cell>
          <cell r="C3368" t="str">
            <v>Transporte de carga de qualquer natureza; exclusive as despesas de carga e descarga tanto de espera do caminhao como do servente ou equipamento auxiliar, em media velocidade (Vm=40Km/h), em Caminhao Basculante a oleo diesel, com capacidade util de 17t.</v>
          </cell>
          <cell r="D3368" t="str">
            <v>t.Km</v>
          </cell>
          <cell r="E3368">
            <v>0.17</v>
          </cell>
        </row>
        <row r="3369">
          <cell r="A3369" t="str">
            <v>TC010632</v>
          </cell>
          <cell r="B3369" t="str">
            <v>TC05050750/</v>
          </cell>
          <cell r="C3369" t="str">
            <v>Transporte de carga de qualquer natureza; exclusive as despesas de carga e descarga tanto de espera do caminhao como do servente ou equipamento auxiliar, em alta velocidade (Vm=50Km/h), em Caminhao Basculante a oleo diesel, com capacidade util de 17t.</v>
          </cell>
          <cell r="D3369" t="str">
            <v>t.Km</v>
          </cell>
          <cell r="E3369">
            <v>0.14000000000000001</v>
          </cell>
        </row>
        <row r="3370">
          <cell r="A3370" t="str">
            <v>TC017715</v>
          </cell>
          <cell r="B3370" t="str">
            <v>TC05050800/</v>
          </cell>
          <cell r="C3370" t="str">
            <v>Transporte ate 30Km, montagem e desmontagem de bate estacas com martelo de 1,5t/2,2t, inclusive horas improdutivas da equipe e do equipamento na ida/volta, na montagem e desmontagem.</v>
          </cell>
          <cell r="D3370" t="str">
            <v>un</v>
          </cell>
          <cell r="E3370">
            <v>3812.17</v>
          </cell>
        </row>
        <row r="3371">
          <cell r="A3371" t="str">
            <v>TC017714</v>
          </cell>
          <cell r="B3371" t="str">
            <v>TC05050850/</v>
          </cell>
          <cell r="C3371" t="str">
            <v>Transporte ate 30Km, montagem e desmontagem de bate estacas com martelo de 2,5t/3t, inclusive horas improdutivas da equipe e do equipamento na ida/volta, na montagem e desmontagem.</v>
          </cell>
          <cell r="D3371" t="str">
            <v>un</v>
          </cell>
          <cell r="E3371">
            <v>5324.39</v>
          </cell>
        </row>
        <row r="3372">
          <cell r="A3372" t="str">
            <v>TC009908</v>
          </cell>
          <cell r="B3372" t="str">
            <v>TC05050900/</v>
          </cell>
          <cell r="C3372" t="str">
            <v>Transporte de carga de qualquer natureza; exclusive as despesas de carga e descarga tanto da espera do servente e manobra do equipamento auxiliar, a velocidade media de 5Km/h, em Dumper de 18HP a oleo diesel com capacidade util de 2,3t ou 850l.</v>
          </cell>
          <cell r="D3372" t="str">
            <v>t.Km</v>
          </cell>
          <cell r="E3372">
            <v>5.26</v>
          </cell>
        </row>
        <row r="3373">
          <cell r="A3373" t="str">
            <v>TC009910</v>
          </cell>
          <cell r="B3373" t="str">
            <v>TC05100050/</v>
          </cell>
          <cell r="C3373" t="str">
            <v>Transporte horizontal de material a granel em carrinho de mao, inclusive carga a pa.</v>
          </cell>
          <cell r="D3373" t="str">
            <v>t.dam</v>
          </cell>
          <cell r="E3373">
            <v>1.31</v>
          </cell>
        </row>
        <row r="3374">
          <cell r="A3374" t="str">
            <v>TC000203</v>
          </cell>
          <cell r="B3374" t="str">
            <v>TC05100100/</v>
          </cell>
          <cell r="C3374" t="str">
            <v>Transporte manual de materiais diversos encosta abaixo, inclusive carga e descarga.</v>
          </cell>
          <cell r="D3374" t="str">
            <v>t.dam</v>
          </cell>
          <cell r="E3374">
            <v>4.84</v>
          </cell>
        </row>
        <row r="3375">
          <cell r="A3375" t="str">
            <v>TC017772</v>
          </cell>
          <cell r="B3375" t="str">
            <v>TC05100150/</v>
          </cell>
          <cell r="C3375" t="str">
            <v>Transporte manual de material encosta acima, inclusive carga e descarga.</v>
          </cell>
          <cell r="D3375" t="str">
            <v>t.dam</v>
          </cell>
          <cell r="E3375">
            <v>9.68</v>
          </cell>
        </row>
        <row r="3376">
          <cell r="A3376" t="str">
            <v>TC018058</v>
          </cell>
          <cell r="B3376" t="str">
            <v>TC05100500/</v>
          </cell>
          <cell r="C3376" t="str">
            <v>Transporte manual de materiais diversos em manguezal, inclusive carga e descarga em cesto tipo COMLURB (muda e lixo).</v>
          </cell>
          <cell r="D3376" t="str">
            <v>t.dam</v>
          </cell>
          <cell r="E3376">
            <v>9.68</v>
          </cell>
        </row>
        <row r="3377">
          <cell r="A3377" t="str">
            <v>TC017840</v>
          </cell>
          <cell r="B3377" t="str">
            <v>TC05150050/</v>
          </cell>
          <cell r="C3377" t="str">
            <v>Coleta e transporte de residuos em cacamba estacionaria "Roll-On/Roll-Off", aberta, com capacidade aproximada de 35m3, com minimo de 40 coletas por mes.</v>
          </cell>
          <cell r="D3377" t="str">
            <v>un</v>
          </cell>
          <cell r="E3377">
            <v>350</v>
          </cell>
        </row>
        <row r="3378">
          <cell r="A3378" t="str">
            <v>TC017728</v>
          </cell>
          <cell r="B3378" t="str">
            <v>TC05150100/</v>
          </cell>
          <cell r="C3378" t="str">
            <v>Retirada de entulho de obra em cacamba de aco com 5m3 de capacidade, inclusive carregamento do container, transporte e descarga.</v>
          </cell>
          <cell r="D3378" t="str">
            <v>m3</v>
          </cell>
          <cell r="E3378">
            <v>15.87</v>
          </cell>
        </row>
        <row r="3379">
          <cell r="A3379" t="str">
            <v>TC000151</v>
          </cell>
          <cell r="B3379" t="str">
            <v>TC10050050/</v>
          </cell>
          <cell r="C3379" t="str">
            <v>Carga e descarga manual de material que exija o concurso de mais de 1 servente para cada peca, vergalhoes, cancoeiras, caixas, meio-fios, em Caminhao de Carroceria Fixa, a oleo diesel, com capacidade util de 7,5t, inclusive o tempo de carga, descarga e ma</v>
          </cell>
          <cell r="D3379" t="str">
            <v>t</v>
          </cell>
          <cell r="E3379">
            <v>21.83</v>
          </cell>
        </row>
        <row r="3380">
          <cell r="A3380" t="str">
            <v>TC010624</v>
          </cell>
          <cell r="B3380" t="str">
            <v>TC10050100/</v>
          </cell>
          <cell r="C3380" t="str">
            <v>Carga e descarga manual de pecas de peso reduzido: tijolos, telhas, cimento e agregados em sacos, em Caminhao de Carroceria Fixa a oleo diesel, com capacidade util de 7,5t, inclusive tempo de carga, descarga e manobra.</v>
          </cell>
          <cell r="D3380" t="str">
            <v>t</v>
          </cell>
          <cell r="E3380">
            <v>12.16</v>
          </cell>
        </row>
        <row r="3381">
          <cell r="A3381" t="str">
            <v>TC000149</v>
          </cell>
          <cell r="B3381" t="str">
            <v>TC10050150/</v>
          </cell>
          <cell r="C3381" t="str">
            <v>Carga manual e descarga mecanica de material a granel (agregados, pedra-de-mao, paralelos, terra e escombro), compreendendo os tempos para carga, descarga e manobras do Caminhao Basculante a oleo diesel, com capacidade util de 8t, empregando 2 serventes n</v>
          </cell>
          <cell r="D3381" t="str">
            <v>t</v>
          </cell>
          <cell r="E3381">
            <v>7.83</v>
          </cell>
        </row>
        <row r="3382">
          <cell r="A3382" t="str">
            <v>TC000150</v>
          </cell>
          <cell r="B3382" t="str">
            <v>TC10050200/</v>
          </cell>
          <cell r="C3382" t="str">
            <v xml:space="preserve">Carga manual e descarga mecanica de material a granel (agregados,  pedra-de-mao, paralelos, terra e escombro), compreendendo os tempos para carga, descarga e manobras do Caminhao Basculante a oleo diesel, com capacidade util de 8t, empregando 4 serventes </v>
          </cell>
          <cell r="D3382" t="str">
            <v>t</v>
          </cell>
          <cell r="E3382">
            <v>5.83</v>
          </cell>
        </row>
        <row r="3383">
          <cell r="A3383" t="str">
            <v>TC009909</v>
          </cell>
          <cell r="B3383" t="str">
            <v>TC10050250/</v>
          </cell>
          <cell r="C3383" t="str">
            <v>Carga manual e descarga mecanica de material a granel (agregados, pedra-de-mao, paralelos, terra e escombro), compreendendo os tempos para carga, descarga e manobras do equipamento Dumper 18Hp a oleo diesel, com capacidade util de 2,3t ou 850l, empregando</v>
          </cell>
          <cell r="D3383" t="str">
            <v>t</v>
          </cell>
          <cell r="E3383">
            <v>8.9</v>
          </cell>
        </row>
        <row r="3384">
          <cell r="A3384" t="str">
            <v>TC010623</v>
          </cell>
          <cell r="B3384" t="str">
            <v>TC10050300/</v>
          </cell>
          <cell r="C3384" t="str">
            <v xml:space="preserve">Carga manual e descarga mecanica de material a granel (agregados, pedra-de-mao, paralelos, terra e escombro), compreendendo os tempos para carga, descarga e manobras do Caminhao Basculante a oleo diesel, com capacidade util de 12t, empregando 4 serventes </v>
          </cell>
          <cell r="D3384" t="str">
            <v>t</v>
          </cell>
          <cell r="E3384">
            <v>6.23</v>
          </cell>
        </row>
        <row r="3385">
          <cell r="A3385" t="str">
            <v>TC000153</v>
          </cell>
          <cell r="B3385" t="str">
            <v>TC10050350/</v>
          </cell>
          <cell r="C3385" t="str">
            <v>Carga e descarga mecanica, com Pa-Carregadeira e Caminhao Basculante a oleo diesel, consideradas para o caminhao a espera, manobra, carga e descarga e quanto a carregadeira, espera e operacao.</v>
          </cell>
          <cell r="D3385" t="str">
            <v>t</v>
          </cell>
          <cell r="E3385">
            <v>0.47</v>
          </cell>
        </row>
        <row r="3386">
          <cell r="A3386" t="str">
            <v>TC000152</v>
          </cell>
          <cell r="B3386" t="str">
            <v>TC10050400/</v>
          </cell>
          <cell r="C3386" t="str">
            <v>Carga e descarga mecanica de tubos de ferro fundido, com o diametro de 40cm, inclusive o tempo de carga , descarga e manobra do Caminhao de Carroceria Fixa, a oleo diesel, com capacidade util de 7,5t, inclusive os mesmos tempos de Guindauto Munck de 4t.</v>
          </cell>
          <cell r="D3386" t="str">
            <v>t</v>
          </cell>
          <cell r="E3386">
            <v>18.350000000000001</v>
          </cell>
        </row>
        <row r="3387">
          <cell r="A3387" t="str">
            <v>TC005619</v>
          </cell>
          <cell r="B3387" t="str">
            <v>TC10050450/</v>
          </cell>
          <cell r="C3387" t="str">
            <v>Carga e descarga mecanica de tubos de concreto, com diametro de 20cm, inclusive o tempo de carga, descarga e manobra do caminhao de carroceria fixa, a oleo diesel, com capacidade util de 7,5t ; inclusive os mesmos tempos de guindauto munck de 4t.</v>
          </cell>
          <cell r="D3387" t="str">
            <v>t</v>
          </cell>
          <cell r="E3387">
            <v>21.77</v>
          </cell>
        </row>
        <row r="3388">
          <cell r="A3388" t="str">
            <v>TC005620</v>
          </cell>
          <cell r="B3388" t="str">
            <v>TC10050500/</v>
          </cell>
          <cell r="C3388" t="str">
            <v>Carga e descarga mecanica de tubos de concreto, com diametro de 40cm, inclusive o tempo de carga, descarga e manobra do caminhao de carroceria fixa, a oleo diesel, com capacidade util de 7,5t ; inclusive os mesmos tempos de guindauto munck de 4t.</v>
          </cell>
          <cell r="D3388" t="str">
            <v>t</v>
          </cell>
          <cell r="E3388">
            <v>24.17</v>
          </cell>
        </row>
        <row r="3389">
          <cell r="A3389" t="str">
            <v>TC005621</v>
          </cell>
          <cell r="B3389" t="str">
            <v>TC10050550/</v>
          </cell>
          <cell r="C3389" t="str">
            <v>Carga e descarga mecanica de tubos de concreto, com diametro de 60cm, inclusive o tempo de carga, descarga e manobra do caminhao de carroceria fixa, a oleo diesel, com capacidade util de 7,5t ; inclusive os mesmos tempos de guindauto munck de 4t.</v>
          </cell>
          <cell r="D3389" t="str">
            <v>t</v>
          </cell>
          <cell r="E3389">
            <v>27.54</v>
          </cell>
        </row>
        <row r="3390">
          <cell r="A3390" t="str">
            <v>TC005622</v>
          </cell>
          <cell r="B3390" t="str">
            <v>TC10050600/</v>
          </cell>
          <cell r="C3390" t="str">
            <v>Carga e descarga mecanica de tubos de concreto, com diametro de 80cm, inclusive o tempo de carga, descarga e manobra do caminhao de carroceria fixa, a oleo diesel, com capacidade util de 7,5t ; inclusive os mesmos tempos de guindauto munck de 4t.</v>
          </cell>
          <cell r="D3390" t="str">
            <v>t</v>
          </cell>
          <cell r="E3390">
            <v>46.39</v>
          </cell>
        </row>
        <row r="3391">
          <cell r="A3391" t="str">
            <v>TC005623</v>
          </cell>
          <cell r="B3391" t="str">
            <v>TC10050650/</v>
          </cell>
          <cell r="C3391" t="str">
            <v>Carga e descarga mecanica de tubos de concreto, com diametro de 100cm, inclusive o tempo de carga, descarga e manobra do caminhao de carroceria fixa, a oleo diesel, com capacidade util de 7,5t ; inclusive os mesmos tempos de guindauto munck de 4t.</v>
          </cell>
          <cell r="D3391" t="str">
            <v>t</v>
          </cell>
          <cell r="E3391">
            <v>52.7</v>
          </cell>
        </row>
        <row r="3392">
          <cell r="A3392" t="str">
            <v>TC002540</v>
          </cell>
          <cell r="B3392" t="str">
            <v>TC10050700/</v>
          </cell>
          <cell r="C3392" t="str">
            <v>Descarga de materiais e residuos em locais de disposicao final autorizados e/ou licenciados a operar pelos orgaos de controle ambiental.</v>
          </cell>
          <cell r="D3392" t="str">
            <v>t</v>
          </cell>
          <cell r="E3392">
            <v>10</v>
          </cell>
        </row>
        <row r="3393">
          <cell r="A3393" t="str">
            <v>AD007050</v>
          </cell>
          <cell r="B3393" t="str">
            <v>AD35250250/</v>
          </cell>
          <cell r="C3393" t="str">
            <v>Preparacao de corpos de prova, em rocha, com serra diamantada, incluindo retificacao de topo, base e geratriz, nos diametros de N ate H, por corpo de prova.</v>
          </cell>
          <cell r="D3393" t="str">
            <v>un</v>
          </cell>
          <cell r="E3393">
            <v>34.19</v>
          </cell>
        </row>
        <row r="3394">
          <cell r="A3394" t="str">
            <v>AD017178</v>
          </cell>
          <cell r="B3394" t="str">
            <v>AD35300050/</v>
          </cell>
          <cell r="C3394" t="str">
            <v>Avaliacao da espessura de carbonatacao, por ponto, em estruturas de concreto armado ou protendido, atraves de aspersao de solucao de fenolftaleina, inclusive coleta da amostra.</v>
          </cell>
          <cell r="D3394" t="str">
            <v>un</v>
          </cell>
          <cell r="E3394">
            <v>64</v>
          </cell>
        </row>
        <row r="3395">
          <cell r="A3395" t="str">
            <v>AD017181</v>
          </cell>
          <cell r="B3395" t="str">
            <v>AD35300100/</v>
          </cell>
          <cell r="C3395" t="str">
            <v>Determinacao da capacidade de tracao e dobramento do aco, por barra, conforme NBR-6152 e NBR-6153, inclusive coleta da amostra.</v>
          </cell>
          <cell r="D3395" t="str">
            <v>un</v>
          </cell>
          <cell r="E3395">
            <v>135</v>
          </cell>
        </row>
        <row r="3396">
          <cell r="A3396" t="str">
            <v>AD017179</v>
          </cell>
          <cell r="B3396" t="str">
            <v>AD35300150/</v>
          </cell>
          <cell r="C3396" t="str">
            <v>Determinacao do indice de vazios, massa especifica e capacidade de absorcao do concreto atraves de corpo de prova retirado em estruturas de concreto armado ou protendido, conforme NBR 9778, inclusive coleta da amostra.</v>
          </cell>
          <cell r="D3396" t="str">
            <v>un</v>
          </cell>
          <cell r="E3396">
            <v>442</v>
          </cell>
        </row>
        <row r="3397">
          <cell r="A3397" t="str">
            <v>AD017180</v>
          </cell>
          <cell r="B3397" t="str">
            <v>AD35300200/</v>
          </cell>
          <cell r="C3397" t="str">
            <v>Determinacao de teor de cloretos, por amostra, em estruturas de concreto armado ou protendido, conforme Norma da ACI-318/31-BR36, inclusive coleta da amostra.</v>
          </cell>
          <cell r="D3397" t="str">
            <v>un</v>
          </cell>
          <cell r="E3397">
            <v>170</v>
          </cell>
        </row>
        <row r="3398">
          <cell r="A3398" t="str">
            <v>AD017183</v>
          </cell>
          <cell r="B3398" t="str">
            <v>AD35300250/</v>
          </cell>
          <cell r="C3398" t="str">
            <v>Determinacao do teor de sulfatos, por amostra, em estruturas de concreto armado ou protendido, conforme boletim no 25 do IPT, inclusive coleta da amostra.</v>
          </cell>
          <cell r="D3398" t="str">
            <v>un</v>
          </cell>
          <cell r="E3398">
            <v>170</v>
          </cell>
        </row>
        <row r="3399">
          <cell r="A3399" t="str">
            <v>AD017185</v>
          </cell>
          <cell r="B3399" t="str">
            <v>AD35300300/</v>
          </cell>
          <cell r="C3399" t="str">
            <v>Extracao de corpo de prova de concreto, diametro de 4", com corte, preparo e ensaios de compressao axial para determinacao da resistencia do concreto em estruturas de concreto armado ou protendido, conforme NBR-7680 e NBR-5739, inclusive coleta da amostra</v>
          </cell>
          <cell r="D3399" t="str">
            <v>un</v>
          </cell>
          <cell r="E3399">
            <v>174</v>
          </cell>
        </row>
        <row r="3400">
          <cell r="A3400" t="str">
            <v>AD017182</v>
          </cell>
          <cell r="B3400" t="str">
            <v>AD35300350/</v>
          </cell>
          <cell r="C3400" t="str">
            <v>Reconstituicao do traco de concreto, por amostra, atraves de corpos de provas retirados em estruturas de concreto armado ou protendido, conforme boletim no 25 do IPT, inclusive coleta de amostra.</v>
          </cell>
          <cell r="D3400" t="str">
            <v>un</v>
          </cell>
          <cell r="E3400">
            <v>910</v>
          </cell>
        </row>
        <row r="3401">
          <cell r="A3401" t="str">
            <v>AD017184</v>
          </cell>
          <cell r="B3401" t="str">
            <v>AD35300400/</v>
          </cell>
          <cell r="C3401" t="str">
            <v>Verificacao do potencial de corrosao da armadura (por ensaio, area de 2m2) em estrutura de concreto armado ou protendido, conforme Norma ASTM-C-868/87, inclusive coleta da amostra.</v>
          </cell>
          <cell r="D3401" t="str">
            <v>un</v>
          </cell>
          <cell r="E3401">
            <v>1040</v>
          </cell>
        </row>
        <row r="3402">
          <cell r="A3402" t="str">
            <v>AD007369</v>
          </cell>
          <cell r="B3402" t="str">
            <v>AD35350050A</v>
          </cell>
          <cell r="C3402" t="str">
            <v>Amostra indeformada em bloco.</v>
          </cell>
          <cell r="D3402" t="str">
            <v>un</v>
          </cell>
          <cell r="E3402">
            <v>72.209999999999994</v>
          </cell>
        </row>
        <row r="3403">
          <cell r="A3403" t="str">
            <v>AD007373</v>
          </cell>
          <cell r="B3403" t="str">
            <v>AD35350100/</v>
          </cell>
          <cell r="C3403" t="str">
            <v>Ensaio de amostra de areia.</v>
          </cell>
          <cell r="D3403" t="str">
            <v>un</v>
          </cell>
          <cell r="E3403">
            <v>608.6</v>
          </cell>
        </row>
        <row r="3404">
          <cell r="A3404" t="str">
            <v>AD007372</v>
          </cell>
          <cell r="B3404" t="str">
            <v>AD35350150/</v>
          </cell>
          <cell r="C3404" t="str">
            <v>Ensaio de amostra de material petreo.</v>
          </cell>
          <cell r="D3404" t="str">
            <v>un</v>
          </cell>
          <cell r="E3404">
            <v>45.97</v>
          </cell>
        </row>
        <row r="3405">
          <cell r="A3405" t="str">
            <v>AD007353</v>
          </cell>
          <cell r="B3405" t="str">
            <v>AD35350200/</v>
          </cell>
          <cell r="C3405" t="str">
            <v>Ensaio de compactacao com energia Proctor Intermediario conforme as recomendacoes da NBR7182 e da NBR6457.</v>
          </cell>
          <cell r="D3405" t="str">
            <v>un</v>
          </cell>
          <cell r="E3405">
            <v>175.51</v>
          </cell>
        </row>
        <row r="3406">
          <cell r="A3406" t="str">
            <v>AD007354</v>
          </cell>
          <cell r="B3406" t="str">
            <v>AD35350250/</v>
          </cell>
          <cell r="C3406" t="str">
            <v>Ensaio de compactacao com energia Proctor Modificado conforme as recomendacoes da NBR7182 e da NBR6457.</v>
          </cell>
          <cell r="D3406" t="str">
            <v>un</v>
          </cell>
          <cell r="E3406">
            <v>204.39</v>
          </cell>
        </row>
        <row r="3407">
          <cell r="A3407" t="str">
            <v>AD007352</v>
          </cell>
          <cell r="B3407" t="str">
            <v>AD35350300/</v>
          </cell>
          <cell r="C3407" t="str">
            <v>Ensaio de compactacao proctor normal.</v>
          </cell>
          <cell r="D3407" t="str">
            <v>un</v>
          </cell>
          <cell r="E3407">
            <v>146.26</v>
          </cell>
        </row>
        <row r="3408">
          <cell r="A3408" t="str">
            <v>AD007363</v>
          </cell>
          <cell r="B3408" t="str">
            <v>AD35350350/</v>
          </cell>
          <cell r="C3408" t="str">
            <v>Ensaio de compressao nao confinada em amostra natural de solo conforme recomendacoes da NBR12770.</v>
          </cell>
          <cell r="D3408" t="str">
            <v>un</v>
          </cell>
          <cell r="E3408">
            <v>75.98</v>
          </cell>
        </row>
        <row r="3409">
          <cell r="A3409" t="str">
            <v>AD007364</v>
          </cell>
          <cell r="B3409" t="str">
            <v>AD35350400/</v>
          </cell>
          <cell r="C3409" t="str">
            <v>Ensaio de compressao simples em amostra moldada.</v>
          </cell>
          <cell r="D3409" t="str">
            <v>un</v>
          </cell>
          <cell r="E3409">
            <v>75.98</v>
          </cell>
        </row>
        <row r="3410">
          <cell r="A3410" t="str">
            <v>AD007368</v>
          </cell>
          <cell r="B3410" t="str">
            <v>AD35350450A</v>
          </cell>
          <cell r="C3410" t="str">
            <v>Ensaio de palheta vane teste.</v>
          </cell>
          <cell r="D3410" t="str">
            <v>un</v>
          </cell>
          <cell r="E3410">
            <v>45.52</v>
          </cell>
        </row>
        <row r="3411">
          <cell r="A3411" t="str">
            <v>AD007371</v>
          </cell>
          <cell r="B3411" t="str">
            <v>AD35350500A</v>
          </cell>
          <cell r="C3411" t="str">
            <v>Ensaio de perda d'agua, sondagem rotativa em rocha.</v>
          </cell>
          <cell r="D3411" t="str">
            <v>un</v>
          </cell>
          <cell r="E3411">
            <v>49.16</v>
          </cell>
        </row>
        <row r="3412">
          <cell r="A3412" t="str">
            <v>AD007361</v>
          </cell>
          <cell r="B3412" t="str">
            <v>AD35350550/</v>
          </cell>
          <cell r="C3412" t="str">
            <v>Ensaio para detrminacao do coeficiente de permeabilidade em amostra argilosa moldada a carga varavel conforme NBR14545.</v>
          </cell>
          <cell r="D3412" t="str">
            <v>un</v>
          </cell>
          <cell r="E3412">
            <v>117.01</v>
          </cell>
        </row>
        <row r="3413">
          <cell r="A3413" t="str">
            <v>AD007360</v>
          </cell>
          <cell r="B3413" t="str">
            <v>AD35350600/</v>
          </cell>
          <cell r="C3413" t="str">
            <v>Ensaio para determinacao do coeficiente de permeabilidade em amostra argilosa natural a carga variavel conforme NBR14545.</v>
          </cell>
          <cell r="D3413" t="str">
            <v>un</v>
          </cell>
          <cell r="E3413">
            <v>117.01</v>
          </cell>
        </row>
        <row r="3414">
          <cell r="A3414" t="str">
            <v>AD007362</v>
          </cell>
          <cell r="B3414" t="str">
            <v>AD35350650/</v>
          </cell>
          <cell r="C3414" t="str">
            <v>Ensaio para determinacao de coeficiente de permeabiliadde em amostra granular natural a carga constante conforme NBR13292.</v>
          </cell>
          <cell r="D3414" t="str">
            <v>un</v>
          </cell>
          <cell r="E3414">
            <v>113.97</v>
          </cell>
        </row>
        <row r="3415">
          <cell r="A3415" t="str">
            <v>AD007358</v>
          </cell>
          <cell r="B3415" t="str">
            <v>AD35350700/</v>
          </cell>
          <cell r="C3415" t="str">
            <v>Ensaio para determinacao do Indice Suporte California (CBR) - 5 pontos - obtido com energia Proctor Intermediario atraves de, no minimo, 5 corpos de prova conforme recomendacao da NBR9895, NBR6457, NBR7182.</v>
          </cell>
          <cell r="D3415" t="str">
            <v>un</v>
          </cell>
          <cell r="E3415">
            <v>613.54</v>
          </cell>
        </row>
        <row r="3416">
          <cell r="A3416" t="str">
            <v>AD007359</v>
          </cell>
          <cell r="B3416" t="str">
            <v>AD35350750/</v>
          </cell>
          <cell r="C3416" t="str">
            <v>Ensaio para determinacao do Indice Suporte California (CBR) - 5 pontos - obtido com energia Proctor Modificado atraves de, no minimo, 5 corpos de prova conforme recomendacao da NBR9895, NBR6457, NBR7182.</v>
          </cell>
          <cell r="D3416" t="str">
            <v>un</v>
          </cell>
          <cell r="E3416">
            <v>642.79</v>
          </cell>
        </row>
        <row r="3417">
          <cell r="A3417" t="str">
            <v>AD007357</v>
          </cell>
          <cell r="B3417" t="str">
            <v>AD35350800/</v>
          </cell>
          <cell r="C3417" t="str">
            <v>Ensaio para determinacao do Indice Suporte California (CBR) - 5 pontos - obtido com energia Proctor Normal atraves de, no minimo, 5 corpos de prova conforme recomendacao da NBR9895, NBR6457, NBR7182.</v>
          </cell>
          <cell r="D3417" t="str">
            <v>un</v>
          </cell>
          <cell r="E3417">
            <v>555.41</v>
          </cell>
        </row>
        <row r="3418">
          <cell r="A3418" t="str">
            <v>AD007355</v>
          </cell>
          <cell r="B3418" t="str">
            <v>AD35350850/</v>
          </cell>
          <cell r="C3418" t="str">
            <v>Ensaio para determinacao do Indice Suporte California (CBR) - 3 pontos - obtido com energia Proctor Intermediario atraves de, no minimo, 5 corpos de prova conforme recomendacao da NBR9895, NBR6457, NBR7182.</v>
          </cell>
          <cell r="D3418" t="str">
            <v>un</v>
          </cell>
          <cell r="E3418">
            <v>379.9</v>
          </cell>
        </row>
        <row r="3419">
          <cell r="A3419" t="str">
            <v>AD007356</v>
          </cell>
          <cell r="B3419" t="str">
            <v>AD35350900/</v>
          </cell>
          <cell r="C3419" t="str">
            <v>Ensaio para determinacao do Indice Suporte California (CBR) - 3 pontos - obtido com energia Proctor Modificado atraves de, no minimo, 5 corpos de prova conforme recomendacao da NBR9895, NBR6457, NBR7182.</v>
          </cell>
          <cell r="D3419" t="str">
            <v>un</v>
          </cell>
          <cell r="E3419">
            <v>409.15</v>
          </cell>
        </row>
        <row r="3420">
          <cell r="A3420" t="str">
            <v>AD007366</v>
          </cell>
          <cell r="B3420" t="str">
            <v>AD35350950/</v>
          </cell>
          <cell r="C3420" t="str">
            <v>Ensaio triaxial drenado em amostra moldada por CP.</v>
          </cell>
          <cell r="D3420" t="str">
            <v>un</v>
          </cell>
          <cell r="E3420">
            <v>628.35</v>
          </cell>
        </row>
        <row r="3421">
          <cell r="A3421" t="str">
            <v>AD007365</v>
          </cell>
          <cell r="B3421" t="str">
            <v>AD35351000/</v>
          </cell>
          <cell r="C3421" t="str">
            <v>Ensaio triaxial drenado em amostra natural por CP.</v>
          </cell>
          <cell r="D3421" t="str">
            <v>un</v>
          </cell>
          <cell r="E3421">
            <v>584.29</v>
          </cell>
        </row>
        <row r="3422">
          <cell r="A3422" t="str">
            <v>AD007536</v>
          </cell>
          <cell r="B3422" t="str">
            <v>AD35351050/</v>
          </cell>
          <cell r="C3422" t="str">
            <v>Ensaio triaxial nao drenado em amostra moldada por CP.</v>
          </cell>
          <cell r="D3422" t="str">
            <v>un</v>
          </cell>
          <cell r="E3422">
            <v>248.45</v>
          </cell>
        </row>
        <row r="3423">
          <cell r="A3423" t="str">
            <v>AD007367</v>
          </cell>
          <cell r="B3423" t="str">
            <v>AD35351100/</v>
          </cell>
          <cell r="C3423" t="str">
            <v>Ensaio triaxial nao drenado em amostra natural por CP.</v>
          </cell>
          <cell r="D3423" t="str">
            <v>un</v>
          </cell>
          <cell r="E3423">
            <v>219.2</v>
          </cell>
        </row>
        <row r="3424">
          <cell r="A3424" t="str">
            <v>AD000299</v>
          </cell>
          <cell r="B3424" t="str">
            <v>AD40050050/</v>
          </cell>
          <cell r="C3424" t="str">
            <v>Ajudante (inclusive encargos sociais).</v>
          </cell>
          <cell r="D3424" t="str">
            <v>h</v>
          </cell>
          <cell r="E3424">
            <v>4.84</v>
          </cell>
        </row>
        <row r="3425">
          <cell r="A3425" t="str">
            <v>AD000306</v>
          </cell>
          <cell r="B3425" t="str">
            <v>AD40050056/</v>
          </cell>
          <cell r="C3425" t="str">
            <v>Almoxarife (inclusive encargos sociais).</v>
          </cell>
          <cell r="D3425" t="str">
            <v>h</v>
          </cell>
          <cell r="E3425">
            <v>7.08</v>
          </cell>
        </row>
        <row r="3426">
          <cell r="A3426" t="str">
            <v>AD005353</v>
          </cell>
          <cell r="B3426" t="str">
            <v>AD40050062/</v>
          </cell>
          <cell r="C3426" t="str">
            <v>Analista de sistema (inclusive encargos sociais).</v>
          </cell>
          <cell r="D3426" t="str">
            <v>h</v>
          </cell>
          <cell r="E3426">
            <v>23.26</v>
          </cell>
        </row>
        <row r="3427">
          <cell r="A3427" t="str">
            <v>AD000305</v>
          </cell>
          <cell r="B3427" t="str">
            <v>AD40050068/</v>
          </cell>
          <cell r="C3427" t="str">
            <v>Apontador (inclusive encargos sociais).</v>
          </cell>
          <cell r="D3427" t="str">
            <v>h</v>
          </cell>
          <cell r="E3427">
            <v>7.08</v>
          </cell>
        </row>
        <row r="3428">
          <cell r="A3428" t="str">
            <v>AD000307</v>
          </cell>
          <cell r="B3428" t="str">
            <v>AD40050074/</v>
          </cell>
          <cell r="C3428" t="str">
            <v>Auxiliar de almoxarife (inclusive encargos sociais).</v>
          </cell>
          <cell r="D3428" t="str">
            <v>h</v>
          </cell>
          <cell r="E3428">
            <v>4.83</v>
          </cell>
        </row>
        <row r="3429">
          <cell r="A3429" t="str">
            <v>AD000323</v>
          </cell>
          <cell r="B3429" t="str">
            <v>AD40050080/</v>
          </cell>
          <cell r="C3429" t="str">
            <v>Auxiliar de escritorio (inclusive encargos sociais).</v>
          </cell>
          <cell r="D3429" t="str">
            <v>h</v>
          </cell>
          <cell r="E3429">
            <v>5.81</v>
          </cell>
        </row>
        <row r="3430">
          <cell r="A3430" t="str">
            <v>AD000309</v>
          </cell>
          <cell r="B3430" t="str">
            <v>AD40050086/</v>
          </cell>
          <cell r="C3430" t="str">
            <v>Auxiliar tecnico (inclusive encargos sociais).</v>
          </cell>
          <cell r="D3430" t="str">
            <v>h</v>
          </cell>
          <cell r="E3430">
            <v>8.2100000000000009</v>
          </cell>
        </row>
        <row r="3431">
          <cell r="A3431" t="str">
            <v>AD010441</v>
          </cell>
          <cell r="B3431" t="str">
            <v>AD40050092/</v>
          </cell>
          <cell r="C3431" t="str">
            <v>Auxiliar de topografia - servicos de campo (inclusive encargos sociais).</v>
          </cell>
          <cell r="D3431" t="str">
            <v>h</v>
          </cell>
          <cell r="E3431">
            <v>5.0199999999999996</v>
          </cell>
        </row>
        <row r="3432">
          <cell r="A3432" t="str">
            <v>AD000319</v>
          </cell>
          <cell r="B3432" t="str">
            <v>AD40050098/</v>
          </cell>
          <cell r="C3432" t="str">
            <v>Chefe de escritorio (inclusive encargos sociais).</v>
          </cell>
          <cell r="D3432" t="str">
            <v>h</v>
          </cell>
          <cell r="E3432">
            <v>10.62</v>
          </cell>
        </row>
        <row r="3433">
          <cell r="A3433" t="str">
            <v>AD000317</v>
          </cell>
          <cell r="B3433" t="str">
            <v>AD40050104/</v>
          </cell>
          <cell r="C3433" t="str">
            <v>Desenhista A (inclusive encargos sociais).</v>
          </cell>
          <cell r="D3433" t="str">
            <v>h</v>
          </cell>
          <cell r="E3433">
            <v>7.59</v>
          </cell>
        </row>
        <row r="3434">
          <cell r="A3434" t="str">
            <v>AD005358</v>
          </cell>
          <cell r="B3434" t="str">
            <v>AD40050110/</v>
          </cell>
          <cell r="C3434" t="str">
            <v>Digitador (inclusive encargos sociais).</v>
          </cell>
          <cell r="D3434" t="str">
            <v>h</v>
          </cell>
          <cell r="E3434">
            <v>5.72</v>
          </cell>
        </row>
        <row r="3435">
          <cell r="A3435" t="str">
            <v>AD000311</v>
          </cell>
          <cell r="B3435" t="str">
            <v>AD40050116/</v>
          </cell>
          <cell r="C3435" t="str">
            <v>Encarregado (inclusive encargos sociais).</v>
          </cell>
          <cell r="D3435" t="str">
            <v>h</v>
          </cell>
          <cell r="E3435">
            <v>9.5399999999999991</v>
          </cell>
        </row>
        <row r="3436">
          <cell r="A3436" t="str">
            <v>AD000314</v>
          </cell>
          <cell r="B3436" t="str">
            <v>AD40050122/</v>
          </cell>
          <cell r="C3436" t="str">
            <v>Engenheiro ou arquiteto jr (inclusive encargos sociais).</v>
          </cell>
          <cell r="D3436" t="str">
            <v>h</v>
          </cell>
          <cell r="E3436">
            <v>23.22</v>
          </cell>
        </row>
        <row r="3437">
          <cell r="A3437" t="str">
            <v>AD000316</v>
          </cell>
          <cell r="B3437" t="str">
            <v>AD40050128/</v>
          </cell>
          <cell r="C3437" t="str">
            <v>Engenheiro ou arquiteto coordenador geral de projetos ou supervisor de obras (inclusive encargos sociais).</v>
          </cell>
          <cell r="D3437" t="str">
            <v>h</v>
          </cell>
          <cell r="E3437">
            <v>46.92</v>
          </cell>
        </row>
        <row r="3438">
          <cell r="A3438" t="str">
            <v>AD000315</v>
          </cell>
          <cell r="B3438" t="str">
            <v>AD40050134/</v>
          </cell>
          <cell r="C3438" t="str">
            <v>Engenheiro ou arquiteto senior (inclusive encargos sociais).</v>
          </cell>
          <cell r="D3438" t="str">
            <v>h</v>
          </cell>
          <cell r="E3438">
            <v>57.67</v>
          </cell>
        </row>
        <row r="3439">
          <cell r="A3439" t="str">
            <v>AD000322</v>
          </cell>
          <cell r="B3439" t="str">
            <v>AD40050140/</v>
          </cell>
          <cell r="C3439" t="str">
            <v>Escriturario (inclusive encargos sociais).</v>
          </cell>
          <cell r="D3439" t="str">
            <v>h</v>
          </cell>
          <cell r="E3439">
            <v>5.81</v>
          </cell>
        </row>
        <row r="3440">
          <cell r="A3440" t="str">
            <v>AD000308</v>
          </cell>
          <cell r="B3440" t="str">
            <v>AD40050146/</v>
          </cell>
          <cell r="C3440" t="str">
            <v>Estagiario (inclusive encargos sociais).</v>
          </cell>
          <cell r="D3440" t="str">
            <v>h</v>
          </cell>
          <cell r="E3440">
            <v>2.68</v>
          </cell>
        </row>
        <row r="3441">
          <cell r="A3441" t="str">
            <v>AD000312</v>
          </cell>
          <cell r="B3441" t="str">
            <v>AD40050152/</v>
          </cell>
          <cell r="C3441" t="str">
            <v>Mestre de obra A (inclusive encargos sociais).</v>
          </cell>
          <cell r="D3441" t="str">
            <v>h</v>
          </cell>
          <cell r="E3441">
            <v>17.43</v>
          </cell>
        </row>
        <row r="3442">
          <cell r="A3442" t="str">
            <v>AD000313</v>
          </cell>
          <cell r="B3442" t="str">
            <v>AD40050158/</v>
          </cell>
          <cell r="C3442" t="str">
            <v>Mestre de obra B (inclusive encargos sociais).</v>
          </cell>
          <cell r="D3442" t="str">
            <v>h</v>
          </cell>
          <cell r="E3442">
            <v>15.13</v>
          </cell>
        </row>
        <row r="3443">
          <cell r="A3443" t="str">
            <v>AD016666</v>
          </cell>
          <cell r="B3443" t="str">
            <v>AD40050164/</v>
          </cell>
          <cell r="C3443" t="str">
            <v>Motorista de caminhao e carreta (inclusive encargos sociais).</v>
          </cell>
          <cell r="D3443" t="str">
            <v>h</v>
          </cell>
          <cell r="E3443">
            <v>5.7</v>
          </cell>
        </row>
        <row r="3444">
          <cell r="A3444" t="str">
            <v>AD016007</v>
          </cell>
          <cell r="B3444" t="str">
            <v>AD40050170/</v>
          </cell>
          <cell r="C3444" t="str">
            <v>Motorista de veiculo leve de servico (inclusive encargos sociais).</v>
          </cell>
          <cell r="D3444" t="str">
            <v>h</v>
          </cell>
          <cell r="E3444">
            <v>5.05</v>
          </cell>
        </row>
        <row r="3445">
          <cell r="A3445" t="str">
            <v>AD005356</v>
          </cell>
          <cell r="B3445" t="str">
            <v>AD40050176/</v>
          </cell>
          <cell r="C3445" t="str">
            <v>Operador de computador (inclusive encargos sociais).</v>
          </cell>
          <cell r="D3445" t="str">
            <v>h</v>
          </cell>
          <cell r="E3445">
            <v>9.9700000000000006</v>
          </cell>
        </row>
        <row r="3446">
          <cell r="A3446" t="str">
            <v>AD005354</v>
          </cell>
          <cell r="B3446" t="str">
            <v>AD40050182/</v>
          </cell>
          <cell r="C3446" t="str">
            <v>Programador de computador (inclusive encargos sociais).</v>
          </cell>
          <cell r="D3446" t="str">
            <v>h</v>
          </cell>
          <cell r="E3446">
            <v>20.28</v>
          </cell>
        </row>
        <row r="3447">
          <cell r="A3447" t="str">
            <v>AD000320</v>
          </cell>
          <cell r="B3447" t="str">
            <v>AD40050188/</v>
          </cell>
          <cell r="C3447" t="str">
            <v>Secretaria (inclusive encargos sociais).</v>
          </cell>
          <cell r="D3447" t="str">
            <v>h</v>
          </cell>
          <cell r="E3447">
            <v>9.73</v>
          </cell>
        </row>
        <row r="3448">
          <cell r="A3448" t="str">
            <v>AD008308</v>
          </cell>
          <cell r="B3448" t="str">
            <v>AD40050194/</v>
          </cell>
          <cell r="C3448" t="str">
            <v>Supervisor de equipe de refrigeracao  (inclusive encargos sociais).</v>
          </cell>
          <cell r="D3448" t="str">
            <v>h</v>
          </cell>
          <cell r="E3448">
            <v>7.7</v>
          </cell>
        </row>
        <row r="3449">
          <cell r="A3449" t="str">
            <v>AP001165</v>
          </cell>
          <cell r="B3449" t="str">
            <v>AP05050550/</v>
          </cell>
          <cell r="C3449" t="str">
            <v>Vaso sifonado, infantil, na cor branca.  Fornecimento.</v>
          </cell>
          <cell r="D3449" t="str">
            <v>un</v>
          </cell>
          <cell r="E3449">
            <v>106.54</v>
          </cell>
        </row>
        <row r="3450">
          <cell r="A3450" t="str">
            <v>AP005480</v>
          </cell>
          <cell r="B3450" t="str">
            <v>AP05050553/</v>
          </cell>
          <cell r="C3450" t="str">
            <v>Vaso sanitario infantil, na cor branca, com fixacao.  Fornecimento e assentamento.</v>
          </cell>
          <cell r="D3450" t="str">
            <v>un</v>
          </cell>
          <cell r="E3450">
            <v>276.26</v>
          </cell>
        </row>
        <row r="3451">
          <cell r="A3451" t="str">
            <v>AP001192</v>
          </cell>
          <cell r="B3451" t="str">
            <v>AP05100050/</v>
          </cell>
          <cell r="C3451" t="str">
            <v>Banca seca de aco inoxidavel com 0,55m de largura, ate 3m de comprimento, em chapa  18-304, sobre apoios de alvenaria de meia vez e verga de concreto, sem revestimento.  Fornecimento e colocacao.</v>
          </cell>
          <cell r="D3451" t="str">
            <v>m</v>
          </cell>
          <cell r="E3451">
            <v>395.47</v>
          </cell>
        </row>
        <row r="3452">
          <cell r="A3452" t="str">
            <v>AP001189</v>
          </cell>
          <cell r="B3452" t="str">
            <v>AP05100053/</v>
          </cell>
          <cell r="C3452" t="str">
            <v xml:space="preserve">Banca aco inoxidavel de (2x0,55)m, em chapa 18-304, com 1 cuba de (500x400x200)mm em chapa 20-304, valvula americana, sifao de 1 1/2"x1 1/2", sobre apoios de alvenaria de meia vez e verga de concreto, sem revestimento; exclusive torneira.  Fornecimento e </v>
          </cell>
          <cell r="D3452" t="str">
            <v>un</v>
          </cell>
          <cell r="E3452">
            <v>880.2</v>
          </cell>
        </row>
        <row r="3453">
          <cell r="A3453" t="str">
            <v>AP001190</v>
          </cell>
          <cell r="B3453" t="str">
            <v>AP05100100/</v>
          </cell>
          <cell r="C3453" t="str">
            <v>Banca aco inoxidavel de (2x0,55)m, em chapa 18-304, com 2 cubas de (500x400x200)mm em chapa 20-304, 2 valvulas americana, 2 sifoes de 1 1/2"x1 1/2", sobre apoios de alvenaria de meia vez e verga de concreto, sem revestimento; exclusive torneira.  Fornecim</v>
          </cell>
          <cell r="D3453" t="str">
            <v>un</v>
          </cell>
          <cell r="E3453">
            <v>1368.32</v>
          </cell>
        </row>
        <row r="3454">
          <cell r="A3454" t="str">
            <v>AP001191</v>
          </cell>
          <cell r="B3454" t="str">
            <v>AP05100150A</v>
          </cell>
          <cell r="C3454" t="str">
            <v>Cuba aco inoxidavel de (500x400x200)mm, em chapa 20-304, valvula americana, sifao de   1 1/2"x1 1/2"; exclusive torneira.  Fornecimento e colocacao.</v>
          </cell>
          <cell r="D3454" t="str">
            <v>un</v>
          </cell>
          <cell r="E3454">
            <v>411.1</v>
          </cell>
        </row>
        <row r="3455">
          <cell r="A3455" t="str">
            <v>AP001186</v>
          </cell>
          <cell r="B3455" t="str">
            <v>AP05100200/</v>
          </cell>
          <cell r="C3455" t="str">
            <v>Coifa aco inoxidavel medindo (2,1x1,2)m; inclusive 3m de duto com (500x500)mm, exaustor de 3CV.  Fornecimento e colocacao.</v>
          </cell>
          <cell r="D3455" t="str">
            <v>un</v>
          </cell>
          <cell r="E3455">
            <v>5931.29</v>
          </cell>
        </row>
        <row r="3456">
          <cell r="A3456" t="str">
            <v>AP007789</v>
          </cell>
          <cell r="B3456" t="str">
            <v>AP05100250/</v>
          </cell>
          <cell r="C3456" t="str">
            <v>Escovario em aco inoxidavel, padrao Secretaria Municipal de Saude, com (150x50)cm, para 3 torneiras.  Fornecimento e colocacao.</v>
          </cell>
          <cell r="D3456" t="str">
            <v>un</v>
          </cell>
          <cell r="E3456">
            <v>775.88</v>
          </cell>
        </row>
        <row r="3457">
          <cell r="A3457" t="str">
            <v>AP007783</v>
          </cell>
          <cell r="B3457" t="str">
            <v>AP05100253/</v>
          </cell>
          <cell r="C3457" t="str">
            <v>Escovario em aco inoxidavel, padrao Secretaria Municipal de Saude, com (260x50)cm, para 4 torneiras.  Fornecimento e colocacao.</v>
          </cell>
          <cell r="D3457" t="str">
            <v>un</v>
          </cell>
          <cell r="E3457">
            <v>1278.0999999999999</v>
          </cell>
        </row>
        <row r="3458">
          <cell r="A3458" t="str">
            <v>AP001193</v>
          </cell>
          <cell r="B3458" t="str">
            <v>AP05100400/</v>
          </cell>
          <cell r="C3458" t="str">
            <v>Mictorio coletivo de aco inoxidavel, com secao de (580x300)mm, em chapa 20-304, com crivo de saida de 1 1/4", registro de 3/4"; inclusive gambiarra.  Fornecimento.</v>
          </cell>
          <cell r="D3458" t="str">
            <v>m</v>
          </cell>
          <cell r="E3458">
            <v>459.67</v>
          </cell>
        </row>
        <row r="3459">
          <cell r="A3459" t="str">
            <v>AP005579</v>
          </cell>
          <cell r="B3459" t="str">
            <v>AP05100500/</v>
          </cell>
          <cell r="C3459" t="str">
            <v>Porta cacamba de ferro esmaltado, lixeira de aco inoxidavel, chapa 18-304, com (300x300)mm.  Fornecimento e colocacao.</v>
          </cell>
          <cell r="D3459" t="str">
            <v>un</v>
          </cell>
          <cell r="E3459">
            <v>145.81</v>
          </cell>
        </row>
        <row r="3460">
          <cell r="A3460" t="str">
            <v>AP001188</v>
          </cell>
          <cell r="B3460" t="str">
            <v>AP05100600/</v>
          </cell>
          <cell r="C3460" t="str">
            <v>Tanque de aco inoxidavel, em chapa 22-304, de (520x520)mm, capacidade de 30l, com esfregador; exclusive torneira.  Fornecimento.</v>
          </cell>
          <cell r="D3460" t="str">
            <v>un</v>
          </cell>
          <cell r="E3460">
            <v>586.37</v>
          </cell>
        </row>
        <row r="3461">
          <cell r="A3461" t="str">
            <v>AP017127</v>
          </cell>
          <cell r="B3461" t="str">
            <v>AP05100603/</v>
          </cell>
          <cell r="C3461" t="str">
            <v>Tanque de expurgo em aco inoxidavel liga 18:8, padrao americano, AISI 304 no 18, medindo (600x500x850)mm, com 01 (uma) cuba de expurgo de (500x400x300)mm,  com sifao de aco inoxidavel de 75mm de diametro, face superior com acabamento escovado e grade basc</v>
          </cell>
          <cell r="D3461" t="str">
            <v>un</v>
          </cell>
          <cell r="E3461">
            <v>1357.27</v>
          </cell>
        </row>
        <row r="3462">
          <cell r="A3462" t="str">
            <v>AP006025</v>
          </cell>
          <cell r="B3462" t="str">
            <v>AP05150050/</v>
          </cell>
          <cell r="C3462" t="str">
            <v>Aspersores de PVC rigido, giro de 360o, entrada de 3/4", Sempreverde, Fabrimar ou similar.  Fornecimento.</v>
          </cell>
          <cell r="D3462" t="str">
            <v>un</v>
          </cell>
          <cell r="E3462">
            <v>3.73</v>
          </cell>
        </row>
        <row r="3463">
          <cell r="A3463" t="str">
            <v>AP018069</v>
          </cell>
          <cell r="B3463" t="str">
            <v>AP05150101/</v>
          </cell>
          <cell r="C3463" t="e">
            <v>#N/A</v>
          </cell>
          <cell r="D3463" t="e">
            <v>#N/A</v>
          </cell>
          <cell r="E3463">
            <v>8.93</v>
          </cell>
        </row>
        <row r="3464">
          <cell r="A3464" t="str">
            <v>AP001162</v>
          </cell>
          <cell r="B3464" t="str">
            <v>AP05150103/</v>
          </cell>
          <cell r="C3464" t="str">
            <v>Assento plastico, luxo.  Fornecimento e colocacao.</v>
          </cell>
          <cell r="D3464" t="str">
            <v>un</v>
          </cell>
          <cell r="E3464">
            <v>8.1999999999999993</v>
          </cell>
        </row>
        <row r="3465">
          <cell r="A3465" t="str">
            <v>AP001163</v>
          </cell>
          <cell r="B3465" t="str">
            <v>AP05150106/</v>
          </cell>
          <cell r="C3465" t="str">
            <v>Assento plastico, para vaso infantil.  Fornecimento e colocacao.</v>
          </cell>
          <cell r="D3465" t="str">
            <v>un</v>
          </cell>
          <cell r="E3465">
            <v>12.87</v>
          </cell>
        </row>
        <row r="3466">
          <cell r="A3466" t="str">
            <v>AP006457</v>
          </cell>
          <cell r="B3466" t="str">
            <v>AP05150150/</v>
          </cell>
          <cell r="C3466" t="str">
            <v>Braco de plastico branco, de 1/2", com canopla.  Fornecimento.</v>
          </cell>
          <cell r="D3466" t="str">
            <v>un</v>
          </cell>
          <cell r="E3466">
            <v>1.83</v>
          </cell>
        </row>
        <row r="3467">
          <cell r="A3467" t="str">
            <v>AP001161</v>
          </cell>
          <cell r="B3467" t="str">
            <v>AP05150200/</v>
          </cell>
          <cell r="C3467" t="str">
            <v>Caixa de descarga, plastica, externa.  Fornecimento.</v>
          </cell>
          <cell r="D3467" t="str">
            <v>un</v>
          </cell>
          <cell r="E3467">
            <v>10.02</v>
          </cell>
        </row>
        <row r="3468">
          <cell r="A3468" t="str">
            <v>AP001170</v>
          </cell>
          <cell r="B3468" t="str">
            <v>AP05150250/</v>
          </cell>
          <cell r="C3468" t="str">
            <v>Chuveiro de plastico, na cor branca, exclusive braco.</v>
          </cell>
          <cell r="D3468" t="str">
            <v>un</v>
          </cell>
          <cell r="E3468">
            <v>1.55</v>
          </cell>
        </row>
        <row r="3469">
          <cell r="A3469" t="str">
            <v>AP005323</v>
          </cell>
          <cell r="B3469" t="str">
            <v>AP05150253/</v>
          </cell>
          <cell r="C3469" t="str">
            <v>Chuveiro de plastico, com braco de 1/2", na cor branca e 1 registro de pressao no B-1416 ou similar de 1/2".  Fornecimento.</v>
          </cell>
          <cell r="D3469" t="str">
            <v>un</v>
          </cell>
          <cell r="E3469">
            <v>33.85</v>
          </cell>
        </row>
        <row r="3470">
          <cell r="A3470" t="str">
            <v>AP005886</v>
          </cell>
          <cell r="B3470" t="str">
            <v>AP05150300/</v>
          </cell>
          <cell r="C3470" t="str">
            <v>Mangueira de borracha flexivel, cristal, com diametro de 1/2".  Fornecimento.</v>
          </cell>
          <cell r="D3470" t="str">
            <v>m</v>
          </cell>
          <cell r="E3470">
            <v>1.32</v>
          </cell>
        </row>
        <row r="3471">
          <cell r="A3471" t="str">
            <v>AP005887</v>
          </cell>
          <cell r="B3471" t="str">
            <v>AP05150303/</v>
          </cell>
          <cell r="C3471" t="str">
            <v>Mangueira de borracha flexivel, cristal, com diametro de 3/4".  Fornecimento.</v>
          </cell>
          <cell r="D3471" t="str">
            <v>m</v>
          </cell>
          <cell r="E3471">
            <v>1.72</v>
          </cell>
        </row>
        <row r="3472">
          <cell r="A3472" t="str">
            <v>AP005888</v>
          </cell>
          <cell r="B3472" t="str">
            <v>AP05150306/</v>
          </cell>
          <cell r="C3472" t="str">
            <v>Mangueira de borracha flexivel, cristal, com diametro de 1".  Fornecimento.</v>
          </cell>
          <cell r="D3472" t="str">
            <v>m</v>
          </cell>
          <cell r="E3472">
            <v>2.39</v>
          </cell>
        </row>
        <row r="3473">
          <cell r="A3473" t="str">
            <v>AP001181</v>
          </cell>
          <cell r="B3473" t="str">
            <v>AP05150350/</v>
          </cell>
          <cell r="C3473" t="str">
            <v>Rabicho plastico de 30cm com saida de 1/2".  Fornecimento.</v>
          </cell>
          <cell r="D3473" t="str">
            <v>un</v>
          </cell>
          <cell r="E3473">
            <v>0.87</v>
          </cell>
        </row>
        <row r="3474">
          <cell r="A3474" t="str">
            <v>AP018085</v>
          </cell>
          <cell r="B3474" t="str">
            <v>AP05150401/</v>
          </cell>
          <cell r="C3474" t="e">
            <v>#N/A</v>
          </cell>
          <cell r="D3474" t="e">
            <v>#N/A</v>
          </cell>
          <cell r="E3474">
            <v>10</v>
          </cell>
        </row>
        <row r="3475">
          <cell r="A3475" t="str">
            <v>AP009290</v>
          </cell>
          <cell r="B3475" t="str">
            <v>AP05150403/</v>
          </cell>
          <cell r="C3475" t="str">
            <v>Registro de esfera de PVC rigido, soldavel, diametro de 20mm.  Fornecimento.</v>
          </cell>
          <cell r="D3475" t="str">
            <v>un</v>
          </cell>
          <cell r="E3475">
            <v>6.83</v>
          </cell>
        </row>
        <row r="3476">
          <cell r="A3476" t="str">
            <v>AP004396</v>
          </cell>
          <cell r="B3476" t="str">
            <v>AP05150406/</v>
          </cell>
          <cell r="C3476" t="str">
            <v>Registro de esfera de PVC rigido, soldavel, diametro de 25mm.  Fornecimento e assentamento.</v>
          </cell>
          <cell r="D3476" t="str">
            <v>un</v>
          </cell>
          <cell r="E3476">
            <v>10.09</v>
          </cell>
        </row>
        <row r="3477">
          <cell r="A3477" t="str">
            <v>AP009289</v>
          </cell>
          <cell r="B3477" t="str">
            <v>AP05150409/</v>
          </cell>
          <cell r="C3477" t="str">
            <v>Registro de esfera de PVC rigido, soldavel, diametro de 25mm.  Fornecimento.</v>
          </cell>
          <cell r="D3477" t="str">
            <v>un</v>
          </cell>
          <cell r="E3477">
            <v>8.3699999999999992</v>
          </cell>
        </row>
        <row r="3478">
          <cell r="A3478" t="str">
            <v>AP004397</v>
          </cell>
          <cell r="B3478" t="str">
            <v>AP05150412/</v>
          </cell>
          <cell r="C3478" t="str">
            <v>Registro de esfera de PVC rigido, soldavel, diametro de 32mm.  Fornecimento e assentamento.</v>
          </cell>
          <cell r="D3478" t="str">
            <v>un</v>
          </cell>
          <cell r="E3478">
            <v>14.04</v>
          </cell>
        </row>
        <row r="3479">
          <cell r="A3479" t="str">
            <v>AP004398</v>
          </cell>
          <cell r="B3479" t="str">
            <v>AP05150415/</v>
          </cell>
          <cell r="C3479" t="str">
            <v>Registro de esfera de PVC rigido, soldavel, diametro de 40mm.  Fornecimento e assentamento.</v>
          </cell>
          <cell r="D3479" t="str">
            <v>un</v>
          </cell>
          <cell r="E3479">
            <v>17.25</v>
          </cell>
        </row>
        <row r="3480">
          <cell r="A3480" t="str">
            <v>AP009288</v>
          </cell>
          <cell r="B3480" t="str">
            <v>AP05150418/</v>
          </cell>
          <cell r="C3480" t="str">
            <v>Registro de esfera de PVC rigido, soldavel, diametro de 40mm.  Fornecimento.</v>
          </cell>
          <cell r="D3480" t="str">
            <v>un</v>
          </cell>
          <cell r="E3480">
            <v>15.25</v>
          </cell>
        </row>
        <row r="3481">
          <cell r="A3481" t="str">
            <v>AP004399</v>
          </cell>
          <cell r="B3481" t="str">
            <v>AP05150421/</v>
          </cell>
          <cell r="C3481" t="str">
            <v>Registro de esfera de PVC rigido, soldavel, diametro de 50mm.  Fornecimento e assentamento.</v>
          </cell>
          <cell r="D3481" t="str">
            <v>un</v>
          </cell>
          <cell r="E3481">
            <v>19.75</v>
          </cell>
        </row>
        <row r="3482">
          <cell r="A3482" t="str">
            <v>AP009287</v>
          </cell>
          <cell r="B3482" t="str">
            <v>AP05150424/</v>
          </cell>
          <cell r="C3482" t="str">
            <v>Registro de esfera de PVC rigido, soldavel, diametro de 50mm.  Fornecimento.</v>
          </cell>
          <cell r="D3482" t="str">
            <v>un</v>
          </cell>
          <cell r="E3482">
            <v>17.61</v>
          </cell>
        </row>
        <row r="3483">
          <cell r="A3483" t="str">
            <v>AP005876</v>
          </cell>
          <cell r="B3483" t="str">
            <v>AP05150427/</v>
          </cell>
          <cell r="C3483" t="str">
            <v>Registro de esfera de PVC rigido, roscavel, diametro de 1 1/2".   Fornecimento e assentamento.</v>
          </cell>
          <cell r="D3483" t="str">
            <v>un</v>
          </cell>
          <cell r="E3483">
            <v>21.47</v>
          </cell>
        </row>
        <row r="3484">
          <cell r="A3484" t="str">
            <v>AP005488</v>
          </cell>
          <cell r="B3484" t="str">
            <v>AP05150450/</v>
          </cell>
          <cell r="C3484" t="str">
            <v>Saboneteira plastica de sobrepor, para sabonete liquido.  Fornecimento.</v>
          </cell>
          <cell r="D3484" t="str">
            <v>un</v>
          </cell>
          <cell r="E3484">
            <v>10</v>
          </cell>
        </row>
        <row r="3485">
          <cell r="A3485" t="str">
            <v>AP001179</v>
          </cell>
          <cell r="B3485" t="str">
            <v>AP05150500/</v>
          </cell>
          <cell r="C3485" t="str">
            <v>Sifao roscavel para pia ou lavatorio de PVC rigido, diametro de 1".  Fornecimento.</v>
          </cell>
          <cell r="D3485" t="str">
            <v>un</v>
          </cell>
          <cell r="E3485">
            <v>3.76</v>
          </cell>
        </row>
        <row r="3486">
          <cell r="A3486" t="str">
            <v>AP004404</v>
          </cell>
          <cell r="B3486" t="str">
            <v>AP05150503/</v>
          </cell>
          <cell r="C3486" t="str">
            <v>Sifao para tanque de PVC rigido, diametro de 1 1/4".  Fornecimento e assentamento.</v>
          </cell>
          <cell r="D3486" t="str">
            <v>un</v>
          </cell>
          <cell r="E3486">
            <v>5.48</v>
          </cell>
        </row>
        <row r="3487">
          <cell r="A3487" t="str">
            <v>AP006469</v>
          </cell>
          <cell r="B3487" t="str">
            <v>AP05150506/</v>
          </cell>
          <cell r="C3487" t="str">
            <v>Sifao soldavel, de PVC rigido, de 40mm, para pia ou lavatorio.  Fornecimento.</v>
          </cell>
          <cell r="D3487" t="str">
            <v>un</v>
          </cell>
          <cell r="E3487">
            <v>3.76</v>
          </cell>
        </row>
        <row r="3488">
          <cell r="A3488" t="str">
            <v>AP007782</v>
          </cell>
          <cell r="B3488" t="str">
            <v>AP05150550/</v>
          </cell>
          <cell r="C3488" t="str">
            <v>Tanque de esterilizacao de mamadeiras, em PVC.  Fornecimento e instalacao.</v>
          </cell>
          <cell r="D3488" t="str">
            <v>un</v>
          </cell>
          <cell r="E3488">
            <v>1495.06</v>
          </cell>
        </row>
        <row r="3489">
          <cell r="A3489" t="str">
            <v>AP004400</v>
          </cell>
          <cell r="B3489" t="str">
            <v>AP05150600/</v>
          </cell>
          <cell r="C3489" t="str">
            <v>Torneira de boia de PVC rigido diametro de 1/2".  Fornecimento e colocacao.</v>
          </cell>
          <cell r="D3489" t="str">
            <v>un</v>
          </cell>
          <cell r="E3489">
            <v>3.04</v>
          </cell>
        </row>
        <row r="3490">
          <cell r="A3490" t="str">
            <v>AP004401</v>
          </cell>
          <cell r="B3490" t="str">
            <v>AP05150603/</v>
          </cell>
          <cell r="C3490" t="str">
            <v>Torneira de boia de PVC rigido diametro de 3/4".  Fornecimento e colocacao.</v>
          </cell>
          <cell r="D3490" t="str">
            <v>un</v>
          </cell>
          <cell r="E3490">
            <v>3.41</v>
          </cell>
        </row>
        <row r="3491">
          <cell r="A3491" t="str">
            <v>AP004402</v>
          </cell>
          <cell r="B3491" t="str">
            <v>AP05150650/</v>
          </cell>
          <cell r="C3491" t="str">
            <v>Torneira de PVC rigido diametro de 1/2".  Fornecimento e assentamento.</v>
          </cell>
          <cell r="D3491" t="str">
            <v>un</v>
          </cell>
          <cell r="E3491">
            <v>4.1100000000000003</v>
          </cell>
        </row>
        <row r="3492">
          <cell r="A3492" t="str">
            <v>AP004403</v>
          </cell>
          <cell r="B3492" t="str">
            <v>AP05150700/</v>
          </cell>
          <cell r="C3492" t="str">
            <v>Torneira para pia ou tanque de PVC rigido diametro de 1/2".  Fornecimento e assentamento.</v>
          </cell>
          <cell r="D3492" t="str">
            <v>un</v>
          </cell>
          <cell r="E3492">
            <v>4.1100000000000003</v>
          </cell>
        </row>
        <row r="3493">
          <cell r="A3493" t="str">
            <v>AP001183</v>
          </cell>
          <cell r="B3493" t="str">
            <v>AP05150750/</v>
          </cell>
          <cell r="C3493" t="str">
            <v>Tubo de descarga tipo longo de 1 1/2", de PVC rigido, para caixa de descarga externa.  Fornecimento.</v>
          </cell>
          <cell r="D3493" t="str">
            <v>un</v>
          </cell>
          <cell r="E3493">
            <v>2.5499999999999998</v>
          </cell>
        </row>
        <row r="3494">
          <cell r="A3494" t="str">
            <v>AP001176</v>
          </cell>
          <cell r="B3494" t="str">
            <v>AP05150800/</v>
          </cell>
          <cell r="C3494" t="str">
            <v>Valvula para lavatorio, de 1 1/4", de PVC rigido.  Fornecimento.</v>
          </cell>
          <cell r="D3494" t="str">
            <v>un</v>
          </cell>
          <cell r="E3494">
            <v>1.27</v>
          </cell>
        </row>
        <row r="3495">
          <cell r="A3495" t="str">
            <v>AP001174</v>
          </cell>
          <cell r="B3495" t="str">
            <v>AP05150803/</v>
          </cell>
          <cell r="C3495" t="str">
            <v>Valvula para lavatorio, de 1"x 2 3/4".  Fornecimento.</v>
          </cell>
          <cell r="D3495" t="str">
            <v>un</v>
          </cell>
          <cell r="E3495">
            <v>1.78</v>
          </cell>
        </row>
        <row r="3496">
          <cell r="A3496" t="str">
            <v>AP001177</v>
          </cell>
          <cell r="B3496" t="str">
            <v>AP05150806/</v>
          </cell>
          <cell r="C3496" t="str">
            <v>Valvula para pia de PVC rigido.  Fornecimento.</v>
          </cell>
          <cell r="D3496" t="str">
            <v>un</v>
          </cell>
          <cell r="E3496">
            <v>0.66</v>
          </cell>
        </row>
        <row r="3497">
          <cell r="A3497" t="str">
            <v>AP001169</v>
          </cell>
          <cell r="B3497" t="str">
            <v>AP05200100/</v>
          </cell>
          <cell r="C3497" t="str">
            <v>Chuveiro estampado, acabamento cromado, articulado com braco de 1/2".  Fornecimento.</v>
          </cell>
          <cell r="D3497" t="str">
            <v>un</v>
          </cell>
          <cell r="E3497">
            <v>108.42</v>
          </cell>
        </row>
        <row r="3498">
          <cell r="A3498" t="str">
            <v>AP010207</v>
          </cell>
          <cell r="B3498" t="str">
            <v>/P05200103/</v>
          </cell>
          <cell r="C3498" t="str">
            <v>Chuveiro para agua fria da marca RWI ou similar, na bitola de 1/2", com 30seg. de agua com botoeira de comando.  Fornecimento.</v>
          </cell>
          <cell r="D3498" t="str">
            <v>un</v>
          </cell>
          <cell r="E3498" t="e">
            <v>#N/A</v>
          </cell>
        </row>
        <row r="3499">
          <cell r="A3499" t="str">
            <v>AP001171</v>
          </cell>
          <cell r="B3499" t="str">
            <v>AP05200118/</v>
          </cell>
          <cell r="C3499" t="str">
            <v>Duchinha manual, com registro de pressao.  Fornecimento.</v>
          </cell>
          <cell r="D3499" t="str">
            <v>un</v>
          </cell>
          <cell r="E3499">
            <v>37.590000000000003</v>
          </cell>
        </row>
        <row r="3500">
          <cell r="A3500" t="str">
            <v>AP001184</v>
          </cell>
          <cell r="B3500" t="str">
            <v>AP05200150/</v>
          </cell>
          <cell r="C3500" t="str">
            <v>Misturador simples para chuveiro, de 3/4".  Fornecimento.</v>
          </cell>
          <cell r="D3500" t="str">
            <v>un</v>
          </cell>
          <cell r="E3500">
            <v>41.49</v>
          </cell>
        </row>
        <row r="3501">
          <cell r="A3501" t="str">
            <v>AP004471</v>
          </cell>
          <cell r="B3501" t="str">
            <v>AP05200153/</v>
          </cell>
          <cell r="C3501" t="str">
            <v>Misturador Belle Epoque Light, para lavatorio, acabamento cromado, Deca ou similar.  Fornecimento.</v>
          </cell>
          <cell r="D3501" t="str">
            <v>un</v>
          </cell>
          <cell r="E3501">
            <v>138.80000000000001</v>
          </cell>
        </row>
        <row r="3502">
          <cell r="A3502" t="str">
            <v>AP001185</v>
          </cell>
          <cell r="B3502" t="str">
            <v>AP05200200/</v>
          </cell>
          <cell r="C3502" t="str">
            <v>Registro de pressao, em bronze, bruto, com diametro de 1/2".  Fornecimento.</v>
          </cell>
          <cell r="D3502" t="str">
            <v>un</v>
          </cell>
          <cell r="E3502">
            <v>14.53</v>
          </cell>
        </row>
        <row r="3503">
          <cell r="A3503" t="str">
            <v>AP006436</v>
          </cell>
          <cell r="B3503" t="str">
            <v>AP05200206A</v>
          </cell>
          <cell r="C3503" t="str">
            <v>Registro de pressao, em bronze, diametro de 1/2", com acabamento Digital-Line, para filtro.  Fornecimento e assentamento.</v>
          </cell>
          <cell r="D3503" t="str">
            <v>un</v>
          </cell>
          <cell r="E3503">
            <v>32.69</v>
          </cell>
        </row>
        <row r="3504">
          <cell r="A3504" t="str">
            <v>AP001180</v>
          </cell>
          <cell r="B3504" t="str">
            <v>AP05200250/</v>
          </cell>
          <cell r="C3504" t="str">
            <v>Rabicho cromado de 30cm com saida de 1/2".  Fornecimento.</v>
          </cell>
          <cell r="D3504" t="str">
            <v>un</v>
          </cell>
          <cell r="E3504">
            <v>7.5</v>
          </cell>
        </row>
        <row r="3505">
          <cell r="A3505" t="str">
            <v>AP006428</v>
          </cell>
          <cell r="B3505" t="str">
            <v>AP05200253A</v>
          </cell>
          <cell r="C3505" t="str">
            <v>Rabicho flexivel cromado de 40cm com saida de 1/2".  Fornecimento e colocacao.</v>
          </cell>
          <cell r="D3505" t="str">
            <v>un</v>
          </cell>
          <cell r="E3505">
            <v>14.12</v>
          </cell>
        </row>
        <row r="3506">
          <cell r="A3506" t="str">
            <v>AP005584</v>
          </cell>
          <cell r="B3506" t="str">
            <v>AP05200300/</v>
          </cell>
          <cell r="C3506" t="str">
            <v>Sifao, de 1" x 1 1/4", Deca 1680-C ou similar.  Fornecimento.</v>
          </cell>
          <cell r="D3506" t="str">
            <v>un</v>
          </cell>
          <cell r="E3506">
            <v>49.5</v>
          </cell>
        </row>
        <row r="3507">
          <cell r="A3507" t="str">
            <v>AP001178</v>
          </cell>
          <cell r="B3507" t="str">
            <v>AP05200303/</v>
          </cell>
          <cell r="C3507" t="str">
            <v>Sifao, diametro de 1 1/2"x 1 1/2".  Fornecimento.</v>
          </cell>
          <cell r="D3507" t="str">
            <v>un</v>
          </cell>
          <cell r="E3507">
            <v>36.89</v>
          </cell>
        </row>
        <row r="3508">
          <cell r="A3508" t="str">
            <v>AP006396</v>
          </cell>
          <cell r="B3508" t="str">
            <v>AP05200306A</v>
          </cell>
          <cell r="C3508" t="str">
            <v>Sifao metalico, de 1 1/2"x2".  Fornecimento e colocacao.</v>
          </cell>
          <cell r="D3508" t="str">
            <v>un</v>
          </cell>
          <cell r="E3508">
            <v>54.71</v>
          </cell>
        </row>
        <row r="3509">
          <cell r="A3509" t="str">
            <v>AP005307</v>
          </cell>
          <cell r="B3509" t="str">
            <v>AP05200400/</v>
          </cell>
          <cell r="C3509" t="str">
            <v>Torneira  de boia, em bronze, de pressao, de 3/4".  Fornecimento e colocacao.</v>
          </cell>
          <cell r="D3509" t="str">
            <v>un</v>
          </cell>
          <cell r="E3509">
            <v>14.2</v>
          </cell>
        </row>
        <row r="3510">
          <cell r="A3510" t="str">
            <v>BP000485</v>
          </cell>
          <cell r="B3510" t="str">
            <v>BP05050103/</v>
          </cell>
          <cell r="C3510" t="str">
            <v>Camada de bloqueio (colchao) de po-de-pedra, espalhado e comprimido mecanicamente, medida apos compressao.</v>
          </cell>
          <cell r="D3510" t="str">
            <v>m3</v>
          </cell>
          <cell r="E3510">
            <v>32.56</v>
          </cell>
        </row>
        <row r="3511">
          <cell r="A3511" t="str">
            <v>BP000537</v>
          </cell>
          <cell r="B3511" t="str">
            <v>BP05050150/</v>
          </cell>
          <cell r="C3511" t="str">
            <v>Camada de po-de-pedra espalhada manualmente, medida apos a compactacao.</v>
          </cell>
          <cell r="D3511" t="str">
            <v>m3</v>
          </cell>
          <cell r="E3511">
            <v>36.17</v>
          </cell>
        </row>
        <row r="3512">
          <cell r="A3512" t="str">
            <v>BP017063</v>
          </cell>
          <cell r="B3512" t="str">
            <v>BP05050200/</v>
          </cell>
          <cell r="C3512" t="str">
            <v>Capa selante compreendendo aplicacao de asfalto na proporcao de 1,1 a 1,4l/m2, distribuicao de agregado (5 a 15Kg/m2) e compactacao com rolo leve.</v>
          </cell>
          <cell r="D3512" t="str">
            <v>m2</v>
          </cell>
          <cell r="E3512">
            <v>1.46</v>
          </cell>
        </row>
        <row r="3513">
          <cell r="A3513" t="str">
            <v>BP017065</v>
          </cell>
          <cell r="B3513" t="str">
            <v>BP05050250/</v>
          </cell>
          <cell r="C3513" t="str">
            <v>Construcao de aterro, de acordo com as Instrucoes para Execucao do DER-RJ; exclusive escavacao e carga, transporte e fornecimento dos materiais.</v>
          </cell>
          <cell r="D3513" t="str">
            <v>m3</v>
          </cell>
          <cell r="E3513">
            <v>1.1100000000000001</v>
          </cell>
        </row>
        <row r="3514">
          <cell r="A3514" t="str">
            <v>BP017064</v>
          </cell>
          <cell r="B3514" t="str">
            <v>BP05050300/</v>
          </cell>
          <cell r="C3514" t="str">
            <v>Construcao de reforco de sub leito, de acordo com as Instrucoes para Execucao do     DER-RJ; exclusive escavacao e carga, transporte e fornecimento dos materiais.</v>
          </cell>
          <cell r="D3514" t="str">
            <v>m3</v>
          </cell>
          <cell r="E3514">
            <v>1.51</v>
          </cell>
        </row>
        <row r="3515">
          <cell r="A3515" t="str">
            <v>BP000536</v>
          </cell>
          <cell r="B3515" t="str">
            <v>BP05050350/</v>
          </cell>
          <cell r="C3515" t="str">
            <v>Execucao de pavimentacao de saibro arenoso em camadas de 10cm, medida apos a compactacao, inclusive espalhamento e rega.</v>
          </cell>
          <cell r="D3515" t="str">
            <v>m2</v>
          </cell>
          <cell r="E3515">
            <v>4.75</v>
          </cell>
        </row>
        <row r="3516">
          <cell r="A3516" t="str">
            <v>BP000535</v>
          </cell>
          <cell r="B3516" t="str">
            <v>BP05050353/</v>
          </cell>
          <cell r="C3516" t="str">
            <v>Execucao de pavimentacao em saibro melhorado com cimento, em camadas de 8cm de espessura, medida apos a compressao, sendo a proporcao de cimento de 5% em volume (72Kg/m3), inclusive fornecimento dos materiais.</v>
          </cell>
          <cell r="D3516" t="str">
            <v>m2</v>
          </cell>
          <cell r="E3516">
            <v>6.52</v>
          </cell>
        </row>
        <row r="3517">
          <cell r="A3517" t="str">
            <v>BP017054</v>
          </cell>
          <cell r="B3517" t="str">
            <v>BP05050400A</v>
          </cell>
          <cell r="C3517" t="str">
            <v>Imprimacao de base de pavimentacao, de acordo com as Instrucoes para Execucao do      DER-RJ.</v>
          </cell>
          <cell r="D3517" t="str">
            <v>m2</v>
          </cell>
          <cell r="E3517">
            <v>2.0499999999999998</v>
          </cell>
        </row>
        <row r="3518">
          <cell r="A3518" t="str">
            <v>BP017053</v>
          </cell>
          <cell r="B3518" t="str">
            <v>BP05050450/</v>
          </cell>
          <cell r="C3518" t="str">
            <v>Regularizacao de subleito, de acordo com as Instrucoes para Execucao do DER-RJ.  O preco indeniza as operacoes de execucao e transporte de agua e se aplica a area efetivamente regularizada, exclusive transporte e escavacao de corretivos.</v>
          </cell>
          <cell r="D3518" t="str">
            <v>m2</v>
          </cell>
          <cell r="E3518">
            <v>0.41</v>
          </cell>
        </row>
        <row r="3519">
          <cell r="A3519" t="str">
            <v>BP016933</v>
          </cell>
          <cell r="B3519" t="str">
            <v>BP10050050A</v>
          </cell>
          <cell r="C3519" t="str">
            <v>Concreto betuminoso usinado a quente, para camada intermediaria (BINDER), de acordo com as  especificacoes da PCRJ; exclusive transporte da usina para a pista e espalhamento da mistura.</v>
          </cell>
          <cell r="D3519" t="str">
            <v>t</v>
          </cell>
          <cell r="E3519">
            <v>79.88</v>
          </cell>
        </row>
        <row r="3520">
          <cell r="A3520" t="str">
            <v>BP017585</v>
          </cell>
          <cell r="B3520" t="str">
            <v>BP10050100A</v>
          </cell>
          <cell r="C3520" t="str">
            <v>Concreto betuminoso usinado a quente, para camada de rolamento, de acordo com as  especificacoes da PCRJ; exclusive transporte da usina para a pista e espalhamento da mistura.</v>
          </cell>
          <cell r="D3520" t="str">
            <v>t</v>
          </cell>
          <cell r="E3520">
            <v>104.46</v>
          </cell>
        </row>
        <row r="3521">
          <cell r="A3521" t="str">
            <v>BP017068</v>
          </cell>
          <cell r="B3521" t="str">
            <v>BP10050150/</v>
          </cell>
          <cell r="C3521" t="str">
            <v>Concreto asfaltico pre-misturado a frio de acordo com as Instrucoes para Execucao do     DER-RJ.  O preco indeniza as operacoes de execucao, o fornecimento e o transporte dos materiais empregados, e aplica-se ao volume executado, medido apos a compressao.</v>
          </cell>
          <cell r="D3521" t="str">
            <v>m3</v>
          </cell>
          <cell r="E3521">
            <v>213.03</v>
          </cell>
        </row>
        <row r="3522">
          <cell r="A3522" t="str">
            <v>BP016834</v>
          </cell>
          <cell r="B3522" t="str">
            <v>BP10050200/</v>
          </cell>
          <cell r="C3522" t="str">
            <v>Espalhamento manual e compactacao mecanica de concreto asfaltico usinado a quente, ou de pre-misturado, exclusive fornecimento de todos os materiais.</v>
          </cell>
          <cell r="D3522" t="str">
            <v>t</v>
          </cell>
          <cell r="E3522">
            <v>1.93</v>
          </cell>
        </row>
        <row r="3523">
          <cell r="A3523" t="str">
            <v>BP016835</v>
          </cell>
          <cell r="B3523" t="str">
            <v>BP10050250/</v>
          </cell>
          <cell r="C3523" t="str">
            <v>Espalhamento com motonivelaora e compactacao mecanica de qualquer tipo de revestimento asfaltico, executado de acordo com as especificacoes da PCRJ.</v>
          </cell>
          <cell r="D3523" t="str">
            <v>t</v>
          </cell>
          <cell r="E3523">
            <v>1.97</v>
          </cell>
        </row>
        <row r="3524">
          <cell r="A3524" t="str">
            <v>BP000486</v>
          </cell>
          <cell r="B3524" t="str">
            <v>BP10050300/</v>
          </cell>
          <cell r="C3524" t="str">
            <v>Espalhamento com vibro acabadora convencional e compactacao mecanica de qualquer tipo de concreto asfaltico usinado a quente, executado de acordo com as especificacoes da PCRJ, exclusive os materiais.</v>
          </cell>
          <cell r="D3524" t="str">
            <v>t</v>
          </cell>
          <cell r="E3524">
            <v>1.32</v>
          </cell>
        </row>
        <row r="3525">
          <cell r="A3525" t="str">
            <v>BP017022</v>
          </cell>
          <cell r="B3525" t="str">
            <v>BP10050303/</v>
          </cell>
          <cell r="C3525" t="str">
            <v>Espalhamento com vibro acabadora eletronica e compactacao mecanica de qualquer tipo de concreto asfaltico usinado a quente, executado de acordo com as especificacoes da PCRJ.</v>
          </cell>
          <cell r="D3525" t="str">
            <v>t</v>
          </cell>
          <cell r="E3525">
            <v>2.14</v>
          </cell>
        </row>
        <row r="3526">
          <cell r="A3526" t="str">
            <v>BP008714</v>
          </cell>
          <cell r="B3526" t="str">
            <v>BP10050350/</v>
          </cell>
          <cell r="C3526" t="str">
            <v>Manta geotextil de poliester Bidim ou similar tipo OP-20 em uma camada, sobre pavimentacao betuminosa.  Fornecimento e colocacao.</v>
          </cell>
          <cell r="D3526" t="str">
            <v>m2</v>
          </cell>
          <cell r="E3526">
            <v>3.02</v>
          </cell>
        </row>
        <row r="3527">
          <cell r="A3527" t="str">
            <v>BP017060</v>
          </cell>
          <cell r="B3527" t="str">
            <v>BP10050400A</v>
          </cell>
          <cell r="C3527" t="str">
            <v>Pintura de ligacao.</v>
          </cell>
          <cell r="D3527" t="str">
            <v>m2</v>
          </cell>
          <cell r="E3527">
            <v>1.25</v>
          </cell>
        </row>
        <row r="3528">
          <cell r="A3528" t="str">
            <v>BP017293</v>
          </cell>
          <cell r="B3528" t="str">
            <v>BP10050450/</v>
          </cell>
          <cell r="C3528" t="str">
            <v>Piso sintetico para atletismo, moldado no local, sem juntas ou emendas, tipo Lisotan da Lisonda ou similar, com 2 camadas distintas, sendo a anterior composta de uma manta flexivel de granulos preto de borracha vulcanizada de granulometria controlada, agl</v>
          </cell>
          <cell r="D3528" t="str">
            <v>m2</v>
          </cell>
          <cell r="E3528">
            <v>115</v>
          </cell>
        </row>
        <row r="3529">
          <cell r="A3529" t="str">
            <v>BP016833</v>
          </cell>
          <cell r="B3529" t="str">
            <v>BP10050500/</v>
          </cell>
          <cell r="C3529" t="str">
            <v>Recomposicao de revestimento em concreto asfaltico usinado a quente, eecutado em areas de pequenas dimenoes; exclisive corte, pintura de ligacao e fornecimento de todos os materiais.</v>
          </cell>
          <cell r="D3529" t="str">
            <v>m2</v>
          </cell>
          <cell r="E3529">
            <v>2.2200000000000002</v>
          </cell>
        </row>
        <row r="3530">
          <cell r="A3530" t="str">
            <v>BP017914</v>
          </cell>
          <cell r="B3530" t="str">
            <v>BP10050550/</v>
          </cell>
          <cell r="C3530" t="str">
            <v>Reforco ou tratamento para trincamentos com revestimento betuminoso, feito com manta de geogrelha flexivel de poliester de alta tenacidade, combinado com manta nao tecida ultra leve, em forma de grelha, com abertura de malha de (40x40)mm, resistencia de 5</v>
          </cell>
          <cell r="D3530" t="str">
            <v>m2</v>
          </cell>
          <cell r="E3530">
            <v>25.41</v>
          </cell>
        </row>
        <row r="3531">
          <cell r="A3531" t="str">
            <v>BP017175</v>
          </cell>
          <cell r="B3531" t="str">
            <v>BP10050600A</v>
          </cell>
          <cell r="C3531" t="str">
            <v xml:space="preserve">Micro revestimento asfaltico a frio com emprego de emulsao modificada com polimeros, aditivo de controle de rompimento, abertura ao trafego no maximo em 2h, consumo por m2 entre 10Kg a 12Kg, em uma unica camada, com emprego da faixa III ou IV da ISSA.  O </v>
          </cell>
          <cell r="D3531" t="str">
            <v>m2</v>
          </cell>
          <cell r="E3531">
            <v>5.34</v>
          </cell>
        </row>
        <row r="3532">
          <cell r="A3532" t="str">
            <v>BP000462</v>
          </cell>
          <cell r="B3532" t="str">
            <v>BP10050650/</v>
          </cell>
          <cell r="C3532" t="str">
            <v>Revestimento de concreto betuminoso usinado a quente, para camada de rolamento, com 4cm de espessura, exclusive transporte da usina para a pista de imprimacao.</v>
          </cell>
          <cell r="D3532" t="str">
            <v>m2</v>
          </cell>
          <cell r="E3532">
            <v>10.34</v>
          </cell>
        </row>
        <row r="3533">
          <cell r="A3533" t="str">
            <v>BP000459</v>
          </cell>
          <cell r="B3533" t="str">
            <v>BP10050653A</v>
          </cell>
          <cell r="C3533" t="str">
            <v>Revestimento de concreto betuminoso usinado a quente, com 5cm de espessura, executado em 1 camada, de acordo com as Instrucoes para Execucao do DER-RJ, exclusive transporte da usina para a pista.</v>
          </cell>
          <cell r="D3533" t="str">
            <v>m2</v>
          </cell>
          <cell r="E3533">
            <v>12.93</v>
          </cell>
        </row>
        <row r="3534">
          <cell r="A3534" t="str">
            <v>BP017077</v>
          </cell>
          <cell r="B3534" t="str">
            <v>BP10050656/</v>
          </cell>
          <cell r="C3534" t="str">
            <v>Revestimento de concreto betuminoso usinado a quente, com 8cm de espessura, executado em 2 camadas, sendo a inferior de ligacao (Binder), com 4cm de espessura e a superior de rolamento, de acordo com as Instrucoes para Execucao do DER-RJ, exclusive transp</v>
          </cell>
          <cell r="D3534" t="str">
            <v>m2</v>
          </cell>
          <cell r="E3534">
            <v>20.68</v>
          </cell>
        </row>
        <row r="3535">
          <cell r="A3535" t="str">
            <v>BP017078</v>
          </cell>
          <cell r="B3535" t="str">
            <v>BP10050659/</v>
          </cell>
          <cell r="C3535" t="str">
            <v>Revestimento de concreto betuminoso usinado a quente, com 10cm de espessura, executado em 2 camadas, sendo a inferior de ligacao (Binder), com 6cm de espessura e a superior de rolamento, de acordo com as Instrucoes para Execucao do DER-RJ, exclusive trans</v>
          </cell>
          <cell r="D3535" t="str">
            <v>m2</v>
          </cell>
          <cell r="E3535">
            <v>25.22</v>
          </cell>
        </row>
        <row r="3536">
          <cell r="A3536" t="str">
            <v>BP005614</v>
          </cell>
          <cell r="B3536" t="str">
            <v>BP10050700A</v>
          </cell>
          <cell r="C3536" t="str">
            <v>Revestimento de concreto asfaltico com polimero usinado a quente, com 5cm de espessura, executado com vibroacabadora com controle eletronico e mesa extensiva de no minimo 7m, conforme especificacoes da Prefeitura da Cidade do Rio de Janeiro.</v>
          </cell>
          <cell r="D3536" t="str">
            <v>m2</v>
          </cell>
          <cell r="E3536">
            <v>17.04</v>
          </cell>
        </row>
        <row r="3537">
          <cell r="A3537" t="str">
            <v>BP005615</v>
          </cell>
          <cell r="B3537" t="str">
            <v>BP10050703A</v>
          </cell>
          <cell r="C3537" t="str">
            <v>Revestimento de concreto asfaltico com polimero usinado a quente, com 7cm de espessura, executado com vibroacabadora com controle eletronico e mesa extensiva de no minimo 7m, conforme especificacoes da Prefeitura da Cidade do Rio de Janeiro.</v>
          </cell>
          <cell r="D3537" t="str">
            <v>m2</v>
          </cell>
          <cell r="E3537">
            <v>23.51</v>
          </cell>
        </row>
        <row r="3538">
          <cell r="A3538" t="str">
            <v>BP002436</v>
          </cell>
          <cell r="B3538" t="str">
            <v>BP10050750/</v>
          </cell>
          <cell r="C3538" t="str">
            <v>Revestimento de saibro, comprimido, em camada; excluido fornecimento e transporte do saibro, sendo a camada medida apos a compressao.</v>
          </cell>
          <cell r="D3538" t="str">
            <v>m3</v>
          </cell>
          <cell r="E3538">
            <v>3.05</v>
          </cell>
        </row>
        <row r="3539">
          <cell r="A3539" t="str">
            <v>BP010435</v>
          </cell>
          <cell r="B3539" t="str">
            <v>BP10100050/</v>
          </cell>
          <cell r="C3539" t="str">
            <v>Pavimento rigido com armadura simples, monolitica, com juntas serradas PTR-302-N, incluindo nivelamento da base com nivel laser RL-50B, colocacao de lona plastica de polietileno de 200mc, tela eletro-soldada Telcon Q-61 com 10% de superposicao, para execu</v>
          </cell>
          <cell r="D3539" t="str">
            <v>m2</v>
          </cell>
          <cell r="E3539">
            <v>65</v>
          </cell>
        </row>
        <row r="3540">
          <cell r="A3540" t="str">
            <v>BP018047</v>
          </cell>
          <cell r="B3540" t="str">
            <v>BP10100500/</v>
          </cell>
          <cell r="C3540" t="str">
            <v>Pavimento rigido em concreto FCK=13,5MPa, colorido com oxido de ferro vermelho sintetico, juntas serradas, colocacao de lona plastica de polietileno de 0,20mm, sobre camada regularizadora de po de pedra, compactada mecanicamente, para execucao de paviment</v>
          </cell>
          <cell r="D3540" t="str">
            <v>m2</v>
          </cell>
          <cell r="E3540">
            <v>35.020000000000003</v>
          </cell>
        </row>
        <row r="3541">
          <cell r="A3541" t="str">
            <v>BP009007</v>
          </cell>
          <cell r="B3541" t="str">
            <v>BP10150050/</v>
          </cell>
          <cell r="C3541" t="str">
            <v>Junta de retracao, serrada com disco de diamantes, para pavimentos de placas de concreto, com 5cm de profundidade, somente o corte, exclusive preenchimento e barras de ligacao e de transferencia.</v>
          </cell>
          <cell r="D3541" t="str">
            <v>m</v>
          </cell>
          <cell r="E3541">
            <v>7.5</v>
          </cell>
        </row>
        <row r="3542">
          <cell r="A3542" t="str">
            <v>BP017828</v>
          </cell>
          <cell r="B3542" t="str">
            <v>BP10150100/</v>
          </cell>
          <cell r="C3542" t="str">
            <v>Junta de retracao, serrada com disco de diamante,  em revestimento de placas de concreto, com 5cm de profundidade, inclusive preenchimento de asfalto diluido CM-30, exclusive barras de ligacao e de transferencia.</v>
          </cell>
          <cell r="D3542" t="str">
            <v>m</v>
          </cell>
          <cell r="E3542">
            <v>8.75</v>
          </cell>
        </row>
        <row r="3543">
          <cell r="A3543" t="str">
            <v>BP017827</v>
          </cell>
          <cell r="B3543" t="str">
            <v>BP10150150/</v>
          </cell>
          <cell r="C3543" t="str">
            <v>Junta de retracao em revestimento de placa de concreto do tipo encaixe (macho e femea), inclusive preenchimento de asfalto diluido CM-30, exclusive barras de ligacao e de transferencia.</v>
          </cell>
          <cell r="D3543" t="str">
            <v>m</v>
          </cell>
          <cell r="E3543">
            <v>12.01</v>
          </cell>
        </row>
        <row r="3544">
          <cell r="A3544" t="str">
            <v>BP017829</v>
          </cell>
          <cell r="B3544" t="str">
            <v>BP10150200/</v>
          </cell>
          <cell r="C3544" t="str">
            <v>Limpeza e preenchimento de junta de retracao, com asfalto duluido CM-30, exclusive corte, barras de ligacao e de transferencia.</v>
          </cell>
          <cell r="D3544" t="str">
            <v>m</v>
          </cell>
          <cell r="E3544">
            <v>1.25</v>
          </cell>
        </row>
        <row r="3545">
          <cell r="A3545" t="str">
            <v>BP016836</v>
          </cell>
          <cell r="B3545" t="str">
            <v>BP10200050A</v>
          </cell>
          <cell r="C3545" t="str">
            <v>Assentamento de artefato de concreto, sobre colchao de po-de-pedra, areia ou material equivalente, com fornecimento de todos os materiais, exclusive o artefato de concreto, inclusive rejuntamento, de acordo com as especificacoes da PCRJ.</v>
          </cell>
          <cell r="D3545" t="str">
            <v>m2</v>
          </cell>
          <cell r="E3545">
            <v>11.93</v>
          </cell>
        </row>
        <row r="3546">
          <cell r="A3546" t="str">
            <v>BP008188</v>
          </cell>
          <cell r="B3546" t="str">
            <v>BP10200100A</v>
          </cell>
          <cell r="C3546" t="str">
            <v>Reassentamento de artefato de concreto, com reaproveitamento deste, com limpeza de rejunte aderente, sobre colchao de po-de-pedra, areia ou material equivalente, inclusive fornecimento de todos os materiais, inclusive rejuntamento.</v>
          </cell>
          <cell r="D3546" t="str">
            <v>m2</v>
          </cell>
          <cell r="E3546">
            <v>14.35</v>
          </cell>
        </row>
        <row r="3547">
          <cell r="A3547" t="str">
            <v>BP016838</v>
          </cell>
          <cell r="B3547" t="str">
            <v>BP10200103A</v>
          </cell>
          <cell r="C3547" t="str">
            <v>Reassentamento de artefato de concreto, com reaproveitamento deste,  sobre colchao de po-de-pedra, areia ou material equivalente, inclusive fornecimento de todos os materiais.</v>
          </cell>
          <cell r="D3547" t="str">
            <v>m2</v>
          </cell>
          <cell r="E3547">
            <v>7.35</v>
          </cell>
        </row>
        <row r="3548">
          <cell r="A3548" t="str">
            <v>BP010397</v>
          </cell>
          <cell r="B3548" t="str">
            <v>BP10200150/</v>
          </cell>
          <cell r="C3548" t="str">
            <v>Pavimentacao com blocos vazados de concreto, Concregrama CGD, medindo (50x50x10)cm, Neo-Rex ou similar, assentes em camadas de areia grossa de 2cm, exclusive preparo do terreno.  Fornecimento e colocacao.</v>
          </cell>
          <cell r="D3548" t="str">
            <v>m2</v>
          </cell>
          <cell r="E3548">
            <v>54.53</v>
          </cell>
        </row>
        <row r="3549">
          <cell r="A3549" t="str">
            <v>BP010398</v>
          </cell>
          <cell r="B3549" t="str">
            <v>BP10200153/</v>
          </cell>
          <cell r="C3549" t="str">
            <v>Pavimentacao com blocos vazados de concreto, Concregrama CG7, medindo (60x45x7,5)cm, Neo-Rex ou similar, assentes em camadas de areia grossa de 2cm, exclusive preparo do terreno.  Fornecimento e colocacao.</v>
          </cell>
          <cell r="D3549" t="str">
            <v>m2</v>
          </cell>
          <cell r="E3549">
            <v>41.41</v>
          </cell>
        </row>
        <row r="3550">
          <cell r="A3550" t="str">
            <v>BP010437</v>
          </cell>
          <cell r="B3550" t="str">
            <v>BP10200200/</v>
          </cell>
          <cell r="C3550" t="str">
            <v>Piso Blokret tipo Roma Garden colorido ou similar, com espessura de 5cm, assente sobre colchao de po-de-pedra, exclusive o preparo do solo, mas com o fornecimento de todos os materiais bem como colocacao.  Fornecimento e assentamento.</v>
          </cell>
          <cell r="D3550" t="str">
            <v>m2</v>
          </cell>
          <cell r="E3550">
            <v>22.86</v>
          </cell>
        </row>
        <row r="3551">
          <cell r="A3551" t="str">
            <v>BP010438</v>
          </cell>
          <cell r="B3551" t="str">
            <v>BP10200250/</v>
          </cell>
          <cell r="C3551" t="str">
            <v>Piso Blokret tipo Mosaico colorido ou similar, com espessura de 5cm, assente sobre colchao de  po-de-pedra, exclusive o preparo do solo, mas com o fornecimento de todos os materiais bem como colocacao.  Fornecimento e assentamento.</v>
          </cell>
          <cell r="D3551" t="str">
            <v>m2</v>
          </cell>
          <cell r="E3551">
            <v>28.59</v>
          </cell>
        </row>
        <row r="3552">
          <cell r="A3552" t="str">
            <v>BP016837</v>
          </cell>
          <cell r="B3552" t="str">
            <v>BP10200300A</v>
          </cell>
          <cell r="C3552" t="str">
            <v>Rejuntamento de artefato de concreto, com argamassa de cimento e areia no traco 1:3, com fornecimento de todos os materiais.</v>
          </cell>
          <cell r="D3552" t="str">
            <v>m2</v>
          </cell>
          <cell r="E3552">
            <v>8.73</v>
          </cell>
        </row>
        <row r="3553">
          <cell r="A3553" t="str">
            <v>BP017844</v>
          </cell>
          <cell r="B3553" t="str">
            <v>BP10200350/</v>
          </cell>
          <cell r="C3553" t="str">
            <v xml:space="preserve">Revestimento intertravado com pecas (blocos) de concreto com cimento cinza, cor natural, com resistencia a compressao de 35MPa, altamente vibro-prensados, pre-moldados UNI-STEIN (16 faces), holandes (retangular), raquete ou similar, com espessura de 6cm, </v>
          </cell>
          <cell r="D3553" t="str">
            <v>m2</v>
          </cell>
          <cell r="E3553">
            <v>32.64</v>
          </cell>
        </row>
        <row r="3554">
          <cell r="A3554" t="str">
            <v>BP017848</v>
          </cell>
          <cell r="B3554" t="str">
            <v>BP10200353/</v>
          </cell>
          <cell r="C3554" t="str">
            <v>Revestimento intertravado com pecas (blocos) de concreto com cimento cinza, colorido; nas cores vermelho, amarelo, preto e variacoes, com resistencia a compressao de 35MPa, altamente vibro-prensados, pre-moldados UNI-STEIN (16 faces), holandes (retangular</v>
          </cell>
          <cell r="D3554" t="str">
            <v>m2</v>
          </cell>
          <cell r="E3554">
            <v>36.630000000000003</v>
          </cell>
        </row>
        <row r="3555">
          <cell r="A3555" t="str">
            <v>BP017845</v>
          </cell>
          <cell r="B3555" t="str">
            <v>BP10200356/</v>
          </cell>
          <cell r="C3555" t="str">
            <v xml:space="preserve">Revestimento intertravado com pecas (blocos) de concreto com cimento cinza, cor natural, com resistencia a compressao de 35MPa, altamente vibro-prensados, pre-moldados UNI-STEIN (16 faces), holandes (retangular), raquete ou similar, com espessura de 8cm, </v>
          </cell>
          <cell r="D3555" t="str">
            <v>m2</v>
          </cell>
          <cell r="E3555">
            <v>38.94</v>
          </cell>
        </row>
        <row r="3556">
          <cell r="A3556" t="str">
            <v>BP017849</v>
          </cell>
          <cell r="B3556" t="str">
            <v>BP10200359/</v>
          </cell>
          <cell r="C3556" t="str">
            <v>Revestimento intertravado com pecas (blocos) de concreto com cimento cinza, colorido; nas cores vermelho, amarelo, preto e variacoes, com resistencia a compressao de 35MPa, altamente vibro-prensados, pre-moldados UNI-STEIN (16 faces), holandes (retangular</v>
          </cell>
          <cell r="D3556" t="str">
            <v>m2</v>
          </cell>
          <cell r="E3556">
            <v>44.71</v>
          </cell>
        </row>
        <row r="3557">
          <cell r="A3557" t="str">
            <v>BP017846</v>
          </cell>
          <cell r="B3557" t="str">
            <v>BP10200362/</v>
          </cell>
          <cell r="C3557" t="str">
            <v>Revestimento intertravado com pecas (blocos) de concreto com cimento cinza, cor natural, com resistencia a compressao de 35MPa, altamente vibro-prensados, pre-moldados UNI-STEIN (16 faces), holandes (retangular), raquete ou similar, com espessura de 10cm,</v>
          </cell>
          <cell r="D3557" t="str">
            <v>m2</v>
          </cell>
          <cell r="E3557">
            <v>47.86</v>
          </cell>
        </row>
        <row r="3558">
          <cell r="A3558" t="str">
            <v>BP017847</v>
          </cell>
          <cell r="B3558" t="str">
            <v>BP10200365/</v>
          </cell>
          <cell r="C3558" t="str">
            <v>Revestimento intertravado com pecas (blocos) de concreto com cimento cinza, cor natural, com resistencia a compressao de 50MPa, altamente vibro-prensados, pre-moldados UNI-STEIN (16 faces), holandes (retangular), raquete ou similar, com espessura de 10cm,</v>
          </cell>
          <cell r="D3558" t="str">
            <v>m2</v>
          </cell>
          <cell r="E3558">
            <v>64.14</v>
          </cell>
        </row>
        <row r="3559">
          <cell r="A3559" t="str">
            <v>BP017850</v>
          </cell>
          <cell r="B3559" t="str">
            <v>BP10200368/</v>
          </cell>
          <cell r="C3559" t="str">
            <v>Revestimento intertravado com pecas (blocos) de concreto com cimento cinza, colorido; nas cores vermelho, amarelo, preto e variacoes, com resistencia a compressao de 35MPa, altamente vibro-prensados, pre-moldados UNI-STEIN (16 faces), holandes (retangular</v>
          </cell>
          <cell r="D3559" t="str">
            <v>m2</v>
          </cell>
          <cell r="E3559">
            <v>55.74</v>
          </cell>
        </row>
        <row r="3560">
          <cell r="A3560" t="str">
            <v>BP017089</v>
          </cell>
          <cell r="B3560" t="str">
            <v>BP10250050/</v>
          </cell>
          <cell r="C3560" t="str">
            <v>Paralelepipedos.  Fornecimento.</v>
          </cell>
          <cell r="D3560" t="str">
            <v>un</v>
          </cell>
          <cell r="E3560">
            <v>0.45</v>
          </cell>
        </row>
        <row r="3561">
          <cell r="A3561" t="str">
            <v>BP002426</v>
          </cell>
          <cell r="B3561" t="str">
            <v>BP10250100/</v>
          </cell>
          <cell r="C3561" t="str">
            <v>Assentamento de paralelepipedos com reaproveitamento destes, fornecimento de po-de-pedra e rejuntamento com betume e cascalinho.</v>
          </cell>
          <cell r="D3561" t="str">
            <v>m2</v>
          </cell>
          <cell r="E3561">
            <v>18.670000000000002</v>
          </cell>
        </row>
        <row r="3562">
          <cell r="A3562" t="str">
            <v>BP000450</v>
          </cell>
          <cell r="B3562" t="str">
            <v>BP10250103/</v>
          </cell>
          <cell r="C3562" t="str">
            <v>Assentamento de paralelepipedos com reaproveitamento destes e fornecimento de po-de-pedra e rejuntamento com argamassa de cimento e areia no traco 1:3.</v>
          </cell>
          <cell r="D3562" t="str">
            <v>m2</v>
          </cell>
          <cell r="E3562">
            <v>15.51</v>
          </cell>
        </row>
        <row r="3563">
          <cell r="A3563" t="str">
            <v>BP008016</v>
          </cell>
          <cell r="B3563" t="str">
            <v>BP10250150/</v>
          </cell>
          <cell r="C3563" t="str">
            <v>Arrancamento e reassentamento de paralelepipedos com limpeza de betume aderente sobre colchao de po-de-pedra, incluindo fornecimento do po-de-pedra, exclusive rejuntamento e fornecimento dos paralelepipedos.</v>
          </cell>
          <cell r="D3563" t="str">
            <v>m2</v>
          </cell>
          <cell r="E3563">
            <v>15.07</v>
          </cell>
        </row>
        <row r="3564">
          <cell r="A3564" t="str">
            <v>BP002462</v>
          </cell>
          <cell r="B3564" t="str">
            <v>BP10250153/</v>
          </cell>
          <cell r="C3564" t="str">
            <v>Arrancamento e assentamento de paralelepipedos com limpeza do betume aderente sobre colchao de po-de-pedra, inclusive fornecimento de po-de-pedra e rejuntamento com argamassa de cimento e areia no traco 1:3, exclusive fornecimento dos paralelepipedos.</v>
          </cell>
          <cell r="D3564" t="str">
            <v>m2</v>
          </cell>
          <cell r="E3564">
            <v>21.81</v>
          </cell>
        </row>
        <row r="3565">
          <cell r="A3565" t="str">
            <v>BP008017</v>
          </cell>
          <cell r="B3565" t="str">
            <v>BP10250156/</v>
          </cell>
          <cell r="C3565" t="str">
            <v>Assentamento de paralelepipedos com reaproveitamento destes, fornecimento de po-de-pedra, exclusive rejuntamento.</v>
          </cell>
          <cell r="D3565" t="str">
            <v>m2</v>
          </cell>
          <cell r="E3565">
            <v>10.71</v>
          </cell>
        </row>
        <row r="3566">
          <cell r="A3566" t="str">
            <v>BP000449</v>
          </cell>
          <cell r="B3566" t="str">
            <v>BP10250200A</v>
          </cell>
          <cell r="C3566" t="str">
            <v>Reassentamento de paralelepipedos, com reaproveitamento deste, com limpeza de rejunto aderido, sobre colchao de po-de-pedra, areia ou material equivalente, incluindo fornecimento de todos os materiais, inclusive rejuntameno.</v>
          </cell>
          <cell r="D3566" t="str">
            <v>m2</v>
          </cell>
          <cell r="E3566">
            <v>14.68</v>
          </cell>
        </row>
        <row r="3567">
          <cell r="A3567" t="str">
            <v>BP008035</v>
          </cell>
          <cell r="B3567" t="str">
            <v>BP10250250/</v>
          </cell>
          <cell r="C3567" t="str">
            <v>Rejuntamento de pavimentacao de paralelepipedos com betume e cascalinho, exclusive o fornecimento do betume.</v>
          </cell>
          <cell r="D3567" t="str">
            <v>m2</v>
          </cell>
          <cell r="E3567">
            <v>2.85</v>
          </cell>
        </row>
        <row r="3568">
          <cell r="A3568" t="str">
            <v>BP017835</v>
          </cell>
          <cell r="B3568" t="str">
            <v>BP10250253/</v>
          </cell>
          <cell r="C3568" t="str">
            <v>Rejuntamento de revestimento em paralelepipedo, com CAP-40 e Brita 0, inclusive fornecimento de todos os materiais.</v>
          </cell>
          <cell r="D3568" t="str">
            <v>m2</v>
          </cell>
          <cell r="E3568">
            <v>5.78</v>
          </cell>
        </row>
        <row r="3569">
          <cell r="A3569" t="str">
            <v>BP017834</v>
          </cell>
          <cell r="B3569" t="str">
            <v>BP10250300/</v>
          </cell>
          <cell r="C3569" t="str">
            <v>Revestimento em paralelepipedos sobre colchao de po-de-pedra, areia ou material equivalente, inclusive fornecimento de todos os materiais, inclusive rejuntamento.</v>
          </cell>
          <cell r="D3569" t="str">
            <v>m2</v>
          </cell>
          <cell r="E3569">
            <v>36.130000000000003</v>
          </cell>
        </row>
        <row r="3570">
          <cell r="A3570" t="str">
            <v>BP000452</v>
          </cell>
          <cell r="B3570" t="str">
            <v>BP10250303/</v>
          </cell>
          <cell r="C3570" t="str">
            <v>Pavimentacao com paralelepipedos sobre colchao de po-de-pedra e rejuntamento com betume e cascalinho, inclusive fornecimento de todos os materiais.</v>
          </cell>
          <cell r="D3570" t="str">
            <v>m2</v>
          </cell>
          <cell r="E3570">
            <v>35.43</v>
          </cell>
        </row>
        <row r="3571">
          <cell r="A3571" t="str">
            <v>CI009227</v>
          </cell>
          <cell r="B3571" t="str">
            <v>CI05500100/</v>
          </cell>
          <cell r="C3571" t="str">
            <v>Cumeeira normal, para telhas onduladas, tipo Onduline ou similar, de (0,50x0,90)m, presas por pregos galvanizados.  Fornecimento e colocacao.</v>
          </cell>
          <cell r="D3571" t="str">
            <v>m</v>
          </cell>
          <cell r="E3571">
            <v>21.86</v>
          </cell>
        </row>
        <row r="3572">
          <cell r="A3572" t="str">
            <v>CI009477</v>
          </cell>
          <cell r="B3572" t="str">
            <v>CI05550050A</v>
          </cell>
          <cell r="C3572" t="str">
            <v>Chapa de policarbonato para caixilho com painel fixo, espessura de 10mm.  Fornecimento e colocacao.</v>
          </cell>
          <cell r="D3572" t="str">
            <v>m2</v>
          </cell>
          <cell r="E3572">
            <v>71.98</v>
          </cell>
        </row>
        <row r="3573">
          <cell r="A3573" t="str">
            <v>CI017171</v>
          </cell>
          <cell r="B3573" t="str">
            <v>CI05550100/</v>
          </cell>
          <cell r="C3573" t="str">
            <v>Cobertura em chapa de policarbonato alveolar, na cor cristal, com 10mm de espessura, incluindo madeiramento em pecas de Macaranduba e pilares em tubo de aco galvanizado.  Fornecimento e colocacao.</v>
          </cell>
          <cell r="D3573" t="str">
            <v>m2</v>
          </cell>
          <cell r="E3573">
            <v>173.05</v>
          </cell>
        </row>
        <row r="3574">
          <cell r="A3574" t="str">
            <v>CI008809</v>
          </cell>
          <cell r="B3574" t="str">
            <v>CI05550150A</v>
          </cell>
          <cell r="C3574" t="str">
            <v>Cobertura em chapas de acrilicos translucidos de 6mm de espessura, exclusive estrutura de fixacao.  Fornecimento e colocacao.</v>
          </cell>
          <cell r="D3574" t="str">
            <v>m2</v>
          </cell>
          <cell r="E3574">
            <v>146.47</v>
          </cell>
        </row>
        <row r="3575">
          <cell r="A3575" t="str">
            <v>CI006022</v>
          </cell>
          <cell r="B3575" t="str">
            <v>CI05550200/</v>
          </cell>
          <cell r="C3575" t="str">
            <v>Cobertura em plastico Night and Day ou similar, liso, translucido, branco, largura de 1,45m.  Fornecimento e colocacao.</v>
          </cell>
          <cell r="D3575" t="str">
            <v>m2</v>
          </cell>
          <cell r="E3575">
            <v>15.04</v>
          </cell>
        </row>
        <row r="3576">
          <cell r="A3576" t="str">
            <v>CI009478</v>
          </cell>
          <cell r="B3576" t="str">
            <v>CI05550250/</v>
          </cell>
          <cell r="C3576" t="str">
            <v>Estrutura em aluminio em claraboia para chapa de policarbonato.  Fornecimento e colocacao.</v>
          </cell>
          <cell r="D3576" t="str">
            <v>m2</v>
          </cell>
          <cell r="E3576">
            <v>149.81</v>
          </cell>
        </row>
        <row r="3577">
          <cell r="A3577" t="str">
            <v>CI001083</v>
          </cell>
          <cell r="B3577" t="str">
            <v>CI05600050/</v>
          </cell>
          <cell r="C3577" t="str">
            <v>Calha de beiral, semicircular de PVC rigido, exclusive condutores (vide item CI001084).  Fornecimento e colocacao.</v>
          </cell>
          <cell r="D3577" t="str">
            <v>m</v>
          </cell>
          <cell r="E3577">
            <v>59.58</v>
          </cell>
        </row>
        <row r="3578">
          <cell r="A3578" t="str">
            <v>CI001084</v>
          </cell>
          <cell r="B3578" t="str">
            <v>CI05600100/</v>
          </cell>
          <cell r="C3578" t="str">
            <v>Condutor para calha de beiral de PVC rigido, inclusive conexoes.  Fornecimento e colocacao.</v>
          </cell>
          <cell r="D3578" t="str">
            <v>m</v>
          </cell>
          <cell r="E3578">
            <v>21.38</v>
          </cell>
        </row>
        <row r="3579">
          <cell r="A3579" t="str">
            <v>CI001088</v>
          </cell>
          <cell r="B3579" t="str">
            <v>CI05650050A</v>
          </cell>
          <cell r="C3579" t="str">
            <v>Calha de cobre, semicircular, com 25cm de desenvolvimento.  Fornecimento e colocacao.</v>
          </cell>
          <cell r="D3579" t="str">
            <v>m</v>
          </cell>
          <cell r="E3579">
            <v>40.53</v>
          </cell>
        </row>
        <row r="3580">
          <cell r="A3580" t="str">
            <v>CI007452</v>
          </cell>
          <cell r="B3580" t="str">
            <v>CI05700050/</v>
          </cell>
          <cell r="C3580" t="str">
            <v>Calha metalica para aguas pluviais com pintura eletrostatica na cor azul, com largura de 0,25m e altura de 0,20m.  Fornecimento e assentamento.</v>
          </cell>
          <cell r="D3580" t="str">
            <v>m</v>
          </cell>
          <cell r="E3580">
            <v>110.38</v>
          </cell>
        </row>
        <row r="3581">
          <cell r="A3581" t="str">
            <v>CI006174</v>
          </cell>
          <cell r="B3581" t="str">
            <v>CI05750050/</v>
          </cell>
          <cell r="C3581" t="str">
            <v>Cabine para quiosque em Fiber-Glass ou similar, medindo (2,80x2,16x2,32)m, fabricacao Difibra ou similar.  Fornecimento e colocacao.</v>
          </cell>
          <cell r="D3581" t="str">
            <v>un</v>
          </cell>
          <cell r="E3581">
            <v>9496.7800000000007</v>
          </cell>
        </row>
        <row r="3582">
          <cell r="A3582" t="str">
            <v>CI006188</v>
          </cell>
          <cell r="B3582" t="str">
            <v>CI05750100/</v>
          </cell>
          <cell r="C3582" t="str">
            <v>Cobertura em telhas onduladas translucidas de Fiber-Glass ou similar, exclusive madeiramento.  Fornecimento e colocacao.</v>
          </cell>
          <cell r="D3582" t="str">
            <v>m2</v>
          </cell>
          <cell r="E3582">
            <v>28.42</v>
          </cell>
        </row>
        <row r="3583">
          <cell r="A3583" t="str">
            <v>CI001087</v>
          </cell>
          <cell r="B3583" t="str">
            <v>CI05750150/</v>
          </cell>
          <cell r="C3583" t="str">
            <v>Guarita em Fiber-Glass ou similar, medidas (1x1x2,20)m, modelo Kini, fabricacao Glaspac ou similar.  Fornecimento e colocacao.</v>
          </cell>
          <cell r="D3583" t="str">
            <v>un</v>
          </cell>
          <cell r="E3583">
            <v>1590.95</v>
          </cell>
        </row>
        <row r="3584">
          <cell r="A3584" t="str">
            <v>CI001086</v>
          </cell>
          <cell r="B3584" t="str">
            <v>CI05750153/</v>
          </cell>
          <cell r="C3584" t="str">
            <v>Guarita em Fiber-Glass ou similar, medidas (1,20x1,20x2,30)m, modelo Kini, fabricacao Glaspac ou similar.  Fornecimento e colocacao.</v>
          </cell>
          <cell r="D3584" t="str">
            <v>un</v>
          </cell>
          <cell r="E3584">
            <v>1906.3</v>
          </cell>
        </row>
        <row r="3585">
          <cell r="A3585" t="str">
            <v>CI008640</v>
          </cell>
          <cell r="B3585" t="str">
            <v>CI05990050/</v>
          </cell>
          <cell r="C3585" t="str">
            <v>Quiosque tipo Carrossel-Decagonal, com cobertura de Sape natural, com espacamento de 50cm, diametro maior de 8m incluindo os beirais de 50cm, estrutura em Eucalipto rolico tratado em auto-clave, inclusive manta impermeabilizante.  Fornecimento e colocacao</v>
          </cell>
          <cell r="D3585" t="str">
            <v>m2</v>
          </cell>
          <cell r="E3585">
            <v>123.68</v>
          </cell>
        </row>
        <row r="3586">
          <cell r="A3586" t="str">
            <v>CI008862</v>
          </cell>
          <cell r="B3586" t="str">
            <v>CI10050050/</v>
          </cell>
          <cell r="C3586" t="str">
            <v>Argila expandida com granulometria fina de 2215.  Fornecimento, inclusive transporte.</v>
          </cell>
          <cell r="D3586" t="str">
            <v>m3</v>
          </cell>
          <cell r="E3586">
            <v>140.96</v>
          </cell>
        </row>
        <row r="3587">
          <cell r="A3587" t="str">
            <v>CI008863</v>
          </cell>
          <cell r="B3587" t="str">
            <v>CI10050053/</v>
          </cell>
          <cell r="C3587" t="str">
            <v>Argila expandida com granulometria grossa de 3222.  Fornecimento, inclusive transporte.</v>
          </cell>
          <cell r="D3587" t="str">
            <v>m3</v>
          </cell>
          <cell r="E3587">
            <v>140.96</v>
          </cell>
        </row>
        <row r="3588">
          <cell r="A3588" t="str">
            <v>CI008452</v>
          </cell>
          <cell r="B3588" t="str">
            <v>CI10050100A</v>
          </cell>
          <cell r="C3588" t="str">
            <v>Chapa de ferro galvanizada no 11, de 3mm (1/8").  Fornecimento e colocacao.</v>
          </cell>
          <cell r="D3588" t="str">
            <v>m2</v>
          </cell>
          <cell r="E3588">
            <v>130.46</v>
          </cell>
        </row>
        <row r="3589">
          <cell r="A3589" t="str">
            <v>CI006741</v>
          </cell>
          <cell r="B3589" t="str">
            <v>CI10050121A</v>
          </cell>
          <cell r="C3589" t="str">
            <v>Chapa de ferro galvanizado no 18.  Fornecimento e colocacao.</v>
          </cell>
          <cell r="D3589" t="str">
            <v>m2</v>
          </cell>
          <cell r="E3589">
            <v>60.54</v>
          </cell>
        </row>
        <row r="3590">
          <cell r="A3590" t="str">
            <v>CI017298</v>
          </cell>
          <cell r="B3590" t="str">
            <v>CI10050150/</v>
          </cell>
          <cell r="C3590" t="str">
            <v>Lamina isolante refletiva Duralfoil Multi ou similar, composta por Foil de Aluminio em somente uma face, unida a alma de Papel Kraft de alta densidade com adesivos especiais e uma malha protetora que atua como reforco, possui uma resina externa.</v>
          </cell>
          <cell r="D3590" t="str">
            <v>m2</v>
          </cell>
          <cell r="E3590">
            <v>9.2100000000000009</v>
          </cell>
        </row>
        <row r="3591">
          <cell r="A3591" t="str">
            <v>CI017299</v>
          </cell>
          <cell r="B3591" t="str">
            <v>CI10050153/</v>
          </cell>
          <cell r="C3591" t="str">
            <v>Lamina isolante refletiva Duralfoil Multi/2 ou similar, composta por Foil de Aluminio em ambas as faces, unidas a alma de papel kraft de alta densidade com adesivos especiais e uma malha protetora que atua como reforco, possui uma resina externa.</v>
          </cell>
          <cell r="D3591" t="str">
            <v>m2</v>
          </cell>
          <cell r="E3591">
            <v>10.26</v>
          </cell>
        </row>
        <row r="3592">
          <cell r="A3592" t="str">
            <v>CI017300</v>
          </cell>
          <cell r="B3592" t="str">
            <v>CI10050200/</v>
          </cell>
          <cell r="C3592" t="str">
            <v>Lamina isolante refletiva Duralfoil Residencial branco ou similar, composta por Foil de Aluminio em somente uma face, unida a alma de papel kraft de alta densidade com adesivos especiais e uma malha protetora que atua como reforco, possui uma resina exter</v>
          </cell>
          <cell r="D3592" t="str">
            <v>m2</v>
          </cell>
          <cell r="E3592">
            <v>11.93</v>
          </cell>
        </row>
        <row r="3593">
          <cell r="A3593" t="str">
            <v>CI017606</v>
          </cell>
          <cell r="B3593" t="str">
            <v>CI10050250/</v>
          </cell>
          <cell r="C3593" t="str">
            <v>Subcobertura em fibras continuas de polietileno de alta densidade, permeavel ao vapor e com resistencia a passagem de agua, Tyvec ou similar.  Fornecimento e instalacao, inclusive madeiramento para contra-caibros em madeira de lei serrada de (1,50x4,00)cm</v>
          </cell>
          <cell r="D3593" t="str">
            <v>m2</v>
          </cell>
          <cell r="E3593">
            <v>19.04</v>
          </cell>
        </row>
        <row r="3594">
          <cell r="A3594" t="str">
            <v>CI006728</v>
          </cell>
          <cell r="B3594" t="str">
            <v>CI10050300A</v>
          </cell>
          <cell r="C3594" t="str">
            <v>Tela Sombrit ou similar, com 80% de protecao.  Fornecimento e colocacao.</v>
          </cell>
          <cell r="D3594" t="str">
            <v>m2</v>
          </cell>
          <cell r="E3594">
            <v>9.2799999999999994</v>
          </cell>
        </row>
        <row r="3595">
          <cell r="A3595" t="str">
            <v>CI007415</v>
          </cell>
          <cell r="B3595" t="str">
            <v>CI15050050/</v>
          </cell>
          <cell r="C3595" t="str">
            <v>Aplicacao de 2 demaos de impermeabilizante por cristalizacao da Texas, Denver, Reax, Viapol ou similar.</v>
          </cell>
          <cell r="D3595" t="str">
            <v>m2</v>
          </cell>
          <cell r="E3595">
            <v>16.670000000000002</v>
          </cell>
        </row>
        <row r="3596">
          <cell r="A3596" t="str">
            <v>CI007413</v>
          </cell>
          <cell r="B3596" t="str">
            <v>CI15050100/</v>
          </cell>
          <cell r="C3596" t="str">
            <v>Argamassa de protecao mecanica com espessura de 2cm, no traco 1:3, com colacao de tela.</v>
          </cell>
          <cell r="D3596" t="str">
            <v>m2</v>
          </cell>
          <cell r="E3596">
            <v>12.16</v>
          </cell>
        </row>
        <row r="3597">
          <cell r="A3597" t="str">
            <v>CI001091</v>
          </cell>
          <cell r="B3597" t="str">
            <v>CI15050150/</v>
          </cell>
          <cell r="C3597" t="str">
            <v>Impermeabilizacao de terracos, jardineiras e coberturas isoladas com 3 camadas de asfalto oxidado entremeadas por 3 camadas de feltro asfaltico.</v>
          </cell>
          <cell r="D3597" t="str">
            <v>m2</v>
          </cell>
          <cell r="E3597">
            <v>40.76</v>
          </cell>
        </row>
        <row r="3598">
          <cell r="A3598" t="str">
            <v>CI001095</v>
          </cell>
          <cell r="B3598" t="str">
            <v>CI15050200A</v>
          </cell>
          <cell r="C3598" t="str">
            <v>Impermeabilizacao de terraco a base de membrana de polietileno, de 3mm de espessura, revestimento catalitico do tipo Morter-Plas ou similar, com terminacao em argamassa de cimento e areia no traco 1:6 e com 1,5cm de espessura, inclusive nivelamento da laj</v>
          </cell>
          <cell r="D3598" t="str">
            <v>m2</v>
          </cell>
          <cell r="E3598">
            <v>40.11</v>
          </cell>
        </row>
        <row r="3599">
          <cell r="A3599" t="str">
            <v>CI002491</v>
          </cell>
          <cell r="B3599" t="str">
            <v>CI15050250/</v>
          </cell>
          <cell r="C3599" t="str">
            <v>Impermeabilizacao de terraco com membrana flexivel tipo Torodim ou similar 4p.p., com terminacao em argamassa de cimento e areia no traco 1:5 com 1,5cm de espessura e regularizacoes da laje com argamassa de cimento e areia no traco 1:3 com espessura media</v>
          </cell>
          <cell r="D3599" t="str">
            <v>m2</v>
          </cell>
          <cell r="E3599">
            <v>62.64</v>
          </cell>
        </row>
        <row r="3600">
          <cell r="A3600" t="str">
            <v>CI006667</v>
          </cell>
          <cell r="B3600" t="str">
            <v>CI15050300/</v>
          </cell>
          <cell r="C3600" t="str">
            <v>Impermeabilzacao e isolamento termico de terracos, lajes, calhas e telhados com membrana a base de asfalto plastico puro, sem cargas de minerais, com prova de densidade, alma central de polietileno de alta densidade biorientado e aluminio superior gofrado</v>
          </cell>
          <cell r="D3600" t="str">
            <v>m2</v>
          </cell>
          <cell r="E3600">
            <v>37.74</v>
          </cell>
        </row>
        <row r="3601">
          <cell r="A3601" t="str">
            <v>CI006671</v>
          </cell>
          <cell r="B3601" t="str">
            <v>CI15050350/</v>
          </cell>
          <cell r="C3601" t="str">
            <v>Impermeabilizacao de terraco e lajes com membrana a base de asfalto puro, sem cargas minerais com prova de densidade, alma central de polietileno de alta densidade biorientado, transitable, com protecao mecanica primaria de geotextil, com tecido de polies</v>
          </cell>
          <cell r="D3601" t="str">
            <v>m2</v>
          </cell>
          <cell r="E3601">
            <v>38.71</v>
          </cell>
        </row>
        <row r="3602">
          <cell r="A3602" t="str">
            <v>CI001096</v>
          </cell>
          <cell r="B3602" t="str">
            <v>CI15050400/</v>
          </cell>
          <cell r="C3602" t="str">
            <v>Impermeabilizacao de reservatorio de agua elevado ou subterraneo de sistema rigido (nao sujeito a fissuracao) constando de limpeza da superficie, chapisco de cimento e areia lavada 1:2 preparado com solucao Sika 1, ou similar, e agua, 1:15, revestimento c</v>
          </cell>
          <cell r="D3602" t="str">
            <v>m2</v>
          </cell>
          <cell r="E3602">
            <v>21.41</v>
          </cell>
        </row>
        <row r="3603">
          <cell r="A3603" t="str">
            <v>CI002487</v>
          </cell>
          <cell r="B3603" t="str">
            <v>CI15050450A</v>
          </cell>
          <cell r="C3603" t="str">
            <v>Impermeabilizacao de caixa d'agua elevada com 2Kg de Denverlit ou similar, 0,15Kg de Denverfix ou similar, 1,50Kg de Denver LP 54 e 1,10m2 de tela de poliester, inclusive protecao mecanica.</v>
          </cell>
          <cell r="D3603" t="str">
            <v>m2</v>
          </cell>
          <cell r="E3603">
            <v>33.49</v>
          </cell>
        </row>
        <row r="3604">
          <cell r="A3604" t="str">
            <v>CI002486</v>
          </cell>
          <cell r="B3604" t="str">
            <v>CI15050453/</v>
          </cell>
          <cell r="C3604" t="str">
            <v>Impermeabilizacao de caixa d'agua subterranea com 4Kg de Denverlit ou similar, 0,35Kg de Denverfix ou similar, inclusive protecao mecanica.</v>
          </cell>
          <cell r="D3604" t="str">
            <v>m2</v>
          </cell>
          <cell r="E3604">
            <v>25.54</v>
          </cell>
        </row>
        <row r="3605">
          <cell r="A3605" t="str">
            <v>CI001094</v>
          </cell>
          <cell r="B3605" t="str">
            <v>CI15050500A</v>
          </cell>
          <cell r="C3605" t="str">
            <v>Impermeabilizacao de lajes com Hey'di Cryl ou similar, aplicado em 8 demaos e 1 tela de poliester, sobre 2 demaos de K11-SR misturado ao KZ usados como base diretamente sobre a laje, apos limpeza e regularizacao, exclusive protecao mecanica e termica.</v>
          </cell>
          <cell r="D3605" t="str">
            <v>m2</v>
          </cell>
          <cell r="E3605">
            <v>21.67</v>
          </cell>
        </row>
        <row r="3606">
          <cell r="A3606" t="str">
            <v>CI002484</v>
          </cell>
          <cell r="B3606" t="str">
            <v>CI15050550/</v>
          </cell>
          <cell r="C3606" t="str">
            <v>Impermeabilizacao de laje com 0,45Kg de Denver Primer ou similar, 3,50Kg de Denverpren ou similar e 1,10m2 de poliester.  Fornecimento e aplicacao, exclusive protecao mecanica.</v>
          </cell>
          <cell r="D3606" t="str">
            <v>m2</v>
          </cell>
          <cell r="E3606">
            <v>28.49</v>
          </cell>
        </row>
        <row r="3607">
          <cell r="A3607" t="str">
            <v>CI002485</v>
          </cell>
          <cell r="B3607" t="str">
            <v>CI15050600/</v>
          </cell>
          <cell r="C3607" t="str">
            <v>Impermeabilizacao de laje de terraco com 0,45Kg de Denver Primer ou similar, 5Kg de Denverpren ou similar e 1,10m2 de poliester.  Fornecimento e aplicacao, exclusive protecao mecanica e termica.</v>
          </cell>
          <cell r="D3607" t="str">
            <v>m2</v>
          </cell>
          <cell r="E3607">
            <v>39.619999999999997</v>
          </cell>
        </row>
        <row r="3608">
          <cell r="A3608" t="str">
            <v>CI017204</v>
          </cell>
          <cell r="B3608" t="str">
            <v>CI15050650/</v>
          </cell>
          <cell r="C3608" t="str">
            <v>Impermeabilizacao de lajes sem protecao mecanica a base de resinas elastomericas de poliuretano, bicomponente, aplicado e curado a frio, IMP-C (2,2 Kg/m2) da Imperbras ou similar, estruturado com uma camada de bidim (75 g/cm2).</v>
          </cell>
          <cell r="D3608" t="str">
            <v>m2</v>
          </cell>
          <cell r="E3608">
            <v>49.99</v>
          </cell>
        </row>
        <row r="3609">
          <cell r="A3609" t="str">
            <v>CI006666</v>
          </cell>
          <cell r="B3609" t="str">
            <v>CI15050700/</v>
          </cell>
          <cell r="C3609" t="str">
            <v>Impermeabilzacao e isolamento termico de telhado (metalico, barro, fibrocimento, etc.) com membrana a base de asfalto plastico puro, sem cargas de minerais, com prova de densidade, alma central de polietileno de alta densidade biorientado e aluminio super</v>
          </cell>
          <cell r="D3609" t="str">
            <v>m2</v>
          </cell>
          <cell r="E3609">
            <v>36.43</v>
          </cell>
        </row>
        <row r="3610">
          <cell r="A3610" t="str">
            <v>CI007412</v>
          </cell>
          <cell r="B3610" t="str">
            <v>CI15050750/</v>
          </cell>
          <cell r="C3610" t="str">
            <v>Impermeabilizacao com manta asfaltica de 3mm de espessura a base de asfalto modificado com elastomeros, estruturada com nao tecido de filamentos continuos de poliester, previamente estabilizados.  A manta devera atender a norma da ABTN 9952, classe 2, ade</v>
          </cell>
          <cell r="D3610" t="str">
            <v>m2</v>
          </cell>
          <cell r="E3610">
            <v>28.75</v>
          </cell>
        </row>
        <row r="3611">
          <cell r="A3611" t="str">
            <v>CI001092</v>
          </cell>
          <cell r="B3611" t="str">
            <v>CI15050800/</v>
          </cell>
          <cell r="C3611" t="str">
            <v>Pintura asfaltica com Igol 2 (200g/m2), preco por demao,  para superficies lisas, de pequenas dimensoes, marquizes, banheiros, etc.</v>
          </cell>
          <cell r="D3611" t="str">
            <v>m2</v>
          </cell>
          <cell r="E3611">
            <v>2.89</v>
          </cell>
        </row>
        <row r="3612">
          <cell r="A3612" t="str">
            <v>CI002490</v>
          </cell>
          <cell r="B3612" t="str">
            <v>CI15050850/</v>
          </cell>
          <cell r="C3612" t="str">
            <v>Plaqueamento in situ para cobertura de impermeabilizacao com placas 60x60x2,5cm fundidas e revestidas com argamassa de cimento e areia no traco 1:3 juntas espacadas de 2,5cm tomadas com mastique de hibroasfalto, cimento e areia no traco 1:3.</v>
          </cell>
          <cell r="D3612" t="str">
            <v>m2</v>
          </cell>
          <cell r="E3612">
            <v>53.14</v>
          </cell>
        </row>
        <row r="3613">
          <cell r="A3613" t="str">
            <v>CI017203</v>
          </cell>
          <cell r="B3613" t="str">
            <v>CI15050900/</v>
          </cell>
          <cell r="C3613" t="str">
            <v>Revestimento formulado a partir de resinas de poliuretano protetivo sobre impermeabilizacao elastomerica, acabamento semi-brilho, resistente a abrasao, Top-Coat da Imperbras ou similar.</v>
          </cell>
          <cell r="D3613" t="str">
            <v>m2</v>
          </cell>
          <cell r="E3613">
            <v>11.29</v>
          </cell>
        </row>
        <row r="3614">
          <cell r="A3614" t="str">
            <v>CI007417</v>
          </cell>
          <cell r="B3614" t="str">
            <v>CI15050950/</v>
          </cell>
          <cell r="C3614" t="str">
            <v>Selante de silicone de cura neutra, a prova d'agua, com comportamento de borracha numa variacao de temperatura de 0o a 100o C do tipo Silastic 790 da Dow Corning ou similar.  Com preenchimento de (1,5x1,5)cm na intersecao da manta com o teto da caixa d'ag</v>
          </cell>
          <cell r="D3614" t="str">
            <v>m</v>
          </cell>
          <cell r="E3614">
            <v>8.27</v>
          </cell>
        </row>
        <row r="3615">
          <cell r="A3615" t="str">
            <v>CI002476</v>
          </cell>
          <cell r="B3615" t="str">
            <v>CI20050050A</v>
          </cell>
          <cell r="C3615" t="str">
            <v>Retirada e recolocacao de telhas do tipo colonial, inclusive cumeeira excluindo o fornecimento do material novo.  Medida pela area coberta em projecao.</v>
          </cell>
          <cell r="D3615" t="str">
            <v>m2</v>
          </cell>
          <cell r="E3615">
            <v>19.920000000000002</v>
          </cell>
        </row>
        <row r="3616">
          <cell r="A3616" t="str">
            <v>CI001089</v>
          </cell>
          <cell r="B3616" t="str">
            <v>CI20050100/</v>
          </cell>
          <cell r="C3616" t="str">
            <v>Retirada e recolocacao de telhas francesas, inclusive cumeeira excluindo o fornecimento do material novo.  Medida pela area coberta em projecao.</v>
          </cell>
          <cell r="D3616" t="str">
            <v>m2</v>
          </cell>
          <cell r="E3616">
            <v>16.02</v>
          </cell>
        </row>
        <row r="3617">
          <cell r="A3617" t="str">
            <v>CI001090</v>
          </cell>
          <cell r="B3617" t="str">
            <v>CI20050150/</v>
          </cell>
          <cell r="C3617" t="str">
            <v>Retirada e recolocacao de telhas em fibro-cimento, ondulado, tipo convencional, inclusive cumeeira, medida pela area coberta em projecao.</v>
          </cell>
          <cell r="D3617" t="str">
            <v>m2</v>
          </cell>
          <cell r="E3617">
            <v>5.81</v>
          </cell>
        </row>
        <row r="3618">
          <cell r="A3618" t="str">
            <v>CI002479</v>
          </cell>
          <cell r="B3618" t="str">
            <v>CI20050200/</v>
          </cell>
          <cell r="C3618" t="str">
            <v>Retirada e recolocacao de telha em fibro-cimento do tipo Max-calha ou calha 43 ou 49 ou similar, inclusive cumeeira, medida pela area coberta em projecao.</v>
          </cell>
          <cell r="D3618" t="str">
            <v>m2</v>
          </cell>
          <cell r="E3618">
            <v>5.26</v>
          </cell>
        </row>
        <row r="3619">
          <cell r="A3619" t="str">
            <v>CI002478</v>
          </cell>
          <cell r="B3619" t="str">
            <v>CI20050250/</v>
          </cell>
          <cell r="C3619" t="str">
            <v>Retirada e recolocacao de telha em fibro-cimento do tipo canalete 90 ou similar, inclusive cumeeira, medida pela area coberta em projecao.</v>
          </cell>
          <cell r="D3619" t="str">
            <v>m2</v>
          </cell>
          <cell r="E3619">
            <v>6.82</v>
          </cell>
        </row>
        <row r="3620">
          <cell r="A3620" t="str">
            <v>CO000042</v>
          </cell>
          <cell r="B3620" t="str">
            <v>CO05050050/</v>
          </cell>
          <cell r="C3620" t="str">
            <v>Andaime de madeira, para altura ate 7m, compreendendo montagem e desmontagem, ja considerando o reaproveitamento 3 vezes da madeira.</v>
          </cell>
          <cell r="D3620" t="str">
            <v>m3</v>
          </cell>
          <cell r="E3620">
            <v>11.33</v>
          </cell>
        </row>
        <row r="3621">
          <cell r="A3621" t="str">
            <v>CO000043</v>
          </cell>
          <cell r="B3621" t="str">
            <v>CO05050100/</v>
          </cell>
          <cell r="C3621" t="str">
            <v>Andaime de madeira, para altura entre 7m e 14m, compreendendo montagem e desmontagem, ja considerando o reaproveitamento 3 vezes da madeira.</v>
          </cell>
          <cell r="D3621" t="str">
            <v>m3</v>
          </cell>
          <cell r="E3621">
            <v>16.170000000000002</v>
          </cell>
        </row>
        <row r="3622">
          <cell r="A3622" t="str">
            <v>CO000044</v>
          </cell>
          <cell r="B3622" t="str">
            <v>CO05050150/</v>
          </cell>
          <cell r="C3622" t="str">
            <v>Andaime tabuado sobre cavaletes para pe direito ate 4m, ja considerando o reaproveitamento 20 vezes da madeira.  Inclusive movimentacao.</v>
          </cell>
          <cell r="D3622" t="str">
            <v>m2</v>
          </cell>
          <cell r="E3622">
            <v>3.48</v>
          </cell>
        </row>
        <row r="3623">
          <cell r="A3623" t="str">
            <v>CO000046</v>
          </cell>
          <cell r="B3623" t="str">
            <v>CO05050200/</v>
          </cell>
          <cell r="C3623" t="str">
            <v>Andaime de tabuado sobre cavaletes (inclusive estes), em Pinho de 1a ou similar, com aproveitamento da madeira 20 vezes, inclusive movimentacao para pe direito de 4m.</v>
          </cell>
          <cell r="D3623" t="str">
            <v>m2</v>
          </cell>
          <cell r="E3623">
            <v>4.51</v>
          </cell>
        </row>
        <row r="3624">
          <cell r="A3624" t="str">
            <v>CO017719</v>
          </cell>
          <cell r="B3624" t="str">
            <v>CO05050250/</v>
          </cell>
          <cell r="C3624" t="str">
            <v>Andaime suspenso de madeira pendente da estrutura por cabos de aco de 3/8", utilizacao das tabuas 3 vezes, toras e cabos 6 vezes, montagem e desmontagem 1 vez, inclusive plataforma de Pinho ou similar, e perfuracao de laje de concreto, montagem e desmonta</v>
          </cell>
          <cell r="D3624" t="str">
            <v>m2</v>
          </cell>
          <cell r="E3624">
            <v>19.41</v>
          </cell>
        </row>
        <row r="3625">
          <cell r="A3625" t="str">
            <v>CO000054</v>
          </cell>
          <cell r="B3625" t="str">
            <v>CO05050300/</v>
          </cell>
          <cell r="C3625" t="str">
            <v>Escada de madeira executada sobre terreno inclinado, com 80cm de largura minima, com reaproveitamento da madeira uma vez, compreendo montagem e desmontagem.</v>
          </cell>
          <cell r="D3625" t="str">
            <v>m</v>
          </cell>
          <cell r="E3625">
            <v>26.08</v>
          </cell>
        </row>
        <row r="3626">
          <cell r="A3626" t="str">
            <v>CO000048</v>
          </cell>
          <cell r="B3626" t="str">
            <v>CO05050350/</v>
          </cell>
          <cell r="C3626" t="str">
            <v>Plano inclinado para transporte de materiais diversos encosta acima, com largura de 1,50m e cacamba 1m3, incluindo todos os materiais para sua instalacao, exclusive aluguel de guincho.</v>
          </cell>
          <cell r="D3626" t="str">
            <v>m</v>
          </cell>
          <cell r="E3626">
            <v>469.89</v>
          </cell>
        </row>
        <row r="3627">
          <cell r="A3627" t="str">
            <v>CO000047</v>
          </cell>
          <cell r="B3627" t="str">
            <v>CO05050400/</v>
          </cell>
          <cell r="C3627" t="str">
            <v>Plataforma de madeira apoiada sobre suporte, compreendendo montagem e desmontagem, ja considerando o reaproveitamento 20 vezes da madeira.</v>
          </cell>
          <cell r="D3627" t="str">
            <v>m2</v>
          </cell>
          <cell r="E3627">
            <v>5.9</v>
          </cell>
        </row>
        <row r="3628">
          <cell r="A3628" t="str">
            <v>CO000050</v>
          </cell>
          <cell r="B3628" t="str">
            <v>CO05050450/</v>
          </cell>
          <cell r="C3628" t="str">
            <v>Plataforma de protecao a transeuntes, de Pinho de 1a ou similar, em pecas de 3"x6" e 1"x12", com 2m de largura, com aproveitamento da madeira 2 vezes, incluindo a desmontagem e retirada da madeira, de acordo paragrafo 3o artigo 113 do Regulamento de Const</v>
          </cell>
          <cell r="D3628" t="str">
            <v>m</v>
          </cell>
          <cell r="E3628">
            <v>103.39</v>
          </cell>
        </row>
        <row r="3629">
          <cell r="A3629" t="str">
            <v>CO000053</v>
          </cell>
          <cell r="B3629" t="str">
            <v>CO05050500/</v>
          </cell>
          <cell r="C3629" t="str">
            <v>Plataforma ou passarela de Pinho de 1a ou similar, 1"x12", considerando-se o aproveitamento da madeira 10 vezes, exclusive andaime ou outro suporte e movimentacao (vide item CO000065).</v>
          </cell>
          <cell r="D3629" t="str">
            <v>m2</v>
          </cell>
          <cell r="E3629">
            <v>2.12</v>
          </cell>
        </row>
        <row r="3630">
          <cell r="A3630" t="str">
            <v>CO000052</v>
          </cell>
          <cell r="B3630" t="str">
            <v>CO05050550/</v>
          </cell>
          <cell r="C3630" t="str">
            <v>Plataforma ou passarela de Pinho de 1a ou similar, 1"x12", considerando-se o aproveitamento da madeira 20 vezes, exclusive andaime e movimentacao (vide item CO000065).</v>
          </cell>
          <cell r="D3630" t="str">
            <v>m2</v>
          </cell>
          <cell r="E3630">
            <v>1.06</v>
          </cell>
        </row>
        <row r="3631">
          <cell r="A3631" t="str">
            <v>CO000051</v>
          </cell>
          <cell r="B3631" t="str">
            <v>CO05050600/</v>
          </cell>
          <cell r="C3631" t="str">
            <v>Protecao para fachada com tela metalica fio no 12, malha de (3x3)cm, pregada em madeiramento formado de pecas de Pinho 3"x3" ou similar, colocadas na vertical com distancia de 1m e cintas horizontais de sarrafos de 1"x4", pregadas por grampo de ferro de 1</v>
          </cell>
          <cell r="D3631" t="str">
            <v>m2</v>
          </cell>
          <cell r="E3631">
            <v>46.72</v>
          </cell>
        </row>
        <row r="3632">
          <cell r="A3632" t="str">
            <v>DR009849</v>
          </cell>
          <cell r="B3632" t="str">
            <v>DR05500956/</v>
          </cell>
          <cell r="C3632" t="str">
            <v>Luva simples de PVC rigido - PBA, classe 12, inclusive fornecimento do material para junta (anel de borracha) com diametro nominal de 100mm.  Fornecimento e assentamento.</v>
          </cell>
          <cell r="D3632" t="str">
            <v>un</v>
          </cell>
          <cell r="E3632">
            <v>28.74</v>
          </cell>
        </row>
        <row r="3633">
          <cell r="A3633" t="str">
            <v>DR009839</v>
          </cell>
          <cell r="B3633" t="str">
            <v>DR05501000/</v>
          </cell>
          <cell r="C3633" t="str">
            <v>Luva de correr de PVC rigido - PBA, classe 12, inclusive fornecimento do material para junta (anel de borracha) com diametro nominal de 50mm.  Fornecimento e assentamento.</v>
          </cell>
          <cell r="D3633" t="str">
            <v>un</v>
          </cell>
          <cell r="E3633">
            <v>13.4</v>
          </cell>
        </row>
        <row r="3634">
          <cell r="A3634" t="str">
            <v>DR009840</v>
          </cell>
          <cell r="B3634" t="str">
            <v>DR05501003/</v>
          </cell>
          <cell r="C3634" t="str">
            <v>Luva de correr de PVC rigido - PBA, classe 12, inclusive fornecimento do material para junta (anel de borracha) com diametro nominal de 75mm.  Fornecimento e assentamento.</v>
          </cell>
          <cell r="D3634" t="str">
            <v>un</v>
          </cell>
          <cell r="E3634">
            <v>15.71</v>
          </cell>
        </row>
        <row r="3635">
          <cell r="A3635" t="str">
            <v>DR009841</v>
          </cell>
          <cell r="B3635" t="str">
            <v>DR05501006/</v>
          </cell>
          <cell r="C3635" t="str">
            <v>Luva de correr de PVC rigido - PBA, classe 12, inclusive fornecimento do material para junta (anel de borracha) com diametro nominal de 100mm.  Fornecimento e assentamento.</v>
          </cell>
          <cell r="D3635" t="str">
            <v>un</v>
          </cell>
          <cell r="E3635">
            <v>22.75</v>
          </cell>
        </row>
        <row r="3636">
          <cell r="A3636" t="str">
            <v>DR009842</v>
          </cell>
          <cell r="B3636" t="str">
            <v>DR05501050/</v>
          </cell>
          <cell r="C3636" t="str">
            <v>Luva de correr de PVC rigido - DEFoFo, Vinilfler, classe 12, inclusive fornecimento do material para junta elastica (anel de borracha) com diametro nominal de 100mm.  Fornecimento e assentamento.</v>
          </cell>
          <cell r="D3636" t="str">
            <v>un</v>
          </cell>
          <cell r="E3636">
            <v>18.73</v>
          </cell>
        </row>
        <row r="3637">
          <cell r="A3637" t="str">
            <v>DR009843</v>
          </cell>
          <cell r="B3637" t="str">
            <v>DR05501053/</v>
          </cell>
          <cell r="C3637" t="str">
            <v>Luva de correr de PVC rigido - DEFoFo, Vinilfler, classe 12, inclusive fornecimento do material para junta elastica (anel de borracha) com diametro nominal de 150mm.  Fornecimento e assentamento.</v>
          </cell>
          <cell r="D3637" t="str">
            <v>un</v>
          </cell>
          <cell r="E3637">
            <v>36.47</v>
          </cell>
        </row>
        <row r="3638">
          <cell r="A3638" t="str">
            <v>DR009844</v>
          </cell>
          <cell r="B3638" t="str">
            <v>DR05501056/</v>
          </cell>
          <cell r="C3638" t="str">
            <v>Luva de correr de PVC rigido - DEFoFo, Vinilfler, classe 12, inclusive fornecimento do material para junta elastica (anel de borracha) com diametro nominal de 200mm.  Fornecimento e assentamento.</v>
          </cell>
          <cell r="D3638" t="str">
            <v>un</v>
          </cell>
          <cell r="E3638">
            <v>109.87</v>
          </cell>
        </row>
        <row r="3639">
          <cell r="A3639" t="str">
            <v>DR009845</v>
          </cell>
          <cell r="B3639" t="str">
            <v>DR05501059/</v>
          </cell>
          <cell r="C3639" t="str">
            <v>Luva de correr de PVC rigido - DEFoFo, Vinilfler, classe 12, inclusive fornecimento do material para junta elastica (anel de borracha) com diametro nominal de 250mm.  Fornecimento e assentamento.</v>
          </cell>
          <cell r="D3639" t="str">
            <v>un</v>
          </cell>
          <cell r="E3639">
            <v>209.35</v>
          </cell>
        </row>
        <row r="3640">
          <cell r="A3640" t="str">
            <v>DR009846</v>
          </cell>
          <cell r="B3640" t="str">
            <v>DR05501062/</v>
          </cell>
          <cell r="C3640" t="str">
            <v>Luva de correr de PVC rigido - DEFoFo, Vinilfler, classe 12, inclusive fornecimento do material para junta elastica (anel de borracha) com diametro nominal de 300mm.  Fornecimento e assentamento.</v>
          </cell>
          <cell r="D3640" t="str">
            <v>un</v>
          </cell>
          <cell r="E3640">
            <v>365.34</v>
          </cell>
        </row>
        <row r="3641">
          <cell r="A3641" t="str">
            <v>DR009834</v>
          </cell>
          <cell r="B3641" t="str">
            <v>DR05501100/</v>
          </cell>
          <cell r="C3641" t="str">
            <v>Luva de correr de PVC rigido, Vinilfort, classe 12, inclusive fornecimento do material para junta (anel de borracha) com diametro nominal de 100mm.  Fornecimento e assentamento.</v>
          </cell>
          <cell r="D3641" t="str">
            <v>un</v>
          </cell>
          <cell r="E3641">
            <v>14.92</v>
          </cell>
        </row>
        <row r="3642">
          <cell r="A3642" t="str">
            <v>DR009835</v>
          </cell>
          <cell r="B3642" t="str">
            <v>DR05501103/</v>
          </cell>
          <cell r="C3642" t="str">
            <v>Luva de correr de PVC rigido, Vinilfort, classe 12, inclusive fornecimento do material para junta (anel de borracha) com diametro nominal de 150mm.  Fornecimento e assentamento.</v>
          </cell>
          <cell r="D3642" t="str">
            <v>un</v>
          </cell>
          <cell r="E3642">
            <v>24.05</v>
          </cell>
        </row>
        <row r="3643">
          <cell r="A3643" t="str">
            <v>DR009836</v>
          </cell>
          <cell r="B3643" t="str">
            <v>DR05501106/</v>
          </cell>
          <cell r="C3643" t="str">
            <v>Luva de correr de PVC rigido, Vinilfort, classe 12, inclusive fornecimento do material para junta (anel de borracha) com diametro nominal de 200mm.  Fornecimento e assentamento.</v>
          </cell>
          <cell r="D3643" t="str">
            <v>un</v>
          </cell>
          <cell r="E3643">
            <v>34.03</v>
          </cell>
        </row>
        <row r="3644">
          <cell r="A3644" t="str">
            <v>DR009837</v>
          </cell>
          <cell r="B3644" t="str">
            <v>DR05501109/</v>
          </cell>
          <cell r="C3644" t="str">
            <v>Luva de correr de PVC rigido, Vinilfort, classe 12, inclusive fornecimento do material para junta (anel de borracha) com diametro nominal de 250mm.  Fornecimento e assentamento.</v>
          </cell>
          <cell r="D3644" t="str">
            <v>un</v>
          </cell>
          <cell r="E3644">
            <v>50.74</v>
          </cell>
        </row>
        <row r="3645">
          <cell r="A3645" t="str">
            <v>DR009838</v>
          </cell>
          <cell r="B3645" t="str">
            <v>DR05501112/</v>
          </cell>
          <cell r="C3645" t="str">
            <v>Luva de correr de PVC rigido, Vinilfort, classe 12, inclusive fornecimento do material para junta (anel de borracha) com diametro nominal de 300mm.  Fornecimento e assentamento.</v>
          </cell>
          <cell r="D3645" t="str">
            <v>un</v>
          </cell>
          <cell r="E3645">
            <v>111.6</v>
          </cell>
        </row>
        <row r="3646">
          <cell r="A3646" t="str">
            <v>DR004374</v>
          </cell>
          <cell r="B3646" t="str">
            <v>DR05501150/</v>
          </cell>
          <cell r="C3646" t="str">
            <v>Reducao de PVC rigido - PBA com 1 ponta e 1 bolsa, classe 12, inclusive fornecimento do material para junta (anel de borracha, lubrificante) diametro de (75x50)mm.  Fornecimento e assentamento.</v>
          </cell>
          <cell r="D3646" t="str">
            <v>un</v>
          </cell>
          <cell r="E3646">
            <v>9.2799999999999994</v>
          </cell>
        </row>
        <row r="3647">
          <cell r="A3647" t="str">
            <v>DR004375</v>
          </cell>
          <cell r="B3647" t="str">
            <v>DR05501200/</v>
          </cell>
          <cell r="C3647" t="str">
            <v>Reducao de PVC rigido - PBA com 1 ponta e 1 bolsa, classe 12, inclusive fornecimento do material para junta (anel de borracha, lubrificante) diametro de (100x50)mm.  Fornecimento e assentamento.</v>
          </cell>
          <cell r="D3647" t="str">
            <v>un</v>
          </cell>
          <cell r="E3647">
            <v>10.83</v>
          </cell>
        </row>
        <row r="3648">
          <cell r="A3648" t="str">
            <v>DR004376</v>
          </cell>
          <cell r="B3648" t="str">
            <v>DR05501203/</v>
          </cell>
          <cell r="C3648" t="str">
            <v>Reducao de PVC rigido - PBA com 1 ponta e 1 bolsa, classe 12, inclusive fornecimento do material para junta (anel de borracha, lubrificante) diametro de (100x75)mm.  Fornecimento e assentamento.</v>
          </cell>
          <cell r="D3648" t="str">
            <v>un</v>
          </cell>
          <cell r="E3648">
            <v>13.93</v>
          </cell>
        </row>
        <row r="3649">
          <cell r="A3649" t="str">
            <v>DR013181</v>
          </cell>
          <cell r="B3649" t="str">
            <v>DR05501250/</v>
          </cell>
          <cell r="C3649" t="str">
            <v>Reducao de PVC rigido - PBA com 1 ponta e 1 bolsa, classe 12, inclusive fornecimento do material para junta (anel de borracha, lubrificante), diametro de (160x110)mm.  Fornecimento e assentamento.</v>
          </cell>
          <cell r="D3649" t="str">
            <v>un</v>
          </cell>
          <cell r="E3649">
            <v>51.82</v>
          </cell>
        </row>
        <row r="3650">
          <cell r="A3650" t="str">
            <v>DR013182</v>
          </cell>
          <cell r="B3650" t="str">
            <v>DR05501300/</v>
          </cell>
          <cell r="C3650" t="str">
            <v>Reducao de PVC rigido - PBA com 1 ponta e 1 bolsa, classe 12, inclusive fornecimento do material para junta (anel de borracha, lubrificante), diametro de (200x160)mm.  Fornecimento e assentamento.</v>
          </cell>
          <cell r="D3650" t="str">
            <v>un</v>
          </cell>
          <cell r="E3650">
            <v>88.34</v>
          </cell>
        </row>
        <row r="3651">
          <cell r="A3651" t="str">
            <v>DR009822</v>
          </cell>
          <cell r="B3651" t="str">
            <v>DR05501350/</v>
          </cell>
          <cell r="C3651" t="str">
            <v>Reducao excentrica de PVC rigido, Vinilfort, classe 12, com 1 ponta e 1 bolsa, inclusive fornecimento do material para junta (anel de borracha e lubrificante) com diametro de (150x100)mm.  Fornecimento e assentamento.</v>
          </cell>
          <cell r="D3651" t="str">
            <v>un</v>
          </cell>
          <cell r="E3651">
            <v>37.97</v>
          </cell>
        </row>
        <row r="3652">
          <cell r="A3652" t="str">
            <v>DR009831</v>
          </cell>
          <cell r="B3652" t="str">
            <v>DR05501353/</v>
          </cell>
          <cell r="C3652" t="str">
            <v>Reducao excentrica de PVC rigido, Vinilfort, classe 12, com 1 ponta e 1 bolsa, inclusive fornecimento do material para junta (anel de borracha e lubrificante) com diametro de (200x150)mm.  Fornecimento e assentamento.</v>
          </cell>
          <cell r="D3652" t="str">
            <v>un</v>
          </cell>
          <cell r="E3652">
            <v>42.94</v>
          </cell>
        </row>
        <row r="3653">
          <cell r="A3653" t="str">
            <v>DR009832</v>
          </cell>
          <cell r="B3653" t="str">
            <v>DR05501356/</v>
          </cell>
          <cell r="C3653" t="str">
            <v>Reducao excentrica de PVC rigido, Vinilfort, classe 12, com 1 ponta e 1 bolsa, inclusive fornecimento do material para junta (anel de borracha e lubrificante) com diametro de (250x200)mm.  Fornecimento e assentamento.</v>
          </cell>
          <cell r="D3653" t="str">
            <v>un</v>
          </cell>
          <cell r="E3653">
            <v>65.16</v>
          </cell>
        </row>
        <row r="3654">
          <cell r="A3654" t="str">
            <v>DR009833</v>
          </cell>
          <cell r="B3654" t="str">
            <v>DR05501359/</v>
          </cell>
          <cell r="C3654" t="str">
            <v>Reducao excentrica de PVC rigido, Vinilfort, classe 12, com 1 ponta e 1 bolsa, inclusive fornecimento do material para junta (anel de borracha e lubrificante) com diametro de (300x250)mm.  Fornecimento e assentamento.</v>
          </cell>
          <cell r="D3654" t="str">
            <v>un</v>
          </cell>
          <cell r="E3654">
            <v>129.38</v>
          </cell>
        </row>
        <row r="3655">
          <cell r="A3655" t="str">
            <v>DR004390</v>
          </cell>
          <cell r="B3655" t="str">
            <v>DR05501400/</v>
          </cell>
          <cell r="C3655" t="str">
            <v>Selim de 90o elastico de PVC rigido, Vinilfort, com 1 bolsa, inclusive fornecimento do material para junta (anel de borracha e lubrificante) diametro de (150x100)mm.  Fornecimento e assentamento.</v>
          </cell>
          <cell r="D3655" t="str">
            <v>un</v>
          </cell>
          <cell r="E3655">
            <v>14.05</v>
          </cell>
        </row>
        <row r="3656">
          <cell r="A3656" t="str">
            <v>DR004391</v>
          </cell>
          <cell r="B3656" t="str">
            <v>DR05501403/</v>
          </cell>
          <cell r="C3656" t="str">
            <v>Selim de 90o elastico de PVC rigido, Vinilfort, com 1 bolsa, inclusive fornecimento do material para junta (anel de borracha e lubrificante) diametro de (200x100)mm.  Fornecimento e assentamento.</v>
          </cell>
          <cell r="D3656" t="str">
            <v>un</v>
          </cell>
          <cell r="E3656">
            <v>16.649999999999999</v>
          </cell>
        </row>
        <row r="3657">
          <cell r="A3657" t="str">
            <v>DR004392</v>
          </cell>
          <cell r="B3657" t="str">
            <v>DR05501406/</v>
          </cell>
          <cell r="C3657" t="str">
            <v>Selim de 90o elastico de PVC rigido, Vinilfort, com 1 bolsa, inclusive fornecimento do material para junta (anel de borracha e lubrificante) diametro de (250x100)mm.  Fornecimento e assentamento.</v>
          </cell>
          <cell r="D3657" t="str">
            <v>un</v>
          </cell>
          <cell r="E3657">
            <v>26.81</v>
          </cell>
        </row>
        <row r="3658">
          <cell r="A3658" t="str">
            <v>DR004393</v>
          </cell>
          <cell r="B3658" t="str">
            <v>DR05501409/</v>
          </cell>
          <cell r="C3658" t="str">
            <v>Selim de 90o elastico de PVC rigido, Vinilfort, com 1 bolsa, inclusive fornecimento do material para junta (anel de borracha e lubrificante) diametro de (300x100)mm.  Fornecimento e assentamento.</v>
          </cell>
          <cell r="D3658" t="str">
            <v>un</v>
          </cell>
          <cell r="E3658">
            <v>28.15</v>
          </cell>
        </row>
        <row r="3659">
          <cell r="A3659" t="str">
            <v>DR004377</v>
          </cell>
          <cell r="B3659" t="str">
            <v>DR05501450/</v>
          </cell>
          <cell r="C3659" t="str">
            <v>Te de PVC rigido - PBA com 3 bolsas, classe 12, inclusive fornecimento do material para junta (anel de borracha, lubrificante) diametro de 50mm.  Fornecimento e assentamento.</v>
          </cell>
          <cell r="D3659" t="str">
            <v>un</v>
          </cell>
          <cell r="E3659">
            <v>13.15</v>
          </cell>
        </row>
        <row r="3660">
          <cell r="A3660" t="str">
            <v>DR004378</v>
          </cell>
          <cell r="B3660" t="str">
            <v>DR05501453/</v>
          </cell>
          <cell r="C3660" t="str">
            <v>Te de PVC rigido - PBA com 3 bolsas, classe 12, inclusive fornecimento do material para junta (anel de borracha, lubrificante) diametro de 75mm.  Fornecimento e assentamento.</v>
          </cell>
          <cell r="D3660" t="str">
            <v>un</v>
          </cell>
          <cell r="E3660">
            <v>25.67</v>
          </cell>
        </row>
        <row r="3661">
          <cell r="A3661" t="str">
            <v>DR004379</v>
          </cell>
          <cell r="B3661" t="str">
            <v>DR05501456/</v>
          </cell>
          <cell r="C3661" t="str">
            <v>Te de PVC rigido - PBA com 3 bolsas, classe 12, inclusive fornecimento do material para junta (anel de borracha, lubrificante) diametro de 100mm.  Fornecimento e assentamento.</v>
          </cell>
          <cell r="D3661" t="str">
            <v>un</v>
          </cell>
          <cell r="E3661">
            <v>42.2</v>
          </cell>
        </row>
        <row r="3662">
          <cell r="A3662" t="str">
            <v>DR013186</v>
          </cell>
          <cell r="B3662" t="str">
            <v>DR05501459/</v>
          </cell>
          <cell r="C3662" t="str">
            <v>Te de PVC rigido - PBA com 3 bolsas, classe 12, inclusive fornecimento do material para junta (anel de borracha, lubrificante), diametro de 160mm.  Fornecimento e assentamento.</v>
          </cell>
          <cell r="D3662" t="str">
            <v>un</v>
          </cell>
          <cell r="E3662">
            <v>119.85</v>
          </cell>
        </row>
        <row r="3663">
          <cell r="A3663" t="str">
            <v>DR004380</v>
          </cell>
          <cell r="B3663" t="str">
            <v>DR05501500/</v>
          </cell>
          <cell r="C3663" t="str">
            <v>Te de reducao de PVC rigido - PBA com 3 bolsas, classe 12, inclusive fornecimento do material para junta (anel de borracha, lubrificante), diametro de (75x50)mm.  Fornecimento e assentamento.</v>
          </cell>
          <cell r="D3663" t="str">
            <v>un</v>
          </cell>
          <cell r="E3663">
            <v>21.38</v>
          </cell>
        </row>
        <row r="3664">
          <cell r="A3664" t="str">
            <v>DR004381</v>
          </cell>
          <cell r="B3664" t="str">
            <v>DR05501503/</v>
          </cell>
          <cell r="C3664" t="str">
            <v>Te de reducao de PVC rigido - PBA com 3 bolsas, classe 12, inclusive fornecimento do material para junta (anel de borracha, lubrificante), diametro de (100x50)mm.  Fornecimento e assentamento.</v>
          </cell>
          <cell r="D3664" t="str">
            <v>un</v>
          </cell>
          <cell r="E3664">
            <v>34.72</v>
          </cell>
        </row>
        <row r="3665">
          <cell r="A3665" t="str">
            <v>DR004382</v>
          </cell>
          <cell r="B3665" t="str">
            <v>DR05501506/</v>
          </cell>
          <cell r="C3665" t="str">
            <v>Te de reducao de PVC rigido - PBA com 3 bolsas, classe 12, inclusive fornecimento do material para junta (anel de borracha, lubrificante), diametro de (100x75)mm.  Fornecimento e assentamento.</v>
          </cell>
          <cell r="D3665" t="str">
            <v>un</v>
          </cell>
          <cell r="E3665">
            <v>37.9</v>
          </cell>
        </row>
        <row r="3666">
          <cell r="A3666" t="str">
            <v>DR013184</v>
          </cell>
          <cell r="B3666" t="str">
            <v>DR05501509/</v>
          </cell>
          <cell r="C3666" t="str">
            <v>Te de reducao de PVC rigido - PBA com 3 bolsas, classe 12, inclusive fornecimento do material para junta (anel de borracha, lubrificante), diametro de (160x85)mm.  Fornecimento e assentamento.</v>
          </cell>
          <cell r="D3666" t="str">
            <v>un</v>
          </cell>
          <cell r="E3666">
            <v>85.62</v>
          </cell>
        </row>
        <row r="3667">
          <cell r="A3667" t="str">
            <v>DR013183</v>
          </cell>
          <cell r="B3667" t="str">
            <v>DR05501512/</v>
          </cell>
          <cell r="C3667" t="str">
            <v>Te de reducao de PVC rigido - PBA com 3 bolsas, classe 12, inclusive fornecimento do material para junta (anel de borracha, lubrificante), diametro de (160x110)mm.  Fornecimento e assentamento.</v>
          </cell>
          <cell r="D3667" t="str">
            <v>un</v>
          </cell>
          <cell r="E3667">
            <v>94.02</v>
          </cell>
        </row>
        <row r="3668">
          <cell r="A3668" t="str">
            <v>DR013185</v>
          </cell>
          <cell r="B3668" t="str">
            <v>DR05501515/</v>
          </cell>
          <cell r="C3668" t="str">
            <v>Te de reducao de PVC rigido - PBA com 3 bolsas, classe 12, inclusive fornecimento do material para junta (anel de borracha, lubrificante), diametro de (200x60)mm.  Fornecimento e assentamento.</v>
          </cell>
          <cell r="D3668" t="str">
            <v>un</v>
          </cell>
          <cell r="E3668">
            <v>124.35</v>
          </cell>
        </row>
        <row r="3669">
          <cell r="A3669" t="str">
            <v>DR009821</v>
          </cell>
          <cell r="B3669" t="str">
            <v>DR05501550/</v>
          </cell>
          <cell r="C3669" t="str">
            <v>Te de PVC rigido, Vinilfort, com 3 bolsas, classe 12, inclusive fornecimento do material para junta (anel de borracha e lubrificante) diametro nominal de 100mm.  Fornecimento e assentamento.</v>
          </cell>
          <cell r="D3669" t="str">
            <v>un</v>
          </cell>
          <cell r="E3669">
            <v>19.78</v>
          </cell>
        </row>
        <row r="3670">
          <cell r="A3670" t="str">
            <v>DR009827</v>
          </cell>
          <cell r="B3670" t="str">
            <v>DR05501553/</v>
          </cell>
          <cell r="C3670" t="str">
            <v>Te de PVC rigido, Vinilfort, com 3 bolsas, classe 12, inclusive fornecimento do material para junta (anel de borracha e lubrificante) diametro nominal de 150mm.  Fornecimento e assentamento.</v>
          </cell>
          <cell r="D3670" t="str">
            <v>un</v>
          </cell>
          <cell r="E3670">
            <v>38.78</v>
          </cell>
        </row>
        <row r="3671">
          <cell r="A3671" t="str">
            <v>DR009828</v>
          </cell>
          <cell r="B3671" t="str">
            <v>DR05501556/</v>
          </cell>
          <cell r="C3671" t="str">
            <v>Te de PVC rigido, Vinilfort, com 3 bolsas, classe 12, inclusive fornecimento do material para junta (anel de borracha e lubrificante) diametro nominal de 200mm.  Fornecimento e assentamento.</v>
          </cell>
          <cell r="D3671" t="str">
            <v>un</v>
          </cell>
          <cell r="E3671">
            <v>66.680000000000007</v>
          </cell>
        </row>
        <row r="3672">
          <cell r="A3672" t="str">
            <v>DR009829</v>
          </cell>
          <cell r="B3672" t="str">
            <v>DR05501559/</v>
          </cell>
          <cell r="C3672" t="str">
            <v>Te de PVC rigido, Vinilfort, com 3 bolsas, classe 12, inclusive fornecimento do material para junta (anel de borracha e lubrificante) diametro nominal de 250mm.  Fornecimento e assentamento.</v>
          </cell>
          <cell r="D3672" t="str">
            <v>un</v>
          </cell>
          <cell r="E3672">
            <v>191.86</v>
          </cell>
        </row>
        <row r="3673">
          <cell r="A3673" t="str">
            <v>DR009830</v>
          </cell>
          <cell r="B3673" t="str">
            <v>DR05501562/</v>
          </cell>
          <cell r="C3673" t="str">
            <v>Te de PVC rigido, Vinilfort, com 3 bolsas, classe 12, inclusive fornecimento do material para junta (anel de borracha e lubrificante) diametro nominal de 300mm.  Fornecimento e assentamento.</v>
          </cell>
          <cell r="D3673" t="str">
            <v>un</v>
          </cell>
          <cell r="E3673">
            <v>216.97</v>
          </cell>
        </row>
        <row r="3674">
          <cell r="A3674" t="str">
            <v>DR009934</v>
          </cell>
          <cell r="B3674" t="str">
            <v>DR05501600/</v>
          </cell>
          <cell r="C3674" t="str">
            <v>Te de reducao de PVC rigido, Vinilfort, com 3 bolsas, classe 12, inclusive fornecimento do material para junta (anel de borracha) diametro de (200x150)mm.  Fornecimento e assentamento.</v>
          </cell>
          <cell r="D3674" t="str">
            <v>un</v>
          </cell>
          <cell r="E3674">
            <v>62.89</v>
          </cell>
        </row>
        <row r="3675">
          <cell r="A3675" t="str">
            <v>DR009933</v>
          </cell>
          <cell r="B3675" t="str">
            <v>DR05501603/</v>
          </cell>
          <cell r="C3675" t="str">
            <v>Te de reducao de PVC rigido, Vinilfort, com 3 bolsas, classe 12, inclusive fornecimento do material para junta (anel de borracha), diametro de (250x150)mm.  Fornecimento e assentamento.</v>
          </cell>
          <cell r="D3675" t="str">
            <v>un</v>
          </cell>
          <cell r="E3675">
            <v>88</v>
          </cell>
        </row>
        <row r="3676">
          <cell r="A3676" t="str">
            <v>DR009932</v>
          </cell>
          <cell r="B3676" t="str">
            <v>DR05501606/</v>
          </cell>
          <cell r="C3676" t="str">
            <v>Te de reducao de PVC rigido, Vinilfort, com 3 bolsas, classe 12, inclusive fornecimento do material para junta (anel de borracha), diametro de (300x150)mm.  Fornecimento e assentamento.</v>
          </cell>
          <cell r="D3676" t="str">
            <v>un</v>
          </cell>
          <cell r="E3676">
            <v>135.63</v>
          </cell>
        </row>
        <row r="3677">
          <cell r="A3677" t="str">
            <v>DR017552</v>
          </cell>
          <cell r="B3677" t="str">
            <v>DR05550050/</v>
          </cell>
          <cell r="C3677" t="str">
            <v>Tubo flexivel estruturado de PVC, diametro de 300mm, assentado sobre berco flexivel, inclusive emendas, aterro e soca ate a geratriz superior do tubo, exclusive material de reaterro.  Fornecimento e assentamento.</v>
          </cell>
          <cell r="D3677" t="str">
            <v>m</v>
          </cell>
          <cell r="E3677">
            <v>68.569999999999993</v>
          </cell>
        </row>
        <row r="3678">
          <cell r="A3678" t="str">
            <v>DR017551</v>
          </cell>
          <cell r="B3678" t="str">
            <v>DR05550053/</v>
          </cell>
          <cell r="C3678" t="str">
            <v>Tubo flexivel estruturado de PVC, diametro de 400mm, assentado sobre berco flexivel, inclusive emendas, aterro e soca ate a geratriz superior do tubo, exclusive material de reaterro.  Fornecimento e assentamento.</v>
          </cell>
          <cell r="D3678" t="str">
            <v>m</v>
          </cell>
          <cell r="E3678">
            <v>84.38</v>
          </cell>
        </row>
        <row r="3679">
          <cell r="A3679" t="str">
            <v>DR017550</v>
          </cell>
          <cell r="B3679" t="str">
            <v>DR05550056/</v>
          </cell>
          <cell r="C3679" t="str">
            <v>Tubo flexivel estruturado de PVC, diametro de 500mm, assentado sobre berco flexivel, inclusive emendas, aterro e soca ate a geratriz superior do tubo, exclusive material de reaterro.  Fornecimento e assentamento.</v>
          </cell>
          <cell r="D3679" t="str">
            <v>m</v>
          </cell>
          <cell r="E3679">
            <v>136.13999999999999</v>
          </cell>
        </row>
        <row r="3680">
          <cell r="A3680" t="str">
            <v>DR017549</v>
          </cell>
          <cell r="B3680" t="str">
            <v>DR05550059/</v>
          </cell>
          <cell r="C3680" t="str">
            <v>Tubo flexivel estruturado de PVC, diametro de 600mm, assentado sobre berco flexivel, inclusive emendas, aterro e soca ate a geratriz superior do tubo, exclusive material de reaterro.  Fornecimento e assentamento.</v>
          </cell>
          <cell r="D3680" t="str">
            <v>m</v>
          </cell>
          <cell r="E3680">
            <v>162.77000000000001</v>
          </cell>
        </row>
        <row r="3681">
          <cell r="A3681" t="str">
            <v>DR017548</v>
          </cell>
          <cell r="B3681" t="str">
            <v>DR05550062/</v>
          </cell>
          <cell r="C3681" t="str">
            <v>Tubo flexivel estruturado de PVC, diametro de 700mm, assentado sobre berco flexivel, inclusive emendas, aterro e soca ate a geratriz superior do tubo, exclusive material de reaterro.  Fornecimento e assentamento.</v>
          </cell>
          <cell r="D3681" t="str">
            <v>m</v>
          </cell>
          <cell r="E3681">
            <v>257.91000000000003</v>
          </cell>
        </row>
        <row r="3682">
          <cell r="A3682" t="str">
            <v>DR017547</v>
          </cell>
          <cell r="B3682" t="str">
            <v>DR05550065/</v>
          </cell>
          <cell r="C3682" t="str">
            <v>Tubo flexivel estruturado de PVC, diametro de 800mm, assentado sobre berco flexivel, inclusive emendas, aterro e soca ate a geratriz superior do tubo, exclusive material de reaterro.  Fornecimento e assentamento.</v>
          </cell>
          <cell r="D3682" t="str">
            <v>m</v>
          </cell>
          <cell r="E3682">
            <v>305.07</v>
          </cell>
        </row>
        <row r="3683">
          <cell r="A3683" t="str">
            <v>DR017546</v>
          </cell>
          <cell r="B3683" t="str">
            <v>DR05550068/</v>
          </cell>
          <cell r="C3683" t="str">
            <v>Tubo flexivel estruturado de PVC, diametro de 900mm, assentado sobre berco flexivel, inclusive emendas, aterro e soca ate a geratriz superior do tubo, exclusive material de reaterro.  Fornecimento e assentamento.</v>
          </cell>
          <cell r="D3683" t="str">
            <v>m</v>
          </cell>
          <cell r="E3683">
            <v>438.93</v>
          </cell>
        </row>
        <row r="3684">
          <cell r="A3684" t="str">
            <v>DR017545</v>
          </cell>
          <cell r="B3684" t="str">
            <v>DR05550071/</v>
          </cell>
          <cell r="C3684" t="str">
            <v>Tubo flexivel estruturado de PVC, diametro de 1000mm, assentado sobre berco flexivel, inclusive emendas, aterro e soca ate a geratriz superior do tubo, exclusive material de reaterro.  Fornecimento e assentamento.</v>
          </cell>
          <cell r="D3684" t="str">
            <v>m</v>
          </cell>
          <cell r="E3684">
            <v>499.25</v>
          </cell>
        </row>
        <row r="3685">
          <cell r="A3685" t="str">
            <v>DR017544</v>
          </cell>
          <cell r="B3685" t="str">
            <v>DR05550074/</v>
          </cell>
          <cell r="C3685" t="str">
            <v>Tubo flexivel estruturado de PVC, diametro de 1100mm, assentado sobre berco flexivel, inclusive emendas, aterro e soca ate a geratriz superior do tubo, exclusive material de reaterro.  Fornecimento e assentamento.</v>
          </cell>
          <cell r="D3685" t="str">
            <v>m</v>
          </cell>
          <cell r="E3685">
            <v>556.64</v>
          </cell>
        </row>
        <row r="3686">
          <cell r="A3686" t="str">
            <v>DR017543</v>
          </cell>
          <cell r="B3686" t="str">
            <v>DR05550077/</v>
          </cell>
          <cell r="C3686" t="str">
            <v>Tubo flexivel estruturado de PVC, diametro de 1200mm, assentado sobre berco flexivel, inclusive emendas, aterro e soca ate a geratriz superior do tubo, exclusive material de reaterro.  Fornecimento e assentamento.</v>
          </cell>
          <cell r="D3686" t="str">
            <v>m</v>
          </cell>
          <cell r="E3686">
            <v>610.98</v>
          </cell>
        </row>
        <row r="3687">
          <cell r="A3687" t="str">
            <v>DR017765</v>
          </cell>
          <cell r="B3687" t="str">
            <v>DR10050050/</v>
          </cell>
          <cell r="C3687" t="str">
            <v>Tubo de ferro fundido, ductil, classe K-9, PN-10, flange-flange, com diametro nominal de 75mm, compreendendo: carga e descarga, colocacao na vala, montagem e reaterro ate a geratriz superior do tubo e teste hidroestatico, exclusive acessorios da junta.  F</v>
          </cell>
          <cell r="D3687" t="str">
            <v>m</v>
          </cell>
          <cell r="E3687">
            <v>220.35</v>
          </cell>
        </row>
        <row r="3688">
          <cell r="A3688" t="str">
            <v>DR010317</v>
          </cell>
          <cell r="B3688" t="str">
            <v>DR10050053/</v>
          </cell>
          <cell r="C3688" t="str">
            <v>Tubo de ferro fundido, ductil, classe K-9, PN-10, flange - flange, com diametro nominal de 100mm, compreendendo: carga e descarga, colocacao na vala, montagem e reaterro ate a geratriz superior do tubo e teste hidroestatico, exclusive acessorios da junta.</v>
          </cell>
          <cell r="D3688" t="str">
            <v>m</v>
          </cell>
          <cell r="E3688">
            <v>213.08</v>
          </cell>
        </row>
        <row r="3689">
          <cell r="A3689" t="str">
            <v>DR010318</v>
          </cell>
          <cell r="B3689" t="str">
            <v>DR10050056/</v>
          </cell>
          <cell r="C3689" t="str">
            <v>Tubo de ferro fundido, ductil, classe K-9, PN-10, flange - flange, com diametro nominal de 150mm, compreendendo: carga e descarga, colocacao na vala, montagem e reaterro ate a geratriz superior do tubo e teste hidroestatico, exclusive acessorios da junta.</v>
          </cell>
          <cell r="D3689" t="str">
            <v>m</v>
          </cell>
          <cell r="E3689">
            <v>266.91000000000003</v>
          </cell>
        </row>
        <row r="3690">
          <cell r="A3690" t="str">
            <v>DR010319</v>
          </cell>
          <cell r="B3690" t="str">
            <v>DR10050059/</v>
          </cell>
          <cell r="C3690" t="str">
            <v>Tubo de ferro fundido, ductil, classe K-9, PN-10, flange - flange, com diametro nominal de 200mm, compreendendo: carga e descarga, colocacao na vala, montagem e reaterro ate a geratriz superior do tubo e teste hidroestatico, exclusive acessorios da junta.</v>
          </cell>
          <cell r="D3690" t="str">
            <v>m</v>
          </cell>
          <cell r="E3690">
            <v>351.34</v>
          </cell>
        </row>
        <row r="3691">
          <cell r="A3691" t="str">
            <v>DR010320</v>
          </cell>
          <cell r="B3691" t="str">
            <v>DR10050062/</v>
          </cell>
          <cell r="C3691" t="str">
            <v>Tubo de ferro fundido, ductil, classe K-9, PN-10, flange - flange, com diametro nominal de 250mm, compreendendo: carga e descarga, colocacao na vala, montagem e reaterro ate a geratriz superior do tubo e teste hidroestatico, exclusive acessorios da junta.</v>
          </cell>
          <cell r="D3691" t="str">
            <v>m</v>
          </cell>
          <cell r="E3691">
            <v>448.65</v>
          </cell>
        </row>
        <row r="3692">
          <cell r="A3692" t="str">
            <v>DR010321</v>
          </cell>
          <cell r="B3692" t="str">
            <v>DR10050065/</v>
          </cell>
          <cell r="C3692" t="str">
            <v>Tubo de ferro fundido, ductil, classe K-9, PN-10, flange - flange, com diametro nominal de 300mm, compreendendo: carga e descarga, colocacao na vala, montagem e reaterro ate a geratriz superior do tubo e teste hidroestatico, exclusive acessorios da junta.</v>
          </cell>
          <cell r="D3692" t="str">
            <v>m</v>
          </cell>
          <cell r="E3692">
            <v>559.82000000000005</v>
          </cell>
        </row>
        <row r="3693">
          <cell r="A3693" t="str">
            <v>DR004177</v>
          </cell>
          <cell r="B3693" t="str">
            <v>DR10151059/</v>
          </cell>
          <cell r="C3693" t="str">
            <v>Toco de ferro fundido ductil, pintado interna e externamente com tinta betuminosa, com 2 flanges, inclusive fornecimento do material para junta (arruela de borracha, parafusos com porca), comprimento de 0,25m com diametro de 200mm.  Fornecimento e assenta</v>
          </cell>
          <cell r="D3693" t="str">
            <v>un</v>
          </cell>
          <cell r="E3693">
            <v>487.54</v>
          </cell>
        </row>
        <row r="3694">
          <cell r="A3694" t="str">
            <v>DR004178</v>
          </cell>
          <cell r="B3694" t="str">
            <v>DR10151062/</v>
          </cell>
          <cell r="C3694" t="str">
            <v>Toco de ferro fundido ductil, pintado interna e externamente com tinta betuminosa, com 2 flanges, inclusive fornecimento do material para junta (arruela de borracha, parafusos com porca), comprimento de 0,25m com diametro de 250mm.  Fornecimento e assenta</v>
          </cell>
          <cell r="D3694" t="str">
            <v>un</v>
          </cell>
          <cell r="E3694">
            <v>757.53</v>
          </cell>
        </row>
        <row r="3695">
          <cell r="A3695" t="str">
            <v>DR004181</v>
          </cell>
          <cell r="B3695" t="str">
            <v>DR10151100/</v>
          </cell>
          <cell r="C3695" t="str">
            <v>Toco de ferro fundido ductil, pintado interna e externamente com tinta betuminosa, com 2 flanges, inclusive fornecimento do material para junta (arruela de borracha, parafusos com porca), comprimento de 0,50m com diametro de 50mm.  Fornecimento e assentam</v>
          </cell>
          <cell r="D3695" t="str">
            <v>un</v>
          </cell>
          <cell r="E3695">
            <v>292.02</v>
          </cell>
        </row>
        <row r="3696">
          <cell r="A3696" t="str">
            <v>DR004193</v>
          </cell>
          <cell r="B3696" t="str">
            <v>DR10151103/</v>
          </cell>
          <cell r="C3696" t="str">
            <v>Toco de ferro fundido ductil, pintado interna e externamente com tinta betuminosa, com 2 flanges,  inclusive fornecimento do material para junta (arruela de borracha, parafusos com porca), comprimento de 0,50m com diametro de 100mm.  Fornecimento e assent</v>
          </cell>
          <cell r="D3696" t="str">
            <v>un</v>
          </cell>
          <cell r="E3696">
            <v>240.24</v>
          </cell>
        </row>
        <row r="3697">
          <cell r="A3697" t="str">
            <v>DR004194</v>
          </cell>
          <cell r="B3697" t="str">
            <v>DR10151106/</v>
          </cell>
          <cell r="C3697" t="str">
            <v>Toco de ferro fundido ductil, pintado interna e externamente com tinta betuminosa, com 2 flanges,  inclusive fornecimento do material para junta (arruela de borracha, parafusos com porca), comprimento de 0,50m com diametro de 150mm.  Fornecimento e assent</v>
          </cell>
          <cell r="D3697" t="str">
            <v>un</v>
          </cell>
          <cell r="E3697">
            <v>684.22</v>
          </cell>
        </row>
        <row r="3698">
          <cell r="A3698" t="str">
            <v>DR004200</v>
          </cell>
          <cell r="B3698" t="str">
            <v>DR10151150/</v>
          </cell>
          <cell r="C3698" t="str">
            <v>Toco com aba de vedacao ferro fundido ductil, pintado interna e externamente com tinta betuminosa, com 2 flanges,  inclusive fornecimento do material para junta (arruela de borracha, parafusos com porca), comprimento de 0,70m com diametro de 100mm.  Forne</v>
          </cell>
          <cell r="D3698" t="str">
            <v>un</v>
          </cell>
          <cell r="E3698">
            <v>303.41000000000003</v>
          </cell>
        </row>
        <row r="3699">
          <cell r="A3699" t="str">
            <v>DR004201</v>
          </cell>
          <cell r="B3699" t="str">
            <v>DR10151153/</v>
          </cell>
          <cell r="C3699" t="str">
            <v>Toco com aba de vedacao ferro fundido ductil, pintado interna e externamente com tinta betuminosa, com 2 flanges,  inclusive fornecimento do material para junta (arruela de borracha, parafusos com porca), comprimento de 0,70m com diametro de 150mm.  Forne</v>
          </cell>
          <cell r="D3699" t="str">
            <v>un</v>
          </cell>
          <cell r="E3699">
            <v>578.03</v>
          </cell>
        </row>
        <row r="3700">
          <cell r="A3700" t="str">
            <v>DR004309</v>
          </cell>
          <cell r="B3700" t="str">
            <v>DR15050050/</v>
          </cell>
          <cell r="C3700" t="str">
            <v>Registro automatico de entrada, com flange, de ferro fundido ductil, classe 1MPa, pintada interna e externamente com tinta betuminosa,  inclusive fornecimento do material para junta (arruela de borracha, parafusos com porca) com diametro de 50mm.  Forneci</v>
          </cell>
          <cell r="D3700" t="str">
            <v>un</v>
          </cell>
          <cell r="E3700" t="e">
            <v>#N/A</v>
          </cell>
        </row>
        <row r="3701">
          <cell r="A3701" t="str">
            <v>DR004310</v>
          </cell>
          <cell r="B3701" t="str">
            <v>DR15050053/</v>
          </cell>
          <cell r="C3701" t="str">
            <v>Registro automatico de entrada, com flange, de ferro fundido ductil, classe 1MPa, pintada interna e externamente com tinta betuminosa,  inclusive fornecimento do material para junta (arruela de borracha, parafusos com porca) com diametro de 75mm.  Forneci</v>
          </cell>
          <cell r="D3701" t="str">
            <v>un</v>
          </cell>
          <cell r="E3701" t="e">
            <v>#N/A</v>
          </cell>
        </row>
        <row r="3702">
          <cell r="A3702" t="str">
            <v>DR004312</v>
          </cell>
          <cell r="B3702" t="str">
            <v>DR15050059/</v>
          </cell>
          <cell r="C3702" t="str">
            <v>Registro automatico de entrada, com flange, de ferro fundido ductil, classe 1MPa, pintada interna e externamente com tinta betuminosa,  inclusive fornecimento do material para junta (arruela de borracha, parafusos com porca) com diametro de 150mm.  Fornec</v>
          </cell>
          <cell r="D3702" t="str">
            <v>un</v>
          </cell>
          <cell r="E3702" t="e">
            <v>#N/A</v>
          </cell>
        </row>
        <row r="3703">
          <cell r="A3703" t="str">
            <v>DR004313</v>
          </cell>
          <cell r="B3703" t="str">
            <v>DR15050062/</v>
          </cell>
          <cell r="C3703" t="str">
            <v>Registro automatico de entrada, com flange, de ferro fundido ductil, classe 1MPa, pintada interna e externamente com tinta betuminosa,  inclusive fornecimento do material para junta (arruela de borracha, parafusos com porca) com diametro de 250mm.  Fornec</v>
          </cell>
          <cell r="D3703" t="str">
            <v>un</v>
          </cell>
          <cell r="E3703" t="e">
            <v>#N/A</v>
          </cell>
        </row>
        <row r="3704">
          <cell r="A3704" t="str">
            <v>DR008276</v>
          </cell>
          <cell r="B3704" t="str">
            <v>DR15100050/</v>
          </cell>
          <cell r="C3704" t="str">
            <v>Registro de gaveta chato de ferro fundido ductil, pintado interna e externamente com tinta betuminosa, com 2 flanges, inclusive fornecimento do material para junta (arruela de borracha, parafusos com porca) com diametro de 50mm.  Fornecimento e assentamen</v>
          </cell>
          <cell r="D3704" t="str">
            <v>un</v>
          </cell>
          <cell r="E3704" t="e">
            <v>#N/A</v>
          </cell>
        </row>
        <row r="3705">
          <cell r="A3705" t="str">
            <v>DR008277</v>
          </cell>
          <cell r="B3705" t="str">
            <v>DR15100053/</v>
          </cell>
          <cell r="C3705" t="str">
            <v>Registro de gaveta chato de ferro fundido ductil, pintado interna e externamente com tinta betuminosa, com 2 flanges, inclusive fornecimento do material para junta (arruela de borracha, parafusos com porca) com diametro de 75mm.  Fornecimento e assentamen</v>
          </cell>
          <cell r="D3705" t="str">
            <v>un</v>
          </cell>
          <cell r="E3705" t="e">
            <v>#N/A</v>
          </cell>
        </row>
        <row r="3706">
          <cell r="A3706" t="str">
            <v>DR008278</v>
          </cell>
          <cell r="B3706" t="str">
            <v>DR15100056/</v>
          </cell>
          <cell r="C3706" t="str">
            <v>Registro de gaveta chato de ferro fundido ductil, pintado interna e externamente com tinta betuminosa, com 2 flanges, inclusive fornecimento do material para junta (arruela de borracha, parafusos com porca) com diametro de 100mm.  Fornecimento e assentame</v>
          </cell>
          <cell r="D3706" t="str">
            <v>un</v>
          </cell>
          <cell r="E3706">
            <v>843.47</v>
          </cell>
        </row>
        <row r="3707">
          <cell r="A3707" t="str">
            <v>DR008279</v>
          </cell>
          <cell r="B3707" t="str">
            <v>DR15100059/</v>
          </cell>
          <cell r="C3707" t="str">
            <v>Registro de gaveta chato de ferro fundido ductil, pintado interna e externamente com tinta betuminosa, com 2 flanges, inclusive fornecimento do material para junta (arruela de borracha, parafusos com porca) com diametro de 150mm.  Fornecimento e assentame</v>
          </cell>
          <cell r="D3707" t="str">
            <v>un</v>
          </cell>
          <cell r="E3707">
            <v>1339.86</v>
          </cell>
        </row>
        <row r="3708">
          <cell r="A3708" t="str">
            <v>DR008280</v>
          </cell>
          <cell r="B3708" t="str">
            <v>DR15100062/</v>
          </cell>
          <cell r="C3708" t="str">
            <v>Registro de gaveta chato de ferro fundido ductil, pintado interna e externamente com tinta betuminosa, com 2 flanges, inclusive fornecimento do material para junta (arruela de borracha, parafusos com porca) com diametro de 200mm.  Fornecimento e assentame</v>
          </cell>
          <cell r="D3708" t="str">
            <v>un</v>
          </cell>
          <cell r="E3708">
            <v>2089.73</v>
          </cell>
        </row>
        <row r="3709">
          <cell r="A3709" t="str">
            <v>DR008281</v>
          </cell>
          <cell r="B3709" t="str">
            <v>DR15100065/</v>
          </cell>
          <cell r="C3709" t="str">
            <v>Registro de gaveta chato de ferro fundido ductil, pintado interna e externamente com tinta betuminosa, com 2 flanges, inclusive fornecimento do material para junta (arruela de borracha, parafusos com porca) com diametro de 250mm.  Fornecimento e assentame</v>
          </cell>
          <cell r="D3709" t="str">
            <v>un</v>
          </cell>
          <cell r="E3709" t="e">
            <v>#N/A</v>
          </cell>
        </row>
        <row r="3710">
          <cell r="A3710" t="str">
            <v>DR008282</v>
          </cell>
          <cell r="B3710" t="str">
            <v>DR15100068/</v>
          </cell>
          <cell r="C3710" t="str">
            <v>Registro de gaveta chato de ferro fundido ductil, pintado interna e externamente com tinta betuminosa, com 2 flanges, inclusive fornecimento do material para junta (arruela de borracha, parafusos com porca) com diametro de 300mm.  Fornecimento e assentame</v>
          </cell>
          <cell r="D3710" t="str">
            <v>un</v>
          </cell>
          <cell r="E3710">
            <v>5019.38</v>
          </cell>
        </row>
        <row r="3711">
          <cell r="A3711" t="str">
            <v>DR004292</v>
          </cell>
          <cell r="B3711" t="str">
            <v>DR15100100/</v>
          </cell>
          <cell r="C3711" t="str">
            <v>Registro de gaveta oval com "by pass" de ferro fundido ductil classe 1,60MPa pintado interna e externamente com tinta betuminosa, com 2 flanges, inclusive fornecimento do material para junta (arruela de borracha, parafusos com porca) com diametro de 400mm</v>
          </cell>
          <cell r="D3711" t="str">
            <v>un</v>
          </cell>
          <cell r="E3711">
            <v>25844.240000000002</v>
          </cell>
        </row>
        <row r="3712">
          <cell r="A3712" t="str">
            <v>DR008190</v>
          </cell>
          <cell r="B3712" t="str">
            <v>DR15100150/</v>
          </cell>
          <cell r="C3712" t="str">
            <v>Registro de gaveta chato de ferro fundido ductil, pintado interna e externamente com tinta betuminosa, com 2 bolsas, inclusive anel de borracha para tubos de PVC para agua, com diametro de 100mm.  Fornecimento e assentamento.</v>
          </cell>
          <cell r="D3712" t="str">
            <v>un</v>
          </cell>
          <cell r="E3712">
            <v>780.44</v>
          </cell>
        </row>
        <row r="3713">
          <cell r="A3713" t="str">
            <v>DR002184</v>
          </cell>
          <cell r="B3713" t="str">
            <v>DR15150050/</v>
          </cell>
          <cell r="C3713" t="str">
            <v>Registro de gaveta de ferro fundido com flanges; inclusive fornecimento do material para junta de chumbo e parafusos, com diametro de 50mm.  Assentamento, sem fornecimento.</v>
          </cell>
          <cell r="D3713" t="str">
            <v>un</v>
          </cell>
          <cell r="E3713">
            <v>28.63</v>
          </cell>
        </row>
        <row r="3714">
          <cell r="A3714" t="str">
            <v>DR002185</v>
          </cell>
          <cell r="B3714" t="str">
            <v>DR15150053/</v>
          </cell>
          <cell r="C3714" t="str">
            <v>Registro de gaveta de ferro fundido com flanges; inclusive fornecimento do material para junta de chumbo e parafusos, com diametro de 75mm.  Assentamento, sem fornecimento.</v>
          </cell>
          <cell r="D3714" t="str">
            <v>un</v>
          </cell>
          <cell r="E3714">
            <v>40.24</v>
          </cell>
        </row>
        <row r="3715">
          <cell r="A3715" t="str">
            <v>DR002186</v>
          </cell>
          <cell r="B3715" t="str">
            <v>DR15150056/</v>
          </cell>
          <cell r="C3715" t="str">
            <v>Registro de gaveta de ferro fundido com flanges; inclusive fornecimento do material para junta de chumbo e parafusos, com diametro de 100mm.  Assentamento, sem fornecimento.</v>
          </cell>
          <cell r="D3715" t="str">
            <v>un</v>
          </cell>
          <cell r="E3715">
            <v>58.38</v>
          </cell>
        </row>
        <row r="3716">
          <cell r="A3716" t="str">
            <v>DR002187</v>
          </cell>
          <cell r="B3716" t="str">
            <v>DR15150065/</v>
          </cell>
          <cell r="C3716" t="str">
            <v>Registro de gaveta de ferro fundido com flanges; inclusive fornecimento do material para junta de chumbo e parafusos, com diametro de 300mm.  Assentamento, sem fornecimento.</v>
          </cell>
          <cell r="D3716" t="str">
            <v>un</v>
          </cell>
          <cell r="E3716">
            <v>123.6</v>
          </cell>
        </row>
        <row r="3717">
          <cell r="A3717" t="str">
            <v>DR004394</v>
          </cell>
          <cell r="B3717" t="str">
            <v>DR15200050/</v>
          </cell>
          <cell r="C3717" t="str">
            <v>Valvula angular de 90o em bronze para hidradante, modelo 207-A ou equivalente com adaptador Storz (cap e tampao) diametro 2 1/2" com rosca interna na entrada com 11 fios e externa na saida com 5 fios, inclusive conexoes e pecas.  Fabricacao Niagara ou sim</v>
          </cell>
          <cell r="D3717" t="str">
            <v>un</v>
          </cell>
          <cell r="E3717">
            <v>115.8</v>
          </cell>
        </row>
        <row r="3718">
          <cell r="A3718" t="str">
            <v>DR004298</v>
          </cell>
          <cell r="B3718" t="str">
            <v>DR15250050/</v>
          </cell>
          <cell r="C3718" t="str">
            <v>Valvula borboleta com flanges, de ferro fundido ductil, serie AWWA, classe 1MPa, pintada interna e externamente com tinta Epoxi poliamida, com 2 flanges, inclusive fornecimento do material para junta (arruela de borracha, parafusos com porca), com diametr</v>
          </cell>
          <cell r="D3718" t="str">
            <v>un</v>
          </cell>
          <cell r="E3718">
            <v>11006.31</v>
          </cell>
        </row>
        <row r="3719">
          <cell r="A3719" t="str">
            <v>DR004299</v>
          </cell>
          <cell r="B3719" t="str">
            <v>DR15250053/</v>
          </cell>
          <cell r="C3719" t="str">
            <v>Valvula borboleta com flanges, de ferro fundido ductil, serie AWWA, classe 1MPa, pintada interna e externamente com tinta Epoxi poliamida, com 2 flanges, inclusive fornecimento do material para junta (arruela de borracha, parafusos com porca), com diametr</v>
          </cell>
          <cell r="D3719" t="str">
            <v>un</v>
          </cell>
          <cell r="E3719">
            <v>11080.01</v>
          </cell>
        </row>
        <row r="3720">
          <cell r="A3720" t="str">
            <v>DR004300</v>
          </cell>
          <cell r="B3720" t="str">
            <v>DR15250056/</v>
          </cell>
          <cell r="C3720" t="str">
            <v>Valvula borboleta com flanges, de ferro fundido ductil, serie AWWA, classe 1MPa, pintada interna e externamente com tinta Epoxi poliamida, com 2 flanges, inclusive fornecimento do material para junta (arruela de borracha, parafusos com porca), com diametr</v>
          </cell>
          <cell r="D3720" t="str">
            <v>un</v>
          </cell>
          <cell r="E3720">
            <v>12468.52</v>
          </cell>
        </row>
        <row r="3721">
          <cell r="A3721" t="str">
            <v>DR004301</v>
          </cell>
          <cell r="B3721" t="str">
            <v>DR15250059/</v>
          </cell>
          <cell r="C3721" t="str">
            <v>Valvula borboleta com flanges, de ferro fundido ductil, serie AWWA, classe 1MPa, pintada interna e externamente com tinta Epoxi poliamida, com 2 flanges, inclusive fornecimento do material para junta (arruela de borracha, parafusos com porca), com diametr</v>
          </cell>
          <cell r="D3721" t="str">
            <v>un</v>
          </cell>
          <cell r="E3721">
            <v>13317.49</v>
          </cell>
        </row>
        <row r="3722">
          <cell r="A3722" t="str">
            <v>DR004302</v>
          </cell>
          <cell r="B3722" t="str">
            <v>DR15250062/</v>
          </cell>
          <cell r="C3722" t="str">
            <v>Valvula borboleta com flanges, de ferro fundido ductil, serie AWWA, classe 1MPa, pintada interna e externamente com tinta Epoxi poliamida, com 2 flanges, inclusive fornecimento do material para junta (arruela de borracha, parafusos com porca), com diametr</v>
          </cell>
          <cell r="D3722" t="str">
            <v>un</v>
          </cell>
          <cell r="E3722">
            <v>14606.71</v>
          </cell>
        </row>
        <row r="3723">
          <cell r="A3723" t="str">
            <v>DR004334</v>
          </cell>
          <cell r="B3723" t="str">
            <v>DR15300050/</v>
          </cell>
          <cell r="C3723" t="str">
            <v>Valvula redutora de pressao com roscas de ferro fundido ductil, classe 1MPa, com diametro de 1".  Fornecimento e assentamento.</v>
          </cell>
          <cell r="D3723" t="str">
            <v>un</v>
          </cell>
          <cell r="E3723">
            <v>530.29999999999995</v>
          </cell>
        </row>
        <row r="3724">
          <cell r="A3724" t="str">
            <v>DR004335</v>
          </cell>
          <cell r="B3724" t="str">
            <v>DR15300056/</v>
          </cell>
          <cell r="C3724" t="str">
            <v>Valvula redutora de pressao com roscas de ferro fundido ductil, classe 1MPa, com diametro de 1 1/2".  Fornecimento e assentamento.</v>
          </cell>
          <cell r="D3724" t="str">
            <v>un</v>
          </cell>
          <cell r="E3724">
            <v>667.11</v>
          </cell>
        </row>
        <row r="3725">
          <cell r="A3725" t="str">
            <v>DR004336</v>
          </cell>
          <cell r="B3725" t="str">
            <v>DR15300059/</v>
          </cell>
          <cell r="C3725" t="str">
            <v>Valvula redutora de pressao com roscas de ferro fundido ductil, classe 1MPa, com diametro de 2".  Fornecimento e assentamento.</v>
          </cell>
          <cell r="D3725" t="str">
            <v>un</v>
          </cell>
          <cell r="E3725">
            <v>853.64</v>
          </cell>
        </row>
        <row r="3726">
          <cell r="A3726" t="str">
            <v>DR004337</v>
          </cell>
          <cell r="B3726" t="str">
            <v>DR15300062/</v>
          </cell>
          <cell r="C3726" t="str">
            <v>Valvula redutora de pressao com roscas de ferro fundido ductil, classe 1MPa, com diametro de 3".  Fornecimento e assentamento.</v>
          </cell>
          <cell r="D3726" t="str">
            <v>un</v>
          </cell>
          <cell r="E3726">
            <v>1694.19</v>
          </cell>
        </row>
        <row r="3727">
          <cell r="A3727" t="str">
            <v>DR009205</v>
          </cell>
          <cell r="B3727" t="str">
            <v>DR15300100/</v>
          </cell>
          <cell r="C3727" t="str">
            <v>Valvula redutora de pressao d'agua potavel, de 1 1/2", corpo e embolo em bronze ASTM-B62, fabricacao Pronil D'Inox, modelo CL-10, com pressao de entrada ate 10Kgf/cm2, conexoes roqueadas de 1 1/2", pressao de saida ajustavel externamente de 0,5 ate 5Kgf/c</v>
          </cell>
          <cell r="D3727" t="str">
            <v>un</v>
          </cell>
          <cell r="E3727">
            <v>969.32</v>
          </cell>
        </row>
        <row r="3728">
          <cell r="A3728" t="str">
            <v>DR009204</v>
          </cell>
          <cell r="B3728" t="str">
            <v>DR15300103/</v>
          </cell>
          <cell r="C3728" t="str">
            <v xml:space="preserve">Valvula redutora de pressao d'agua potavel, de 2", corpo e embolo em bronze ASTM-B62, fabricacao Pronil D'Inox, modelo CL-10, com pressao de entrada ate 10Kgf/cm2, conexoes roqueadas de 2", pressao de saida ajustavel externamente de 0,5 ate 5Kgf/cm2, com </v>
          </cell>
          <cell r="D3728" t="str">
            <v>un</v>
          </cell>
          <cell r="E3728">
            <v>1108.6099999999999</v>
          </cell>
        </row>
        <row r="3729">
          <cell r="A3729" t="str">
            <v>DR009203</v>
          </cell>
          <cell r="B3729" t="str">
            <v>DR15300106/</v>
          </cell>
          <cell r="C3729" t="str">
            <v>Valvula redutora de pressao d'agua potavel, de 2 1/2", corpo e embolo em bronze ASTM-B62, fabricacao Pronil D'Inox, modelo CL-10, com pressao de entrada ate 10Kgf/cm2, conexoes roqueadas de 2 1/2", pressao de saida ajustavel externamente de 0,5 ate 5Kgf/c</v>
          </cell>
          <cell r="D3729" t="str">
            <v>un</v>
          </cell>
          <cell r="E3729">
            <v>2421.0300000000002</v>
          </cell>
        </row>
        <row r="3730">
          <cell r="A3730" t="str">
            <v>DR008979</v>
          </cell>
          <cell r="B3730" t="str">
            <v>DR15300109/</v>
          </cell>
          <cell r="C3730" t="str">
            <v xml:space="preserve">Valvula redutora de pressao d'agua potavel, de 3", corpo e embolo em bronze ASTM-B62, fabricacao Pronil D'Inox, modelo CL-10, com pressao de entrada ate 10Kgf/cm2, conexoes roqueadas de 3", pressao de saida ajustavel externamente de 0,5 ate 5Kgf/cm2, com </v>
          </cell>
          <cell r="D3730" t="str">
            <v>un</v>
          </cell>
          <cell r="E3730">
            <v>2823.64</v>
          </cell>
        </row>
        <row r="3731">
          <cell r="A3731" t="str">
            <v>DR004320</v>
          </cell>
          <cell r="B3731" t="str">
            <v>DR15350050/</v>
          </cell>
          <cell r="C3731" t="str">
            <v>Valvula de retencao, portinhola unica, de ferro fundido ductil, classe 1MPa, pintado interna e externamente com tinta betuminosa, com 2 flange, inclusive fornecimento do material para junta (arruela de borracha, parafusos com porca), com diametro de 50mm.</v>
          </cell>
          <cell r="D3731" t="str">
            <v>un</v>
          </cell>
          <cell r="E3731" t="e">
            <v>#N/A</v>
          </cell>
        </row>
        <row r="3732">
          <cell r="A3732" t="str">
            <v>DR004321</v>
          </cell>
          <cell r="B3732" t="str">
            <v>DR15350053/</v>
          </cell>
          <cell r="C3732" t="str">
            <v>Valvula de retencao, portinhola unica, de ferro fundido ductil, classe 1MPa, pintado interna e externamente com tinta betuminosa, com 2 flange, inclusive fornecimento do material para junta (arruela de borracha, parafusos com porca), com diametro de 75mm.</v>
          </cell>
          <cell r="D3732" t="str">
            <v>un</v>
          </cell>
          <cell r="E3732" t="e">
            <v>#N/A</v>
          </cell>
        </row>
        <row r="3733">
          <cell r="A3733" t="str">
            <v>DR004322</v>
          </cell>
          <cell r="B3733" t="str">
            <v>DR15350056/</v>
          </cell>
          <cell r="C3733" t="str">
            <v>Valvula de retencao, portinhola unica, de ferro fundido ductil, classe 1MPa, pintado interna e externamente com tinta betuminosa, com 2 flange, inclusive fornecimento do material para junta (arruela de borracha, parafusos com porca), com diametro de 100mm</v>
          </cell>
          <cell r="D3733" t="str">
            <v>un</v>
          </cell>
          <cell r="E3733" t="e">
            <v>#N/A</v>
          </cell>
        </row>
        <row r="3734">
          <cell r="A3734" t="str">
            <v>DR004323</v>
          </cell>
          <cell r="B3734" t="str">
            <v>DR15350059/</v>
          </cell>
          <cell r="C3734" t="str">
            <v>Valvula de retencao, portinhola unica, de ferro fundido ductil, classe 1MPa, pintado interna e externamente com tinta betuminosa, com 2 flange, inclusive fornecimento do material para junta (arruela de borracha, parafusos com porca), com diametro de 150mm</v>
          </cell>
          <cell r="D3734" t="str">
            <v>un</v>
          </cell>
          <cell r="E3734" t="e">
            <v>#N/A</v>
          </cell>
        </row>
        <row r="3735">
          <cell r="A3735" t="str">
            <v>DR004324</v>
          </cell>
          <cell r="B3735" t="str">
            <v>DR15350062/</v>
          </cell>
          <cell r="C3735" t="str">
            <v>Valvula de retencao, portinhola unica, de ferro fundido ductil, classe 1MPa, pintado interna e externamente com tinta betuminosa, com 2 flange, inclusive fornecimento do material para junta (arruela de borracha, parafusos com porca), com diametro de 200mm</v>
          </cell>
          <cell r="D3735" t="str">
            <v>un</v>
          </cell>
          <cell r="E3735" t="e">
            <v>#N/A</v>
          </cell>
        </row>
        <row r="3736">
          <cell r="A3736" t="str">
            <v>DR004325</v>
          </cell>
          <cell r="B3736" t="str">
            <v>DR15350065/</v>
          </cell>
          <cell r="C3736" t="str">
            <v>Valvula de retencao, portinhola unica ,de ferro fundido ductil, classe 1MPa, pintado interna e externamente com tinta betuminosa, com 2 flange, inclusive fornecimento do material para junta (arruela de borracha, parafusos com porca), com diametro de 250mm</v>
          </cell>
          <cell r="D3736" t="str">
            <v>un</v>
          </cell>
          <cell r="E3736" t="e">
            <v>#N/A</v>
          </cell>
        </row>
        <row r="3737">
          <cell r="A3737" t="str">
            <v>DR004326</v>
          </cell>
          <cell r="B3737" t="str">
            <v>DR15350068/</v>
          </cell>
          <cell r="C3737" t="str">
            <v>Valvula de retencao, portinhola unica, de ferro fundido ductil, classe 1MPa, pintado interna e externamente com tinta betuminosa, com 2 flange, inclusive fornecimento do material para junta (arruela de borracha, parafusos com porca), com diametro de 300mm</v>
          </cell>
          <cell r="D3737" t="str">
            <v>un</v>
          </cell>
          <cell r="E3737" t="e">
            <v>#N/A</v>
          </cell>
        </row>
        <row r="3738">
          <cell r="A3738" t="str">
            <v>DR004361</v>
          </cell>
          <cell r="B3738" t="str">
            <v>DR15350100/</v>
          </cell>
          <cell r="C3738" t="str">
            <v>Valvula de retencao, portinhola dupla, de ferro fundido ductil, classe 1MPa, pintado interna e externamente com tinta esmalte sintetico, inclusive fornecimento do material para junta (arruela de borracha, tirantes com porca), com diametro de 50mm.  Fornec</v>
          </cell>
          <cell r="D3738" t="str">
            <v>un</v>
          </cell>
          <cell r="E3738" t="e">
            <v>#N/A</v>
          </cell>
        </row>
        <row r="3739">
          <cell r="A3739" t="str">
            <v>DR004362</v>
          </cell>
          <cell r="B3739" t="str">
            <v>DR15350103/</v>
          </cell>
          <cell r="C3739" t="str">
            <v>Valvula de retencao, portinhola dupla, de ferro fundido ductil, classe 1MPa, pintado interna e externamente com tinta esmalte sintetico, inclusive fornecimento do material para junta (arruela de borracha, tirantes com porca), com diametro de 75mm.  Fornec</v>
          </cell>
          <cell r="D3739" t="str">
            <v>un</v>
          </cell>
          <cell r="E3739" t="e">
            <v>#N/A</v>
          </cell>
        </row>
        <row r="3740">
          <cell r="A3740" t="str">
            <v>DR004363</v>
          </cell>
          <cell r="B3740" t="str">
            <v>DR15350106/</v>
          </cell>
          <cell r="C3740" t="str">
            <v>Valvula de retencao, portinhola dupla, de ferro fundido ductil, classe 1MPa, pintado interna e externamente com tinta esmalte sintetico, inclusive fornecimento do material para junta (arruela de borracha, tirantes com porca), com diametro de 100mm.  Forne</v>
          </cell>
          <cell r="D3740" t="str">
            <v>un</v>
          </cell>
          <cell r="E3740" t="e">
            <v>#N/A</v>
          </cell>
        </row>
        <row r="3741">
          <cell r="A3741" t="str">
            <v>DR004364</v>
          </cell>
          <cell r="B3741" t="str">
            <v>DR15350109/</v>
          </cell>
          <cell r="C3741" t="str">
            <v>Valvula de retencao, portinhola dupla, de ferro fundido ductil, classe 1MPa, pintado interna e externamente com tinta esmalte sintetico, inclusive fornecimento do material para junta (arruela de borracha, tirantes com porca), com diametro de 150mm.  Forne</v>
          </cell>
          <cell r="D3741" t="str">
            <v>un</v>
          </cell>
          <cell r="E3741" t="e">
            <v>#N/A</v>
          </cell>
        </row>
        <row r="3742">
          <cell r="A3742" t="str">
            <v>DR004365</v>
          </cell>
          <cell r="B3742" t="str">
            <v>DR15350112/</v>
          </cell>
          <cell r="C3742" t="str">
            <v>Valvula de retencao, portinhola dupla, de ferro fundido ductil, classe 1MPa, pintado interna e externamente com tinta esmalte sintetico, inclusive fornecimento do material para junta (arruela de borracha, tirantes com porca), com diametro de 200mm.  Forne</v>
          </cell>
          <cell r="D3742" t="str">
            <v>un</v>
          </cell>
          <cell r="E3742" t="e">
            <v>#N/A</v>
          </cell>
        </row>
        <row r="3743">
          <cell r="A3743" t="str">
            <v>DR004366</v>
          </cell>
          <cell r="B3743" t="str">
            <v>DR15350115/</v>
          </cell>
          <cell r="C3743" t="str">
            <v>Valvula de retencao, portinhola dupla, de ferro fundido ductil, classe 1MPa, pintado interna e externamente com tinta esmalte sintetico, inclusive fornecimento do material para junta (arruela de borracha, tirantes com porca), com diametro de 250mm.  Forne</v>
          </cell>
          <cell r="D3743" t="str">
            <v>un</v>
          </cell>
          <cell r="E3743" t="e">
            <v>#N/A</v>
          </cell>
        </row>
        <row r="3744">
          <cell r="A3744" t="str">
            <v>DR004367</v>
          </cell>
          <cell r="B3744" t="str">
            <v>DR15350118/</v>
          </cell>
          <cell r="C3744" t="str">
            <v>Valvula de retencao, portinhola dupla, de ferro fundido ductil, classe 1MPa, pintado interna e externamente com tinta esmalte sintetico, inclusive fornecimento do material para junta (arruela de borracha, tirantes com porca), com diametro de 300mm.  Forne</v>
          </cell>
          <cell r="D3744" t="str">
            <v>un</v>
          </cell>
          <cell r="E3744" t="e">
            <v>#N/A</v>
          </cell>
        </row>
        <row r="3745">
          <cell r="A3745" t="str">
            <v>DR004314</v>
          </cell>
          <cell r="B3745" t="str">
            <v>DR15400050/</v>
          </cell>
          <cell r="C3745" t="str">
            <v>Valvula de pe com crivo, tipo classico, de ferro fundido ductil, classe 1MPa, pintado interna e externamente com tinta betuminosa, com 1 flange, inclusive fornecimento do material para junta (arruela de borracha, parafusos com porca), com diametro de 75mm</v>
          </cell>
          <cell r="D3745" t="str">
            <v>un</v>
          </cell>
          <cell r="E3745" t="e">
            <v>#N/A</v>
          </cell>
        </row>
        <row r="3746">
          <cell r="A3746" t="str">
            <v>DR004315</v>
          </cell>
          <cell r="B3746" t="str">
            <v>DR15400053/</v>
          </cell>
          <cell r="C3746" t="str">
            <v>Valvula de pe com crivo, tipo classico, de ferro fundido ductil, classe 1MPa, pintado interna e externamente com tinta betuminosa, com 1 flange, inclusive fornecimento do material para junta (arruela de borracha, parafusos com porca), com diametro de 100m</v>
          </cell>
          <cell r="D3746" t="str">
            <v>un</v>
          </cell>
          <cell r="E3746" t="e">
            <v>#N/A</v>
          </cell>
        </row>
        <row r="3747">
          <cell r="A3747" t="str">
            <v>DR004316</v>
          </cell>
          <cell r="B3747" t="str">
            <v>DR15400056/</v>
          </cell>
          <cell r="C3747" t="str">
            <v>Valvula de pe com crivo, tipo classico, de ferro fundido ductil, classe 1MPa, pintado interna e externamente com tinta betuminosa, com 1 flange, inclusive fornecimento do material para junta (arruela de borracha, parafusos com porca), com diametro de 150m</v>
          </cell>
          <cell r="D3747" t="str">
            <v>un</v>
          </cell>
          <cell r="E3747" t="e">
            <v>#N/A</v>
          </cell>
        </row>
        <row r="3748">
          <cell r="A3748" t="str">
            <v>DR004317</v>
          </cell>
          <cell r="B3748" t="str">
            <v>DR15400059/</v>
          </cell>
          <cell r="C3748" t="str">
            <v>Valvula de pe com crivo, tipo classico, de ferro fundido ductil, classe 1MPa, pintado interna e externamente com tinta betuminosa, com 1 flange, inclusive fornecimento do material para junta (arruela de borracha, parafusos com porca), com diametro de 200m</v>
          </cell>
          <cell r="D3748" t="str">
            <v>un</v>
          </cell>
          <cell r="E3748" t="e">
            <v>#N/A</v>
          </cell>
        </row>
        <row r="3749">
          <cell r="A3749" t="str">
            <v>DR004318</v>
          </cell>
          <cell r="B3749" t="str">
            <v>DR15400062/</v>
          </cell>
          <cell r="C3749" t="str">
            <v>Valvula de pe com crivo, tipo classico, de ferro fundido ductil, classe 1MPa, pintado interna e externamente com tinta betuminosa, com 1 flange, inclusive fornecimento do material para junta (arruela de borracha, parafusos com porca), com diametro de 250m</v>
          </cell>
          <cell r="D3749" t="str">
            <v>un</v>
          </cell>
          <cell r="E3749" t="e">
            <v>#N/A</v>
          </cell>
        </row>
        <row r="3750">
          <cell r="A3750" t="str">
            <v>DR004319</v>
          </cell>
          <cell r="B3750" t="str">
            <v>DR15400065/</v>
          </cell>
          <cell r="C3750" t="str">
            <v>Valvula de pe com crivo, tipo classico, de ferro fundido ductil, classe 1MPa, pintado interna e externamente com tinta betuminosa, com 1 flange, inclusive fornecimento do material para junta (arruela de borracha, parafusos com porca), com diametro de 300m</v>
          </cell>
          <cell r="D3750" t="str">
            <v>un</v>
          </cell>
          <cell r="E3750" t="e">
            <v>#N/A</v>
          </cell>
        </row>
        <row r="3751">
          <cell r="A3751" t="str">
            <v>DR004305</v>
          </cell>
          <cell r="B3751" t="str">
            <v>DR15450050/</v>
          </cell>
          <cell r="C3751" t="str">
            <v>Ventosa triplice com flange, de ferro fundido ductil, classe 1MPa, pintada interna e externamente com tinta Epoxi poliamida, inclusive fornecimento do material para junta (arruela de borracha, parafusos com porca), com diametro de 50mm.  Fornecimento e as</v>
          </cell>
          <cell r="D3751" t="str">
            <v>un</v>
          </cell>
          <cell r="E3751">
            <v>1221.27</v>
          </cell>
        </row>
        <row r="3752">
          <cell r="A3752" t="str">
            <v>DR008570</v>
          </cell>
          <cell r="B3752" t="str">
            <v>DR15450056/</v>
          </cell>
          <cell r="C3752" t="str">
            <v>Ventosa triplice com flange, de ferro fundido ductil, classe 1MPa, pintada interna e externamente com tinta Epoxi poliamida, inclusive fornecimento do material para junta (arruela de borracha, parafusos com porca), com diametro de 100mm.  Fornecimento e a</v>
          </cell>
          <cell r="D3752" t="str">
            <v>un</v>
          </cell>
          <cell r="E3752">
            <v>1889.86</v>
          </cell>
        </row>
        <row r="3753">
          <cell r="A3753" t="str">
            <v>DR004307</v>
          </cell>
          <cell r="B3753" t="str">
            <v>DR15450059/</v>
          </cell>
          <cell r="C3753" t="str">
            <v>Ventosa triplice com flange, de ferro fundido ductil, classe 1MPa, pintada interna e externamente com tinta Epoxi poliamida, inclusive fornecimento do material para junta (arruela de borracha, parafusos com porca), com diametro de 150mm.  Fornecimento e a</v>
          </cell>
          <cell r="D3753" t="str">
            <v>un</v>
          </cell>
          <cell r="E3753">
            <v>2267.4699999999998</v>
          </cell>
        </row>
        <row r="3754">
          <cell r="A3754" t="str">
            <v>DR005084</v>
          </cell>
          <cell r="B3754" t="str">
            <v>DR60100050/</v>
          </cell>
          <cell r="C3754" t="str">
            <v>Gabiao manta com espessura de 0,30m, malha de 6x8, fio de 2mm, revestido de PVC, inclusive o fornecimento de todos os materiais e colocacao.</v>
          </cell>
          <cell r="D3754" t="str">
            <v>m2</v>
          </cell>
          <cell r="E3754">
            <v>41.75</v>
          </cell>
        </row>
        <row r="3755">
          <cell r="A3755" t="str">
            <v>DR017784</v>
          </cell>
          <cell r="B3755" t="str">
            <v>DR65050050/</v>
          </cell>
          <cell r="C3755" t="str">
            <v>Colchao drenante com camada de 30cm de pedra britada no 3 e filtro de transicao de manta Bidim, tipo OP-30 ou similar.</v>
          </cell>
          <cell r="D3755" t="str">
            <v>m2</v>
          </cell>
          <cell r="E3755">
            <v>20.420000000000002</v>
          </cell>
        </row>
        <row r="3756">
          <cell r="A3756" t="str">
            <v>DR017783</v>
          </cell>
          <cell r="B3756" t="str">
            <v>DR65050100/</v>
          </cell>
          <cell r="C3756" t="str">
            <v>Manta Bidim ou similar tipo OP-30 em drenos subterraneos, gabioes, filtros de transicao, drenos profundos ou valetas.  Fornecimento e colocacao.</v>
          </cell>
          <cell r="D3756" t="str">
            <v>m2</v>
          </cell>
          <cell r="E3756">
            <v>3.97</v>
          </cell>
        </row>
        <row r="3757">
          <cell r="A3757" t="str">
            <v>DR009873</v>
          </cell>
          <cell r="B3757" t="str">
            <v>DR65050103/</v>
          </cell>
          <cell r="C3757" t="str">
            <v>Manta Bidim ou similar tipo OP-40 em drenos subterraneos, gabioes, filtros de transicao, drenos profundos ou valetas.  Fornecimento e colocacao.</v>
          </cell>
          <cell r="D3757" t="str">
            <v>m2</v>
          </cell>
          <cell r="E3757">
            <v>5.33</v>
          </cell>
        </row>
        <row r="3758">
          <cell r="A3758" t="str">
            <v>DR009874</v>
          </cell>
          <cell r="B3758" t="str">
            <v>DR65050106/</v>
          </cell>
          <cell r="C3758" t="str">
            <v>Manta Bidim ou similar tipo OP-60 em drenos subterraneos, gabioes, filtros de transicao, drenos profundos ou valetas.  Fornecimento e colocacao.</v>
          </cell>
          <cell r="D3758" t="str">
            <v>m2</v>
          </cell>
          <cell r="E3758">
            <v>7.25</v>
          </cell>
        </row>
        <row r="3759">
          <cell r="A3759" t="str">
            <v>DR009902</v>
          </cell>
          <cell r="B3759" t="str">
            <v>DR65050150/</v>
          </cell>
          <cell r="C3759" t="str">
            <v>Manta de Geogrelha flexivel, em fios multifilamentos de poliester de alta tenacidade, revestidos de PVC, em forma de grelha com abertura de malha de (20x20)mm, do tipo 20/13-20, Fortrac ou similar.  Fornecimento.</v>
          </cell>
          <cell r="D3759" t="str">
            <v>m2</v>
          </cell>
          <cell r="E3759">
            <v>11.42</v>
          </cell>
        </row>
        <row r="3760">
          <cell r="A3760" t="str">
            <v>DR009904</v>
          </cell>
          <cell r="B3760" t="str">
            <v>DR65050153/</v>
          </cell>
          <cell r="C3760" t="str">
            <v>Manta de Geogrelha flexivel, em fios multifilamentos de poliester de alta tenacidade, revestidos de PVC, em forma de grelha com abertura de malha de (20x20)mm, do tipo 35/20-20, Fortrac ou similar.  Fornecimento.</v>
          </cell>
          <cell r="D3760" t="str">
            <v>m2</v>
          </cell>
          <cell r="E3760">
            <v>17.84</v>
          </cell>
        </row>
        <row r="3761">
          <cell r="A3761" t="str">
            <v>DR010638</v>
          </cell>
          <cell r="B3761" t="str">
            <v>DR65050156/</v>
          </cell>
          <cell r="C3761" t="str">
            <v>Manta de Geogrelha flexivel, em fios multifilamentos de poliester de alta tenacidade, revestidos de PVC, em forma de grelha com abertura de malha de (20x20)mm, do tipo 55/30-20, Fortrac ou similar.  Fornecimento.</v>
          </cell>
          <cell r="D3761" t="str">
            <v>m2</v>
          </cell>
          <cell r="E3761">
            <v>15</v>
          </cell>
        </row>
        <row r="3762">
          <cell r="A3762" t="str">
            <v>DR009905</v>
          </cell>
          <cell r="B3762" t="str">
            <v>DR65050159/</v>
          </cell>
          <cell r="C3762" t="str">
            <v>Manta de Geogrelha flexivel, em fios multifilamentos de poliester de alta tenacidade, revestidos de PVC, em forma de grelha com abertura de malha de (20x20)mm, do tipo 80/30-20, Fortrac ou similar.  Fornecimento.</v>
          </cell>
          <cell r="D3762" t="str">
            <v>m2</v>
          </cell>
          <cell r="E3762">
            <v>25.99</v>
          </cell>
        </row>
        <row r="3763">
          <cell r="A3763" t="str">
            <v>DR009906</v>
          </cell>
          <cell r="B3763" t="str">
            <v>DR65050200/</v>
          </cell>
          <cell r="C3763" t="str">
            <v>Manta Multidren ou similar, TD 20S, constituida de um nucleo drenante de polietileno de alta densidade e geotextil Bidim de filamentos continuos de poliester.  Fornecimento.</v>
          </cell>
          <cell r="D3763" t="str">
            <v>m2</v>
          </cell>
          <cell r="E3763">
            <v>17.600000000000001</v>
          </cell>
        </row>
        <row r="3764">
          <cell r="A3764" t="str">
            <v>DR009900</v>
          </cell>
          <cell r="B3764" t="str">
            <v>DR65050250/</v>
          </cell>
          <cell r="C3764" t="str">
            <v>Sistema de Confinamento Celular de polietileno texturizado, GEOWEB ou similar, tipo GW 8204, medindo (2,4x6)m.  Fornecimento.</v>
          </cell>
          <cell r="D3764" t="str">
            <v>m2</v>
          </cell>
          <cell r="E3764">
            <v>74.08</v>
          </cell>
        </row>
        <row r="3765">
          <cell r="A3765" t="str">
            <v>DR009901</v>
          </cell>
          <cell r="B3765" t="str">
            <v>DR65050253/</v>
          </cell>
          <cell r="C3765" t="str">
            <v>Sistema de Confinamento Celular de polietileno texturizado, GEOWEB ou similar, tipo GW 8404, medindo (2,4x12)m.  Fornecimento.</v>
          </cell>
          <cell r="D3765" t="str">
            <v>m2</v>
          </cell>
          <cell r="E3765">
            <v>32.369999999999997</v>
          </cell>
        </row>
        <row r="3766">
          <cell r="A3766" t="str">
            <v>DR007928</v>
          </cell>
          <cell r="B3766" t="str">
            <v>DR70050050/</v>
          </cell>
          <cell r="C3766" t="str">
            <v>Revestimento de canal, utilizando Sistema de Confinamento Celular, GEOWEB ou similar, tipo GWLC 8404 (celula larga), sendo as celulas preenchidas com concreto fck=11MPa, inclusive o fornecimento de todos os materiais e Geotextil Bidim OP-30, exclusive pre</v>
          </cell>
          <cell r="D3766" t="str">
            <v>m2</v>
          </cell>
          <cell r="E3766">
            <v>61.58</v>
          </cell>
        </row>
        <row r="3767">
          <cell r="A3767" t="str">
            <v>DR010281</v>
          </cell>
          <cell r="B3767" t="str">
            <v>DR75050050/</v>
          </cell>
          <cell r="C3767" t="str">
            <v>Levantamento, limpeza e reassentamento de tubos de concreto para galerias de aguas pluviais, com diametro de 0,40m.</v>
          </cell>
          <cell r="D3767" t="str">
            <v>m</v>
          </cell>
          <cell r="E3767">
            <v>27.42</v>
          </cell>
        </row>
        <row r="3768">
          <cell r="A3768" t="str">
            <v>DR010283</v>
          </cell>
          <cell r="B3768" t="str">
            <v>DR75050053/</v>
          </cell>
          <cell r="C3768" t="str">
            <v>Levantamento, limpeza e reassentamento de tubos de concreto para galerias de aguas pluviais, com diametro de 0,50m.</v>
          </cell>
          <cell r="D3768" t="str">
            <v>m</v>
          </cell>
          <cell r="E3768">
            <v>35.729999999999997</v>
          </cell>
        </row>
        <row r="3769">
          <cell r="A3769" t="str">
            <v>DR010288</v>
          </cell>
          <cell r="B3769" t="str">
            <v>DR75050056/</v>
          </cell>
          <cell r="C3769" t="str">
            <v>Levantamento, limpeza e reassentamento de tubos de concreto para galerias de aguas pluviais, com diametro de 0,60m.</v>
          </cell>
          <cell r="D3769" t="str">
            <v>m</v>
          </cell>
          <cell r="E3769">
            <v>42.11</v>
          </cell>
        </row>
        <row r="3770">
          <cell r="A3770" t="str">
            <v>DR010289</v>
          </cell>
          <cell r="B3770" t="str">
            <v>DR75050059/</v>
          </cell>
          <cell r="C3770" t="str">
            <v>Levantamento, limpeza e reassentamento de tubos de concreto para galerias de aguas pluviais, com diametro de 0,70m.</v>
          </cell>
          <cell r="D3770" t="str">
            <v>m</v>
          </cell>
          <cell r="E3770">
            <v>49.56</v>
          </cell>
        </row>
        <row r="3771">
          <cell r="A3771" t="str">
            <v>DR010290</v>
          </cell>
          <cell r="B3771" t="str">
            <v>DR75050062/</v>
          </cell>
          <cell r="C3771" t="str">
            <v>Levantamento, limpeza e reassentamento de tubos de concreto para galerias de aguas pluviais, com diametro de 0,80m.</v>
          </cell>
          <cell r="D3771" t="str">
            <v>m</v>
          </cell>
          <cell r="E3771">
            <v>56.84</v>
          </cell>
        </row>
        <row r="3772">
          <cell r="A3772" t="str">
            <v>DR010291</v>
          </cell>
          <cell r="B3772" t="str">
            <v>DR75050065/</v>
          </cell>
          <cell r="C3772" t="str">
            <v>Levantamento, limpeza e reassentamento de tubos de concreto para galerias de aguas pluviais, com diametro de 0,90m.</v>
          </cell>
          <cell r="D3772" t="str">
            <v>m</v>
          </cell>
          <cell r="E3772">
            <v>74.989999999999995</v>
          </cell>
        </row>
        <row r="3773">
          <cell r="A3773" t="str">
            <v>DR010292</v>
          </cell>
          <cell r="B3773" t="str">
            <v>DR75050068/</v>
          </cell>
          <cell r="C3773" t="str">
            <v>Levantamento, limpeza e reassentamento de tubos de concreto para galerias de aguas pluviais, com diametro de 1,00m.</v>
          </cell>
          <cell r="D3773" t="str">
            <v>m</v>
          </cell>
          <cell r="E3773">
            <v>94.31</v>
          </cell>
        </row>
        <row r="3774">
          <cell r="A3774" t="str">
            <v>DR010293</v>
          </cell>
          <cell r="B3774" t="str">
            <v>DR75050071/</v>
          </cell>
          <cell r="C3774" t="str">
            <v>Levantamento, limpeza e reassentamento de tubos de concreto para galerias de aguas pluviais, com diametro de 1,10m.</v>
          </cell>
          <cell r="D3774" t="str">
            <v>m</v>
          </cell>
          <cell r="E3774">
            <v>112.34</v>
          </cell>
        </row>
        <row r="3775">
          <cell r="A3775" t="str">
            <v>DR010294</v>
          </cell>
          <cell r="B3775" t="str">
            <v>DR75050074/</v>
          </cell>
          <cell r="C3775" t="str">
            <v>Levantamento, limpeza e reassentamento de tubos de concreto para galerias de aguas pluviais, com diametro de 1,20m.</v>
          </cell>
          <cell r="D3775" t="str">
            <v>m</v>
          </cell>
          <cell r="E3775">
            <v>122.28</v>
          </cell>
        </row>
        <row r="3776">
          <cell r="A3776" t="str">
            <v>DR010295</v>
          </cell>
          <cell r="B3776" t="str">
            <v>DR75050077/</v>
          </cell>
          <cell r="C3776" t="str">
            <v>Levantamento, limpeza e reassentamento de tubos de concreto para galerias de aguas pluviais, com diametro de 1,50m.</v>
          </cell>
          <cell r="D3776" t="str">
            <v>m</v>
          </cell>
          <cell r="E3776">
            <v>146.13999999999999</v>
          </cell>
        </row>
        <row r="3777">
          <cell r="A3777" t="str">
            <v>DR010296</v>
          </cell>
          <cell r="B3777" t="str">
            <v>DR75050080/</v>
          </cell>
          <cell r="C3777" t="str">
            <v>Levantamento, limpeza e reassentamento de tubos de concreto para galerias de aguas pluviais, com diametro de 2,00m.</v>
          </cell>
          <cell r="D3777" t="str">
            <v>m</v>
          </cell>
          <cell r="E3777">
            <v>201.04</v>
          </cell>
        </row>
        <row r="3778">
          <cell r="A3778" t="str">
            <v>EQ001224</v>
          </cell>
          <cell r="B3778" t="str">
            <v>EQ05050050B</v>
          </cell>
          <cell r="C3778" t="str">
            <v>Caminhao basculante, capacidade de 5m3, com motorista, material de operacao e material de manutencao, com as seguintes especificacoes minimas: motor diesel de 162CV.  Custo horario produtivo.</v>
          </cell>
          <cell r="D3778" t="str">
            <v>h</v>
          </cell>
          <cell r="E3778">
            <v>38.119999999999997</v>
          </cell>
        </row>
        <row r="3779">
          <cell r="A3779" t="str">
            <v>EQ001225</v>
          </cell>
          <cell r="B3779" t="str">
            <v>EQ05050053A</v>
          </cell>
          <cell r="C3779" t="str">
            <v>Caminhao bascalunte, capacidade de 5m3, com motorista e material de operacao, com as seguintes especificacoes minimas: motor diesel de 162CV.  Custo horario improdutivo (motor funcionando).</v>
          </cell>
          <cell r="D3779" t="str">
            <v>h</v>
          </cell>
          <cell r="E3779">
            <v>21.91</v>
          </cell>
        </row>
        <row r="3780">
          <cell r="A3780" t="str">
            <v>EQ001226</v>
          </cell>
          <cell r="B3780" t="str">
            <v>EQ05050056/</v>
          </cell>
          <cell r="C3780" t="str">
            <v>Caminhao basculante, capacidade de 5m3, com motorista, com as seguintes especificacoes minimas: motor diesel de 162CV.  Custo horario improdutivo (motor desligado).</v>
          </cell>
          <cell r="D3780" t="str">
            <v>h</v>
          </cell>
          <cell r="E3780">
            <v>10.66</v>
          </cell>
        </row>
        <row r="3781">
          <cell r="A3781" t="str">
            <v>EQ010502</v>
          </cell>
          <cell r="B3781" t="str">
            <v>EQ05050062A</v>
          </cell>
          <cell r="C3781" t="str">
            <v>Caminhao basculante, capacidade de 5m3, com motorista, material de  operacao, material de manutencao e licenciamento,  com as seguintes especificacoes minimas: motor diesel de 208CV.  Custo mensal.</v>
          </cell>
          <cell r="D3781" t="str">
            <v>un.mes</v>
          </cell>
          <cell r="E3781">
            <v>4129.8</v>
          </cell>
        </row>
        <row r="3782">
          <cell r="A3782" t="str">
            <v>EQ001227</v>
          </cell>
          <cell r="B3782" t="str">
            <v>EQ05050100B</v>
          </cell>
          <cell r="C3782" t="str">
            <v>Caminhao basculante, com capacidade de 7m3, com motorista, material de operacao e material de manutencao, com as seguintes especificacoes minimas: motor diesel de 208CV.  Custo horario produtivo.</v>
          </cell>
          <cell r="D3782" t="str">
            <v>h</v>
          </cell>
          <cell r="E3782">
            <v>44.19</v>
          </cell>
        </row>
        <row r="3783">
          <cell r="A3783" t="str">
            <v>EQ001228</v>
          </cell>
          <cell r="B3783" t="str">
            <v>EQ05050103A</v>
          </cell>
          <cell r="C3783" t="str">
            <v>Caminhao basculante, com capacidade de 7m3, com motorista e material de operacao, com as seguintes especificacoes minimas: motor diesel de 208CV.  Custo horario improdutivo (motor funcionando).</v>
          </cell>
          <cell r="D3783" t="str">
            <v>h</v>
          </cell>
          <cell r="E3783">
            <v>24.95</v>
          </cell>
        </row>
        <row r="3784">
          <cell r="A3784" t="str">
            <v>EQ001229</v>
          </cell>
          <cell r="B3784" t="str">
            <v>EQ05050106/</v>
          </cell>
          <cell r="C3784" t="str">
            <v>Caminhao basculante, com capacidade de 7m3, com motorista, com as seguintes especificacoes minimas: motor diesel de 208CV.  Custo horario improdutivo (motor desligado).</v>
          </cell>
          <cell r="D3784" t="str">
            <v>h</v>
          </cell>
          <cell r="E3784">
            <v>11.82</v>
          </cell>
        </row>
        <row r="3785">
          <cell r="A3785" t="str">
            <v>EQ010503</v>
          </cell>
          <cell r="B3785" t="str">
            <v>EQ05050112A</v>
          </cell>
          <cell r="C3785" t="str">
            <v>Caminhao basculante, capacidade de 7m3, com motorista, material de  operacao, material de manutencao e licenciamento,  com as seguintes especificacoes minimas: motor diesel de 208CV.  Custo mensal.</v>
          </cell>
          <cell r="D3785" t="str">
            <v>un.mes</v>
          </cell>
          <cell r="E3785">
            <v>5112.58</v>
          </cell>
        </row>
        <row r="3786">
          <cell r="A3786" t="str">
            <v>EQ017851</v>
          </cell>
          <cell r="B3786" t="str">
            <v>EQ05050150A</v>
          </cell>
          <cell r="C3786" t="str">
            <v>Caminhao basculante, com capacidade de 8m3 a 10m3, com motorista, material de operacao e material de manutencao, com as seguintes especificacoes minimas: motor diesel de 210CV. Custo horario produtivo.</v>
          </cell>
          <cell r="D3786" t="str">
            <v>h</v>
          </cell>
          <cell r="E3786">
            <v>46.61</v>
          </cell>
        </row>
        <row r="3787">
          <cell r="A3787" t="str">
            <v>EQ017852</v>
          </cell>
          <cell r="B3787" t="str">
            <v>EQ05050153/</v>
          </cell>
          <cell r="C3787" t="str">
            <v>Caminhao basculante, com capacidade de 8m3 a 10m3, com motorista e material de operacao, com as seguintes especificacoes minimas: motor diesel de 210CV. Custo horario improdutivo (motor funcionando).</v>
          </cell>
          <cell r="D3787" t="str">
            <v>h</v>
          </cell>
          <cell r="E3787">
            <v>26.16</v>
          </cell>
        </row>
        <row r="3788">
          <cell r="A3788" t="str">
            <v>EQ017853</v>
          </cell>
          <cell r="B3788" t="str">
            <v>EQ05050156/</v>
          </cell>
          <cell r="C3788" t="str">
            <v>Caminhao basculante, com capacidade de 8m3 a 10m3, com motorista, com as seguintes especificacoes minimas: motor diesel de 210CV. Custo horario improdutivo (motor desligado).</v>
          </cell>
          <cell r="D3788" t="str">
            <v>h</v>
          </cell>
          <cell r="E3788">
            <v>13.03</v>
          </cell>
        </row>
        <row r="3789">
          <cell r="A3789" t="str">
            <v>EQ017855</v>
          </cell>
          <cell r="B3789" t="str">
            <v>EQ05050200A</v>
          </cell>
          <cell r="C3789" t="str">
            <v>Caminhao basculante, com capacidade de 10m3 a 12m3, com motorista, material de operacao e material de manutencao, com as seguintes especificacoes minimas: motor diesel de 220CV. Custo horario produtivo.</v>
          </cell>
          <cell r="D3789" t="str">
            <v>h</v>
          </cell>
          <cell r="E3789">
            <v>49.22</v>
          </cell>
        </row>
        <row r="3790">
          <cell r="A3790" t="str">
            <v>EQ017856</v>
          </cell>
          <cell r="B3790" t="str">
            <v>EQ05050203/</v>
          </cell>
          <cell r="C3790" t="str">
            <v>Caminhao basculante, com capacidade de 10m3 a 12m3, com motorista, material de operacao, com as seguintes especificacoes minimas: motor diesel de 220CV. Custo horario improdutivo (motor funcionando).</v>
          </cell>
          <cell r="D3790" t="str">
            <v>h</v>
          </cell>
          <cell r="E3790">
            <v>27.46</v>
          </cell>
        </row>
        <row r="3791">
          <cell r="A3791" t="str">
            <v>EQ017857</v>
          </cell>
          <cell r="B3791" t="str">
            <v>EQ05050206/</v>
          </cell>
          <cell r="C3791" t="str">
            <v>Caminhao basculante, com capacidade de 10m3 a 12m3, com motorista, com as seguintes especificacoes minimas: motor diesel de 220CV. Custo horario improdutivo (motor desligado).</v>
          </cell>
          <cell r="D3791" t="str">
            <v>h</v>
          </cell>
          <cell r="E3791">
            <v>13.71</v>
          </cell>
        </row>
        <row r="3792">
          <cell r="A3792" t="str">
            <v>EQ017695</v>
          </cell>
          <cell r="B3792" t="str">
            <v>EQ05050250A</v>
          </cell>
          <cell r="C3792" t="str">
            <v>Caminhao bau para transporte de especies vegetais, com capacidade de 3,5t, com motorista, material de operacao, material de manutencao e licenciamento, com as seguintes especificacoes minimas: motor diesel de 141CV, revestimento interno em placa de eucate</v>
          </cell>
          <cell r="D3792" t="str">
            <v>un.mes</v>
          </cell>
          <cell r="E3792">
            <v>2509.44</v>
          </cell>
        </row>
        <row r="3793">
          <cell r="A3793" t="str">
            <v>EQ001215</v>
          </cell>
          <cell r="B3793" t="str">
            <v>EQ05050300A</v>
          </cell>
          <cell r="C3793" t="str">
            <v>Caminhao com Carroceria Fixa, capacidade de 3,5t, com motorista, material de operacao e material de manutencao, com as seguintes especificacoes minimas: motor diesel de 85CV.  Custo horario produtivo.</v>
          </cell>
          <cell r="D3793" t="str">
            <v>h</v>
          </cell>
          <cell r="E3793">
            <v>31.62</v>
          </cell>
        </row>
        <row r="3794">
          <cell r="A3794" t="str">
            <v>EQ001216</v>
          </cell>
          <cell r="B3794" t="str">
            <v>EQ05050303/</v>
          </cell>
          <cell r="C3794" t="str">
            <v>Caminhao com Carroceria Fixa, capacidade de 3,5t, com motorista e material de operacao, com as seguintes especificacoes minimas: motor diesel de 85CV.  Custo horario improdutivo (motor funcionando).</v>
          </cell>
          <cell r="D3794" t="str">
            <v>h</v>
          </cell>
          <cell r="E3794">
            <v>16.29</v>
          </cell>
        </row>
        <row r="3795">
          <cell r="A3795" t="str">
            <v>EQ001217</v>
          </cell>
          <cell r="B3795" t="str">
            <v>EQ05050306/</v>
          </cell>
          <cell r="C3795" t="str">
            <v>Caminhao com Carroceria Fixa, capacidade de 3,5t, com motorista, com as seguintes especificacoes minimas: motor diesel de 85CV.  Custo horario improdutivo (motor desligado).</v>
          </cell>
          <cell r="D3795" t="str">
            <v>h</v>
          </cell>
          <cell r="E3795">
            <v>8.7899999999999991</v>
          </cell>
        </row>
        <row r="3796">
          <cell r="A3796" t="str">
            <v>EQ017906</v>
          </cell>
          <cell r="B3796" t="str">
            <v>EQ05050312A</v>
          </cell>
          <cell r="C3796" t="str">
            <v>Caminhao Carroceria fixa, capacidade de 3,5t, com motorista, material de  operacao, material de manutencao e licenciamento,  com as seguintes especificacoes minimas: motor diesel de 85CV.  Custo mensal.</v>
          </cell>
          <cell r="D3796" t="str">
            <v>un.mes</v>
          </cell>
          <cell r="E3796">
            <v>3206.37</v>
          </cell>
        </row>
        <row r="3797">
          <cell r="A3797" t="str">
            <v>EQ017899</v>
          </cell>
          <cell r="B3797" t="str">
            <v>EQ05050350A</v>
          </cell>
          <cell r="C3797" t="str">
            <v>Caminhao Carroceria fixa, capacidade de 3,5t, equipado com plataforma elevatoria pantografica hidraulica, com motorista operador e um ajudante, material de operacao e material de manutencao, com as seguintes especificacoes minimas: motor diesel de 85CV, p</v>
          </cell>
          <cell r="D3797" t="str">
            <v>h</v>
          </cell>
          <cell r="E3797">
            <v>43.74</v>
          </cell>
        </row>
        <row r="3798">
          <cell r="A3798" t="str">
            <v>EQ017904</v>
          </cell>
          <cell r="B3798" t="str">
            <v>EQ05050353/</v>
          </cell>
          <cell r="C3798" t="str">
            <v>Caminhao Carroceria fixa, capacidade de 3,5t, equipado com plataforma elevatoria pantografica hidraulica, com motorista operador e um ajudante, material de operacao, com as seguintes especificacoes minimas: motor diesel de 85CV, plataforma com elevacao de</v>
          </cell>
          <cell r="D3798" t="str">
            <v>h</v>
          </cell>
          <cell r="E3798">
            <v>30.22</v>
          </cell>
        </row>
        <row r="3799">
          <cell r="A3799" t="str">
            <v>EQ017905</v>
          </cell>
          <cell r="B3799" t="str">
            <v>EQ05050356/</v>
          </cell>
          <cell r="C3799" t="str">
            <v>Caminhao Carroceria fixa, capacidade de 3,5t, equipado com plataforma elevatoria pantografica hidraulica, com motorista operador e um ajudante, com as seguintes especificacoes minimas: motor diesel de 85CV, plataforma com elevacao de ate 8,5m.  Custo hora</v>
          </cell>
          <cell r="D3799" t="str">
            <v>h</v>
          </cell>
          <cell r="E3799">
            <v>18.97</v>
          </cell>
        </row>
        <row r="3800">
          <cell r="A3800" t="str">
            <v>EQ001218</v>
          </cell>
          <cell r="B3800" t="str">
            <v>EQ05050400A</v>
          </cell>
          <cell r="C3800" t="str">
            <v>Caminhao com Carroceria Fixa, capacidade de 7,5t, com motorista, material de operacao e material de manutencao, com as seguintes especificacoes minimas: motor diesel de 162CV.  Custo horario produtivo.</v>
          </cell>
          <cell r="D3800" t="str">
            <v>h</v>
          </cell>
          <cell r="E3800">
            <v>43.67</v>
          </cell>
        </row>
        <row r="3801">
          <cell r="A3801" t="str">
            <v>EQ001219</v>
          </cell>
          <cell r="B3801" t="str">
            <v>EQ05050403/</v>
          </cell>
          <cell r="C3801" t="str">
            <v>Caminhao com Carroceria Fixa, capacidade de 7,5t, com motorista e material de operacao, com as seguintes especificacoes minimas: motor diesel de 162CV.  Custo horario improdutivo (motor funcionando).</v>
          </cell>
          <cell r="D3801" t="str">
            <v>h</v>
          </cell>
          <cell r="E3801">
            <v>21.16</v>
          </cell>
        </row>
        <row r="3802">
          <cell r="A3802" t="str">
            <v>EQ001220</v>
          </cell>
          <cell r="B3802" t="str">
            <v>EQ05050406/</v>
          </cell>
          <cell r="C3802" t="str">
            <v>Caminhao com Carroceria Fixa, capacidade de 7,5t, com motorista, com as seguintes especificacoes minimas: motor diesel de 162CV.  Custo horario improdutivo (motor desligado).</v>
          </cell>
          <cell r="D3802" t="str">
            <v>h</v>
          </cell>
          <cell r="E3802">
            <v>9.52</v>
          </cell>
        </row>
        <row r="3803">
          <cell r="A3803" t="str">
            <v>EQ002304</v>
          </cell>
          <cell r="B3803" t="str">
            <v>EQ05050415A</v>
          </cell>
          <cell r="C3803" t="str">
            <v>Caminhao com Carroceria Fixa, capacidade de 7,5t, equipado com guindaste hidraulico com capacidade de 3,5t, com motorista operador e um ajudante, material de operacao e material de manutencao, com as seguintes especificacoes minimas: motor diesel de 162CV</v>
          </cell>
          <cell r="D3803" t="str">
            <v>h</v>
          </cell>
          <cell r="E3803">
            <v>54.23</v>
          </cell>
        </row>
        <row r="3804">
          <cell r="A3804" t="str">
            <v>EQ010490</v>
          </cell>
          <cell r="B3804" t="str">
            <v>EQ05050418/</v>
          </cell>
          <cell r="C3804" t="str">
            <v>Caminhao com Carroceria Fixa, capacidade de 7,5t, equipado com guindaste hidraulico com capacidade de 3,5t, com motorista operador e um ajudante, material de operacao, com as seguintes especificacoes minimas: motor diesel de 162CV, guindaste hidraulico pr</v>
          </cell>
          <cell r="D3804" t="str">
            <v>h</v>
          </cell>
          <cell r="E3804">
            <v>29.91</v>
          </cell>
        </row>
        <row r="3805">
          <cell r="A3805" t="str">
            <v>EQ010491</v>
          </cell>
          <cell r="B3805" t="str">
            <v>EQ05050421/</v>
          </cell>
          <cell r="C3805" t="str">
            <v xml:space="preserve">Caminhao com Carroceria Fixa, capacidade de 7,5t, equipado com guindaste hidraulico com capacidade de 3,5t, com motorista operador e um ajudante, com as seguintes especificacoes minimas: motor diesel de 162CV, guindaste hidraulico provido de lanca de ate </v>
          </cell>
          <cell r="D3805" t="str">
            <v>h</v>
          </cell>
          <cell r="E3805">
            <v>18.27</v>
          </cell>
        </row>
        <row r="3806">
          <cell r="A3806" t="str">
            <v>EQ017901</v>
          </cell>
          <cell r="B3806" t="str">
            <v>EQ05050450A</v>
          </cell>
          <cell r="C3806" t="str">
            <v>Caminhao Carroceria fixa, capacidade de 7,5t, cesto duplo, com motorista operador, material de  operacao e material de manutencao, com as seguintes especificacoes minimas: motor diesel de 162CV, guindaste hidraulico acoplado de 15,5tf/m de momento de carg</v>
          </cell>
          <cell r="D3806" t="str">
            <v>h</v>
          </cell>
          <cell r="E3806">
            <v>55.42</v>
          </cell>
        </row>
        <row r="3807">
          <cell r="A3807" t="str">
            <v>EQ017902</v>
          </cell>
          <cell r="B3807" t="str">
            <v>EQ05050453/</v>
          </cell>
          <cell r="C3807" t="str">
            <v>Caminhao Carroceria fixa, capacidade de 7,5t, cesto duplo, com motorista operador, material de  operacao, com as seguintes especificacoes minimas: motor diesel de 162CV, guindaste hidraulico acoplado de 15,5tf/m de momento de carga util, lanca com cesto d</v>
          </cell>
          <cell r="D3807" t="str">
            <v>h</v>
          </cell>
          <cell r="E3807">
            <v>31.49</v>
          </cell>
        </row>
        <row r="3808">
          <cell r="A3808" t="str">
            <v>EQ017903</v>
          </cell>
          <cell r="B3808" t="str">
            <v>EQ05050456/</v>
          </cell>
          <cell r="C3808" t="str">
            <v>Caminhao Carroceria fixa, capacidade de 7,5t, cesto duplo, com motorista operador, com as seguintes especificacoes minimas: motor diesel de 162CV, guindaste hidraulico acoplado de 15,5tf/m de momento de carga util, lanca com cesto duplo com alcance de 16m</v>
          </cell>
          <cell r="D3808" t="str">
            <v>h</v>
          </cell>
          <cell r="E3808">
            <v>16.93</v>
          </cell>
        </row>
        <row r="3809">
          <cell r="A3809" t="str">
            <v>EQ004358</v>
          </cell>
          <cell r="B3809" t="str">
            <v>EQ05050500A</v>
          </cell>
          <cell r="C3809" t="str">
            <v>Caminhao plataforma, capacidade de 3,5t, com motorista operador, com as seguintes especificacoes minimas: motor diesel de 85CV, elevacao de 8,5m.  Custo horario improdutivo (motor desligado).</v>
          </cell>
          <cell r="D3809" t="str">
            <v>h</v>
          </cell>
          <cell r="E3809">
            <v>17.22</v>
          </cell>
        </row>
        <row r="3810">
          <cell r="A3810" t="str">
            <v>EQ017907</v>
          </cell>
          <cell r="B3810" t="str">
            <v>EQ05050509A</v>
          </cell>
          <cell r="C3810" t="str">
            <v>Caminhao com plataforma elevatoria pantografica hidraulica, com elevacao ate 8,5m, com motorista operador e um ajudante, com as seguintes especificacoes minimas: motor diesel de 85CV.  Custo mensal.</v>
          </cell>
          <cell r="D3810" t="str">
            <v>un.mes</v>
          </cell>
          <cell r="E3810">
            <v>4879.7299999999996</v>
          </cell>
        </row>
        <row r="3811">
          <cell r="A3811" t="str">
            <v>EQ002348</v>
          </cell>
          <cell r="B3811" t="str">
            <v>EQ05050512/</v>
          </cell>
          <cell r="C3811" t="str">
            <v>Plataforma pantografica, elevacao ate 8,5m, exclusive operador.  Custo horario produtivo.</v>
          </cell>
          <cell r="D3811" t="str">
            <v>h</v>
          </cell>
          <cell r="E3811">
            <v>8.43</v>
          </cell>
        </row>
        <row r="3812">
          <cell r="A3812" t="str">
            <v>EQ001239</v>
          </cell>
          <cell r="B3812" t="str">
            <v>EQ05050600A</v>
          </cell>
          <cell r="C3812" t="str">
            <v>Caminhao tanque, com capacidade de 6000 litros, com motorista, material de operacao e material de manutencao, com as seguintes especificacoes minimas: motor diesel de 162CV, pipa com motobamba e barra de irrigacao.  Custo horario produtivo.</v>
          </cell>
          <cell r="D3812" t="str">
            <v>h</v>
          </cell>
          <cell r="E3812">
            <v>46.48</v>
          </cell>
        </row>
        <row r="3813">
          <cell r="A3813" t="str">
            <v>EQ001240</v>
          </cell>
          <cell r="B3813" t="str">
            <v>EQ05050603/</v>
          </cell>
          <cell r="C3813" t="str">
            <v>Caminhao tanque, com capacidade de 6000 litros, com motorista e material de operacao, com as seguintes especificacoes minimas: motor diesel de 162CV, pipa com motobamba e barra de irrigacao.  Custo horario improdutivo (motor funcionando).</v>
          </cell>
          <cell r="D3813" t="str">
            <v>h</v>
          </cell>
          <cell r="E3813">
            <v>22.37</v>
          </cell>
        </row>
        <row r="3814">
          <cell r="A3814" t="str">
            <v>EQ001241</v>
          </cell>
          <cell r="B3814" t="str">
            <v>EQ05050606/</v>
          </cell>
          <cell r="C3814" t="str">
            <v>Caminhao tanque, com capacidade de 6000 litros, com motorista, com as seguintes especificacoes minimas: motor diesel de 162CV, pipa com motobamba e barra de irrigacao.  Custo horario improdutivo (motor desligado).</v>
          </cell>
          <cell r="D3814" t="str">
            <v>h</v>
          </cell>
          <cell r="E3814">
            <v>10.73</v>
          </cell>
        </row>
        <row r="3815">
          <cell r="A3815" t="str">
            <v>EQ001409</v>
          </cell>
          <cell r="B3815" t="str">
            <v>EQ20050800A</v>
          </cell>
          <cell r="C3815" t="str">
            <v>Vassoura Mecanica, rebocavel, largura de trabalho de 2,44m, sem operador.  Aluguel produtivo.</v>
          </cell>
          <cell r="D3815" t="str">
            <v>h</v>
          </cell>
          <cell r="E3815">
            <v>3.81</v>
          </cell>
        </row>
        <row r="3816">
          <cell r="A3816" t="str">
            <v>EQ001410</v>
          </cell>
          <cell r="B3816" t="str">
            <v>EQ20050806/</v>
          </cell>
          <cell r="C3816" t="str">
            <v>Vassoura Mecanica, rebocavel, largura de trabalho de 2,44m sem operador.  Aluguel improdutivo motor parado.</v>
          </cell>
          <cell r="D3816" t="str">
            <v>h</v>
          </cell>
          <cell r="E3816">
            <v>1.52</v>
          </cell>
        </row>
        <row r="3817">
          <cell r="A3817" t="str">
            <v>EQ001400</v>
          </cell>
          <cell r="B3817" t="str">
            <v>EQ20050850A</v>
          </cell>
          <cell r="C3817" t="str">
            <v>Vibro acabadora para asfalto, sobre esteiras, capacidade de producao de 400t/h, largura de pavimentacao de 3,05m a 4,75m, motor diesel de 98CV (96,04HP),  com operador e ajudante.  Aluguel produtivo.</v>
          </cell>
          <cell r="D3817" t="str">
            <v>h</v>
          </cell>
          <cell r="E3817">
            <v>89.52</v>
          </cell>
        </row>
        <row r="3818">
          <cell r="A3818" t="str">
            <v>EQ001402</v>
          </cell>
          <cell r="B3818" t="str">
            <v>EQ20050856/</v>
          </cell>
          <cell r="C3818" t="str">
            <v>Vibro acabadora para asfalto, sobre esteiras, capacidade de producao de 400t/h, largura de pavimentacao de 3,05m a 4,75m, motor diesel de 98CV (96,04HP),  com operador e ajudante.  Aluguel improdutivo motor parado.</v>
          </cell>
          <cell r="D3818" t="str">
            <v>h</v>
          </cell>
          <cell r="E3818">
            <v>34.47</v>
          </cell>
        </row>
        <row r="3819">
          <cell r="A3819" t="str">
            <v>EQ010501</v>
          </cell>
          <cell r="B3819" t="str">
            <v>EQ20050862A</v>
          </cell>
          <cell r="C3819" t="str">
            <v>Vibro Acabadora,  modelo SA 115 CR, com capacidade do silo de asfalto de 10,5t, largura de 4,55m e potencia de 98CV, Ciber ou similar.  Aluguel produtivo.</v>
          </cell>
          <cell r="D3819" t="str">
            <v>h</v>
          </cell>
          <cell r="E3819">
            <v>91.02</v>
          </cell>
        </row>
        <row r="3820">
          <cell r="A3820" t="str">
            <v>EQ010496</v>
          </cell>
          <cell r="B3820" t="str">
            <v>EQ20050865/</v>
          </cell>
          <cell r="C3820" t="str">
            <v>Vibro Acabadora,  modelo SA 115 CR, com capacidade do silo de asfalto de 10,5t, largura de 4,55m e potencia de 98CV, Ciber ou similar.  Aluguel improdutivo motor funcionando.</v>
          </cell>
          <cell r="D3820" t="str">
            <v>h</v>
          </cell>
          <cell r="E3820">
            <v>43.71</v>
          </cell>
        </row>
        <row r="3821">
          <cell r="A3821" t="str">
            <v>EQ010497</v>
          </cell>
          <cell r="B3821" t="str">
            <v>EQ20050868/</v>
          </cell>
          <cell r="C3821" t="str">
            <v>Vibro Acabadora,  modelo SA 115 CR, com capacidade do silo de asfalto de 10,5t, largura de 4,55m e potencia de 98CV, Ciber ou similar.  Aluguel improdutivo motor parado.</v>
          </cell>
          <cell r="D3821" t="str">
            <v>h</v>
          </cell>
          <cell r="E3821">
            <v>34.979999999999997</v>
          </cell>
        </row>
        <row r="3822">
          <cell r="A3822" t="str">
            <v>EQ016931</v>
          </cell>
          <cell r="B3822" t="str">
            <v>EQ20050871/</v>
          </cell>
          <cell r="C3822" t="str">
            <v>Kit do Sistema de nivelamento eletronico para implementacao das Vibro Acabadoras CIBER, modelos SA-114CR e SA-115C</v>
          </cell>
          <cell r="D3822" t="str">
            <v>h</v>
          </cell>
          <cell r="E3822">
            <v>1.97</v>
          </cell>
        </row>
        <row r="3823">
          <cell r="A3823" t="str">
            <v>EQ001444</v>
          </cell>
          <cell r="B3823" t="str">
            <v>EQ25050050A</v>
          </cell>
          <cell r="C3823" t="str">
            <v>Bate Estacas de queda simples com martelo de ate 0,75t, acionado a motor diesel, inclusive chefe de cravacao e operador de maquina, sem servente e soldadores.  Aluguel produtivo.</v>
          </cell>
          <cell r="D3823" t="str">
            <v>h</v>
          </cell>
          <cell r="E3823">
            <v>40.549999999999997</v>
          </cell>
        </row>
        <row r="3824">
          <cell r="A3824" t="str">
            <v>EQ001445</v>
          </cell>
          <cell r="B3824" t="str">
            <v>EQ25050053/</v>
          </cell>
          <cell r="C3824" t="str">
            <v>Bate Estacas de queda simples com martelo de ate 0,75t, acionado a motor diesel, inclusive chefe de cravacao e operador de maquina, sem servente e soldadores.  Aluguel improdutivo motor funcionando.</v>
          </cell>
          <cell r="D3824" t="str">
            <v>h</v>
          </cell>
          <cell r="E3824">
            <v>35</v>
          </cell>
        </row>
        <row r="3825">
          <cell r="A3825" t="str">
            <v>EQ001446</v>
          </cell>
          <cell r="B3825" t="str">
            <v>EQ25050056/</v>
          </cell>
          <cell r="C3825" t="str">
            <v>Bate Estacas de queda simples com martelo de ate 0,75t, acionado a motor diesel, inclusive chefe de cravacao e operador de maquina, sem servente e soldadores.  Aluguel improdutivo motor parado.</v>
          </cell>
          <cell r="D3825" t="str">
            <v>h</v>
          </cell>
          <cell r="E3825">
            <v>31.31</v>
          </cell>
        </row>
        <row r="3826">
          <cell r="A3826" t="str">
            <v>EQ001447</v>
          </cell>
          <cell r="B3826" t="str">
            <v>EQ25050100A</v>
          </cell>
          <cell r="C3826" t="str">
            <v>Bate Estacas de queda simples com martelo de 1,5t/2,2t, inclusive chefe de cravacao, operador de maquinas e auxiliar de operacao, com serventes e sem soldadores.  Aluguel produtivo.</v>
          </cell>
          <cell r="D3826" t="str">
            <v>h</v>
          </cell>
          <cell r="E3826">
            <v>45.13</v>
          </cell>
        </row>
        <row r="3827">
          <cell r="A3827" t="str">
            <v>EQ001448</v>
          </cell>
          <cell r="B3827" t="str">
            <v>EQ25050103/</v>
          </cell>
          <cell r="C3827" t="str">
            <v>Bate Estacas de queda simples com martelo de 1,5t/2,2t, inclusive chefe de cravacao, operador de maquinas e auxiliar de operacao, com serventes e sem soldadores.  Aluguel improdutivo motor funcionando.</v>
          </cell>
          <cell r="D3827" t="str">
            <v>h</v>
          </cell>
          <cell r="E3827">
            <v>38.21</v>
          </cell>
        </row>
        <row r="3828">
          <cell r="A3828" t="str">
            <v>EQ001449</v>
          </cell>
          <cell r="B3828" t="str">
            <v>EQ25050106/</v>
          </cell>
          <cell r="C3828" t="str">
            <v>Bate Estacas de queda simples com martelo de 1,5t/2,2t, inclusive chefe de cravacao, operador de maquinas e auxiliar de operacao, com serventes e sem soldadores.  Aluguel improdutivo motor parado.</v>
          </cell>
          <cell r="D3828" t="str">
            <v>h</v>
          </cell>
          <cell r="E3828">
            <v>33.619999999999997</v>
          </cell>
        </row>
        <row r="3829">
          <cell r="A3829" t="str">
            <v>EQ001450</v>
          </cell>
          <cell r="B3829" t="str">
            <v>EQ25050150A</v>
          </cell>
          <cell r="C3829" t="str">
            <v>Bate Estacas de queda simples com martelo de 2,5t/3t, inclusive chefe de cravacao, 1 operador de maquinas e 2 auxiliares de operacao, sem serventes e soldadores.  Aluguel produtivo.</v>
          </cell>
          <cell r="D3829" t="str">
            <v>h</v>
          </cell>
          <cell r="E3829">
            <v>48.76</v>
          </cell>
        </row>
        <row r="3830">
          <cell r="A3830" t="str">
            <v>EQ001451</v>
          </cell>
          <cell r="B3830" t="str">
            <v>EQ25050153/</v>
          </cell>
          <cell r="C3830" t="str">
            <v>Bate Estacas de queda simples com martelo de 2,5t/3t, inclusive chefe de cravacao, 1 operador de maquinas e 2 auxiliares de operacao, sem serventes e soldadores.  Aluguel improdutivo motor funcionando.</v>
          </cell>
          <cell r="D3830" t="str">
            <v>h</v>
          </cell>
          <cell r="E3830">
            <v>40.47</v>
          </cell>
        </row>
        <row r="3831">
          <cell r="A3831" t="str">
            <v>EQ001452</v>
          </cell>
          <cell r="B3831" t="str">
            <v>EQ25050156/</v>
          </cell>
          <cell r="C3831" t="str">
            <v>Bate Estacas de queda simples com martelo de 2,5t/3t, inclusive chefe de cravacao, 1 operador de maquinas e 2 auxiliares de operacao, sem serventes e soldadores.  Aluguel improdutivo motor parado.</v>
          </cell>
          <cell r="D3831" t="str">
            <v>h</v>
          </cell>
          <cell r="E3831">
            <v>34.979999999999997</v>
          </cell>
        </row>
        <row r="3832">
          <cell r="A3832" t="str">
            <v>EQ001453</v>
          </cell>
          <cell r="B3832" t="str">
            <v>EQ25050200A</v>
          </cell>
          <cell r="C3832" t="str">
            <v xml:space="preserve">Bate Estacas tipo Franki ou similar, de estacas com diametro de ate 600mm, equipado com pilao de ate 4,2t, ou com martelo retangular de ate 2,5t, para estacas comuns, torre trelica de 17m de altura, inclusive chefe de cravacao, 1 operador de maquinas e 2 </v>
          </cell>
          <cell r="D3832" t="str">
            <v>h</v>
          </cell>
          <cell r="E3832">
            <v>61.98</v>
          </cell>
        </row>
        <row r="3833">
          <cell r="A3833" t="str">
            <v>EQ001454</v>
          </cell>
          <cell r="B3833" t="str">
            <v>EQ25050203A</v>
          </cell>
          <cell r="C3833" t="str">
            <v xml:space="preserve">Bate Estacas tipo Franki ou similar, de estacas com diametro de ate 600mm, equipado com pilao de ate 4,2t, ou com martelo retangular de ate 2,5t, para estacas comuns, torre trelica de 17m de altura, inclusive chefe de cravacao, 1 operador de maquinas e 2 </v>
          </cell>
          <cell r="D3833" t="str">
            <v>h</v>
          </cell>
          <cell r="E3833">
            <v>52.26</v>
          </cell>
        </row>
        <row r="3834">
          <cell r="A3834" t="str">
            <v>EQ001455</v>
          </cell>
          <cell r="B3834" t="str">
            <v>EQ25050206/</v>
          </cell>
          <cell r="C3834" t="str">
            <v xml:space="preserve">Bate Estacas tipo Franki ou similar, de estacas com diametro de ate 600mm, equipado com pilao de ate 4,2t, ou com martelo retangular de ate 2,5t, para estacas comuns, torre trelica de 17m de altura, inclusive chefe de cravacao, 1 operador de maquinas e 2 </v>
          </cell>
          <cell r="D3834" t="str">
            <v>h</v>
          </cell>
          <cell r="E3834">
            <v>45.87</v>
          </cell>
        </row>
        <row r="3835">
          <cell r="A3835" t="str">
            <v>EQ001456</v>
          </cell>
          <cell r="B3835" t="str">
            <v>EQ25050250A</v>
          </cell>
          <cell r="C3835" t="str">
            <v>Bate Estacas com execucao in situ de estacas com diametro de ate 700mm, equipado com pilao de ate 4,2t, ou com martelo retangular de ate 3,5t, para estacas comuns, torre trelicada ate 35m de altura, inclusive chefe de operacao, 1 operador de maquina e 3 a</v>
          </cell>
          <cell r="D3835" t="str">
            <v>h</v>
          </cell>
          <cell r="E3835">
            <v>68.59</v>
          </cell>
        </row>
        <row r="3836">
          <cell r="A3836" t="str">
            <v>EQ001457</v>
          </cell>
          <cell r="B3836" t="str">
            <v>EQ25050253/</v>
          </cell>
          <cell r="C3836" t="str">
            <v>Bate Estacas com execucao in situ de estacas com diametro de ate 700mm, equipado com pilao de ate 4,2t, ou com martelo retangular de ate 3,5t, para estacas comuns, torre trelicada ate 35m de altura, inclusive chefe de operacao, 1 operador de maquina e 3 a</v>
          </cell>
          <cell r="D3836" t="str">
            <v>h</v>
          </cell>
          <cell r="E3836">
            <v>57.48</v>
          </cell>
        </row>
        <row r="3837">
          <cell r="A3837" t="str">
            <v>EQ001458</v>
          </cell>
          <cell r="B3837" t="str">
            <v>EQ25050256/</v>
          </cell>
          <cell r="C3837" t="str">
            <v>Bate Estacas com execucao in situ de estacas com diametro de ate 700mm, equipado com pilao de ate 4,2t, ou com martelo retangular de ate 3,5t, para estacas comuns, torre trelicada ate 35m de altura, inclusive chefe de operacao, 1 operador de maquina e 3 a</v>
          </cell>
          <cell r="D3837" t="str">
            <v>h</v>
          </cell>
          <cell r="E3837">
            <v>50.19</v>
          </cell>
        </row>
        <row r="3838">
          <cell r="A3838" t="str">
            <v>EQ001459</v>
          </cell>
          <cell r="B3838" t="str">
            <v>EQ25050300/</v>
          </cell>
          <cell r="C3838" t="str">
            <v>Campanula para Tubulao Pneumatico para pressao de servico de 2,5Kg/cm2 com guincho eletrico com capacidade de icamento de carga entre 500Kg e 800Kg, velocidade 10m/min. a 12m/min., sem operador.  Aluguel produtivo.</v>
          </cell>
          <cell r="D3838" t="str">
            <v>h</v>
          </cell>
          <cell r="E3838">
            <v>7.93</v>
          </cell>
        </row>
        <row r="3839">
          <cell r="A3839" t="str">
            <v>EQ001460</v>
          </cell>
          <cell r="B3839" t="str">
            <v>EQ25050303/</v>
          </cell>
          <cell r="C3839" t="str">
            <v>Campanula para Tubulao Pneumatico para pressao de servico de 2,5Kg/cm2 com guincho eletrico com capacidade de icamento de carga entre 500Kg e 800Kg, velocidade 10m/min. a 12m/min., sem operador.  Aluguel improdutivo motor parado.</v>
          </cell>
          <cell r="D3839" t="str">
            <v>h</v>
          </cell>
          <cell r="E3839">
            <v>5.91</v>
          </cell>
        </row>
        <row r="3840">
          <cell r="A3840" t="str">
            <v>EQ001413</v>
          </cell>
          <cell r="B3840" t="str">
            <v>EQ30050100A</v>
          </cell>
          <cell r="C3840" t="str">
            <v>Betoneira para 320l de mistura seca, de carregamento mecanico e tambor reversivel, com motor eletrico, sem operador.  Aluguel produtivo.</v>
          </cell>
          <cell r="D3840" t="str">
            <v>h</v>
          </cell>
          <cell r="E3840">
            <v>1.33</v>
          </cell>
        </row>
        <row r="3841">
          <cell r="A3841" t="str">
            <v>EQ001414</v>
          </cell>
          <cell r="B3841" t="str">
            <v>EQ30050106/</v>
          </cell>
          <cell r="C3841" t="str">
            <v>Betoneira para 320l de mistura seca, de carregamento mecanico e tambor reversivel, com motor eletrico, sem operador.  Aluguel improdutivo motor parado.</v>
          </cell>
          <cell r="D3841" t="str">
            <v>h</v>
          </cell>
          <cell r="E3841">
            <v>0.13</v>
          </cell>
        </row>
        <row r="3842">
          <cell r="A3842" t="str">
            <v>EQ001415</v>
          </cell>
          <cell r="B3842" t="str">
            <v>EQ30050150A</v>
          </cell>
          <cell r="C3842" t="str">
            <v>Betoneira para 320l de mistura seca, de carregamento mecanico e tambor reversivel, com motor a gasolina, sem operador.  Aluguel produtivo.</v>
          </cell>
          <cell r="D3842" t="str">
            <v>h</v>
          </cell>
          <cell r="E3842">
            <v>2.79</v>
          </cell>
        </row>
        <row r="3843">
          <cell r="A3843" t="str">
            <v>EQ001416</v>
          </cell>
          <cell r="B3843" t="str">
            <v>EQ30050156/</v>
          </cell>
          <cell r="C3843" t="str">
            <v>Betoneira para 320l de mistura seca, de carregamento mecanico e tambor reversivel, com motor a gasolina, sem operador.  Aluguel improdutivo motor parado.</v>
          </cell>
          <cell r="D3843" t="str">
            <v>h</v>
          </cell>
          <cell r="E3843">
            <v>0.36</v>
          </cell>
        </row>
        <row r="3844">
          <cell r="A3844" t="str">
            <v>EQ001421</v>
          </cell>
          <cell r="B3844" t="str">
            <v>EQ30050200/</v>
          </cell>
          <cell r="C3844" t="str">
            <v>Betoneira com capacidade de 580l, carregador e motor eletrico WEG 7,5CV, 4 polos, 220/380V, sem caixa d'agua, Menegotti ou similar, sem operador.  Aluguel produtivo.</v>
          </cell>
          <cell r="D3844" t="str">
            <v>h</v>
          </cell>
          <cell r="E3844">
            <v>4.57</v>
          </cell>
        </row>
        <row r="3845">
          <cell r="A3845" t="str">
            <v>EQ001422</v>
          </cell>
          <cell r="B3845" t="str">
            <v>EQ30050206/</v>
          </cell>
          <cell r="C3845" t="str">
            <v>Betoneira com capacidade de 580l, carregador e motor eletrico WEG 7,5CV, 4 polos, 220/380V, sem caixa d'agua, Menegotti ou similar, sem operador.  Aluguel improdutivo motor parado.</v>
          </cell>
          <cell r="D3845" t="str">
            <v>h</v>
          </cell>
          <cell r="E3845">
            <v>1.44</v>
          </cell>
        </row>
        <row r="3846">
          <cell r="A3846" t="str">
            <v>EQ001419</v>
          </cell>
          <cell r="B3846" t="str">
            <v>EQ30050250/</v>
          </cell>
          <cell r="C3846" t="str">
            <v>Betoneira para 580l de mistura seca, de carregamento mecanico e tambor reversivel, com motor diesel, sem operador.  Aluguel produtivo.</v>
          </cell>
          <cell r="D3846" t="str">
            <v>h</v>
          </cell>
          <cell r="E3846" t="e">
            <v>#N/A</v>
          </cell>
        </row>
        <row r="3847">
          <cell r="A3847" t="str">
            <v>EQ001441</v>
          </cell>
          <cell r="B3847" t="str">
            <v>EQ30050300A</v>
          </cell>
          <cell r="C3847" t="str">
            <v>Conjunto para projecao de concreto.  Aluguel produtivo.</v>
          </cell>
          <cell r="D3847" t="str">
            <v>h</v>
          </cell>
          <cell r="E3847">
            <v>8.8699999999999992</v>
          </cell>
        </row>
        <row r="3848">
          <cell r="A3848" t="str">
            <v>EQ001443</v>
          </cell>
          <cell r="B3848" t="str">
            <v>EQ30050303/</v>
          </cell>
          <cell r="C3848" t="str">
            <v>Conjunto para projecao de concreto.  Aluguel improdutivo parado.</v>
          </cell>
          <cell r="D3848" t="str">
            <v>h</v>
          </cell>
          <cell r="E3848">
            <v>2.68</v>
          </cell>
        </row>
        <row r="3849">
          <cell r="A3849" t="str">
            <v>EQ001423</v>
          </cell>
          <cell r="B3849" t="str">
            <v>EQ30050500/</v>
          </cell>
          <cell r="C3849" t="str">
            <v>Usina Dosadora e Misturadora de Agregados de Concreto, composta de silo de agregados, dosador de agregados, balanca de agregados, tanque d'agua, dosador d'agua, correia transportadora, bico de descarga, cilo de cimento para 50t, dosador de cimento, comand</v>
          </cell>
          <cell r="D3849" t="str">
            <v>h</v>
          </cell>
          <cell r="E3849" t="e">
            <v>#N/A</v>
          </cell>
        </row>
        <row r="3850">
          <cell r="A3850" t="str">
            <v>EQ001424</v>
          </cell>
          <cell r="B3850" t="str">
            <v>EQ30050503/</v>
          </cell>
          <cell r="C3850" t="str">
            <v>Usina Dosadora e Misturadora de Agregados de Concreto, composta de silo de agregados, dosador de agregados, balanca de agregados, tanque d'agua, dosador d'agua, correia transportadora, bico de descarga, silo de cimento para 50t, dosador de cimento, comand</v>
          </cell>
          <cell r="D3850" t="str">
            <v>h</v>
          </cell>
          <cell r="E3850" t="e">
            <v>#N/A</v>
          </cell>
        </row>
        <row r="3851">
          <cell r="A3851" t="str">
            <v>EQ001425</v>
          </cell>
          <cell r="B3851" t="str">
            <v>EQ30050506/</v>
          </cell>
          <cell r="C3851" t="str">
            <v>Usina Dosadora e Misturadora de Agregados de Concreto, composta de silo de agregados, dosador de agregados, balanca de agregados, tanque d'agua, dosador d'agua, correia transportadora, bico de descarga, silo de cimento para 50t, dosador de cimento, comand</v>
          </cell>
          <cell r="D3851" t="str">
            <v>h</v>
          </cell>
          <cell r="E3851" t="e">
            <v>#N/A</v>
          </cell>
        </row>
        <row r="3852">
          <cell r="A3852" t="str">
            <v>EQ001435</v>
          </cell>
          <cell r="B3852" t="str">
            <v>EQ30050550A</v>
          </cell>
          <cell r="C3852" t="str">
            <v>Vibrador de Imersao, tubo de (48x480)mm, com mangote de 5m de comprimento, motor eletrico de 2CV, sem operador.  Aluguel produtivo.</v>
          </cell>
          <cell r="D3852" t="str">
            <v>h</v>
          </cell>
          <cell r="E3852">
            <v>0.72</v>
          </cell>
        </row>
        <row r="3853">
          <cell r="A3853" t="str">
            <v>EQ001436</v>
          </cell>
          <cell r="B3853" t="str">
            <v>EQ30050556/</v>
          </cell>
          <cell r="C3853" t="str">
            <v>Vibrador de Imersao, tubo de (48x480)mm, com mangote de 5m de comprimento, motor eletrico de 2CV, sem operador.  Aluguel improdutivo motor parado.</v>
          </cell>
          <cell r="D3853" t="str">
            <v>h</v>
          </cell>
          <cell r="E3853">
            <v>0.18</v>
          </cell>
        </row>
        <row r="3854">
          <cell r="A3854" t="str">
            <v>EQ001475</v>
          </cell>
          <cell r="B3854" t="str">
            <v>EQ35050050/</v>
          </cell>
          <cell r="C3854" t="str">
            <v>Maquina rotativa para execucao de pocos profundos de rebaixamento, montada sobre caminhao de 12t, exclusive o chassis, inclusive chefe de turma e 3 operadores.  Aluguel produtivo.</v>
          </cell>
          <cell r="D3854" t="str">
            <v>h</v>
          </cell>
          <cell r="E3854">
            <v>149.22999999999999</v>
          </cell>
        </row>
        <row r="3855">
          <cell r="A3855" t="str">
            <v>EQ001476</v>
          </cell>
          <cell r="B3855" t="str">
            <v>EQ35050053/</v>
          </cell>
          <cell r="C3855" t="str">
            <v>Maquina rotativa para execucao de pocos profundos de rebaixamento, montada sobre caminhao de 12t, exclusive o chassis, inclusive chefe de turma e 3 operadores.  Aluguel improdutivo motor funcionando.</v>
          </cell>
          <cell r="D3855" t="str">
            <v>h</v>
          </cell>
          <cell r="E3855">
            <v>91.35</v>
          </cell>
        </row>
        <row r="3856">
          <cell r="A3856" t="str">
            <v>EQ001477</v>
          </cell>
          <cell r="B3856" t="str">
            <v>EQ35050056/</v>
          </cell>
          <cell r="C3856" t="str">
            <v>Maquina rotativa para execucao de pocos profundos de rebaixamento, montada sobre caminhao de 12t, exclusive o chassis, inclusive chefe de turma e 3 operadores.  Aluguel improdutivo motor parado.</v>
          </cell>
          <cell r="D3856" t="str">
            <v>h</v>
          </cell>
          <cell r="E3856">
            <v>81.7</v>
          </cell>
        </row>
        <row r="3857">
          <cell r="A3857" t="str">
            <v>EQ007662</v>
          </cell>
          <cell r="B3857" t="str">
            <v>EQ35100050/</v>
          </cell>
          <cell r="C3857" t="str">
            <v>Bomba Hidraulica Submersivel, monofasica, com motor eletrico com potencia de 1CV - 220V/380V, marca ABS modelo UNI 500 ou similar, exclusive acessorios.  Fornecimento e colocacao.</v>
          </cell>
          <cell r="D3857" t="str">
            <v>un</v>
          </cell>
          <cell r="E3857">
            <v>1321.23</v>
          </cell>
        </row>
        <row r="3858">
          <cell r="A3858" t="str">
            <v>EQ007664</v>
          </cell>
          <cell r="B3858" t="str">
            <v>EQ35100100/</v>
          </cell>
          <cell r="C3858" t="str">
            <v>Bomba Hidraulica Submersivel, trifasica, com motor eletrico com potencia de 2CV - 220V/380V, marca ABS modelo UNI 600T ou similar, exclusive acessorios.  Fornecimento e colocacao.</v>
          </cell>
          <cell r="D3858" t="str">
            <v>un</v>
          </cell>
          <cell r="E3858">
            <v>1752.61</v>
          </cell>
        </row>
        <row r="3859">
          <cell r="A3859" t="str">
            <v>EQ007666</v>
          </cell>
          <cell r="B3859" t="str">
            <v>EQ35100150/</v>
          </cell>
          <cell r="C3859" t="str">
            <v>Bomba Hidraulica Submersivel, trifasica, com motor eletrico com potencia de 3,5CV - 220V/380V, modelo AFP-100 ou similar, exclusive acessorios.  Fornecimento e colocacao.</v>
          </cell>
          <cell r="D3859" t="str">
            <v>un</v>
          </cell>
          <cell r="E3859">
            <v>1971.3</v>
          </cell>
        </row>
        <row r="3860">
          <cell r="A3860" t="str">
            <v>EQ001478</v>
          </cell>
          <cell r="B3860" t="str">
            <v>EQ35100200A</v>
          </cell>
          <cell r="C3860" t="str">
            <v>Bomba Centrifuga Submersivel acionada por motor eletrico de 6CV a 3450RPM, para ser usada em quaisquer servicos de drenagem de agua limpa ou suja.  Pode ser usada a seco. Bombeia agua que contenha particulas abrasivas, exclusive operador, mangueira, cabos</v>
          </cell>
          <cell r="D3860" t="str">
            <v>h</v>
          </cell>
          <cell r="E3860">
            <v>3.38</v>
          </cell>
        </row>
        <row r="3861">
          <cell r="A3861" t="str">
            <v>EQ001479</v>
          </cell>
          <cell r="B3861" t="str">
            <v>EQ35100203/</v>
          </cell>
          <cell r="C3861" t="str">
            <v>Bomba Centrifuga Submersivel acionada por motor eletrico de 6CV a 3450RPM, para ser usada em quaisquer servicos de drenagem de agua limpa ou suja.  Pode ser usada a seco.  Bombeia agua que contenha particulas abrasivas, exclusive operador, mangueira, cabo</v>
          </cell>
          <cell r="D3861" t="str">
            <v>h</v>
          </cell>
          <cell r="E3861">
            <v>1.17</v>
          </cell>
        </row>
        <row r="3862">
          <cell r="A3862" t="str">
            <v>EQ007668</v>
          </cell>
          <cell r="B3862" t="str">
            <v>EQ35100250/</v>
          </cell>
          <cell r="C3862" t="str">
            <v>Bomba Hidraulica Submersivel, trifasica, com motor eletrico com potencia de 8CV - 220V/380V, modelo JUMBO S1ND ou similar, exclusive acessorios.  Fornecimento e colocacao.</v>
          </cell>
          <cell r="D3862" t="str">
            <v>un</v>
          </cell>
          <cell r="E3862">
            <v>6034.08</v>
          </cell>
        </row>
        <row r="3863">
          <cell r="A3863" t="str">
            <v>EQ018015</v>
          </cell>
          <cell r="B3863" t="str">
            <v>EQ35100253/</v>
          </cell>
          <cell r="C3863" t="str">
            <v>Bomba hidraulica submersivel, trifasica, motor eletrico com potencia de 3,8CV, 220/380V, para tubulacao de 3", modelo Jumbo 24ND da ABS ou similar.  Fornecimento.</v>
          </cell>
          <cell r="D3863" t="str">
            <v>un</v>
          </cell>
          <cell r="E3863">
            <v>8778</v>
          </cell>
        </row>
        <row r="3864">
          <cell r="A3864" t="str">
            <v>EQ018016</v>
          </cell>
          <cell r="B3864" t="str">
            <v>EQ35100256/</v>
          </cell>
          <cell r="C3864" t="str">
            <v>Bomba hidraulica submersivel, trifasica, motor eletrico com potencia de 2CV, 220/380V, para tubulacao de 2", modelo Jumbo 14D da ABS ou similar.  Fornecimento.</v>
          </cell>
          <cell r="D3864" t="str">
            <v>un</v>
          </cell>
          <cell r="E3864">
            <v>5833</v>
          </cell>
        </row>
        <row r="3865">
          <cell r="A3865" t="str">
            <v>EQ018017</v>
          </cell>
          <cell r="B3865" t="str">
            <v>EQ35100259/</v>
          </cell>
          <cell r="C3865" t="str">
            <v>Bomba hidraulica submersivel, trifasica, motor eletrico com potencia de 1,5CV, 220/380V, para tubulacao de 2", modelo Jumbo 12D da ABS ou similar.  Fornecimento.</v>
          </cell>
          <cell r="D3865" t="str">
            <v>un</v>
          </cell>
          <cell r="E3865">
            <v>6105</v>
          </cell>
        </row>
        <row r="3866">
          <cell r="A3866" t="str">
            <v>EQ018018</v>
          </cell>
          <cell r="B3866" t="str">
            <v>EQ35100262/</v>
          </cell>
          <cell r="C3866" t="str">
            <v>Bomba hidraulica submersivel, trifasica, motor eletrico com potencia de 15CV, 220/380V, para tubulacao de 6", modelo Jumbo 84LD da ABS ou similar.  Fornecimento.</v>
          </cell>
          <cell r="D3866" t="str">
            <v>un</v>
          </cell>
          <cell r="E3866">
            <v>21279</v>
          </cell>
        </row>
        <row r="3867">
          <cell r="A3867" t="str">
            <v>EQ018019</v>
          </cell>
          <cell r="B3867" t="str">
            <v>EQ35100265/</v>
          </cell>
          <cell r="C3867" t="str">
            <v>Bomba hidraulica submersivel, trifasica, motor eletrico com potencia de 15CV, 220/380V, para tubulacao de 4", modelo Jumbo 84ND da ABS ou similar.  Fornecimento.</v>
          </cell>
          <cell r="D3867" t="str">
            <v>un</v>
          </cell>
          <cell r="E3867">
            <v>20390</v>
          </cell>
        </row>
        <row r="3868">
          <cell r="A3868" t="str">
            <v>EQ018020</v>
          </cell>
          <cell r="B3868" t="str">
            <v>EQ35100268/</v>
          </cell>
          <cell r="C3868" t="str">
            <v>Bomba hidraulica submersivel, trifasica, motor eletrico com potencia de 9CV, 220/380V, para tubulacao de 4", modelo Jumbo 54HD da ABS ou similar.  Fornecimento.</v>
          </cell>
          <cell r="D3868" t="str">
            <v>un</v>
          </cell>
          <cell r="E3868">
            <v>14278</v>
          </cell>
        </row>
        <row r="3869">
          <cell r="A3869" t="str">
            <v>EQ018021</v>
          </cell>
          <cell r="B3869" t="str">
            <v>EQ35100271/</v>
          </cell>
          <cell r="C3869" t="str">
            <v>Bomba hidraulica submersivel, trifasica, motor eletrico com potencia de 6CV, 220/380V, para tubulacao de 3", modelo Jumbo 30MD da ABS ou similar.  Fornecimento.</v>
          </cell>
          <cell r="D3869" t="str">
            <v>un</v>
          </cell>
          <cell r="E3869">
            <v>11333.5</v>
          </cell>
        </row>
        <row r="3870">
          <cell r="A3870" t="str">
            <v>EQ018022</v>
          </cell>
          <cell r="B3870" t="str">
            <v>EQ35100274/</v>
          </cell>
          <cell r="C3870" t="str">
            <v>Bomba hidraulica submersivel, trifasica, motor eletrico com potencia de 6CV, 220/380V, para tubulacao de 2", modelo Jumbo 30HD da ABS ou similar.  Fornecimento.</v>
          </cell>
          <cell r="D3870" t="str">
            <v>un</v>
          </cell>
          <cell r="E3870">
            <v>12444.5</v>
          </cell>
        </row>
        <row r="3871">
          <cell r="A3871" t="str">
            <v>EQ005000</v>
          </cell>
          <cell r="B3871" t="str">
            <v>EQ35100300A</v>
          </cell>
          <cell r="C3871" t="str">
            <v>Bomba Hidraulica Centrifuga submersa, com motor eletrico, potencia de 10CV; exclusive acessorios.   Fornecimento e colocacao.</v>
          </cell>
          <cell r="D3871" t="str">
            <v>un</v>
          </cell>
          <cell r="E3871">
            <v>1387.93</v>
          </cell>
        </row>
        <row r="3872">
          <cell r="A3872" t="str">
            <v>EQ008849</v>
          </cell>
          <cell r="B3872" t="str">
            <v>EQ35100350A</v>
          </cell>
          <cell r="C3872" t="str">
            <v>Bomba Submersivel, para esgoto sanitario, marca Flyght, modelo CP3127, curva 483, 7,5KW-1745RPM, 220/380 ou 440V, trifasico, descarga de 100m.  Fornecimento e colocacao.</v>
          </cell>
          <cell r="D3872" t="str">
            <v>un</v>
          </cell>
          <cell r="E3872">
            <v>12457.66</v>
          </cell>
        </row>
        <row r="3873">
          <cell r="A3873" t="str">
            <v>EQ010391</v>
          </cell>
          <cell r="B3873" t="str">
            <v>EQ35100400/</v>
          </cell>
          <cell r="C3873" t="str">
            <v>Bomba Hidraulica Centrifuga Submersivel, de 30CV, saida de 4" ou 6", modelo Jumbo 201, fabricacao ABS ou similar.  Fornecimento.</v>
          </cell>
          <cell r="D3873" t="str">
            <v>un</v>
          </cell>
          <cell r="E3873">
            <v>36447</v>
          </cell>
        </row>
        <row r="3874">
          <cell r="A3874" t="str">
            <v>EQ009816</v>
          </cell>
          <cell r="B3874" t="str">
            <v>EQ35100450/</v>
          </cell>
          <cell r="C3874" t="str">
            <v>Moto Bomba sobre rodas, com Bomba Centrifuga auto-escorvante de rotor aberto, bocais de succao de 2" e recalque de 1 1/2", motor a gasolina de 4CV, sem operador.  Aluguel produtivo.</v>
          </cell>
          <cell r="D3874" t="str">
            <v>h</v>
          </cell>
          <cell r="E3874">
            <v>1.56</v>
          </cell>
        </row>
        <row r="3875">
          <cell r="A3875" t="str">
            <v>EQ009817</v>
          </cell>
          <cell r="B3875" t="str">
            <v>EQ35100453/</v>
          </cell>
          <cell r="C3875" t="str">
            <v>Moto Bomba sobre rodas, com Bomba Centrifuga auto-escorvante de rotor aberto, bocais de succao de 2" e recalque de 1 1/2", motor a gasolina de 4CV, sem operador.  Aluguel improdutivo motor parado.</v>
          </cell>
          <cell r="D3875" t="str">
            <v>h</v>
          </cell>
          <cell r="E3875">
            <v>0.35</v>
          </cell>
        </row>
        <row r="3876">
          <cell r="A3876" t="str">
            <v>EQ010579</v>
          </cell>
          <cell r="B3876" t="str">
            <v>EQ70050406/</v>
          </cell>
          <cell r="C3876" t="str">
            <v>Custo de material de manutencao de Caminhao Tanque, com capacidade de 10000l, motor diesel de 142CV, equipado com bomba d'agua e mangote com 50m de comprimento.</v>
          </cell>
          <cell r="D3876" t="str">
            <v>un</v>
          </cell>
          <cell r="E3876">
            <v>104426.06</v>
          </cell>
        </row>
        <row r="3877">
          <cell r="A3877" t="str">
            <v>EQ010573</v>
          </cell>
          <cell r="B3877" t="str">
            <v>EQ70050450/</v>
          </cell>
          <cell r="C3877" t="str">
            <v>Custo de material de manutencao de Carregador Frontal de Rodas, motor diesel de 100CV, pa com capacidade rasa de 1,3m3.</v>
          </cell>
          <cell r="D3877" t="str">
            <v>un</v>
          </cell>
          <cell r="E3877">
            <v>228189</v>
          </cell>
        </row>
        <row r="3878">
          <cell r="A3878" t="str">
            <v>EQ010526</v>
          </cell>
          <cell r="B3878" t="str">
            <v>EQ70050500/</v>
          </cell>
          <cell r="C3878" t="str">
            <v>Custo de material de manutencao de Compactador de pneus, auto-propulsor, motor diesel de 76HP, peso 5,5/20t com 7 pneus.</v>
          </cell>
          <cell r="D3878" t="str">
            <v>un</v>
          </cell>
          <cell r="E3878">
            <v>205395.33</v>
          </cell>
        </row>
        <row r="3879">
          <cell r="A3879" t="str">
            <v>EQ010523</v>
          </cell>
          <cell r="B3879" t="str">
            <v>EQ70050506/</v>
          </cell>
          <cell r="C3879" t="str">
            <v>Custo de material de manutencao de Compactador Vibratorio, com tambor Pe-de-Carneiro, auto-propulsor, com motor diesel de 76HP, com 6t a 7t, largura de 1,85m.</v>
          </cell>
          <cell r="D3879" t="str">
            <v>un</v>
          </cell>
          <cell r="E3879">
            <v>172118.43</v>
          </cell>
        </row>
        <row r="3880">
          <cell r="A3880" t="str">
            <v>EQ010552</v>
          </cell>
          <cell r="B3880" t="str">
            <v>EQ70050550/</v>
          </cell>
          <cell r="C3880" t="str">
            <v>Custo de material de manutencao de Compressor de ar, portatil e rebocavel, pressao de trabalho de 102PSI, descarga livre de 170PCM, motor diesel de 40CV.</v>
          </cell>
          <cell r="D3880" t="str">
            <v>un</v>
          </cell>
          <cell r="E3880">
            <v>55149.46</v>
          </cell>
        </row>
        <row r="3881">
          <cell r="A3881" t="str">
            <v>EQ010553</v>
          </cell>
          <cell r="B3881" t="str">
            <v>EQ70050553/</v>
          </cell>
          <cell r="C3881" t="str">
            <v>Custo de material de manutencao de Compressor de ar, portatil e rebocavel, pressao de trabalho de 102PSI, descarga livre de 250PCM, motor diesel de 77CV.</v>
          </cell>
          <cell r="D3881" t="str">
            <v>un</v>
          </cell>
          <cell r="E3881">
            <v>69020.460000000006</v>
          </cell>
        </row>
        <row r="3882">
          <cell r="A3882" t="str">
            <v>EQ010546</v>
          </cell>
          <cell r="B3882" t="str">
            <v>EQ70050600/</v>
          </cell>
          <cell r="C3882" t="str">
            <v>Custo de material de manutencao de Draga Flutuante, succao e recalque de 12", com bomba de recalque (comando direto) de 480CV de potencia continua e outra de 170CV nos sistemas hidraulicos.</v>
          </cell>
          <cell r="D3882" t="str">
            <v>un</v>
          </cell>
          <cell r="E3882">
            <v>961800</v>
          </cell>
        </row>
        <row r="3883">
          <cell r="A3883" t="str">
            <v>EQ010596</v>
          </cell>
          <cell r="B3883" t="str">
            <v>EQ70050606A</v>
          </cell>
          <cell r="C3883" t="str">
            <v>Custo de material de manutencao de Equipamento combinado, vacuo/hidrojato, com custo horario corrido de utilizacao, incluindo abastecimento de agua, despejo de material retirado e equipe de operacao, com tanque de agua e de residuo de 8000l, bomba de alta</v>
          </cell>
          <cell r="D3883" t="str">
            <v>un</v>
          </cell>
          <cell r="E3883">
            <v>120042</v>
          </cell>
        </row>
        <row r="3884">
          <cell r="A3884" t="str">
            <v>EQ010549</v>
          </cell>
          <cell r="B3884" t="str">
            <v>EQ70050609/</v>
          </cell>
          <cell r="C3884" t="str">
            <v>Custo de material de manutencao de custo horario corrido de utilizacao de equipamento de jato d'agua de alta pressao (Sewer-Jet ou similar), mangueira de 1" de diametro, pressao ate 2000 libras.</v>
          </cell>
          <cell r="D3884" t="str">
            <v>un</v>
          </cell>
          <cell r="E3884">
            <v>157450.5</v>
          </cell>
        </row>
        <row r="3885">
          <cell r="A3885" t="str">
            <v>EQ010607</v>
          </cell>
          <cell r="B3885" t="str">
            <v>EQ70050612/</v>
          </cell>
          <cell r="C3885" t="str">
            <v>Custo de material de manutencao de equipamento para desobstrucao de galerias (Bucket-Machine), rebocavel, avanco mecanico, com jogo completo de acessorios, motor diesel, modelo M90 de 12CV, ou similar.</v>
          </cell>
          <cell r="D3885" t="str">
            <v>un</v>
          </cell>
          <cell r="E3885">
            <v>62848</v>
          </cell>
        </row>
        <row r="3886">
          <cell r="A3886" t="str">
            <v>EQ010551</v>
          </cell>
          <cell r="B3886" t="str">
            <v>EQ70050615A</v>
          </cell>
          <cell r="C3886" t="str">
            <v xml:space="preserve">Custo de material de manutencao de custo horario corrido de utilizacao de equipamento de succao atraves de exaustor de alta potencia (Vac-All ou similar), com mangueira de captacao de 12" de diametro e capacidade de armazenar de 12m3 de material removido </v>
          </cell>
          <cell r="D3886" t="str">
            <v>un</v>
          </cell>
          <cell r="E3886">
            <v>203136</v>
          </cell>
        </row>
        <row r="3887">
          <cell r="A3887" t="str">
            <v>EQ010567</v>
          </cell>
          <cell r="B3887" t="str">
            <v>EQ70050650/</v>
          </cell>
          <cell r="C3887" t="str">
            <v>Custo de material de manutencao de Escavadeira Hidraulica, motor diesel de 92CV, capacidade 0,78m3 e 3 bracos articulados, braco intermediario ajustavel em 3 posicoes.</v>
          </cell>
          <cell r="D3887" t="str">
            <v>un</v>
          </cell>
          <cell r="E3887">
            <v>262710</v>
          </cell>
        </row>
        <row r="3888">
          <cell r="A3888" t="str">
            <v>EQ015996</v>
          </cell>
          <cell r="B3888" t="str">
            <v>EQ70050656/</v>
          </cell>
          <cell r="C3888" t="str">
            <v>Custo de material de manutencao de Escavadeira hidraulica, sobre esteiras,  capacidade de peso operacional de 16t, capacidade da cacamba  rasa de 0,73m3,  motor diesel de 108,2CV (106HP).</v>
          </cell>
          <cell r="D3888" t="str">
            <v>un</v>
          </cell>
          <cell r="E3888">
            <v>262710</v>
          </cell>
        </row>
        <row r="3889">
          <cell r="A3889" t="str">
            <v>EQ010528</v>
          </cell>
          <cell r="B3889" t="str">
            <v>EQ70050700/</v>
          </cell>
          <cell r="C3889" t="str">
            <v xml:space="preserve">Custo de material de manutencao de Espalhador de Agregados, rebocavel, capacidade rasa de 1,3m3, largura maxima de distribuicao de 3,66m, comprimento 4,10m, largura 1,30m, altura de 1m, 4 rodas com pneumaticos 6x9 (10 lonas), peso 860Kg, diametro do rolo </v>
          </cell>
          <cell r="D3889" t="str">
            <v>un</v>
          </cell>
          <cell r="E3889">
            <v>22963.26</v>
          </cell>
        </row>
        <row r="3890">
          <cell r="A3890" t="str">
            <v>EQ010598</v>
          </cell>
          <cell r="B3890" t="str">
            <v>EQ70050750/</v>
          </cell>
          <cell r="C3890" t="str">
            <v>Custo de material de manutencao de Fresadora a frio, modelo 1000C, com largura de tambor de ate 1m, potencia de 142CV a 2300Rpm e  profundidade de corte ate 10cm, Wirtgen ou similar.</v>
          </cell>
          <cell r="D3890" t="str">
            <v>un</v>
          </cell>
          <cell r="E3890">
            <v>450000</v>
          </cell>
        </row>
        <row r="3891">
          <cell r="A3891" t="str">
            <v>EQ010558</v>
          </cell>
          <cell r="B3891" t="str">
            <v>EQ70050800/</v>
          </cell>
          <cell r="C3891" t="str">
            <v>Custo de material de manutencao de Guincho de engrenagem, com capacidade para 1500Kg, com motor eletrico de 10CV com jogo de 4 roldanas; com cabo simples.</v>
          </cell>
          <cell r="D3891" t="str">
            <v>un</v>
          </cell>
          <cell r="E3891">
            <v>0.85</v>
          </cell>
        </row>
        <row r="3892">
          <cell r="A3892" t="str">
            <v>EQ010564</v>
          </cell>
          <cell r="B3892" t="str">
            <v>EQ70050806/</v>
          </cell>
          <cell r="C3892" t="str">
            <v>Custo de material de manutencao de Guincho de friccao, com capacidade para 750Kg a 1500Kg, com motor eletrico de 10CV com jogo de 4 roldanas; com cabo simples.</v>
          </cell>
          <cell r="D3892" t="str">
            <v>un</v>
          </cell>
          <cell r="E3892">
            <v>8505.64</v>
          </cell>
        </row>
        <row r="3893">
          <cell r="A3893" t="str">
            <v>EQ017900</v>
          </cell>
          <cell r="B3893" t="str">
            <v>EQ70050850/</v>
          </cell>
          <cell r="C3893" t="str">
            <v>Custo de material de manutencao de Guindaste hidraulico com momento de carga util de 1550 Kgf/m, com alcance de 16m de altura.</v>
          </cell>
          <cell r="D3893" t="str">
            <v>h</v>
          </cell>
          <cell r="E3893">
            <v>60000</v>
          </cell>
        </row>
        <row r="3894">
          <cell r="A3894" t="str">
            <v>EQ017869</v>
          </cell>
          <cell r="B3894" t="str">
            <v>EQ70050853/</v>
          </cell>
          <cell r="C3894" t="str">
            <v>Custo de material de manutencao de Guindaste sobre rodas, capacidade de 10t, motor diesel de 124CV.</v>
          </cell>
          <cell r="D3894" t="str">
            <v>un</v>
          </cell>
          <cell r="E3894">
            <v>276250</v>
          </cell>
        </row>
        <row r="3895">
          <cell r="A3895" t="str">
            <v>EQ010550</v>
          </cell>
          <cell r="B3895" t="str">
            <v>EQ70050856/</v>
          </cell>
          <cell r="C3895" t="str">
            <v>Custo de material de manutencao de Guindaste sobre rodas, motor diesel de 121CV, capacidade de 16t, raio de curva de 4,5m, lanca telescopia de acionamento hidraulico com 7,60m retraida e 18,30m extendida.</v>
          </cell>
          <cell r="D3895" t="str">
            <v>un</v>
          </cell>
          <cell r="E3895">
            <v>770542.27</v>
          </cell>
        </row>
        <row r="3896">
          <cell r="A3896" t="str">
            <v>EQ017873</v>
          </cell>
          <cell r="B3896" t="str">
            <v>EQ70050859/</v>
          </cell>
          <cell r="C3896" t="str">
            <v>Custo de material de manutencao de Guindaste sobre rodas, capacidade de 30t, motor diesel de 220CV.</v>
          </cell>
          <cell r="D3896" t="str">
            <v>un</v>
          </cell>
          <cell r="E3896">
            <v>579347.94999999995</v>
          </cell>
        </row>
        <row r="3897">
          <cell r="A3897" t="str">
            <v>EQ010563</v>
          </cell>
          <cell r="B3897" t="str">
            <v>EQ70050862/</v>
          </cell>
          <cell r="C3897" t="str">
            <v>Custo de material de manutencao de Guindaste com lanca tipo trelica de acionamento mecanico, estrutura giratoria, capacidade de 30t, sobre caminhao (inclusive este), comprimento maximo de lanca que pode ser transportado na traseira, abaixo do nivel da cab</v>
          </cell>
          <cell r="D3897" t="str">
            <v>un</v>
          </cell>
          <cell r="E3897">
            <v>700000</v>
          </cell>
        </row>
        <row r="3898">
          <cell r="A3898" t="str">
            <v>EQ010554</v>
          </cell>
          <cell r="B3898" t="str">
            <v>EQ70050900/</v>
          </cell>
          <cell r="C3898" t="str">
            <v>Custo de material de manutencao de Grupo Gerador, estacionario, com alternador de 139/150Kva e motor diesel de 180CV a 1800RPM.</v>
          </cell>
          <cell r="D3898" t="str">
            <v>un</v>
          </cell>
          <cell r="E3898">
            <v>39001.160000000003</v>
          </cell>
        </row>
        <row r="3899">
          <cell r="A3899" t="str">
            <v>EQ010599</v>
          </cell>
          <cell r="B3899" t="str">
            <v>EQ70050903/</v>
          </cell>
          <cell r="C3899" t="str">
            <v>Custo de material de manutencao de Grupo Gerador, transportavel sobre rodas, 80/84Kva, motor diesel de 85CV (1800RPM).</v>
          </cell>
          <cell r="D3899" t="str">
            <v>un</v>
          </cell>
          <cell r="E3899">
            <v>31522.53</v>
          </cell>
        </row>
        <row r="3900">
          <cell r="A3900" t="str">
            <v>EQ015997</v>
          </cell>
          <cell r="B3900" t="str">
            <v>EQ70050906/</v>
          </cell>
          <cell r="C3900" t="str">
            <v>Custo de material de manutencao de Grupo gerador com potencia de 2500W, 110V e 240V de corrente alternada ou 12V/8,3A de corrente continua, motor a gasolina de 5,5CV.</v>
          </cell>
          <cell r="D3900" t="str">
            <v>un</v>
          </cell>
          <cell r="E3900">
            <v>2752.75</v>
          </cell>
        </row>
        <row r="3901">
          <cell r="A3901" t="str">
            <v>EQ010529</v>
          </cell>
          <cell r="B3901" t="str">
            <v>EQ70050950/</v>
          </cell>
          <cell r="C3901" t="str">
            <v>Custo de material de manutencao de Maquina de juntas (serra para concreto) motor a gasolina de 8,25CV partida manual, chassis reforcado, guarda protetora para acomodar serras de ate 14", serra para concreto especialmente desenvolvida para aberturas de jun</v>
          </cell>
          <cell r="D3901" t="str">
            <v>un</v>
          </cell>
          <cell r="E3901">
            <v>6093.72</v>
          </cell>
        </row>
        <row r="3902">
          <cell r="A3902" t="str">
            <v>EQ010556</v>
          </cell>
          <cell r="B3902" t="str">
            <v>EQ70051000/</v>
          </cell>
          <cell r="C3902" t="str">
            <v>Custo de material de manutencao de Maquina de Solda a Arco, de 375A, com motor diesel de 33CV a 1800RPM.</v>
          </cell>
          <cell r="D3902" t="str">
            <v>un</v>
          </cell>
          <cell r="E3902">
            <v>43428.04</v>
          </cell>
        </row>
        <row r="3903">
          <cell r="A3903" t="str">
            <v>EQ010578</v>
          </cell>
          <cell r="B3903" t="str">
            <v>EQ70051050/</v>
          </cell>
          <cell r="C3903" t="str">
            <v>Custo de material de manutencao de Moto Bomba Susuki ou similar, com bomba centrifuga auto-escorvante de rotor aberto, bocaios de succao de 3" e recalque de 3", motor a gasolina de 5,3HP, inclusive mangueiras de succao e recalque.</v>
          </cell>
          <cell r="D3903" t="str">
            <v>un</v>
          </cell>
          <cell r="E3903">
            <v>2038</v>
          </cell>
        </row>
        <row r="3904">
          <cell r="A3904" t="str">
            <v>EQ010568</v>
          </cell>
          <cell r="B3904" t="str">
            <v>EQ70051100/</v>
          </cell>
          <cell r="C3904" t="str">
            <v>Custo de material de manutencao de Motoniveladora, motor diesel de 125CV.</v>
          </cell>
          <cell r="D3904" t="str">
            <v>un</v>
          </cell>
          <cell r="E3904">
            <v>421726.59</v>
          </cell>
        </row>
        <row r="3905">
          <cell r="A3905" t="str">
            <v>EQ010577</v>
          </cell>
          <cell r="B3905" t="str">
            <v>EQ70051150/</v>
          </cell>
          <cell r="C3905" t="str">
            <v>Custo de material de manutencao de Moto Serra Stihl modelo MS051-43Kw, sabre de 63cm, de alta potencia.</v>
          </cell>
          <cell r="D3905" t="str">
            <v>un</v>
          </cell>
          <cell r="E3905">
            <v>2145.11</v>
          </cell>
        </row>
        <row r="3906">
          <cell r="A3906" t="str">
            <v>EQ010574</v>
          </cell>
          <cell r="B3906" t="str">
            <v>EQ70051200/</v>
          </cell>
          <cell r="C3906" t="str">
            <v>Custo de material de manutencao de Pa Carregadeira (Carregador Frontal) sobre rodas, pa com capacidade rasa de 2,66m3, motor diesel de 183,7CV (180HP).</v>
          </cell>
          <cell r="D3906" t="str">
            <v>un</v>
          </cell>
          <cell r="E3906">
            <v>422861.44</v>
          </cell>
        </row>
        <row r="3907">
          <cell r="A3907" t="str">
            <v>EQ010566</v>
          </cell>
          <cell r="B3907" t="str">
            <v>EQ70051250/</v>
          </cell>
          <cell r="C3907" t="str">
            <v>Custo de material de manutencao de Perfuratriz de 25Kg de peso (para servicos de furacao de fogacho, perfuracao em bancadas baixas e servicos similares), consumo de ar de 56l/seg., frequencia de impactos 34imp/seg., comprimento de 64cm, diametro do pistao</v>
          </cell>
          <cell r="D3907" t="str">
            <v>un</v>
          </cell>
          <cell r="E3907">
            <v>1711.6</v>
          </cell>
        </row>
        <row r="3908">
          <cell r="A3908" t="str">
            <v>EQ010580</v>
          </cell>
          <cell r="B3908" t="str">
            <v>EQ70051300/</v>
          </cell>
          <cell r="C3908" t="str">
            <v>Custo de material de manutencao de Reboque super-pesado.</v>
          </cell>
          <cell r="D3908" t="str">
            <v>un</v>
          </cell>
          <cell r="E3908">
            <v>226878</v>
          </cell>
        </row>
        <row r="3909">
          <cell r="A3909" t="str">
            <v>EQ010575</v>
          </cell>
          <cell r="B3909" t="str">
            <v>EQ70051350/</v>
          </cell>
          <cell r="C3909" t="str">
            <v>Custo de material de manutencao de Rolo Compactador Tanden Vibratorio auto-propelido LR-95 Dynapac ou similar, motor diesel de 13CV, para reparo de pavimentacao, capacidade de 4t, com carreta transportadora.</v>
          </cell>
          <cell r="D3909" t="str">
            <v>un</v>
          </cell>
          <cell r="E3909">
            <v>52868.42</v>
          </cell>
        </row>
        <row r="3910">
          <cell r="A3910" t="str">
            <v>EQ010521</v>
          </cell>
          <cell r="B3910" t="str">
            <v>EQ70051400/</v>
          </cell>
          <cell r="C3910" t="str">
            <v>Custo de material de manutencao de Rolo Compactador Tandem, de 5t a 10t, motor diesel de 58,5CV.</v>
          </cell>
          <cell r="D3910" t="str">
            <v>un</v>
          </cell>
          <cell r="E3910">
            <v>106740.59</v>
          </cell>
        </row>
        <row r="3911">
          <cell r="A3911" t="str">
            <v>EQ010525</v>
          </cell>
          <cell r="B3911" t="str">
            <v>EQ70051450/</v>
          </cell>
          <cell r="C3911" t="str">
            <v>Custo de material de manutencao de Rolo Vibratorio Liso, de 7t, auto-propulsor, motor diesel de 76,5HP, largura total de 2,015m.</v>
          </cell>
          <cell r="D3911" t="str">
            <v>un</v>
          </cell>
          <cell r="E3911">
            <v>148000</v>
          </cell>
        </row>
        <row r="3912">
          <cell r="A3912" t="str">
            <v>EQ010524</v>
          </cell>
          <cell r="B3912" t="str">
            <v>EQ70051500/</v>
          </cell>
          <cell r="C3912" t="str">
            <v>Custo de material de manutencao de Rolo Compactador, de 7 rodas, 23t, motor diesel de111HP.</v>
          </cell>
          <cell r="D3912" t="str">
            <v>un</v>
          </cell>
          <cell r="E3912">
            <v>205395.33</v>
          </cell>
        </row>
        <row r="3913">
          <cell r="A3913" t="str">
            <v>EQ010527</v>
          </cell>
          <cell r="B3913" t="str">
            <v>EQ70051550/</v>
          </cell>
          <cell r="C3913" t="str">
            <v>Custo de material de manutencao de Rolo Compactador Vibratorio, auto-propelido para reparo de pavimentacao, motor diesel de 28HP.</v>
          </cell>
          <cell r="D3913" t="str">
            <v>un</v>
          </cell>
          <cell r="E3913">
            <v>177902.7</v>
          </cell>
        </row>
        <row r="3914">
          <cell r="A3914" t="str">
            <v>EQ010576</v>
          </cell>
          <cell r="B3914" t="str">
            <v>EQ70051600/</v>
          </cell>
          <cell r="C3914" t="str">
            <v>Custo de material de manutencao de Rocadeira costal motorizada para preparo de terreno.</v>
          </cell>
          <cell r="D3914" t="str">
            <v>un</v>
          </cell>
          <cell r="E3914">
            <v>2625.25</v>
          </cell>
        </row>
        <row r="3915">
          <cell r="A3915" t="str">
            <v>EQ010565</v>
          </cell>
          <cell r="B3915" t="str">
            <v>EQ70051650/</v>
          </cell>
          <cell r="C3915" t="str">
            <v>Custo de material de manutencao de Rompedor Pneumatico de 32,6Kg de peso, consumo de ar de 38,8l/seg., frequencia de impactos 1110imp/min.</v>
          </cell>
          <cell r="D3915" t="str">
            <v>un</v>
          </cell>
          <cell r="E3915">
            <v>4338.04</v>
          </cell>
        </row>
        <row r="3916">
          <cell r="A3916" t="str">
            <v>EQ017918</v>
          </cell>
          <cell r="B3916" t="str">
            <v>EQ70051656/</v>
          </cell>
          <cell r="C3916" t="str">
            <v>Custo de material de manutencao de rompedor hidraulico, peso operacional de 435kg, adaptavel a Retro-Escavadeira.</v>
          </cell>
          <cell r="D3916" t="str">
            <v>un</v>
          </cell>
          <cell r="E3916">
            <v>39900</v>
          </cell>
        </row>
        <row r="3917">
          <cell r="A3917" t="str">
            <v>EQ017919</v>
          </cell>
          <cell r="B3917" t="str">
            <v>EQ70051662/</v>
          </cell>
          <cell r="C3917" t="str">
            <v>Custo de material de manutencao de rompedor hidraulico, peso operacional de 1440kg, adaptavel a Escavadeira Hidraulica.</v>
          </cell>
          <cell r="D3917" t="str">
            <v>un</v>
          </cell>
          <cell r="E3917">
            <v>104437.69</v>
          </cell>
        </row>
        <row r="3918">
          <cell r="A3918" t="str">
            <v>EQ010557</v>
          </cell>
          <cell r="B3918" t="str">
            <v>EQ70051700/</v>
          </cell>
          <cell r="C3918" t="str">
            <v>Custo de material de manutencao de Serra Circular com motor de 5CV.</v>
          </cell>
          <cell r="D3918" t="str">
            <v>un</v>
          </cell>
          <cell r="E3918">
            <v>1248.5</v>
          </cell>
        </row>
        <row r="3919">
          <cell r="A3919" t="str">
            <v>EQ010531</v>
          </cell>
          <cell r="B3919" t="str">
            <v>EQ70051800/</v>
          </cell>
          <cell r="C3919" t="str">
            <v>Custo de material de manutencao de Soquete Vibratorio de 78Kg, com motor a gasolina de 2,5CV.</v>
          </cell>
          <cell r="D3919" t="str">
            <v>un</v>
          </cell>
          <cell r="E3919">
            <v>9053</v>
          </cell>
        </row>
        <row r="3920">
          <cell r="A3920" t="str">
            <v>EQ010572</v>
          </cell>
          <cell r="B3920" t="str">
            <v>EQ70051850/</v>
          </cell>
          <cell r="C3920" t="str">
            <v>Custo de material de manutencao de Trator Carregadeira e Retro-Escavadeira, motor diesel de 79CV, capacidade da cacamba de 0,76 m3.</v>
          </cell>
          <cell r="D3920" t="str">
            <v>un</v>
          </cell>
          <cell r="E3920">
            <v>165212.5</v>
          </cell>
        </row>
        <row r="3921">
          <cell r="A3921" t="str">
            <v>EQ018040</v>
          </cell>
          <cell r="B3921" t="str">
            <v>EQ70051901/</v>
          </cell>
          <cell r="C3921" t="str">
            <v>Custo de material de manutencao de trator sobre esteiras, capacidade de 1,94m3, motor diesel de 91.8CV (90HP).</v>
          </cell>
          <cell r="D3921" t="str">
            <v>un</v>
          </cell>
          <cell r="E3921">
            <v>287406.18</v>
          </cell>
        </row>
        <row r="3922">
          <cell r="A3922" t="str">
            <v>EQ010570</v>
          </cell>
          <cell r="B3922" t="str">
            <v>EQ70051950/</v>
          </cell>
          <cell r="C3922" t="str">
            <v>Custo de material de manutencao de Trator sobre esteiras, capacidade de lamina reta de 3,07m3, motor diesel de 167,80CV (165HP).</v>
          </cell>
          <cell r="D3922" t="str">
            <v>un</v>
          </cell>
          <cell r="E3922">
            <v>444598.75</v>
          </cell>
        </row>
        <row r="3923">
          <cell r="A3923" t="str">
            <v>EQ010571</v>
          </cell>
          <cell r="B3923" t="str">
            <v>EQ70052000/</v>
          </cell>
          <cell r="C3923" t="str">
            <v>Custo de material de manutencao de Trator de esteiras (D-8L), motor diesel de 335CV, com lamina de 5000Kg.</v>
          </cell>
          <cell r="D3923" t="str">
            <v>un</v>
          </cell>
          <cell r="E3923">
            <v>1255642</v>
          </cell>
        </row>
        <row r="3924">
          <cell r="A3924" t="str">
            <v>EQ015992</v>
          </cell>
          <cell r="B3924" t="str">
            <v>EQ70052050/</v>
          </cell>
          <cell r="C3924" t="str">
            <v>Custo de material de manutencao de trator de pneus, motor diesel de 65CV (63,7HP).</v>
          </cell>
          <cell r="D3924" t="str">
            <v>un</v>
          </cell>
          <cell r="E3924">
            <v>42152.53</v>
          </cell>
        </row>
        <row r="3925">
          <cell r="A3925" t="str">
            <v>EQ016932</v>
          </cell>
          <cell r="B3925" t="str">
            <v>EQ70052100/</v>
          </cell>
          <cell r="C3925" t="str">
            <v>Custo de material de manutencao de Usina de asfalto para mistura de alta classe a quente, capacidade de 100t/h.</v>
          </cell>
          <cell r="D3925" t="str">
            <v>un</v>
          </cell>
          <cell r="E3925">
            <v>860478.3</v>
          </cell>
        </row>
        <row r="3926">
          <cell r="A3926" t="str">
            <v>EQ010530</v>
          </cell>
          <cell r="B3926" t="str">
            <v>EQ70052150/</v>
          </cell>
          <cell r="C3926" t="str">
            <v>Custo de material de manutencao de Vassoura Mecanica, rebocavel, largura de trabalho de 2,44m.</v>
          </cell>
          <cell r="D3926" t="str">
            <v>un</v>
          </cell>
          <cell r="E3926">
            <v>20326.8</v>
          </cell>
        </row>
        <row r="3927">
          <cell r="A3927" t="str">
            <v>EQ010534</v>
          </cell>
          <cell r="B3927" t="str">
            <v>EQ70052200/</v>
          </cell>
          <cell r="C3927" t="str">
            <v>Custo de material de manutencao de Vibrador de Imersao, tubo de (48x480)mm, com mangote de 5m de comprimento, motor eletrico de 2CV.</v>
          </cell>
          <cell r="D3927" t="str">
            <v>un</v>
          </cell>
          <cell r="E3927">
            <v>888.72</v>
          </cell>
        </row>
        <row r="3928">
          <cell r="A3928" t="str">
            <v>EQ010595</v>
          </cell>
          <cell r="B3928" t="str">
            <v>EQ70052250/</v>
          </cell>
          <cell r="C3928" t="str">
            <v>Custo de material de manutencao de Vibro acabadora,  modelo SA 115 CR, com capacidade do silo de asfalto de 10,5t, largura de 4,55m e potencia de 98CV, Ciber ou similar.</v>
          </cell>
          <cell r="D3928" t="str">
            <v>un</v>
          </cell>
          <cell r="E3928">
            <v>456191.09</v>
          </cell>
        </row>
        <row r="3929">
          <cell r="A3929" t="str">
            <v>EQ015994</v>
          </cell>
          <cell r="B3929" t="str">
            <v>EQ70052300/</v>
          </cell>
          <cell r="C3929" t="str">
            <v>Custo de material de manutencao de Vibro acabadora para asfalto, sobre esteiras, capacidade de producao de 400t/h, largura de pavimentacao de 3,05m a 4,75m, motor diesel de 98CV (96,04HP).</v>
          </cell>
          <cell r="D3929" t="str">
            <v>un</v>
          </cell>
          <cell r="E3929">
            <v>445920.9</v>
          </cell>
        </row>
        <row r="3930">
          <cell r="A3930" t="str">
            <v>ES004591</v>
          </cell>
          <cell r="B3930" t="str">
            <v>ES05050050/</v>
          </cell>
          <cell r="C3930" t="str">
            <v>Porta de enrolar em chapa raiada no 24, completa, com guias eixos e molas, com fechadura no centro e cadeado de piso, inclusive este.  Fornecimento e assentamento.</v>
          </cell>
          <cell r="D3930" t="str">
            <v>m2</v>
          </cell>
          <cell r="E3930">
            <v>148.69999999999999</v>
          </cell>
        </row>
        <row r="3931">
          <cell r="A3931" t="str">
            <v>ES006003</v>
          </cell>
          <cell r="B3931" t="str">
            <v>ES05050100A</v>
          </cell>
          <cell r="C3931" t="str">
            <v>Porta de ferro em barra chata de 1 1/4" medindo (0,40x0,90)m.  Fornecimento e colocacao.</v>
          </cell>
          <cell r="D3931" t="str">
            <v>un</v>
          </cell>
          <cell r="E3931">
            <v>34.75</v>
          </cell>
        </row>
        <row r="3932">
          <cell r="A3932" t="str">
            <v>ES006020</v>
          </cell>
          <cell r="B3932" t="str">
            <v>ES05050103/</v>
          </cell>
          <cell r="C3932" t="str">
            <v>Porta de ferro em barras horizontais de 1 1/4"x1/4", a cada 10cm, contorno do mesmo material, revestida com chapa de ferro galvanizado no 16, guarnicao em cantoneira de           1 1/2"x1/8", com fecho para cadeado de 30mm, exclusive este.  Fornecimento e</v>
          </cell>
          <cell r="D3932" t="str">
            <v>m2</v>
          </cell>
          <cell r="E3932">
            <v>142.83000000000001</v>
          </cell>
        </row>
        <row r="3933">
          <cell r="A3933" t="str">
            <v>ES004564</v>
          </cell>
          <cell r="B3933" t="str">
            <v>ES05050106/</v>
          </cell>
          <cell r="C3933" t="str">
            <v>Porta de ferro, com largura 1m, em barra de 1 1/4"x5/16", cantoneira 1 1/2"x1/8", 3 dobradicas 4"x3", referencia 1244G e 3"x2 1/2", Page ou similar.  Fornecimento e colocacao.</v>
          </cell>
          <cell r="D3933" t="str">
            <v>m2</v>
          </cell>
          <cell r="E3933">
            <v>401.71</v>
          </cell>
        </row>
        <row r="3934">
          <cell r="A3934" t="str">
            <v>ES007439</v>
          </cell>
          <cell r="B3934" t="str">
            <v>ES05050150/</v>
          </cell>
          <cell r="C3934" t="str">
            <v>Porta de ferro de correr, com largura de 2,50m e altura de 2,20m, inclusive rolamento superior e inferior.  Fornecimento.</v>
          </cell>
          <cell r="D3934" t="str">
            <v>un</v>
          </cell>
          <cell r="E3934">
            <v>1399.99</v>
          </cell>
        </row>
        <row r="3935">
          <cell r="A3935" t="str">
            <v>ES007441</v>
          </cell>
          <cell r="B3935" t="str">
            <v>ES05050200/</v>
          </cell>
          <cell r="C3935" t="str">
            <v>Porta tipo grade de ferro com 2 folhas de abrir, grade de (10x10)cm, confeccionada em barra de 1/2"x1/4", tubular de (70x30)cm, com pintura eletrostatica na cor azul, altura de 2,14m e largura de 2,40m.  Fornecimento e colocacao.</v>
          </cell>
          <cell r="D3935" t="str">
            <v>un</v>
          </cell>
          <cell r="E3935">
            <v>1092.75</v>
          </cell>
        </row>
        <row r="3936">
          <cell r="A3936" t="str">
            <v>ES007442</v>
          </cell>
          <cell r="B3936" t="str">
            <v>ES05050203/</v>
          </cell>
          <cell r="C3936" t="str">
            <v>Porta tipo grade de ferro com 2 folhas de abrir, grade de (10x10)cm, confeccionada em barra de 1/2"x1/4", tubular de (70x30)cm, vidro plano  transparente de 5mm e pintura eletrostatica na cor azul, altura de 2,14m e largura de 2,40m.  Fornecimento e coloc</v>
          </cell>
          <cell r="D3936" t="str">
            <v>un</v>
          </cell>
          <cell r="E3936">
            <v>2524.61</v>
          </cell>
        </row>
        <row r="3937">
          <cell r="A3937" t="str">
            <v>ES005277</v>
          </cell>
          <cell r="B3937" t="str">
            <v>ES10150303/</v>
          </cell>
          <cell r="C3937" t="str">
            <v>Porta macica de frisos, em Canela ou similar, de (70x210x3,5)cm, guarnicao em Canela ou similar, sendo a aduela de (14x3)cm e contra-marco de (11x3)cm.  Fornecimento e colocacao, exclusive fornecimento de ferragens.</v>
          </cell>
          <cell r="D3937" t="str">
            <v>un</v>
          </cell>
          <cell r="E3937">
            <v>262.14999999999998</v>
          </cell>
        </row>
        <row r="3938">
          <cell r="A3938" t="str">
            <v>ES005263</v>
          </cell>
          <cell r="B3938" t="str">
            <v>ES10150306/</v>
          </cell>
          <cell r="C3938" t="str">
            <v>Porta macica de frisos, em Canela ou similar, de (80x210x3,5)cm, guarnicao em Canela, sendo a aduela de (14x3)cm e contra-marco de (7x3)cm.  Fornecimento e colocacao, exclusive fornecimento de ferragens.</v>
          </cell>
          <cell r="D3938" t="str">
            <v>un</v>
          </cell>
          <cell r="E3938">
            <v>263.14999999999998</v>
          </cell>
        </row>
        <row r="3939">
          <cell r="A3939" t="str">
            <v>ES004784</v>
          </cell>
          <cell r="B3939" t="str">
            <v>ES10150309/</v>
          </cell>
          <cell r="C3939" t="str">
            <v>Porta macica de frisos, em Imbuia ou similar, de (160x210)cm, em 2 folhas e bandeira de 60cm, guarnicao de Imbuia sendo a aduela de(13x3)cm e contra-marco de (11x2)cm, conforme detalhe RIO-URBE.  Fornecimento e colocacao, exclusive fornecimento de ferrage</v>
          </cell>
          <cell r="D3939" t="str">
            <v>un</v>
          </cell>
          <cell r="E3939">
            <v>464.63</v>
          </cell>
        </row>
        <row r="3940">
          <cell r="A3940" t="str">
            <v>ES007689</v>
          </cell>
          <cell r="B3940" t="str">
            <v>ES10150350/</v>
          </cell>
          <cell r="C3940" t="str">
            <v>Porta macica, em Angelim ou similar, medindo (60x210)cm, com 10 almofadas em baixo relevo, aduelas de (14x3)cm e alizares de (5x2)cm nos dois lados.  Fornecimento e colocacao, exclusive ferragens.</v>
          </cell>
          <cell r="D3940" t="str">
            <v>un</v>
          </cell>
          <cell r="E3940">
            <v>431.97</v>
          </cell>
        </row>
        <row r="3941">
          <cell r="A3941" t="str">
            <v>ES007688</v>
          </cell>
          <cell r="B3941" t="str">
            <v>ES10150353/</v>
          </cell>
          <cell r="C3941" t="str">
            <v>Porta macica, em Angelim ou similar, medindo (70x210)cm, com 10 almofadas em baixo relevo, aduelas de (14x3)cm e alizares de (5x2)cm nos dois lados.  Fornecimento e colocacao, exclusive ferragens.</v>
          </cell>
          <cell r="D3941" t="str">
            <v>un</v>
          </cell>
          <cell r="E3941">
            <v>449.39</v>
          </cell>
        </row>
        <row r="3942">
          <cell r="A3942" t="str">
            <v>ES007687</v>
          </cell>
          <cell r="B3942" t="str">
            <v>ES10150356/</v>
          </cell>
          <cell r="C3942" t="str">
            <v>Porta macica, em Angelim ou similar, medindo (80x210)cm, com 10 almofadas em baixo relevo, aduelas de (14x3)cm e alizares de (5x2)cm nos dois lados.  Fornecimento e colocacao, exclusive ferragens.</v>
          </cell>
          <cell r="D3942" t="str">
            <v>un</v>
          </cell>
          <cell r="E3942">
            <v>466.76</v>
          </cell>
        </row>
        <row r="3943">
          <cell r="A3943" t="str">
            <v>ES007686</v>
          </cell>
          <cell r="B3943" t="str">
            <v>ES10150359/</v>
          </cell>
          <cell r="C3943" t="str">
            <v>Porta macica, em Angelim ou similar, medindo (90x210)cm, com 10 almofadas em baixo relevo, aduelas de (14x3)cm e alizares de (5x2)cm nos dois lados.  Fornecimento e colocacao, exclusive ferragens.</v>
          </cell>
          <cell r="D3943" t="str">
            <v>un</v>
          </cell>
          <cell r="E3943" t="e">
            <v>#N/A</v>
          </cell>
        </row>
        <row r="3944">
          <cell r="A3944" t="str">
            <v>ES007685</v>
          </cell>
          <cell r="B3944" t="str">
            <v>ES10150362/</v>
          </cell>
          <cell r="C3944" t="str">
            <v>Porta macica, em Angelim ou similar, medindo (100x210)cm, com 10 almofadas em baixo relevo, aduelas de (14x3)cm e alizares de (5x2)cm nos dois lados.  Fornecimento e colocacao, exclusive ferragens.</v>
          </cell>
          <cell r="D3944" t="str">
            <v>un</v>
          </cell>
          <cell r="E3944" t="e">
            <v>#N/A</v>
          </cell>
        </row>
        <row r="3945">
          <cell r="A3945" t="str">
            <v>ES007762</v>
          </cell>
          <cell r="B3945" t="str">
            <v>ES10150365/</v>
          </cell>
          <cell r="C3945" t="str">
            <v>Porta macica de Cedro ou Canela ou similar, de (120x210x3,5)cm, 2 folhas, com guarnicoes em canela.  Fornecimento e colocacao, exclusive fornecimento de ferragens.</v>
          </cell>
          <cell r="D3945" t="str">
            <v>un</v>
          </cell>
          <cell r="E3945" t="e">
            <v>#N/A</v>
          </cell>
        </row>
        <row r="3946">
          <cell r="A3946" t="str">
            <v>ES009225</v>
          </cell>
          <cell r="B3946" t="str">
            <v>ES10150400/</v>
          </cell>
          <cell r="C3946" t="str">
            <v>Porta mexicana, de (60x210x3)cm, em Angelim Pedra ou similar, guarnicao em Canela ou similar, sendo a aduela de (13x3)cm e alizares de (5x2)cm. Fornecimento e colocacao, exclusive fornecimento das ferragens.</v>
          </cell>
          <cell r="D3946" t="str">
            <v>un</v>
          </cell>
          <cell r="E3946">
            <v>236.76</v>
          </cell>
        </row>
        <row r="3947">
          <cell r="A3947" t="str">
            <v>ES009224</v>
          </cell>
          <cell r="B3947" t="str">
            <v>ES10150403/</v>
          </cell>
          <cell r="C3947" t="str">
            <v>Porta mexicana, de (70x210x3)cm, em Angelim Pedra ou similar, guarnicao em Canela ou similar, sendo a aduela de (13x3)cm e alizares de (5x2)cm. Fornecimento e colocacao, exclusive fornecimento das ferragens.</v>
          </cell>
          <cell r="D3947" t="str">
            <v>un</v>
          </cell>
          <cell r="E3947">
            <v>254.13</v>
          </cell>
        </row>
        <row r="3948">
          <cell r="A3948" t="str">
            <v>ES009229</v>
          </cell>
          <cell r="B3948" t="str">
            <v>ES10150406/</v>
          </cell>
          <cell r="C3948" t="str">
            <v>Porta mexicana, de (80x210x3)cm, em Angelim Pedra ou similar, guarnicao em Canela ou similar, sendo a aduela de (13x3)cm e alizares de (5x2)cm. Fornecimento e colocacao, exclusive fornecimento das ferragens.</v>
          </cell>
          <cell r="D3948" t="str">
            <v>un</v>
          </cell>
          <cell r="E3948">
            <v>243.27</v>
          </cell>
        </row>
        <row r="3949">
          <cell r="A3949" t="str">
            <v>ES004830</v>
          </cell>
          <cell r="B3949" t="str">
            <v>ES10150453/</v>
          </cell>
          <cell r="C3949" t="str">
            <v>Porta com painel de veneziana em Cedro ou similar, de (60x210)cm.  Exclusive fornecimento de ferragens, aduela e alizares.</v>
          </cell>
          <cell r="D3949" t="str">
            <v>un</v>
          </cell>
          <cell r="E3949">
            <v>175.44</v>
          </cell>
        </row>
        <row r="3950">
          <cell r="A3950" t="str">
            <v>ES004725</v>
          </cell>
          <cell r="B3950" t="str">
            <v>ES10150456/</v>
          </cell>
          <cell r="C3950" t="str">
            <v>Porta com painel de veneziana, em Cedro ou similar, de (70x210)cm.  Fornecimento e colocacao, exclusive fornecimento de ferragens, aduela e alizares.</v>
          </cell>
          <cell r="D3950" t="str">
            <v>un</v>
          </cell>
          <cell r="E3950">
            <v>141.13</v>
          </cell>
        </row>
        <row r="3951">
          <cell r="A3951" t="str">
            <v>ES004724</v>
          </cell>
          <cell r="B3951" t="str">
            <v>ES10150459/</v>
          </cell>
          <cell r="C3951" t="str">
            <v>Porta com painel de veneziana, em Cedro ou similar, de (80x210x3)cm.  Fornecimento e colocacao, exclusive fornecimento de ferragens, aduela e alizares.</v>
          </cell>
          <cell r="D3951" t="str">
            <v>un</v>
          </cell>
          <cell r="E3951">
            <v>155.31</v>
          </cell>
        </row>
        <row r="3952">
          <cell r="A3952" t="str">
            <v>ES004798</v>
          </cell>
          <cell r="B3952" t="str">
            <v>ES10150500/</v>
          </cell>
          <cell r="C3952" t="str">
            <v>Porta com painel de veneziana em Cedro ou Imbuia ou similar, de (60x210x3)cm, guarnicao em Imbuia ou similar, sendo a aduela de (13x3)cm e alizares de (5x2)cm.  Fornecimento e colocacao, exclusive fornecimento de ferragens.</v>
          </cell>
          <cell r="D3952" t="str">
            <v>un</v>
          </cell>
          <cell r="E3952">
            <v>207.51</v>
          </cell>
        </row>
        <row r="3953">
          <cell r="A3953" t="str">
            <v>ES004796</v>
          </cell>
          <cell r="B3953" t="str">
            <v>ES10150503/</v>
          </cell>
          <cell r="C3953" t="str">
            <v>Porta com painel de veneziana em Cedro ou Imbuia ou similar, de (70x210x3)cm, guarnicao em Imbuia ou similar, sendo a aduela de (13x3)cm e alizares de (5x2)cm.  Fornecimento e colocacao, exclusive fornecimento de ferragens.</v>
          </cell>
          <cell r="D3953" t="str">
            <v>un</v>
          </cell>
          <cell r="E3953">
            <v>211.62</v>
          </cell>
        </row>
        <row r="3954">
          <cell r="A3954" t="str">
            <v>ES004816</v>
          </cell>
          <cell r="B3954" t="str">
            <v>ES10150506/</v>
          </cell>
          <cell r="C3954" t="str">
            <v>Porta com painel de veneziana em Cedro ou Imbuia ou similar, de (80x210x3)cm, guarnicao em  Imbuia ou similar, sendo a aduela de (13x3)cm e alizares de (5x2)cm.  Fornecimento e colocacao, exclusive fornecimento de ferragens.</v>
          </cell>
          <cell r="D3954" t="str">
            <v>un</v>
          </cell>
          <cell r="E3954">
            <v>226.6</v>
          </cell>
        </row>
        <row r="3955">
          <cell r="A3955" t="str">
            <v>ES005262</v>
          </cell>
          <cell r="B3955" t="str">
            <v>ES10150550/</v>
          </cell>
          <cell r="C3955" t="str">
            <v>Porta com painel de veneziana em Cedro ou similar, de (60x210x3)cm, guarnicao em Canela ou similar, sendo a aduela de (14x3)cm e alizares de (5x2)cm.  Fornecimento e colocacao, exclusive fornecimento de ferragens.</v>
          </cell>
          <cell r="D3955" t="str">
            <v>un</v>
          </cell>
          <cell r="E3955">
            <v>208.53</v>
          </cell>
        </row>
        <row r="3956">
          <cell r="A3956" t="str">
            <v>ES005234</v>
          </cell>
          <cell r="B3956" t="str">
            <v>ES10150553/</v>
          </cell>
          <cell r="C3956" t="str">
            <v>Porta com painel de veneziana em Cedro ou similar, de (70x210x3)cm, guarnicao em Canela ou similar, sendo a aduela de (14x3)cm e alizares de (5x2)cm.  Fornecimento e colocacao, exclusive fornecimento de ferragens.</v>
          </cell>
          <cell r="D3956" t="str">
            <v>un</v>
          </cell>
          <cell r="E3956">
            <v>212.66</v>
          </cell>
        </row>
        <row r="3957">
          <cell r="A3957" t="str">
            <v>ES005261</v>
          </cell>
          <cell r="B3957" t="str">
            <v>ES10150556/</v>
          </cell>
          <cell r="C3957" t="str">
            <v>Porta com painel de veneziana em Cedro ou similar, de (80x210x3)cm, guarnicao em Canela ou similar,  sendo a aduela de (14x3)cm e alizares de (5x2)cm.  Fornecimento e colocacao, exclusive fornecimento de ferragens.</v>
          </cell>
          <cell r="D3957" t="str">
            <v>un</v>
          </cell>
          <cell r="E3957">
            <v>227.66</v>
          </cell>
        </row>
        <row r="3958">
          <cell r="A3958" t="str">
            <v>ES007408</v>
          </cell>
          <cell r="B3958" t="str">
            <v>ES10150600/</v>
          </cell>
          <cell r="C3958" t="str">
            <v>Porta com painel de veneziana, em Cedro ou similar, com 3cm de espessura.  Fornecimento e colocacao, exclusive fornecimento de ferragens, aduela e alizares.</v>
          </cell>
          <cell r="D3958" t="str">
            <v>m2</v>
          </cell>
          <cell r="E3958" t="e">
            <v>#N/A</v>
          </cell>
        </row>
        <row r="3959">
          <cell r="A3959" t="str">
            <v>ES004787</v>
          </cell>
          <cell r="B3959" t="str">
            <v>ES10150650/</v>
          </cell>
          <cell r="C3959" t="str">
            <v>Porta com painel de veneziana em Cedro ou similar, de (120x210x3)cm, em 3 folhas, guarnicao de marco em Cedro ou similar, de (7x3)cm e (5x2)cm.  Fornecimento e colocacao, exclusive fornecimento de ferragens (padrao CEHAB).</v>
          </cell>
          <cell r="D3959" t="str">
            <v>un</v>
          </cell>
          <cell r="E3959">
            <v>308.83999999999997</v>
          </cell>
        </row>
        <row r="3960">
          <cell r="A3960" t="str">
            <v>ES004788</v>
          </cell>
          <cell r="B3960" t="str">
            <v>ES10150653/</v>
          </cell>
          <cell r="C3960" t="str">
            <v>Porta com painel de veneziana em Cedro ou similar, para medidores de gas, de (176x140)cm, em 3 folhas, guarnicao de marco de (7x3)cm; fornecimento e colocacao.  Exclusive fornecimento de ferragens.</v>
          </cell>
          <cell r="D3960" t="str">
            <v>un</v>
          </cell>
          <cell r="E3960">
            <v>436.89</v>
          </cell>
        </row>
        <row r="3961">
          <cell r="A3961" t="str">
            <v>ES004789</v>
          </cell>
          <cell r="B3961" t="str">
            <v>ES10150656/</v>
          </cell>
          <cell r="C3961" t="str">
            <v>Porta com painel de veneziana em Cedro ou similar, para PC, de (300x200x3cm), em 4 folhas guarnicao de marco em Cedro ou similar, de (7x3)cm.  Fornecimento e colocacao, exclusive fornecimento de ferragens. (Padrao CEHAB).</v>
          </cell>
          <cell r="D3961" t="str">
            <v>un</v>
          </cell>
          <cell r="E3961">
            <v>605.79</v>
          </cell>
        </row>
        <row r="3962">
          <cell r="A3962" t="str">
            <v>ES004705</v>
          </cell>
          <cell r="B3962" t="str">
            <v>ES10150700/</v>
          </cell>
          <cell r="C3962" t="str">
            <v>Portinhola de madeira macica de (80x210)cm, 2 folhas de correr, em trilhos de aluminio, conforme detalhe RIOURBE.  Fornecimento e colocacao.</v>
          </cell>
          <cell r="D3962" t="str">
            <v>un</v>
          </cell>
          <cell r="E3962">
            <v>67.349999999999994</v>
          </cell>
        </row>
        <row r="3963">
          <cell r="A3963" t="str">
            <v>ES009432</v>
          </cell>
          <cell r="B3963" t="str">
            <v>ES10200050/</v>
          </cell>
          <cell r="C3963" t="str">
            <v>Janela basculante em madeira, medindo (0,80x1,45)m, com 3 folhas, com acabamento para pintura.  Exclusive pintura, vidro e ferragem.  Fornecimento e colocacao.</v>
          </cell>
          <cell r="D3963" t="str">
            <v>un</v>
          </cell>
          <cell r="E3963">
            <v>302.47000000000003</v>
          </cell>
        </row>
        <row r="3964">
          <cell r="A3964" t="str">
            <v>ES004819</v>
          </cell>
          <cell r="B3964" t="str">
            <v>ES10200100/</v>
          </cell>
          <cell r="C3964" t="str">
            <v>Janela de correr de 2 folhas de (110x140)cm de Cedro ou similar, inclusive guarnicao.  Fornecimento e colocacao, exclusive fornecimento de ferragens.</v>
          </cell>
          <cell r="D3964" t="str">
            <v>un</v>
          </cell>
          <cell r="E3964">
            <v>312.55</v>
          </cell>
        </row>
        <row r="3965">
          <cell r="A3965" t="str">
            <v>ES005264</v>
          </cell>
          <cell r="B3965" t="str">
            <v>ES10200150/</v>
          </cell>
          <cell r="C3965" t="str">
            <v>Janela de correr medindo (150x150x3,5)cm, em Cedro ou similar, com 2 folhas, para vidro, com bandeira em caixilho de vidro, guarnicao em Canela ou similar.   Fornecimento e colocacao, exclusive fornecimento de ferragens.</v>
          </cell>
          <cell r="D3965" t="str">
            <v>un</v>
          </cell>
          <cell r="E3965">
            <v>503.3</v>
          </cell>
        </row>
        <row r="3966">
          <cell r="A3966" t="str">
            <v>ES004794</v>
          </cell>
          <cell r="B3966" t="str">
            <v>ES10200153/</v>
          </cell>
          <cell r="C3966" t="str">
            <v>Janela de correr medindo (150x150x3,5)cm, em Cedro ou similar, com 2 folhas, para vidro, com bandeira em caixilho de vidro, guarnicao em Imbuia, sendo a aduela de (13x3)cm, e alizares de (5x2)cm.  Fornecimento e colocao, exclusive fornecimento de ferragen</v>
          </cell>
          <cell r="D3966" t="str">
            <v>un</v>
          </cell>
          <cell r="E3966">
            <v>502.54</v>
          </cell>
        </row>
        <row r="3967">
          <cell r="A3967" t="str">
            <v>ES009431</v>
          </cell>
          <cell r="B3967" t="str">
            <v>ES10200156/</v>
          </cell>
          <cell r="C3967" t="str">
            <v>Janela de madeira medindo (3x2)m, tipo caixilho para vidro, bandeira em veneziana, com 2 folhas de correr, com acabamento para pintura.  Exclusive pintura, vidro e ferragem.  Fornecimento e colocacao.</v>
          </cell>
          <cell r="D3967" t="str">
            <v>m2</v>
          </cell>
          <cell r="E3967">
            <v>1551.91</v>
          </cell>
        </row>
        <row r="3968">
          <cell r="A3968" t="str">
            <v>ES004821</v>
          </cell>
          <cell r="B3968" t="str">
            <v>ES10200200/</v>
          </cell>
          <cell r="C3968" t="str">
            <v>Janela de correr de 4 folhas de (160x120)cm de Cedro ou similar, inclusive guarnicao.  Fornecimento e colocacao, exclusive fornecimento de ferragens.</v>
          </cell>
          <cell r="D3968" t="str">
            <v>un</v>
          </cell>
          <cell r="E3968">
            <v>529.57000000000005</v>
          </cell>
        </row>
        <row r="3969">
          <cell r="A3969" t="str">
            <v>ES004822</v>
          </cell>
          <cell r="B3969" t="str">
            <v>ES10200203/</v>
          </cell>
          <cell r="C3969" t="str">
            <v>Janela de correr de 4 folhas de (210x140)cm de Cedro ou similar, inclusive guarnicao.  Fornecimento e colocacao, exclusive fornecimento de ferragens.</v>
          </cell>
          <cell r="D3969" t="str">
            <v>un</v>
          </cell>
          <cell r="E3969">
            <v>791.45</v>
          </cell>
        </row>
        <row r="3970">
          <cell r="A3970" t="str">
            <v>ES004809</v>
          </cell>
          <cell r="B3970" t="str">
            <v>ES10200250/</v>
          </cell>
          <cell r="C3970" t="str">
            <v>Janela guilhotina medindo (150x150x3)cm, em Cedro ou similar, com 2 folhas, marco duplo em Imbuia ou similar, em caixilho para vidro, presos em borboletas.  Fornecimento e colocacao, exclusive fornecimento de ferragem.</v>
          </cell>
          <cell r="D3970" t="str">
            <v>un</v>
          </cell>
          <cell r="E3970">
            <v>569.32000000000005</v>
          </cell>
        </row>
        <row r="3971">
          <cell r="A3971" t="str">
            <v>ES004755</v>
          </cell>
          <cell r="B3971" t="str">
            <v>ES10200253A</v>
          </cell>
          <cell r="C3971" t="str">
            <v>Janela guilhotina medindo (150x150x3,5)cm, em Cedro ou Imbuia ou similar, com 2 folhas, em caixilho para vidro, marco duplo em Cedro ou Imbuia ou similar, com caixas para contra pesos.  Fornecimento, exclusive fornecimento de ferragens.</v>
          </cell>
          <cell r="D3971" t="str">
            <v>un</v>
          </cell>
          <cell r="E3971">
            <v>603.77</v>
          </cell>
        </row>
        <row r="3972">
          <cell r="A3972" t="str">
            <v>ES005489</v>
          </cell>
          <cell r="B3972" t="str">
            <v>ES10200300/</v>
          </cell>
          <cell r="C3972" t="str">
            <v>Janela veneziana medindo (100x100x3)cm, em Cedro ou similar, tipo VVP, vidro e postigo em 2 folhas, marco em Imbuia ou similar de (7x3)cm.  Exclusive fornecimento de ferragem.  Fornecimento e colocacao.</v>
          </cell>
          <cell r="D3972" t="str">
            <v>un</v>
          </cell>
          <cell r="E3972">
            <v>182.98</v>
          </cell>
        </row>
        <row r="3973">
          <cell r="A3973" t="str">
            <v>ES004802</v>
          </cell>
          <cell r="B3973" t="str">
            <v>ES10200303/</v>
          </cell>
          <cell r="C3973" t="str">
            <v>Janela veneziana, medindo (120x150x3)cm, em Cedro ou similar, tipo VVP, vidro e postigo em 2 folhas, marco em Imbuia ou similar, de (7x3)cm.  Exclusive fornecimento de ferragem.  Fornecimento e colocacao.</v>
          </cell>
          <cell r="D3973" t="str">
            <v>un</v>
          </cell>
          <cell r="E3973">
            <v>310.22000000000003</v>
          </cell>
        </row>
        <row r="3974">
          <cell r="A3974" t="str">
            <v>ES009433</v>
          </cell>
          <cell r="B3974" t="str">
            <v>ES10200306/</v>
          </cell>
          <cell r="C3974" t="str">
            <v>Janela em veneziana de madeira medindo (2,30x0,80)m, com 2 folhas de correr, com acabamento para pintura.  Exclusive pintura, vidro e ferragem.  Fornecimento e colocacao.</v>
          </cell>
          <cell r="D3974" t="str">
            <v>un</v>
          </cell>
          <cell r="E3974">
            <v>476.07</v>
          </cell>
        </row>
        <row r="3975">
          <cell r="A3975" t="str">
            <v>ES006827</v>
          </cell>
          <cell r="B3975" t="str">
            <v>ES10200350A</v>
          </cell>
          <cell r="C3975" t="str">
            <v>Janela medindo (1,22x2,60)m, com 2 folhas de abrir, 6 requadros para vidros e 1 bandeira fixa com requadros para vidros acima da porta, de (1,22x1)m e parte interna com quadro almofadas de madeira, executada em madeira macica de Cedro ou similar.  Forneci</v>
          </cell>
          <cell r="D3975" t="str">
            <v>un</v>
          </cell>
          <cell r="E3975">
            <v>1780.57</v>
          </cell>
        </row>
        <row r="3976">
          <cell r="A3976" t="str">
            <v>ES009228</v>
          </cell>
          <cell r="B3976" t="str">
            <v>ES10200400/</v>
          </cell>
          <cell r="C3976" t="str">
            <v>Janela mexicana, de (120x120)cm, em Angelim Pedra ou similar, 2 folhas de abrir e alizar de (5x2)cm.  Fornecimento e colocacao, exclusive o fornecimento das ferragens.</v>
          </cell>
          <cell r="D3976" t="str">
            <v>un</v>
          </cell>
          <cell r="E3976">
            <v>222.38</v>
          </cell>
        </row>
        <row r="3977">
          <cell r="A3977" t="str">
            <v>ES004683</v>
          </cell>
          <cell r="B3977" t="str">
            <v>ES10250050/</v>
          </cell>
          <cell r="C3977" t="str">
            <v>Compensado de Cedro ou similar, de 6mm (chapa de 2,2x1,6m).  Fornecimento.</v>
          </cell>
          <cell r="D3977" t="str">
            <v>m2</v>
          </cell>
          <cell r="E3977">
            <v>10.14</v>
          </cell>
        </row>
        <row r="3978">
          <cell r="A3978" t="str">
            <v>ES004684</v>
          </cell>
          <cell r="B3978" t="str">
            <v>ES10250053/</v>
          </cell>
          <cell r="C3978" t="str">
            <v>Compensado de Cedro ou similar, de 8mm (chapa de 2,2x1,6m).  Fornecimento.</v>
          </cell>
          <cell r="D3978" t="str">
            <v>m2</v>
          </cell>
          <cell r="E3978">
            <v>15.01</v>
          </cell>
        </row>
        <row r="3979">
          <cell r="A3979" t="str">
            <v>ES004772</v>
          </cell>
          <cell r="B3979" t="str">
            <v>ES10250062/</v>
          </cell>
          <cell r="C3979" t="str">
            <v>Compensado de Cedro ou similar, de 15mm (chapa de 2,20x1,60m). Fornecimento.</v>
          </cell>
          <cell r="D3979" t="str">
            <v>m2</v>
          </cell>
          <cell r="E3979">
            <v>21.31</v>
          </cell>
        </row>
        <row r="3980">
          <cell r="A3980" t="str">
            <v>ES004690</v>
          </cell>
          <cell r="B3980" t="str">
            <v>ES10250068/</v>
          </cell>
          <cell r="C3980" t="str">
            <v>Compensado de Cedro ou similar, de 20mm (chapa de 2,2x1,6m).  Fornecimento.</v>
          </cell>
          <cell r="D3980" t="str">
            <v>m2</v>
          </cell>
          <cell r="E3980">
            <v>27.17</v>
          </cell>
        </row>
        <row r="3981">
          <cell r="A3981" t="str">
            <v>ES004691</v>
          </cell>
          <cell r="B3981" t="str">
            <v>ES10250071/</v>
          </cell>
          <cell r="C3981" t="str">
            <v>Compensado de Cedro ou similar, de 25mm (chapa de 2,2x1,6m).  Fornecimento.</v>
          </cell>
          <cell r="D3981" t="str">
            <v>m2</v>
          </cell>
          <cell r="E3981">
            <v>32.61</v>
          </cell>
        </row>
        <row r="3982">
          <cell r="A3982" t="str">
            <v>ES004692</v>
          </cell>
          <cell r="B3982" t="str">
            <v>ES10250100/</v>
          </cell>
          <cell r="C3982" t="str">
            <v>Compensado naval de 10mm (chapa de 2,2x1,1m).  Fornecimento.</v>
          </cell>
          <cell r="D3982" t="str">
            <v>m2</v>
          </cell>
          <cell r="E3982">
            <v>16.75</v>
          </cell>
        </row>
        <row r="3983">
          <cell r="A3983" t="str">
            <v>ES004694</v>
          </cell>
          <cell r="B3983" t="str">
            <v>ES10250106/</v>
          </cell>
          <cell r="C3983" t="str">
            <v>Compensado naval de 14mm (chapa de 2,2x1,1m).  Fornecimento.</v>
          </cell>
          <cell r="D3983" t="str">
            <v>m2</v>
          </cell>
          <cell r="E3983">
            <v>21.56</v>
          </cell>
        </row>
        <row r="3984">
          <cell r="A3984" t="str">
            <v>ES009443</v>
          </cell>
          <cell r="B3984" t="str">
            <v>ES10250150/</v>
          </cell>
          <cell r="C3984" t="str">
            <v>Peca em Angelim ou similar, de 2"x1".  Fornecimento.</v>
          </cell>
          <cell r="D3984" t="str">
            <v>m</v>
          </cell>
          <cell r="E3984">
            <v>2.6</v>
          </cell>
        </row>
        <row r="3985">
          <cell r="A3985" t="str">
            <v>ES008151</v>
          </cell>
          <cell r="B3985" t="str">
            <v>ES10250200/</v>
          </cell>
          <cell r="C3985" t="str">
            <v>Peca em Ipe ou similar, de 2"x8".  Fornecimento.</v>
          </cell>
          <cell r="D3985" t="str">
            <v>m</v>
          </cell>
          <cell r="E3985">
            <v>30.65</v>
          </cell>
        </row>
        <row r="3986">
          <cell r="A3986" t="str">
            <v>ES004698</v>
          </cell>
          <cell r="B3986" t="str">
            <v>ES10250256/</v>
          </cell>
          <cell r="C3986" t="str">
            <v>Peca em Macaranduba ou similar, serrada, de 3"x3".  Fornecimento.</v>
          </cell>
          <cell r="D3986" t="str">
            <v>m</v>
          </cell>
          <cell r="E3986">
            <v>5.08</v>
          </cell>
        </row>
        <row r="3987">
          <cell r="A3987" t="str">
            <v>ES004699</v>
          </cell>
          <cell r="B3987" t="str">
            <v>ES10250259/</v>
          </cell>
          <cell r="C3987" t="str">
            <v>Peca em Macaranduba ou similar, serrada, de 3"x4 1/2".  Fornecimento.</v>
          </cell>
          <cell r="D3987" t="str">
            <v>m</v>
          </cell>
          <cell r="E3987">
            <v>8.0399999999999991</v>
          </cell>
        </row>
        <row r="3988">
          <cell r="A3988" t="str">
            <v>ES004682</v>
          </cell>
          <cell r="B3988" t="str">
            <v>ES10250262/</v>
          </cell>
          <cell r="C3988" t="str">
            <v>Peca em Macaranduba ou similar, serrada, de 3"x6".  Fornecimento.</v>
          </cell>
          <cell r="D3988" t="str">
            <v>m</v>
          </cell>
          <cell r="E3988">
            <v>9.26</v>
          </cell>
        </row>
        <row r="3989">
          <cell r="A3989" t="str">
            <v>ES004689</v>
          </cell>
          <cell r="B3989" t="str">
            <v>ES10250306/</v>
          </cell>
          <cell r="C3989" t="str">
            <v>Peca de Pinho de 1a ou similar, de 1"x12".  Fornecimento.</v>
          </cell>
          <cell r="D3989" t="str">
            <v>m</v>
          </cell>
          <cell r="E3989">
            <v>7.08</v>
          </cell>
        </row>
        <row r="3990">
          <cell r="A3990" t="str">
            <v>ES004688</v>
          </cell>
          <cell r="B3990" t="str">
            <v>ES10250312/</v>
          </cell>
          <cell r="C3990" t="str">
            <v>Peca de Pinho de 1a ou similar, de 3"x3".  Fornecimento.</v>
          </cell>
          <cell r="D3990" t="str">
            <v>m</v>
          </cell>
          <cell r="E3990">
            <v>4.3899999999999997</v>
          </cell>
        </row>
        <row r="3991">
          <cell r="A3991" t="str">
            <v>ES004697</v>
          </cell>
          <cell r="B3991" t="str">
            <v>ES10250315/</v>
          </cell>
          <cell r="C3991" t="str">
            <v>Peca de Pinho de 1a ou similar, de 3"x6".  Fornecimento.</v>
          </cell>
          <cell r="D3991" t="str">
            <v>m</v>
          </cell>
          <cell r="E3991">
            <v>13.5</v>
          </cell>
        </row>
        <row r="3992">
          <cell r="A3992" t="str">
            <v>ES006040</v>
          </cell>
          <cell r="B3992" t="str">
            <v>ES10250318/</v>
          </cell>
          <cell r="C3992" t="str">
            <v>Peca de Pinho do Parana ou similar de 3a ou similar, de 3"x6", inclusive transporte ate a obra, exclusive colocacao.  Fornecimento.</v>
          </cell>
          <cell r="D3992" t="str">
            <v>m</v>
          </cell>
          <cell r="E3992">
            <v>9.26</v>
          </cell>
        </row>
        <row r="3993">
          <cell r="A3993" t="str">
            <v>ES005238</v>
          </cell>
          <cell r="B3993" t="str">
            <v>ES10300050/</v>
          </cell>
          <cell r="C3993" t="str">
            <v>Prateleira em compensado de Cedro ou similar, com espessura 20mm e largura 40cm, sobre cantoneira de ferro.  Fornecimento e colocacao.</v>
          </cell>
          <cell r="D3993" t="str">
            <v>m</v>
          </cell>
          <cell r="E3993">
            <v>25.73</v>
          </cell>
        </row>
        <row r="3994">
          <cell r="A3994" t="str">
            <v>ES004744</v>
          </cell>
          <cell r="B3994" t="str">
            <v>ES10300053/</v>
          </cell>
          <cell r="C3994" t="str">
            <v>Prateleira em compensado de Cedro ou similar, com espessura de 20mm e 40cm de largura, sobre cantoneiras de ferro.  Fornecimento e assentamento.</v>
          </cell>
          <cell r="D3994" t="str">
            <v>m</v>
          </cell>
          <cell r="E3994">
            <v>29.44</v>
          </cell>
        </row>
        <row r="3995">
          <cell r="A3995" t="str">
            <v>ES004522</v>
          </cell>
          <cell r="B3995" t="str">
            <v>ES10300056/</v>
          </cell>
          <cell r="C3995" t="str">
            <v>Prateleira em compensado de Cedro ou similar, com espessura 2cm, largura 40cm, revestida em formica nas 2 faces e espessura, sobre cantoneira de ferro.</v>
          </cell>
          <cell r="D3995" t="str">
            <v>m</v>
          </cell>
          <cell r="E3995">
            <v>80.8</v>
          </cell>
        </row>
        <row r="3996">
          <cell r="A3996" t="str">
            <v>ES004743</v>
          </cell>
          <cell r="B3996" t="str">
            <v>ES10300100/</v>
          </cell>
          <cell r="C3996" t="str">
            <v>Prateleira em compensado de Cedro ou similar, com espessura de 20mm e 50cm de largura, sobre cantoneiras de ferro.  Fornecimento e assentamento.</v>
          </cell>
          <cell r="D3996" t="str">
            <v>m</v>
          </cell>
          <cell r="E3996">
            <v>28.67</v>
          </cell>
        </row>
        <row r="3997">
          <cell r="A3997" t="str">
            <v>ES004745</v>
          </cell>
          <cell r="B3997" t="str">
            <v>ES10300103/</v>
          </cell>
          <cell r="C3997" t="str">
            <v>Prateleira em compensado de Cedro ou similar, com espessura 2cm, largura 50cm, revestida em formica nas 2 faces e espessura, sobre cantoneira de chapa de ferro com abas iguais de 1"x1/8".</v>
          </cell>
          <cell r="D3997" t="str">
            <v>m</v>
          </cell>
          <cell r="E3997">
            <v>61.96</v>
          </cell>
        </row>
        <row r="3998">
          <cell r="A3998" t="str">
            <v>ES005032</v>
          </cell>
          <cell r="B3998" t="str">
            <v>ES35050450/</v>
          </cell>
          <cell r="C3998" t="str">
            <v>Veneziana para exaustor de fabricacao da Fundicao Aurea ou similar.  Fornecimento e colocacao.</v>
          </cell>
          <cell r="D3998" t="str">
            <v>un</v>
          </cell>
          <cell r="E3998">
            <v>248.36</v>
          </cell>
        </row>
        <row r="3999">
          <cell r="A3999" t="str">
            <v>ES000913</v>
          </cell>
          <cell r="B3999" t="str">
            <v>ES40050050/</v>
          </cell>
          <cell r="C3999" t="str">
            <v>Conjunto de ferragens La Fonte ou similar, para portas de madeira, internas, constando de fornecimento sem colocacao (esta incluida no fornecimento e colocacao das esquadrias), de: fechadura referencia 1515 ST-2, acabamento cromado, macanetas referencia 4</v>
          </cell>
          <cell r="D3999" t="str">
            <v>un</v>
          </cell>
          <cell r="E3999">
            <v>63.42</v>
          </cell>
        </row>
        <row r="4000">
          <cell r="A4000" t="str">
            <v>ES004557</v>
          </cell>
          <cell r="B4000" t="str">
            <v>ES40050053/</v>
          </cell>
          <cell r="C4000" t="str">
            <v>Ferragens La Fonte ou similar, para portas de madeira, interna, constando de fornecimento de: fechadura referencia 1515 ST-2  CR, macaneta referencia 435, rosca referencia 687-R, 2 fechos 400 de 4cm e 6 dobradicas de ferro galvanizado de 3"x2 1/2" referen</v>
          </cell>
          <cell r="D4000" t="str">
            <v>un</v>
          </cell>
          <cell r="E4000">
            <v>107.38</v>
          </cell>
        </row>
        <row r="4001">
          <cell r="A4001" t="str">
            <v>ES005265</v>
          </cell>
          <cell r="B4001" t="str">
            <v>ES40050056/</v>
          </cell>
          <cell r="C4001" t="str">
            <v>Conjunto Hercules-4, de ferragens Haga ou similar, para portas internas, constando de fornecimento sem colocacao (esta incluida no fornecimento e colocacao das esquadrias) de 3 dobradicas de ferro galvanizado referencia 246-G de 3"x2 1/2", com pino e bola</v>
          </cell>
          <cell r="D4001" t="str">
            <v>un</v>
          </cell>
          <cell r="E4001">
            <v>18.82</v>
          </cell>
        </row>
        <row r="4002">
          <cell r="A4002" t="str">
            <v>ES000914</v>
          </cell>
          <cell r="B4002" t="str">
            <v>ES40050100/</v>
          </cell>
          <cell r="C4002" t="str">
            <v>Conjunto de ferragens La Fonte ou similar, para portas de madeira de sanitarios ou chuveiros coletivos, constando de fornecimento sem colocacao (esta incluida no fornecimento  e colocacao das esquadrias), de: 1 fecho de sobrepor livre-ocupado referencia 7</v>
          </cell>
          <cell r="D4002" t="str">
            <v>un</v>
          </cell>
          <cell r="E4002">
            <v>25.48</v>
          </cell>
        </row>
        <row r="4003">
          <cell r="A4003" t="str">
            <v>ES004685</v>
          </cell>
          <cell r="B4003" t="str">
            <v>ES40050103/</v>
          </cell>
          <cell r="C4003" t="str">
            <v>Ferragens para portas de madeira de sanitarios ou chuveiros coletivos constando de fornecimento sem colocacao (esta incluida no fornecimento e colocacao das esquadrias).  De fecho de sobrepor livre-ocupado, 3 dobradicas de ferro galvanizado 3"x3", soldada</v>
          </cell>
          <cell r="D4003" t="str">
            <v>un</v>
          </cell>
          <cell r="E4003">
            <v>19.87</v>
          </cell>
        </row>
        <row r="4004">
          <cell r="A4004" t="str">
            <v>ES004592</v>
          </cell>
          <cell r="B4004" t="str">
            <v>ES40050150/</v>
          </cell>
          <cell r="C4004" t="str">
            <v>Conjunto de ferragens La Fonte ou similar, para portas de madeira de 2 folhas de abrir de entrada principal, constando de fornecimento sem colocacao (esta incluida no fornecimento e colocacao das esquadrias), de: fechadura referencia 330 ST-2 aco cromado,</v>
          </cell>
          <cell r="D4004" t="str">
            <v>un</v>
          </cell>
          <cell r="E4004">
            <v>177.5</v>
          </cell>
        </row>
        <row r="4005">
          <cell r="A4005" t="str">
            <v>ES004596</v>
          </cell>
          <cell r="B4005" t="str">
            <v>ES40050153/</v>
          </cell>
          <cell r="C4005" t="str">
            <v>Conjunto de ferragens La Fonte ou similar, para portas de madeira de 2 folhas de abrir, internas, constando de fornecimento sem colocacao (esta incluida no fornecimento e colocacao das esquadrias), de: fechadura referencia 1515 ST-2 acabamento cromado, en</v>
          </cell>
          <cell r="D4005" t="str">
            <v>un</v>
          </cell>
          <cell r="E4005">
            <v>107.38</v>
          </cell>
        </row>
        <row r="4006">
          <cell r="A4006" t="str">
            <v>ES004593</v>
          </cell>
          <cell r="B4006" t="str">
            <v>ES40050200/</v>
          </cell>
          <cell r="C4006" t="str">
            <v>Conjunto de ferragens La Fonte ou similar, para portas de madeira de entrada de servico, constando de fornecimento sem colocacao (esta incluida no fornecimento e colocacao das esquadrias), de: fechadura  referencia 377 acabamento cromado, com cilindro e 3</v>
          </cell>
          <cell r="D4006" t="str">
            <v>un</v>
          </cell>
          <cell r="E4006">
            <v>55.52</v>
          </cell>
        </row>
        <row r="4007">
          <cell r="A4007" t="str">
            <v>ES004595</v>
          </cell>
          <cell r="B4007" t="str">
            <v>ES40050203/</v>
          </cell>
          <cell r="C4007" t="str">
            <v>Conjunto de ferragens La Fonte ou similar, para portas de madeira internas de dependencias de servico, constando de fornecimento sem colocacao (esta incluida no fornecimento e colocacao das esquadrias), de: fechadura referencia CR1515 ST-2 acabamento crom</v>
          </cell>
          <cell r="D4007" t="str">
            <v>un</v>
          </cell>
          <cell r="E4007">
            <v>71.61</v>
          </cell>
        </row>
        <row r="4008">
          <cell r="A4008" t="str">
            <v>ES004594</v>
          </cell>
          <cell r="B4008" t="str">
            <v>ES40050250/</v>
          </cell>
          <cell r="C4008" t="str">
            <v>Conjunto de ferragens Papaiz ou similar, para portas de madeira de entrada principal, constando de fornecimento sem colocacao (esta incluida no fornecimento e colocacao das esquadrias), de: fechadura referencia 142 com cilindro a cruz e 3  dobradicas crom</v>
          </cell>
          <cell r="D4008" t="str">
            <v>un</v>
          </cell>
          <cell r="E4008">
            <v>61.06</v>
          </cell>
        </row>
        <row r="4009">
          <cell r="A4009" t="str">
            <v>ES004976</v>
          </cell>
          <cell r="B4009" t="str">
            <v>ES40050256/</v>
          </cell>
          <cell r="C4009" t="str">
            <v>Conjunto de ferragens Haga ou similar, para portas de madeira de entrada de barracao de obra ou casa tipo popular, constando de fornecimento sem colocacao (esta incluida no fornecimento e colocacao das esquadrias) de fechadura, caixao de sobrepor e 3 dobr</v>
          </cell>
          <cell r="D4009" t="str">
            <v>un</v>
          </cell>
          <cell r="E4009">
            <v>13.34</v>
          </cell>
        </row>
        <row r="4010">
          <cell r="A4010" t="str">
            <v>ES004782</v>
          </cell>
          <cell r="B4010" t="str">
            <v>ES40050300/</v>
          </cell>
          <cell r="C4010" t="str">
            <v>Conjunto de ferragens La Fonte ou similar, para portas de madeira, internas de banheiro de servico, constando de fornecimento sem colocacao (esta incluida no fornecimento e colocacao das esquadrias) de fechaduras, acabamento cromado, tanqueta, entrada e 3</v>
          </cell>
          <cell r="D4010" t="str">
            <v>un</v>
          </cell>
          <cell r="E4010">
            <v>40.51</v>
          </cell>
        </row>
        <row r="4011">
          <cell r="A4011" t="str">
            <v>ES005249</v>
          </cell>
          <cell r="B4011" t="str">
            <v>ES40050303/</v>
          </cell>
          <cell r="C4011" t="str">
            <v>Conjunto de ferragens La Fonte ou similar, para portas de madeira de banheiro, constando de fornecimento sem colocacao (esta incluida no fornecimento e colocacao das esquadrias), de: fechadura referencia 7070-ST-2 acabamento cromado,  macanetas referencia</v>
          </cell>
          <cell r="D4011" t="str">
            <v>un</v>
          </cell>
          <cell r="E4011">
            <v>71.95</v>
          </cell>
        </row>
        <row r="4012">
          <cell r="A4012" t="str">
            <v>ES004980</v>
          </cell>
          <cell r="B4012" t="str">
            <v>ES40050350/</v>
          </cell>
          <cell r="C4012" t="str">
            <v>Conjunto de ferragens La Fonte ou similar, para portas de madeira de correr, constando de fornecimento sem colocacao (esta incluida no fornecimento e colocacao das esquadrias), de fechadura, acabamento cromado, 2m de trilhos, 2 roldanas, 2 guias de latao,</v>
          </cell>
          <cell r="D4012" t="str">
            <v>un</v>
          </cell>
          <cell r="E4012">
            <v>114.39</v>
          </cell>
        </row>
        <row r="4013">
          <cell r="A4013" t="str">
            <v>ES004979</v>
          </cell>
          <cell r="B4013" t="str">
            <v>ES40050353/</v>
          </cell>
          <cell r="C4013" t="str">
            <v>Conjunto de ferragens La Fonte ou similar, para jogo 2 portas de correr, constando de fornecimento sem colocacao (esta incluida no fornecimento e colocacao das esquadrias) de fechadura, acabamento cromado, 4m de trilhos, 4 roldanas, 4 guias de latao de 3/</v>
          </cell>
          <cell r="D4013" t="str">
            <v>un</v>
          </cell>
          <cell r="E4013">
            <v>206.59</v>
          </cell>
        </row>
        <row r="4014">
          <cell r="A4014" t="str">
            <v>ES004981</v>
          </cell>
          <cell r="B4014" t="str">
            <v>ES40050400/</v>
          </cell>
          <cell r="C4014" t="str">
            <v>Conjunto de ferragens para portas de madeira colocadas em divisorias de marmore, marmorite ou concreto, ate 4cm de espessura, constando de fornecimento sem colocacao (esta incluida no fornecimento e colocacao da porta) de 2 dobradicas com contra placa, co</v>
          </cell>
          <cell r="D4014" t="str">
            <v>un</v>
          </cell>
          <cell r="E4014">
            <v>194.49</v>
          </cell>
        </row>
        <row r="4015">
          <cell r="A4015" t="str">
            <v>ES004818</v>
          </cell>
          <cell r="B4015" t="str">
            <v>ES40050450/</v>
          </cell>
          <cell r="C4015" t="str">
            <v>Conjunto de ferragens para portas de correr de armarios em banca, constando de 2m em trilho de aluminio (1/4"x1/4"), 4 rodizios de latao e 2 conchas da La Fonte ou similar.</v>
          </cell>
          <cell r="D4015" t="str">
            <v>un</v>
          </cell>
          <cell r="E4015">
            <v>29.64</v>
          </cell>
        </row>
        <row r="4016">
          <cell r="A4016" t="str">
            <v>ES004687</v>
          </cell>
          <cell r="B4016" t="str">
            <v>ES40050500/</v>
          </cell>
          <cell r="C4016" t="str">
            <v>Fechadura La Fonte ou similar, para portas de madeira de entrada principal referencia 330 ST-2, cromada, macanetas referencia 204 e espelho referencia 134.  Fornecimento da peca.</v>
          </cell>
          <cell r="D4016" t="str">
            <v>un</v>
          </cell>
          <cell r="E4016">
            <v>218.09</v>
          </cell>
        </row>
        <row r="4017">
          <cell r="A4017" t="str">
            <v>ES005269</v>
          </cell>
          <cell r="B4017" t="str">
            <v>ES40050503/</v>
          </cell>
          <cell r="C4017" t="str">
            <v>Fechadura La Fonte ou similar, para portas de madeira de entrada principal, constando de fornecimento sem colocacao (esta incluida no fornecimento e colocacao das esquadrias), de: fechadura referencia 330-ST, com cilindro, de acabamento cromado, macanetas</v>
          </cell>
          <cell r="D4017" t="str">
            <v>un</v>
          </cell>
          <cell r="E4017">
            <v>227.06</v>
          </cell>
        </row>
        <row r="4018">
          <cell r="A4018" t="str">
            <v>ES004686</v>
          </cell>
          <cell r="B4018" t="str">
            <v>ES40050550/</v>
          </cell>
          <cell r="C4018" t="str">
            <v>Fechadura La Fonte ou similar, para portas de madeira de banheiro referencia 7070 ST-2, cromada, macanetas referencia 435, tranqueta referencia 687-TE, rosetas referencia 687-R e entrada referencia 687-E.  Fornecimento da peca.</v>
          </cell>
          <cell r="D4018" t="str">
            <v>un</v>
          </cell>
          <cell r="E4018">
            <v>53.35</v>
          </cell>
        </row>
        <row r="4019">
          <cell r="A4019" t="str">
            <v>ES004444</v>
          </cell>
          <cell r="B4019" t="str">
            <v>ES40050650/</v>
          </cell>
          <cell r="C4019" t="str">
            <v>Ferragens para portas, 1 folha de vidro temperado de 10mm; so fornecimento, exclusive mola hidraulica de piso.</v>
          </cell>
          <cell r="D4019" t="str">
            <v>un</v>
          </cell>
          <cell r="E4019">
            <v>119.63</v>
          </cell>
        </row>
        <row r="4020">
          <cell r="A4020" t="str">
            <v>ES004974</v>
          </cell>
          <cell r="B4020" t="str">
            <v>ES40050700/</v>
          </cell>
          <cell r="C4020" t="str">
            <v>Ferragens para portas de madeira de armario, constando de fornecimento sem colocacao (esta incluida no fornecimento e colocacao das esquadrias) de fechadura La Fonte ou similar, acabamento cromado e dobradica de latao cromado de (2 1/2x13/80) de Page ou s</v>
          </cell>
          <cell r="D4020" t="str">
            <v>un</v>
          </cell>
          <cell r="E4020">
            <v>37.119999999999997</v>
          </cell>
        </row>
        <row r="4021">
          <cell r="A4021" t="str">
            <v>ES009040</v>
          </cell>
          <cell r="B4021" t="str">
            <v>ES40100050/</v>
          </cell>
          <cell r="C4021" t="str">
            <v>Conjunto de ferragens para janela de madeira, tipo guilhotina, constando de fornecimento sem colocacao (esta incluida no fornecimento e colocacao das esquadrias), 2 borboletas de latao e 4 conchas.</v>
          </cell>
          <cell r="D4021" t="str">
            <v>un</v>
          </cell>
          <cell r="E4021">
            <v>36.159999999999997</v>
          </cell>
        </row>
        <row r="4022">
          <cell r="A4022" t="str">
            <v>ES005275</v>
          </cell>
          <cell r="B4022" t="str">
            <v>ES40100100/</v>
          </cell>
          <cell r="C4022" t="str">
            <v>Conjunto de ferragens La Fonte ou similar, para janelas de madeira de correr, em 2 folhas, constando de fornecimento sem colocacao (esta incluida no fornecimento e colocacao das esquadrias), de: 4 rodizios de latao com rolamentos para trilhos referencia 1</v>
          </cell>
          <cell r="D4022" t="str">
            <v>un</v>
          </cell>
          <cell r="E4022">
            <v>57.5</v>
          </cell>
        </row>
        <row r="4023">
          <cell r="A4023" t="str">
            <v>ES005276</v>
          </cell>
          <cell r="B4023" t="str">
            <v>ES40100150/</v>
          </cell>
          <cell r="C4023" t="str">
            <v>Ferragens para janelas de abrir de 2 folhas em madeira, constando de cremone completo La Fonte referencia 640-F ou similar, 2 carrancas La Fonte referencia 567 ou similar e 6 dobradicas de 2 1/2"x3" em ferro galvanizado com pino e bolas de latao, Page ref</v>
          </cell>
          <cell r="D4023" t="str">
            <v>un</v>
          </cell>
          <cell r="E4023">
            <v>38.46</v>
          </cell>
        </row>
        <row r="4024">
          <cell r="A4024" t="str">
            <v>ES004977</v>
          </cell>
          <cell r="B4024" t="str">
            <v>ES40150050/</v>
          </cell>
          <cell r="C4024" t="str">
            <v>Conjunto de ferragens da La Fonte ou similar, para portas de divisorias tipo Eucatex, Duratex ou similar, constando de fornecimento sem colocacao (esta incluida no fornecimento e colocacao das divisorias) de fechadura, acabamento cromado de cilindro e 3 d</v>
          </cell>
          <cell r="D4024" t="str">
            <v>un</v>
          </cell>
          <cell r="E4024">
            <v>63.27</v>
          </cell>
        </row>
        <row r="4025">
          <cell r="A4025" t="str">
            <v>ES004975</v>
          </cell>
          <cell r="B4025" t="str">
            <v>ES40150053/</v>
          </cell>
          <cell r="C4025" t="str">
            <v>Conjunto de ferragens da La Fonte ou similar, para portas de divisorias tipo Eucatex, Duratex ou similar, 2 folhas, constando de fornecimento sem colocacao (esta incluida no fornecimento e colocacao das divisorias) de fechadura, acabamento cromado de cili</v>
          </cell>
          <cell r="D4025" t="str">
            <v>un</v>
          </cell>
          <cell r="E4025">
            <v>156.71</v>
          </cell>
        </row>
        <row r="4026">
          <cell r="A4026" t="str">
            <v>ES004566</v>
          </cell>
          <cell r="B4026" t="str">
            <v>ES40150100/</v>
          </cell>
          <cell r="C4026" t="str">
            <v>Fornecimento, exclusive colocacao, de conjunto de ferragens para divisorias de sanitarios em marmore ou marmorite, fabricacao Udinese ou similar, composto por cantoneiras, porcas e parafusos de aluminio.</v>
          </cell>
          <cell r="D4026" t="str">
            <v>un</v>
          </cell>
          <cell r="E4026">
            <v>36.56</v>
          </cell>
        </row>
        <row r="4027">
          <cell r="A4027" t="str">
            <v>ES004461</v>
          </cell>
          <cell r="B4027" t="str">
            <v>ES45050050A</v>
          </cell>
          <cell r="C4027" t="str">
            <v>Espelho de cristal com 4mm de espessura, com moldura de madeira.  Fornecimento e colocacao.</v>
          </cell>
          <cell r="D4027" t="str">
            <v>m2</v>
          </cell>
          <cell r="E4027">
            <v>105.83</v>
          </cell>
        </row>
        <row r="4028">
          <cell r="A4028" t="str">
            <v>ES006743</v>
          </cell>
          <cell r="B4028" t="str">
            <v>ES45050100A</v>
          </cell>
          <cell r="C4028" t="str">
            <v>Vidro aramado com espessura de 7mm.  Fornecimento e colocacao.</v>
          </cell>
          <cell r="D4028" t="str">
            <v>m2</v>
          </cell>
          <cell r="E4028">
            <v>109.15</v>
          </cell>
        </row>
        <row r="4029">
          <cell r="A4029" t="str">
            <v>ES004756</v>
          </cell>
          <cell r="B4029" t="str">
            <v>ES45050150A</v>
          </cell>
          <cell r="C4029" t="str">
            <v>Vidro colorido fume, de 4mm de espessura.  Fornecimento e colocacao.</v>
          </cell>
          <cell r="D4029" t="str">
            <v>m2</v>
          </cell>
          <cell r="E4029">
            <v>60.97</v>
          </cell>
        </row>
        <row r="4030">
          <cell r="A4030" t="str">
            <v>ES009473</v>
          </cell>
          <cell r="B4030" t="str">
            <v>ES45050212/</v>
          </cell>
          <cell r="C4030" t="str">
            <v>Vidro cristal com espessura de 10mm.  Fornecimento e colocacao.</v>
          </cell>
          <cell r="D4030" t="str">
            <v>m2</v>
          </cell>
          <cell r="E4030">
            <v>164.25</v>
          </cell>
        </row>
        <row r="4031">
          <cell r="A4031" t="str">
            <v>ES008150</v>
          </cell>
          <cell r="B4031" t="str">
            <v>ES45050256/</v>
          </cell>
          <cell r="C4031" t="str">
            <v>Vidro laminado com espessura de 6mm.  Fornecimento e colocacao.</v>
          </cell>
          <cell r="D4031" t="str">
            <v>m2</v>
          </cell>
          <cell r="E4031">
            <v>138.75</v>
          </cell>
        </row>
        <row r="4032">
          <cell r="A4032" t="str">
            <v>ES010128</v>
          </cell>
          <cell r="B4032" t="str">
            <v>ES45050262/</v>
          </cell>
          <cell r="C4032" t="str">
            <v>Vidro laminado com espessura de 10mm.  Fornecimento e colocacao.</v>
          </cell>
          <cell r="D4032" t="str">
            <v>m2</v>
          </cell>
          <cell r="E4032">
            <v>242</v>
          </cell>
        </row>
        <row r="4033">
          <cell r="A4033" t="str">
            <v>ES000891</v>
          </cell>
          <cell r="B4033" t="str">
            <v>ES45050300/</v>
          </cell>
          <cell r="C4033" t="str">
            <v>Vidro plano transparente, comum, de 3mm espessura, indicado para vaos ate (1x0,80)m.  Fornecimento e colocacao.</v>
          </cell>
          <cell r="D4033" t="str">
            <v>m2</v>
          </cell>
          <cell r="E4033">
            <v>36.75</v>
          </cell>
        </row>
        <row r="4034">
          <cell r="A4034" t="str">
            <v>ES000892</v>
          </cell>
          <cell r="B4034" t="str">
            <v>ES45050303/</v>
          </cell>
          <cell r="C4034" t="str">
            <v>Vidro plano transparente, comum, com espessura de 4mm, indicado para vaos ate (1,60x0,80)m. Fornecimento e colocacao.</v>
          </cell>
          <cell r="D4034" t="str">
            <v>m2</v>
          </cell>
          <cell r="E4034">
            <v>46.06</v>
          </cell>
        </row>
        <row r="4035">
          <cell r="A4035" t="str">
            <v>ES004751</v>
          </cell>
          <cell r="B4035" t="str">
            <v>ES45050306A</v>
          </cell>
          <cell r="C4035" t="str">
            <v>Vidro plano transparente, comum, de 5mm espessura, indicado para vaos ate (2,10x1)m. Fornecimento e colocacao.</v>
          </cell>
          <cell r="D4035" t="str">
            <v>m2</v>
          </cell>
          <cell r="E4035">
            <v>46.02</v>
          </cell>
        </row>
        <row r="4036">
          <cell r="A4036" t="str">
            <v>ES004750</v>
          </cell>
          <cell r="B4036" t="str">
            <v>ES45050309A</v>
          </cell>
          <cell r="C4036" t="str">
            <v>Vidro plano transparente, comum, com espessura de 6mm, indicado para vaos ate (2,10x1,40)m. Fornecimento e colocacao.</v>
          </cell>
          <cell r="D4036" t="str">
            <v>m2</v>
          </cell>
          <cell r="E4036">
            <v>61.24</v>
          </cell>
        </row>
        <row r="4037">
          <cell r="A4037" t="str">
            <v>ES000893</v>
          </cell>
          <cell r="B4037" t="str">
            <v>ES45050350/</v>
          </cell>
          <cell r="C4037" t="str">
            <v>Vidro transparente, fantasia, de 4mm de espessura, do tipo martelado, artico ou lixa.  Fornecimento e colocacao.</v>
          </cell>
          <cell r="D4037" t="str">
            <v>m2</v>
          </cell>
          <cell r="E4037">
            <v>43.46</v>
          </cell>
        </row>
        <row r="4038">
          <cell r="A4038" t="str">
            <v>ES004752</v>
          </cell>
          <cell r="B4038" t="str">
            <v>ES45100050A</v>
          </cell>
          <cell r="C4038" t="str">
            <v>Vidro temperado incolor com espessura de 10mm.  Fornecimento e instalacao.</v>
          </cell>
          <cell r="D4038" t="str">
            <v>m2</v>
          </cell>
          <cell r="E4038">
            <v>210.43</v>
          </cell>
        </row>
        <row r="4039">
          <cell r="A4039" t="str">
            <v>ES004465</v>
          </cell>
          <cell r="B4039" t="str">
            <v>ES45100100A</v>
          </cell>
          <cell r="C4039" t="str">
            <v>Vidro temperado incolor, tipo martelado, com espessura de 10mm.  Fornecimento e instalacao.</v>
          </cell>
          <cell r="D4039" t="str">
            <v>m2</v>
          </cell>
          <cell r="E4039">
            <v>210.43</v>
          </cell>
        </row>
        <row r="4040">
          <cell r="A4040" t="str">
            <v>ES006755</v>
          </cell>
          <cell r="B4040" t="str">
            <v>ES45150050/</v>
          </cell>
          <cell r="C4040" t="str">
            <v>Vidro plumbifero com espessura maxima de 8mm, para uso em salas radiologicas a prova de Raio X, nas dimensoesde (0,30x0,30)m, inclusive caixilho e mao-de-obra de instalacao.</v>
          </cell>
          <cell r="D4040" t="str">
            <v>un</v>
          </cell>
          <cell r="E4040">
            <v>2265.8000000000002</v>
          </cell>
        </row>
        <row r="4041">
          <cell r="A4041" t="str">
            <v>ES006753</v>
          </cell>
          <cell r="B4041" t="str">
            <v>ES45150100/</v>
          </cell>
          <cell r="C4041" t="str">
            <v>Vidro plumbifero com espessura maxima de 8mm, para uso em salas radiologicas a prova de Raio X, nas dimensoesde (0,60x0,60)m, inclusive caixilho e mao-de-obra de instalacao.</v>
          </cell>
          <cell r="D4041" t="str">
            <v>un</v>
          </cell>
          <cell r="E4041">
            <v>7700.67</v>
          </cell>
        </row>
        <row r="4042">
          <cell r="A4042" t="str">
            <v>ES006754</v>
          </cell>
          <cell r="B4042" t="str">
            <v>ES45150150/</v>
          </cell>
          <cell r="C4042" t="str">
            <v>Vidro plumbifero com espessura maxima de 8mm, para uso em salas radiologicas a prova de Raio X, nas dimensoesde (1,20x0,70)m, inclusive caixilho e mao-de-obra de instalacao.</v>
          </cell>
          <cell r="D4042" t="str">
            <v>un</v>
          </cell>
          <cell r="E4042">
            <v>16238.5</v>
          </cell>
        </row>
        <row r="4043">
          <cell r="A4043" t="str">
            <v>ES008914</v>
          </cell>
          <cell r="B4043" t="str">
            <v>ES45200050/</v>
          </cell>
          <cell r="C4043" t="str">
            <v>Placa de policarbonato em cristal compacto, em placas de (2,44x1,22x0,01)m.  Fornecimento  sem colocacao.</v>
          </cell>
          <cell r="D4043" t="str">
            <v>m2</v>
          </cell>
          <cell r="E4043">
            <v>416.25</v>
          </cell>
        </row>
        <row r="4044">
          <cell r="A4044" t="str">
            <v>ES008911</v>
          </cell>
          <cell r="B4044" t="str">
            <v>ES45200053/</v>
          </cell>
          <cell r="C4044" t="str">
            <v>Placa de policarbonato em cristal compacto, em placas de (2,44x1,22x0,004)m.  Fornecimento  sem colocacao.</v>
          </cell>
          <cell r="D4044" t="str">
            <v>m2</v>
          </cell>
          <cell r="E4044">
            <v>134.02000000000001</v>
          </cell>
        </row>
        <row r="4045">
          <cell r="A4045" t="str">
            <v>ES008912</v>
          </cell>
          <cell r="B4045" t="str">
            <v>ES45200056/</v>
          </cell>
          <cell r="C4045" t="str">
            <v>Placa de policarbonato em cristal compacto, em placas de (2,44x1,22x0,006)m.  Fornecimento  sem colocacao.</v>
          </cell>
          <cell r="D4045" t="str">
            <v>m2</v>
          </cell>
          <cell r="E4045">
            <v>222.58</v>
          </cell>
        </row>
        <row r="4046">
          <cell r="A4046" t="str">
            <v>ES008913</v>
          </cell>
          <cell r="B4046" t="str">
            <v>ES45200059/</v>
          </cell>
          <cell r="C4046" t="str">
            <v>Placa de policarbonato em cristal compacto, em placas de (2,44x1,22x0,008)m.  Fornecimento  sem colocacao.</v>
          </cell>
          <cell r="D4046" t="str">
            <v>m2</v>
          </cell>
          <cell r="E4046">
            <v>277.11</v>
          </cell>
        </row>
        <row r="4047">
          <cell r="A4047" t="str">
            <v>ES004765</v>
          </cell>
          <cell r="B4047" t="str">
            <v>ES50050050A</v>
          </cell>
          <cell r="C4047" t="str">
            <v>Mastro metalico em tubo de ferro galvanizado de 3" com altura de 5,50m, equipado com roldana com fixacao em prisma de concreto de (30x30x50)cm.  Fornecimento colocacao.</v>
          </cell>
          <cell r="D4047" t="str">
            <v>un</v>
          </cell>
          <cell r="E4047">
            <v>360.23</v>
          </cell>
        </row>
        <row r="4048">
          <cell r="A4048" t="str">
            <v>ES000917</v>
          </cell>
          <cell r="B4048" t="str">
            <v>ES50050053A</v>
          </cell>
          <cell r="C4048" t="str">
            <v>Mastro metalico em tubo de ferro galvanizado de 3" com altura de 6m, equipado com roldana com fixacao em prisma de concreto de (30x30x50)cm.  Fornecimento e colocacao.</v>
          </cell>
          <cell r="D4048" t="str">
            <v>un</v>
          </cell>
          <cell r="E4048">
            <v>379.16</v>
          </cell>
        </row>
        <row r="4049">
          <cell r="A4049" t="str">
            <v>ES006043</v>
          </cell>
          <cell r="B4049" t="str">
            <v>ES99990050/</v>
          </cell>
          <cell r="C4049" t="str">
            <v>Arruela de 5/16", inclusive transporte ate a obra, exclusive colocacao.  Fornecimento.</v>
          </cell>
          <cell r="D4049" t="str">
            <v>un</v>
          </cell>
          <cell r="E4049">
            <v>0.01</v>
          </cell>
        </row>
        <row r="4050">
          <cell r="A4050" t="str">
            <v>ES005626</v>
          </cell>
          <cell r="B4050" t="str">
            <v>ES99990100/</v>
          </cell>
          <cell r="C4050" t="str">
            <v>Cadeado de 30mm.  Fornecimento.</v>
          </cell>
          <cell r="D4050" t="str">
            <v>un</v>
          </cell>
          <cell r="E4050">
            <v>5.77</v>
          </cell>
        </row>
        <row r="4051">
          <cell r="A4051" t="str">
            <v>ES005640</v>
          </cell>
          <cell r="B4051" t="str">
            <v>ES99990103/</v>
          </cell>
          <cell r="C4051" t="str">
            <v>Cadeado de 50mm.  Fornecimento.</v>
          </cell>
          <cell r="D4051" t="str">
            <v>un</v>
          </cell>
          <cell r="E4051">
            <v>13</v>
          </cell>
        </row>
        <row r="4052">
          <cell r="A4052" t="str">
            <v>ES009474</v>
          </cell>
          <cell r="B4052" t="str">
            <v>ES99990150/</v>
          </cell>
          <cell r="C4052" t="str">
            <v>Caixilho fixo, de aluminio, para chapa de policarbonato de 10mm.  Fornecimento e colcoacao.</v>
          </cell>
          <cell r="D4052" t="str">
            <v>m2</v>
          </cell>
          <cell r="E4052">
            <v>199.82</v>
          </cell>
        </row>
        <row r="4053">
          <cell r="A4053" t="str">
            <v>ES009476</v>
          </cell>
          <cell r="B4053" t="str">
            <v>ES99990153/</v>
          </cell>
          <cell r="C4053" t="str">
            <v>Caixilho metade fixo para vidro e metade fixo em veneziana, de aluminio; exclusive fornecimento e colocacao do vidro.  Fornecimento e colocacao.</v>
          </cell>
          <cell r="D4053" t="str">
            <v>m2</v>
          </cell>
          <cell r="E4053">
            <v>208.33</v>
          </cell>
        </row>
        <row r="4054">
          <cell r="A4054" t="str">
            <v>ES004759</v>
          </cell>
          <cell r="B4054" t="str">
            <v>ES99990200/</v>
          </cell>
          <cell r="C4054" t="str">
            <v>Colocacao de carranca, fixada na parte externa de janelas de abrir, exclusive o fornecimento da peca.</v>
          </cell>
          <cell r="D4054" t="str">
            <v>un</v>
          </cell>
          <cell r="E4054">
            <v>7.29</v>
          </cell>
        </row>
        <row r="4055">
          <cell r="A4055" t="str">
            <v>ES004773</v>
          </cell>
          <cell r="B4055" t="str">
            <v>ES99990206/</v>
          </cell>
          <cell r="C4055" t="str">
            <v>Colocacao de cremone, em madeira com vara de ferro de 1,50m, exclusive o fornecimento.</v>
          </cell>
          <cell r="D4055" t="str">
            <v>un</v>
          </cell>
          <cell r="E4055">
            <v>14.58</v>
          </cell>
        </row>
        <row r="4056">
          <cell r="A4056" t="str">
            <v>ES004766</v>
          </cell>
          <cell r="B4056" t="str">
            <v>ES99990250/</v>
          </cell>
          <cell r="C4056" t="str">
            <v>Colocacao de dobradica, tipo vaivem, em madeira, exclusive o fornecimento da peca.</v>
          </cell>
          <cell r="D4056" t="str">
            <v>un</v>
          </cell>
          <cell r="E4056">
            <v>7.29</v>
          </cell>
        </row>
        <row r="4057">
          <cell r="A4057" t="str">
            <v>ES004764</v>
          </cell>
          <cell r="B4057" t="str">
            <v>ES99990300/</v>
          </cell>
          <cell r="C4057" t="str">
            <v>Colocacao de mola fecha porta, em madeira exclusive o fornecimento da peca.</v>
          </cell>
          <cell r="D4057" t="str">
            <v>un</v>
          </cell>
          <cell r="E4057">
            <v>7.29</v>
          </cell>
        </row>
        <row r="4058">
          <cell r="A4058" t="str">
            <v>ES007867</v>
          </cell>
          <cell r="B4058" t="str">
            <v>ES99990350/</v>
          </cell>
          <cell r="C4058" t="str">
            <v>Conjunto completo de ferragens para paineis fixos de vidro temperado de 10mm.  Fornecimento.</v>
          </cell>
          <cell r="D4058" t="str">
            <v>un</v>
          </cell>
          <cell r="E4058">
            <v>49.1</v>
          </cell>
        </row>
        <row r="4059">
          <cell r="A4059" t="str">
            <v>ET000629</v>
          </cell>
          <cell r="B4059" t="str">
            <v>ET15100150/</v>
          </cell>
          <cell r="C4059" t="str">
            <v>Formas de madeira para moldagem de pecas de concreto armado com paramentos planos, em lajes, vigas, paredes, etc., inclusive fornecimento dos materiais e desmoldagem servindo a madeira 2 vezes, tabuas de Pinho de 3a ou madeira equivalente, com 2,5cm de es</v>
          </cell>
          <cell r="D4059" t="str">
            <v>m2</v>
          </cell>
          <cell r="E4059">
            <v>22.36</v>
          </cell>
        </row>
        <row r="4060">
          <cell r="A4060" t="str">
            <v>ET000632</v>
          </cell>
          <cell r="B4060" t="str">
            <v>ET15100200/</v>
          </cell>
          <cell r="C4060" t="str">
            <v>Formas de madeira para moldagem de pecas de concreto com paramentos curvos servindo a madeira 1,4 vezes inclusive desmoldagem exclusive escoramento, tabuas de Pinho de 3a ou madeira equivalente.</v>
          </cell>
          <cell r="D4060" t="str">
            <v>m2</v>
          </cell>
          <cell r="E4060">
            <v>35.22</v>
          </cell>
        </row>
        <row r="4061">
          <cell r="A4061" t="str">
            <v>ET000633</v>
          </cell>
          <cell r="B4061" t="str">
            <v>ET15100250/</v>
          </cell>
          <cell r="C4061" t="str">
            <v>Formas de madeira para moldagem de pecas de concreto com paramentos curvos servindo a madeira 2 vezes inclusive desmoldagem exclusive escoramento, tabuas de Pinho de 3a ou madeira equivalente.</v>
          </cell>
          <cell r="D4061" t="str">
            <v>m2</v>
          </cell>
          <cell r="E4061">
            <v>30.46</v>
          </cell>
        </row>
        <row r="4062">
          <cell r="A4062" t="str">
            <v>ET000634</v>
          </cell>
          <cell r="B4062" t="str">
            <v>ET15100300/</v>
          </cell>
          <cell r="C4062" t="str">
            <v>Formas de madeira de Pinho de 3a ou similar, para galerias retangulares de concreto armado, servindo a madeira 3 vezes, inclusive  escoramento, fornecimento dos materiais e desmoldagem.</v>
          </cell>
          <cell r="D4062" t="str">
            <v>m2</v>
          </cell>
          <cell r="E4062">
            <v>21.64</v>
          </cell>
        </row>
        <row r="4063">
          <cell r="A4063" t="str">
            <v>ET001968</v>
          </cell>
          <cell r="B4063" t="str">
            <v>ET15100350/</v>
          </cell>
          <cell r="C4063" t="str">
            <v>Forma de madeira com utilizacao de 1,4 vezes e escoramento de laje superior.</v>
          </cell>
          <cell r="D4063" t="str">
            <v>m2</v>
          </cell>
          <cell r="E4063">
            <v>32.18</v>
          </cell>
        </row>
        <row r="4064">
          <cell r="A4064" t="str">
            <v>ET007707</v>
          </cell>
          <cell r="B4064" t="str">
            <v>ET15100400/</v>
          </cell>
          <cell r="C4064" t="str">
            <v>Formas de madeira para moldagem de pecas de concreto com paramentos planos, em lajes, vigas, paredes etc., inclusive fornecimento dos materiais e desmontagem, servindo a madeira 4 vezes, tabuas de Pinho de 3a ou madeira equivalente, com 2,5 cm de espessur</v>
          </cell>
          <cell r="D4064" t="str">
            <v>m2</v>
          </cell>
          <cell r="E4064">
            <v>15.87</v>
          </cell>
        </row>
        <row r="4065">
          <cell r="A4065" t="str">
            <v>ET000635</v>
          </cell>
          <cell r="B4065" t="str">
            <v>ET15100450/</v>
          </cell>
          <cell r="C4065" t="str">
            <v>Formas de madeira de Pinho de 3a ou similar, com aproveitamento da madeira apenas 1 vez, para viaduto de concreto, com escoramento metalico, exclusive aluguel deste, inclusive fornecimento de materiais, e desmoldagem.</v>
          </cell>
          <cell r="D4065" t="str">
            <v>m2</v>
          </cell>
          <cell r="E4065">
            <v>71.47</v>
          </cell>
        </row>
        <row r="4066">
          <cell r="A4066" t="str">
            <v>ET000636</v>
          </cell>
          <cell r="B4066" t="str">
            <v>ET15100500/</v>
          </cell>
          <cell r="C4066" t="str">
            <v>Formas de madeira de Pinho de 3a ou similar, com aproveitamento da madeira por 4 vezes, destinada a moldagem de cinta sobre baldrame, inclusive fornecimento dos materiais e desmoldagem.</v>
          </cell>
          <cell r="D4066" t="str">
            <v>m2</v>
          </cell>
          <cell r="E4066">
            <v>21.04</v>
          </cell>
        </row>
        <row r="4067">
          <cell r="A4067" t="str">
            <v>ET017898</v>
          </cell>
          <cell r="B4067" t="str">
            <v>ET15150050A</v>
          </cell>
          <cell r="C4067" t="str">
            <v>Forma metalica para concreto, inclusive fornecimento, confeccao, montagem e desmontagem sem utilizacao de guindaste, admitindo 50 vezes de utilizacao, exclusive escoramento.</v>
          </cell>
          <cell r="D4067" t="str">
            <v>m2</v>
          </cell>
          <cell r="E4067">
            <v>9.6300000000000008</v>
          </cell>
        </row>
        <row r="4068">
          <cell r="A4068" t="str">
            <v>ET017936</v>
          </cell>
          <cell r="B4068" t="str">
            <v>ET15150100/</v>
          </cell>
          <cell r="C4068" t="str">
            <v>Forma metalica alto portante, para laje, sem reutilizacao, para vaos ate 4,40m, tipo STEEL DECK MR-75, da Metform ou similar, com espessura de 0,80mm.  Fornecimento e instalacao.</v>
          </cell>
          <cell r="D4068" t="str">
            <v>t.dam</v>
          </cell>
          <cell r="E4068">
            <v>48.75</v>
          </cell>
        </row>
        <row r="4069">
          <cell r="A4069" t="str">
            <v>ET017937</v>
          </cell>
          <cell r="B4069" t="str">
            <v>ET15150150/</v>
          </cell>
          <cell r="C4069" t="str">
            <v>Forma metalica alto portante, para laje, sem reutilizacao, para vaos ate 3,75m, tipo STEEL DECK MR-75, da Metform ou similar, com espessura de 0,95mm.  Fornecimento e instalacao.</v>
          </cell>
          <cell r="D4069" t="str">
            <v>m2</v>
          </cell>
          <cell r="E4069">
            <v>54.84</v>
          </cell>
        </row>
        <row r="4070">
          <cell r="A4070" t="str">
            <v>ET017938</v>
          </cell>
          <cell r="B4070" t="str">
            <v>ET15150200/</v>
          </cell>
          <cell r="C4070" t="str">
            <v>Forma metalica alto portante, para laje, sem reutilizacao, para vaos ate 4,40m, tipo STEEL DECK MR-75, da Metform ou similar, com espessura de 1,25mm.  Fornecimento e instalacao.</v>
          </cell>
          <cell r="D4070" t="str">
            <v>m2</v>
          </cell>
          <cell r="E4070">
            <v>67.89</v>
          </cell>
        </row>
        <row r="4071">
          <cell r="A4071" t="str">
            <v>ET000651</v>
          </cell>
          <cell r="B4071" t="str">
            <v>ET15200050/</v>
          </cell>
          <cell r="C4071" t="str">
            <v>Formas de placas de Madeirit ou similar, empregando-se as de 14mm, resinadas e tambem as de 20mm de espessura, plastificadas, servindo 4 vezes, e a madeira de Pinho ou similar, auxiliar 1 vez, inclusive fornecimento e desmoldagem, exclusive escoramento.</v>
          </cell>
          <cell r="D4071" t="str">
            <v>m2</v>
          </cell>
          <cell r="E4071">
            <v>37.54</v>
          </cell>
        </row>
        <row r="4072">
          <cell r="A4072" t="str">
            <v>ET000650</v>
          </cell>
          <cell r="B4072" t="str">
            <v>ET15200053/</v>
          </cell>
          <cell r="C4072" t="str">
            <v>Formas de placas de Madeirit ou similar, empregando-se as de 14mm, resinadas e tambem as de 20mm de espessura, plastificadas, servindo 4 vezes, e a madeira de Pinho ou similar 3 vezes, inclusive fornecimento e desmontagem, exclusive escoramento.</v>
          </cell>
          <cell r="D4072" t="str">
            <v>m2</v>
          </cell>
          <cell r="E4072">
            <v>23.98</v>
          </cell>
        </row>
        <row r="4073">
          <cell r="A4073" t="str">
            <v>ET000652</v>
          </cell>
          <cell r="B4073" t="str">
            <v>ET15200100/</v>
          </cell>
          <cell r="C4073" t="str">
            <v>Formas de placas de Madeirit ou similar, de 17mm de espessura plastificada, servindo 1 vez, para viadutos, incluindo pecas de transferencia para escoramento metalico, exclusive este, inclusive fornecimento de materiais e desmoldagem.</v>
          </cell>
          <cell r="D4073" t="str">
            <v>m2</v>
          </cell>
          <cell r="E4073">
            <v>67.75</v>
          </cell>
        </row>
        <row r="4074">
          <cell r="A4074" t="str">
            <v>ET000653</v>
          </cell>
          <cell r="B4074" t="str">
            <v>ET15200103/</v>
          </cell>
          <cell r="C4074" t="str">
            <v>Formas de placas de Madeirit ou similar, de 17mm de espessura plastificada, servindo 2 vezes,  para viadutos, incluindo pecas de transferencia para escoramento metalico, exclusive este, inclusive fornecimento de materiais e desmoldagem.</v>
          </cell>
          <cell r="D4074" t="str">
            <v>m2</v>
          </cell>
          <cell r="E4074">
            <v>48.64</v>
          </cell>
        </row>
        <row r="4075">
          <cell r="A4075" t="str">
            <v>ET000654</v>
          </cell>
          <cell r="B4075" t="str">
            <v>ET15200150/</v>
          </cell>
          <cell r="C4075" t="str">
            <v>Formas de placas de Madeirit ou similar, de 20mm de espessura, plastificadas, servindo 2 vezes e madeira de Pinho ou similar, auxiliar servindo 3 vezes, inclusive fornecimento e desmoldagem, exclusive escoramento.</v>
          </cell>
          <cell r="D4075" t="str">
            <v>m2</v>
          </cell>
          <cell r="E4075">
            <v>36.11</v>
          </cell>
        </row>
        <row r="4076">
          <cell r="A4076" t="str">
            <v>ET000637</v>
          </cell>
          <cell r="B4076" t="str">
            <v>ET20050050/</v>
          </cell>
          <cell r="C4076" t="str">
            <v>Escoramento de pontilhoes, pontes e viadutos, de concreto armado, com madeira de Lei serrada, Pinho do Parana ou similar, de 3a, com 30% de aproveitamento da madeira, medido pelo volume coberto, inclusive desmontagem; considera-se volume coberto, aquele c</v>
          </cell>
          <cell r="D4076" t="str">
            <v>m3</v>
          </cell>
          <cell r="E4076">
            <v>43.3</v>
          </cell>
        </row>
        <row r="4077">
          <cell r="A4077" t="str">
            <v>ET000741</v>
          </cell>
          <cell r="B4077" t="str">
            <v>ET20100050/</v>
          </cell>
          <cell r="C4077" t="str">
            <v>Aluguel de escoramento tubular em obras de arte, com tubos metalicos, tipo Mannesmmann ou similar, na densidade 5m de tubo equipado por m3 de escoramento, pago pelo volume  deste e pelo tempo necessario, desde a entrega do material na obra, na ocasiao apr</v>
          </cell>
          <cell r="D4077" t="str">
            <v>m3.mes</v>
          </cell>
          <cell r="E4077">
            <v>7.75</v>
          </cell>
        </row>
        <row r="4078">
          <cell r="A4078" t="str">
            <v>ET000742</v>
          </cell>
          <cell r="B4078" t="str">
            <v>ET20100100/</v>
          </cell>
          <cell r="C4078" t="str">
            <v>Montagem e desmontagem de escoramento tubular normal, em obras de arte, na densidade de 5m de tubo por m3 de escoramento, compreendendo os transportes de material para obra e desta para o deposito.  O preco e dado por m3 de escoramento, contado das sapata</v>
          </cell>
          <cell r="D4078" t="str">
            <v>m3</v>
          </cell>
          <cell r="E4078">
            <v>5.85</v>
          </cell>
        </row>
        <row r="4079">
          <cell r="A4079" t="str">
            <v>ET002499</v>
          </cell>
          <cell r="B4079" t="str">
            <v>ET20150050/</v>
          </cell>
          <cell r="C4079" t="str">
            <v>Escoramento de rocha, ou enchimento por cima de cambotas metalicas com Eucalipto rolico ou similar, medido pelo volume de madeira empregada, considerando a secao media de toras e seu comprimento.</v>
          </cell>
          <cell r="D4079" t="str">
            <v>m3</v>
          </cell>
          <cell r="E4079">
            <v>1268.08</v>
          </cell>
        </row>
        <row r="4080">
          <cell r="A4080" t="str">
            <v>ET000638</v>
          </cell>
          <cell r="B4080" t="str">
            <v>ET20200050/</v>
          </cell>
          <cell r="C4080" t="str">
            <v>Escoramento de formas ate 3,30m de pe direito, com Pinho de 3a ou similar, tabuas empregadas 3 vezes, prumos 4 vezes.</v>
          </cell>
          <cell r="D4080" t="str">
            <v>m3</v>
          </cell>
          <cell r="E4080">
            <v>3.53</v>
          </cell>
        </row>
        <row r="4081">
          <cell r="A4081" t="str">
            <v>ET000639</v>
          </cell>
          <cell r="B4081" t="str">
            <v>ET20200100/</v>
          </cell>
          <cell r="C4081" t="str">
            <v>Escoramento de formas de 3,30m ate 3,50m de pe direito, com Pinho de 3a ou similar, tabuas empregadas 3 vezes, prumos 4 vezes.</v>
          </cell>
          <cell r="D4081" t="str">
            <v>m3</v>
          </cell>
          <cell r="E4081">
            <v>4.95</v>
          </cell>
        </row>
        <row r="4082">
          <cell r="A4082" t="str">
            <v>ET000640</v>
          </cell>
          <cell r="B4082" t="str">
            <v>ET20200150/</v>
          </cell>
          <cell r="C4082" t="str">
            <v>Escoramento de formas de 4m ate 5m de pe direito, com Pinho de 3a ou similar, tabuas empregadas 3 vezes, prumos 4 vezes.</v>
          </cell>
          <cell r="D4082" t="str">
            <v>m3</v>
          </cell>
          <cell r="E4082">
            <v>7.61</v>
          </cell>
        </row>
        <row r="4083">
          <cell r="A4083" t="str">
            <v>ET000641</v>
          </cell>
          <cell r="B4083" t="str">
            <v>ET20250050/</v>
          </cell>
          <cell r="C4083" t="str">
            <v>Escoramento de formas de moldagem de pecas de concreto em vigas isoladas e semelhantes, ate 5m de pe direito, com Pinho de 3a ou similar, empregada 2 vezes, medida pela area de projecao lateral de escoramento.</v>
          </cell>
          <cell r="D4083" t="str">
            <v>m2</v>
          </cell>
          <cell r="E4083">
            <v>31.84</v>
          </cell>
        </row>
        <row r="4084">
          <cell r="A4084" t="str">
            <v>ET000645</v>
          </cell>
          <cell r="B4084" t="str">
            <v>ET20300050/</v>
          </cell>
          <cell r="C4084" t="str">
            <v>Escoramento de formas de caixas de concreto em geral, cintas, blocos de fundacao e ou paramentos verticais ate 1,5m; com aproveitamento da madeira 2 vezes, inclusive retirada.</v>
          </cell>
          <cell r="D4084" t="str">
            <v>m2</v>
          </cell>
          <cell r="E4084">
            <v>11.46</v>
          </cell>
        </row>
        <row r="4085">
          <cell r="A4085" t="str">
            <v>ET000642</v>
          </cell>
          <cell r="B4085" t="str">
            <v>ET20300100/</v>
          </cell>
          <cell r="C4085" t="str">
            <v>Escoramento de formas de paramentos verticais de mais de 1,50m e ate 5m de altura, utilizando Pinho de 3a ou similar, com 30% do aproveitamento da madeira, inclusive retirada.</v>
          </cell>
          <cell r="D4085" t="str">
            <v>m2</v>
          </cell>
          <cell r="E4085">
            <v>18.45</v>
          </cell>
        </row>
        <row r="4086">
          <cell r="A4086" t="str">
            <v>ET000644</v>
          </cell>
          <cell r="B4086" t="str">
            <v>ET20300150/</v>
          </cell>
          <cell r="C4086" t="str">
            <v>Escoramento de formas de paramentos verticais de mais de 5m e ate 8m de altura, utilizando Pinho de 3a ou similar, com 30% do aproveitamento da madeira, inclusive retirada.</v>
          </cell>
          <cell r="D4086" t="str">
            <v>m2</v>
          </cell>
          <cell r="E4086">
            <v>27.97</v>
          </cell>
        </row>
        <row r="4087">
          <cell r="A4087" t="str">
            <v>ET000647</v>
          </cell>
          <cell r="B4087" t="str">
            <v>ET20300200/</v>
          </cell>
          <cell r="C4087" t="str">
            <v>Escoramento de formas de paramentos verticais, para altura de 1,50m ate 5m, utilizando Pinho de 3a ou similar, com aproveitamento da madeira 2 vezes, inclusive retirada.</v>
          </cell>
          <cell r="D4087" t="str">
            <v>m2</v>
          </cell>
          <cell r="E4087">
            <v>15.51</v>
          </cell>
        </row>
        <row r="4088">
          <cell r="A4088" t="str">
            <v>ET000649</v>
          </cell>
          <cell r="B4088" t="str">
            <v>ET20300250/</v>
          </cell>
          <cell r="C4088" t="str">
            <v>Escoramento de formas de paramentos verticais, para altura de 5m ate 8m, com aproveitamento da madeira 2 vezes, inclusive retirada.</v>
          </cell>
          <cell r="D4088" t="str">
            <v>m2</v>
          </cell>
          <cell r="E4088">
            <v>24.14</v>
          </cell>
        </row>
        <row r="4089">
          <cell r="A4089" t="str">
            <v>ET006812</v>
          </cell>
          <cell r="B4089" t="str">
            <v>ET20300300/</v>
          </cell>
          <cell r="C4089" t="str">
            <v>Escoramento de formas de paramentos verticais, para altura de 8m ate 12m, com 30% de aproveitamento da madeira, inclusive retirada.</v>
          </cell>
          <cell r="D4089" t="str">
            <v>m2</v>
          </cell>
          <cell r="E4089">
            <v>34.64</v>
          </cell>
        </row>
        <row r="4090">
          <cell r="A4090" t="str">
            <v>ET008385</v>
          </cell>
          <cell r="B4090" t="str">
            <v>ET25050050/</v>
          </cell>
          <cell r="C4090" t="str">
            <v>Demarcacao de area de risco e de preservacao, conforme desenho GEORIO no 3404/97, executada em encosta, utilizando perfil TR-32 ou maior a cada 5m e cabo de aco de 1/2", compreendendo o fornecimento dos perfis e do cabo de aco, incluindo rocado no tracado</v>
          </cell>
          <cell r="D4090" t="str">
            <v>m</v>
          </cell>
          <cell r="E4090">
            <v>64.98</v>
          </cell>
        </row>
        <row r="4091">
          <cell r="A4091" t="str">
            <v>ET010486</v>
          </cell>
          <cell r="B4091" t="str">
            <v>ET25050100/</v>
          </cell>
          <cell r="C4091" t="str">
            <v>Estrutura metalica de impacto, com altura de 3m, em perfis I de 10", 1a alma, a cada 5m, com tela metalica de alta resistencia, malha de (8x10)cm, fio galvanizado de 2,70mm, cabos de aco DIN 3051, 6x19 GAL AF, 13mm e 16mm, respectivamente, para fixacao da</v>
          </cell>
          <cell r="D4091" t="str">
            <v>m</v>
          </cell>
          <cell r="E4091">
            <v>387.45</v>
          </cell>
        </row>
        <row r="4092">
          <cell r="A4092" t="str">
            <v>ET017023</v>
          </cell>
          <cell r="B4092" t="str">
            <v>ET25050150/</v>
          </cell>
          <cell r="C4092" t="str">
            <v>Estrutura metalica para cobertura de quadra ou galpao, compreendendo vigas trelicadas compostas de membros soldados em perfil U de chapa dobrada nos banzos superior, inferior, montantes e diagonais, com perfil I 10" nas colunas e trecas em perfil U enrige</v>
          </cell>
          <cell r="D4092" t="str">
            <v>m2</v>
          </cell>
          <cell r="E4092">
            <v>87.72</v>
          </cell>
        </row>
        <row r="4093">
          <cell r="A4093" t="str">
            <v>ET017315</v>
          </cell>
          <cell r="B4093" t="str">
            <v>ET25050200A</v>
          </cell>
          <cell r="C4093" t="str">
            <v>Estrutura metalica em especial resistente a corrosao (aco USI SAC, ASTM ou similar) para obras prediais ate 04 pavimentos, incluindo projetos e detalhes executivos, pilares, vigas principais e secundarias, escadas, patamares e chapas das bases da fundacao</v>
          </cell>
          <cell r="D4093" t="str">
            <v>m2</v>
          </cell>
          <cell r="E4093">
            <v>239.29</v>
          </cell>
        </row>
        <row r="4094">
          <cell r="A4094" t="str">
            <v>ET007436</v>
          </cell>
          <cell r="B4094" t="str">
            <v>ET25050250/</v>
          </cell>
          <cell r="C4094" t="str">
            <v xml:space="preserve">Escada metalica em 19 degraus com estrutura em viga "U" de 8"x 2 1/4", em 2 lances, ambos com largura de 1,225m e altura de 1,72m, os degraus com piso 0,27m, espelho de 0,181m, patamar de (1,225x2,45)m, todos em chapa corrugada de 1/8" e corrimao em tubo </v>
          </cell>
          <cell r="D4094" t="str">
            <v>un</v>
          </cell>
          <cell r="E4094">
            <v>9814.99</v>
          </cell>
        </row>
        <row r="4095">
          <cell r="A4095" t="str">
            <v>ET002535</v>
          </cell>
          <cell r="B4095" t="str">
            <v>ET25050300/</v>
          </cell>
          <cell r="C4095" t="str">
            <v>Fornecimento e montagem de estruturas metalicas em aco especial resistente a corrosao (aco USI-SAC ou similar) para pontes, viadutos e passarelas, incluindo fornecimento de materiais e de todos os servicos necessarios, inclusive pintura protetora.</v>
          </cell>
          <cell r="D4095" t="str">
            <v>t</v>
          </cell>
          <cell r="E4095">
            <v>7808.49</v>
          </cell>
        </row>
        <row r="4096">
          <cell r="A4096" t="str">
            <v>ET005036</v>
          </cell>
          <cell r="B4096" t="str">
            <v>ET25050350/</v>
          </cell>
          <cell r="C4096" t="str">
            <v xml:space="preserve">Galpao com (18x22)m com altura de 5m, fechamento aboboda em estrutura de aco galvanizado, com tecidos de alta tenacidade revestidos de PVC em ambas as faces, confeccionado por solda eletronica de alta frequencia, com tratamento para a intemperies, fungos </v>
          </cell>
          <cell r="D4096" t="str">
            <v>m2</v>
          </cell>
          <cell r="E4096">
            <v>174.19</v>
          </cell>
        </row>
        <row r="4097">
          <cell r="A4097" t="str">
            <v>ET005040</v>
          </cell>
          <cell r="B4097" t="str">
            <v>ET25050400/</v>
          </cell>
          <cell r="C4097" t="str">
            <v xml:space="preserve">Galpao com diametro de 7m, altura de 2,12m, formato hexagonal em estrutura de aluminio, com tecidos de alta tenacidade revestidos de PVC em ambas as faces, confeccionado por solda eletronica de alta frequencia, com tratamento para a intemperies, fungos e </v>
          </cell>
          <cell r="D4097" t="str">
            <v>m2</v>
          </cell>
          <cell r="E4097">
            <v>179.16</v>
          </cell>
        </row>
        <row r="4098">
          <cell r="A4098" t="str">
            <v>ET006933</v>
          </cell>
          <cell r="B4098" t="str">
            <v>ET25050450/</v>
          </cell>
          <cell r="C4098" t="str">
            <v>Pecas em chapa de aco 3/8", galvanizadas, nas dimensoes (3x0,10)m.  Fornecimento dos materiais e mao de obra de colocacao.</v>
          </cell>
          <cell r="D4098" t="str">
            <v>Kg</v>
          </cell>
          <cell r="E4098">
            <v>3.71</v>
          </cell>
        </row>
        <row r="4099">
          <cell r="A4099" t="str">
            <v>ET006927</v>
          </cell>
          <cell r="B4099" t="str">
            <v>ET25050453/</v>
          </cell>
          <cell r="C4099" t="str">
            <v>Pecas em chapa de aco 3/8", galvanizadas, dobradas nas dimensoes (15x20x14)cm com largura de 20cm.  Fornecimento dos materiais e mao de obra de colocacao.</v>
          </cell>
          <cell r="D4099" t="str">
            <v>Kg</v>
          </cell>
          <cell r="E4099">
            <v>4.05</v>
          </cell>
        </row>
        <row r="4100">
          <cell r="A4100" t="str">
            <v>ET006929</v>
          </cell>
          <cell r="B4100" t="str">
            <v>ET25050456/</v>
          </cell>
          <cell r="C4100" t="str">
            <v>Pecas em chapa de aco 3/8", galvanizadas, dobradas nas dimensoes (25x20x7)cm com largura de 20 cm.  Fornecimento dos materiais e mao de obra de colocacao.</v>
          </cell>
          <cell r="D4100" t="str">
            <v>Kg</v>
          </cell>
          <cell r="E4100">
            <v>3.91</v>
          </cell>
        </row>
        <row r="4101">
          <cell r="A4101" t="str">
            <v>ET009464</v>
          </cell>
          <cell r="B4101" t="str">
            <v>ET25050500/</v>
          </cell>
          <cell r="C4101" t="str">
            <v>Perfil em aluminio serie 25 para separacao de revestimentos variados, sobre paredes externas ou internas.  Fornecimento e colcoacao.</v>
          </cell>
          <cell r="D4101" t="str">
            <v>m</v>
          </cell>
          <cell r="E4101">
            <v>16.989999999999998</v>
          </cell>
        </row>
        <row r="4102">
          <cell r="A4102" t="str">
            <v>ET005334</v>
          </cell>
          <cell r="B4102" t="str">
            <v>ET25050550/</v>
          </cell>
          <cell r="C4102" t="str">
            <v>Reconstituicao de estruturas metalicas leves, por Kg de aco necessario (chapa e perfis) com fornecimento de materiais e pintura anti-oxidante.</v>
          </cell>
          <cell r="D4102" t="str">
            <v>Kg</v>
          </cell>
          <cell r="E4102">
            <v>4.49</v>
          </cell>
        </row>
        <row r="4103">
          <cell r="A4103" t="str">
            <v>ET010432</v>
          </cell>
          <cell r="B4103" t="str">
            <v>ET25050600/</v>
          </cell>
          <cell r="C4103" t="str">
            <v>Torre metalica para mirante em perfis de aco carbono H de 6"x6" e I de 8"x4" e tubo de ferro galvanizado de 2".  Fornecimento e montagem.</v>
          </cell>
          <cell r="D4103" t="str">
            <v>t</v>
          </cell>
          <cell r="E4103">
            <v>7251.42</v>
          </cell>
        </row>
        <row r="4104">
          <cell r="A4104" t="str">
            <v>ET000702</v>
          </cell>
          <cell r="B4104" t="str">
            <v>ET30050050/</v>
          </cell>
          <cell r="C4104" t="str">
            <v>Aparelho de apoio de Neoprene, fretado (1,40kg/dm3), inclusive preparo do berco.  Fornecimento e colocacao.</v>
          </cell>
          <cell r="D4104" t="str">
            <v>Kg</v>
          </cell>
          <cell r="E4104">
            <v>26.13</v>
          </cell>
        </row>
        <row r="4105">
          <cell r="A4105" t="str">
            <v>ET005335</v>
          </cell>
          <cell r="B4105" t="str">
            <v>ET30100050/</v>
          </cell>
          <cell r="C4105" t="str">
            <v>Berco para junta de dilatacao e vedacao, inclusive corte, remocao do pavimento, apicoamento da laje, formas, ferragens e concretagem com Grout ou similar.</v>
          </cell>
          <cell r="D4105" t="str">
            <v>m</v>
          </cell>
          <cell r="E4105">
            <v>98.35</v>
          </cell>
        </row>
        <row r="4106">
          <cell r="A4106" t="str">
            <v>ET000706</v>
          </cell>
          <cell r="B4106" t="str">
            <v>ET30100100/</v>
          </cell>
          <cell r="C4106" t="str">
            <v>Junta de dilatacao e vedacao de isopor na espessura de 1cm, fixada com cola Emulplast ou similar.  Fornecimento e colocacao.</v>
          </cell>
          <cell r="D4106" t="str">
            <v>m2</v>
          </cell>
          <cell r="E4106">
            <v>9.81</v>
          </cell>
        </row>
        <row r="4107">
          <cell r="A4107" t="str">
            <v>ET007301</v>
          </cell>
          <cell r="B4107" t="str">
            <v>ET30100150/</v>
          </cell>
          <cell r="C4107" t="str">
            <v>Junta de dilatacao e vedacao confeccionada com aplicacao de Sikaflex 1A sobre superficie limpa, na espessura de 20mm e profundidade de 15mm, inclusive alimpeza.  Foenecimento e colocacao.</v>
          </cell>
          <cell r="D4107" t="str">
            <v>m</v>
          </cell>
          <cell r="E4107">
            <v>40.83</v>
          </cell>
        </row>
        <row r="4108">
          <cell r="A4108" t="str">
            <v>ET017320</v>
          </cell>
          <cell r="B4108" t="str">
            <v>ET30100200/</v>
          </cell>
          <cell r="C4108" t="str">
            <v>Junta de dilatacao e vedacao para ponte e viadutos composta por asfalto elastomerico e agregados aplicados a quente, modelo Thormark ou similar, para movimentos de ate +- 50mm, exclusive corte e remocao do pavimento e aplicacao minima de 1,0m3 e inclusive</v>
          </cell>
          <cell r="D4108" t="str">
            <v>m3</v>
          </cell>
          <cell r="E4108">
            <v>23312.67</v>
          </cell>
        </row>
        <row r="4109">
          <cell r="A4109" t="str">
            <v>ET017807</v>
          </cell>
          <cell r="B4109" t="str">
            <v>ET30100250/</v>
          </cell>
          <cell r="C4109" t="str">
            <v>Junta de dilatacao e vedacao em perfil elastomerico pre-formado, para pontes e viadutos, inclusive labios polimericoas, para largura de juntas de 25mm, exclusive corte e remocao do pavimento, apicoamento de laje, formas e concretagem dos bercos.  Fornecim</v>
          </cell>
          <cell r="D4109" t="str">
            <v>m</v>
          </cell>
          <cell r="E4109">
            <v>116.85</v>
          </cell>
        </row>
        <row r="4110">
          <cell r="A4110" t="str">
            <v>ET017808</v>
          </cell>
          <cell r="B4110" t="str">
            <v>ET30100253/</v>
          </cell>
          <cell r="C4110" t="str">
            <v>Junta de dilatacao e vedacao em perfil elastomerico pre-formado, para pontes e viadutos, inclusive labios polimericoas, para largura de juntas de 35mm, exclusive corte e remocao do pavimento, apicoamento de laje, formas e concretagem dos bercos.  Fornecim</v>
          </cell>
          <cell r="D4110" t="str">
            <v>m</v>
          </cell>
          <cell r="E4110">
            <v>188.76</v>
          </cell>
        </row>
        <row r="4111">
          <cell r="A4111" t="str">
            <v>ET017809</v>
          </cell>
          <cell r="B4111" t="str">
            <v>ET30100256/</v>
          </cell>
          <cell r="C4111" t="str">
            <v>Junta de dilatacao e vedacao em perfil elastomerico pre-formado, para pontes e viadutos, inclusive labios polimericoas, para largura de juntas de 50mm, exclusive corte e remocao do pavimento, apicoamento de laje, formas e concretagem dos bercos.  Fornecim</v>
          </cell>
          <cell r="D4111" t="str">
            <v>m</v>
          </cell>
          <cell r="E4111">
            <v>265.77999999999997</v>
          </cell>
        </row>
        <row r="4112">
          <cell r="A4112" t="str">
            <v>ET017810</v>
          </cell>
          <cell r="B4112" t="str">
            <v>ET30100259/</v>
          </cell>
          <cell r="C4112" t="str">
            <v>Junta de dilatacao e vedacao em perfil elastomerico pre-formado, para pontes e viadutos, inclusive labios polimericoas, para largura de juntas de 60mm, exclusive corte e remocao do pavimento, apicoamento de laje, formas e concretagem dos bercos.  Fornecim</v>
          </cell>
          <cell r="D4112" t="str">
            <v>m</v>
          </cell>
          <cell r="E4112">
            <v>300.44</v>
          </cell>
        </row>
        <row r="4113">
          <cell r="A4113" t="str">
            <v>ET017811</v>
          </cell>
          <cell r="B4113" t="str">
            <v>ET30100262/</v>
          </cell>
          <cell r="C4113" t="str">
            <v>Junta de dilatacao e vedacao em perfil elastomerico pre-formado, para pontes e viadutos, inclusive labios polimericoas, para largura de juntas de 80mm, exclusive corte e remocao do pavimento, apicoamento de laje, formas e concretagem dos bercos.  Fornecim</v>
          </cell>
          <cell r="D4113" t="str">
            <v>m</v>
          </cell>
          <cell r="E4113">
            <v>377.65</v>
          </cell>
        </row>
        <row r="4114">
          <cell r="A4114" t="str">
            <v>ET017812</v>
          </cell>
          <cell r="B4114" t="str">
            <v>ET30100265/</v>
          </cell>
          <cell r="C4114" t="str">
            <v>Junta de dilatacao e vedacao em perfil elastomerico pre-formado, para pontes e viadutos, inclusive labios polimericoas, para largura de juntas de 100mm, exclusive corte e remocao do pavimento, apicoamento de laje, formas e concretagem dos bercos.  Forneci</v>
          </cell>
          <cell r="D4114" t="str">
            <v>m</v>
          </cell>
          <cell r="E4114">
            <v>447.69</v>
          </cell>
        </row>
        <row r="4115">
          <cell r="A4115" t="str">
            <v>ET005437</v>
          </cell>
          <cell r="B4115" t="str">
            <v>ET30100300/</v>
          </cell>
          <cell r="C4115" t="str">
            <v>Junta elastica pre-moldada, perfilado em termoplastico PVC, tipo 0-22 Fugenband ou similar.  Fornecimento e colocacao.</v>
          </cell>
          <cell r="D4115" t="str">
            <v>m</v>
          </cell>
          <cell r="E4115">
            <v>65.16</v>
          </cell>
        </row>
        <row r="4116">
          <cell r="A4116" t="str">
            <v>ET002016</v>
          </cell>
          <cell r="B4116" t="str">
            <v>ET30100350/</v>
          </cell>
          <cell r="C4116" t="str">
            <v>Recuperacao de juntas de dilatacao de obras de contencao ate 2m de abertura com protecao de Bikaflex ou similar, ate a profundidade de 1m, exclusive andaime e recuperacao estrutural das faces laterais da junta.</v>
          </cell>
          <cell r="D4116" t="str">
            <v>m</v>
          </cell>
          <cell r="E4116">
            <v>35.979999999999997</v>
          </cell>
        </row>
        <row r="4117">
          <cell r="A4117" t="str">
            <v>ET002149</v>
          </cell>
          <cell r="B4117" t="str">
            <v>ET30150050/</v>
          </cell>
          <cell r="C4117" t="str">
            <v>Macaqueamento para troca de aparelho de apoio com utilizacao de macaco pistao, capacidade de 100Tf.</v>
          </cell>
          <cell r="D4117" t="str">
            <v>un</v>
          </cell>
          <cell r="E4117">
            <v>463.86</v>
          </cell>
        </row>
        <row r="4118">
          <cell r="A4118" t="str">
            <v>ET010482</v>
          </cell>
          <cell r="B4118" t="str">
            <v>ET35050050A</v>
          </cell>
          <cell r="C4118" t="str">
            <v>Acessorios para tirante de aco CA-50, diametro de 25mm (1"), compreendendo o fornecimento e instalacao da placa, porca, contra-porca,  protecao anti-corrosiva das pecas metalicas, inclusive da cabeca com argamassa de cimento e areia no traco 1:3, exclusiv</v>
          </cell>
          <cell r="D4118" t="str">
            <v>un</v>
          </cell>
          <cell r="E4118">
            <v>83.28</v>
          </cell>
        </row>
        <row r="4119">
          <cell r="A4119" t="str">
            <v>ET010484</v>
          </cell>
          <cell r="B4119" t="str">
            <v>ET35050053A</v>
          </cell>
          <cell r="C4119" t="str">
            <v>Acessorios para tirante de aco CA-50, diametro de 25mm (1"), compreendendo o fornecimento e instalacao da placa, porca, contra-porca,  anel de angulo, protensao, protecao anti-corrosiva das pecas metalicas, inclusive da cabeca com argamassa de cimento e a</v>
          </cell>
          <cell r="D4119" t="str">
            <v>un</v>
          </cell>
          <cell r="E4119">
            <v>196.05</v>
          </cell>
        </row>
        <row r="4120">
          <cell r="A4120" t="str">
            <v>FD007567</v>
          </cell>
          <cell r="B4120" t="str">
            <v>FD05100450/</v>
          </cell>
          <cell r="C4120" t="str">
            <v>Fornecimento e cravacao vertical de estaca pre-moldada de concreto armado POE-XR ou similar, com diametro nominal de 563mm, exclusive emendas.</v>
          </cell>
          <cell r="D4120" t="str">
            <v>m</v>
          </cell>
          <cell r="E4120">
            <v>195.24</v>
          </cell>
        </row>
        <row r="4121">
          <cell r="A4121" t="str">
            <v>FD007566</v>
          </cell>
          <cell r="B4121" t="str">
            <v>FD05100500/</v>
          </cell>
          <cell r="C4121" t="str">
            <v>Fornecimento e cravacao inclinada ate 12o de estaca pre-moldada de concreto armado POE-XR ou similar, com diametro nominal de 455mm, exclusive emendas.</v>
          </cell>
          <cell r="D4121" t="str">
            <v>m</v>
          </cell>
          <cell r="E4121">
            <v>184.28</v>
          </cell>
        </row>
        <row r="4122">
          <cell r="A4122" t="str">
            <v>FD007565</v>
          </cell>
          <cell r="B4122" t="str">
            <v>FD05100550/</v>
          </cell>
          <cell r="C4122" t="str">
            <v>Fornecimento e cravacao inclinada ate 12o de estaca pre-moldada de concreto armado POE-XR ou similar, com diametro nominal de 563mm, exclusive emendas.</v>
          </cell>
          <cell r="D4122" t="str">
            <v>m</v>
          </cell>
          <cell r="E4122">
            <v>238.79</v>
          </cell>
        </row>
        <row r="4123">
          <cell r="A4123" t="str">
            <v>FD000547</v>
          </cell>
          <cell r="B4123" t="str">
            <v>FD05150050A</v>
          </cell>
          <cell r="C4123" t="str">
            <v>Cravacao de estaca de Eucalipto ou similar, com diametro de 25cm, em terreno de fraca resistencia a penetracao, inclusive fornecimento da estaca.</v>
          </cell>
          <cell r="D4123" t="str">
            <v>m</v>
          </cell>
          <cell r="E4123">
            <v>32.200000000000003</v>
          </cell>
        </row>
        <row r="4124">
          <cell r="A4124" t="str">
            <v>FD000548</v>
          </cell>
          <cell r="B4124" t="str">
            <v>FD05150100A</v>
          </cell>
          <cell r="C4124" t="str">
            <v>Cravacao de estaca de Eucalipto ou similar, com diametro de 25cm, em terreno de media resistencia a penetracao, inclusive fornecimento da estaca.</v>
          </cell>
          <cell r="D4124" t="str">
            <v>m</v>
          </cell>
          <cell r="E4124">
            <v>35.369999999999997</v>
          </cell>
        </row>
        <row r="4125">
          <cell r="A4125" t="str">
            <v>FD000553</v>
          </cell>
          <cell r="B4125" t="str">
            <v>FD05200050A</v>
          </cell>
          <cell r="C4125" t="str">
            <v>Estaca de concreto armado, moldado no terreno, tipo Franki Standard ou similar, com diametro de 400mm, profundidade ate 16m, capacidade media de carga igual a 70t, inclusive fornecimento dos materiais, considerando o trecho cravado e concretado.</v>
          </cell>
          <cell r="D4125" t="str">
            <v>m</v>
          </cell>
          <cell r="E4125">
            <v>80.98</v>
          </cell>
        </row>
        <row r="4126">
          <cell r="A4126" t="str">
            <v>FD005125</v>
          </cell>
          <cell r="B4126" t="str">
            <v>FD05250050A</v>
          </cell>
          <cell r="C4126" t="str">
            <v>Tubulao com camisa de concreto armado com diametro de 1m.  Fornecimento, preparo e colocacao dos materiais para execucao (concreto fck=18,5MPa para camisa e fck=15MPa para enchimento, forma curva, aco CA-50).</v>
          </cell>
          <cell r="D4126" t="str">
            <v>m</v>
          </cell>
          <cell r="E4126">
            <v>368.35</v>
          </cell>
        </row>
        <row r="4127">
          <cell r="A4127" t="str">
            <v>FD005127</v>
          </cell>
          <cell r="B4127" t="str">
            <v>FD05250100/</v>
          </cell>
          <cell r="C4127" t="str">
            <v>Tubulao com camisa de concreto armado, tendo 1m de diametro externo e o plano inferior da base ate 10m da cota de arrasamento, em material de 1a categoria, exclusive material e mao-de-obra do concreto, formas, armacao, carga, transporte e descarga do mate</v>
          </cell>
          <cell r="D4127" t="str">
            <v>m</v>
          </cell>
          <cell r="E4127">
            <v>481.51</v>
          </cell>
        </row>
        <row r="4128">
          <cell r="A4128" t="str">
            <v>FD002537</v>
          </cell>
          <cell r="B4128" t="str">
            <v>FD05250150A</v>
          </cell>
          <cell r="C4128" t="str">
            <v>Tubulao com camisa de concreto armado com diametro de 1,20m.  Fornecimento, preparo e execucao (concreto fck=18MPa) para camisa  e fck=15MPa para enchimento, forma curva, aco CA-50B.</v>
          </cell>
          <cell r="D4128" t="str">
            <v>m</v>
          </cell>
          <cell r="E4128">
            <v>527.33000000000004</v>
          </cell>
        </row>
        <row r="4129">
          <cell r="A4129" t="str">
            <v>FD002538</v>
          </cell>
          <cell r="B4129" t="str">
            <v>FD05250200A</v>
          </cell>
          <cell r="C4129" t="str">
            <v>Tubulao com camisa de concreto armado com diametro de 1,20m.  Fornecimento, preparo e colocacao dos materiais (concreto fck=15MPa) para execucao de base alargada.</v>
          </cell>
          <cell r="D4129" t="str">
            <v>m3</v>
          </cell>
          <cell r="E4129">
            <v>263.41000000000003</v>
          </cell>
        </row>
        <row r="4130">
          <cell r="A4130" t="str">
            <v>FD000554</v>
          </cell>
          <cell r="B4130" t="str">
            <v>FD05250250/</v>
          </cell>
          <cell r="C4130" t="str">
            <v>Tubulao com camisa de concreto armado, tendo 1,20m de diametro externo e o plano inferior da base ate 10m da cota de arrasamento, em material de 1a categoria, exclusive material e mao-de-obra do concreto, formas, armacao, carga, transporte e descarga do m</v>
          </cell>
          <cell r="D4130" t="str">
            <v>m</v>
          </cell>
          <cell r="E4130">
            <v>636.86</v>
          </cell>
        </row>
        <row r="4131">
          <cell r="A4131" t="str">
            <v>FD000555</v>
          </cell>
          <cell r="B4131" t="str">
            <v>FD05250300/</v>
          </cell>
          <cell r="C4131" t="str">
            <v>Tubulao com camisa de concreto armado, tendo 1,40m de diametro externo e o plano inferior da base ate 10m da cota de arrasamento, em material de 1a categoria, exclusive material e mao-de-obra do concreto, formas, armacao, carga, transporte e descarga do m</v>
          </cell>
          <cell r="D4131" t="str">
            <v>m</v>
          </cell>
          <cell r="E4131">
            <v>854.53</v>
          </cell>
        </row>
        <row r="4132">
          <cell r="A4132" t="str">
            <v>FD000556</v>
          </cell>
          <cell r="B4132" t="str">
            <v>FD05250350/</v>
          </cell>
          <cell r="C4132" t="str">
            <v>Tubulao com camisa de concreto armado, tendo 1,50m de diametro externo e o plano inferior da base ate 10m da cota de arrasamento, em material de 1a categoria, exclusive material e mao-de-obra do concreto, formas, armacao, carga, transporte e descarga do m</v>
          </cell>
          <cell r="D4132" t="str">
            <v>m</v>
          </cell>
          <cell r="E4132">
            <v>901.28</v>
          </cell>
        </row>
        <row r="4133">
          <cell r="A4133" t="str">
            <v>FD000557</v>
          </cell>
          <cell r="B4133" t="str">
            <v>FD05300050/</v>
          </cell>
          <cell r="C4133" t="str">
            <v>Escavacao de base alargada de tubuloes, estando o plano inferior da mesma ate 10m da cota arrasamento, considerando-se escavacao em material de 1a categoria, exclusive carga, transporte e descarga do material escavado, matacoes de material de 2a e 3a cate</v>
          </cell>
          <cell r="D4133" t="str">
            <v>m3</v>
          </cell>
          <cell r="E4133">
            <v>616.63</v>
          </cell>
        </row>
        <row r="4134">
          <cell r="A4134" t="str">
            <v>FD000558</v>
          </cell>
          <cell r="B4134" t="str">
            <v>FD05350050/</v>
          </cell>
          <cell r="C4134" t="str">
            <v>Emenda de perfil de aco H, de 6", 1a alma, para estaca, considerando-se um corte ao macarico e soldagem de topo em todo o perimetro e de 4 talas, em barras chatas de 5/16" de espessura, inclusive fornecimento de todo o material.</v>
          </cell>
          <cell r="D4134" t="str">
            <v>un</v>
          </cell>
          <cell r="E4134">
            <v>29.46</v>
          </cell>
        </row>
        <row r="4135">
          <cell r="A4135" t="str">
            <v>FD000559</v>
          </cell>
          <cell r="B4135" t="str">
            <v>FD05350100/</v>
          </cell>
          <cell r="C4135" t="str">
            <v>Emenda de perfil de aco I, de 10", 1a alma, para estaca, considerando-se um corte ao macarico e soldagem de topo em todo o perimetro e de 4 talas, em barras chatas de 5/16" de espessura, inclusive fornecimento de todo o material.</v>
          </cell>
          <cell r="D4135" t="str">
            <v>un</v>
          </cell>
          <cell r="E4135">
            <v>33.93</v>
          </cell>
        </row>
        <row r="4136">
          <cell r="A4136" t="str">
            <v>FD000560</v>
          </cell>
          <cell r="B4136" t="str">
            <v>FD05350150/</v>
          </cell>
          <cell r="C4136" t="str">
            <v>Emenda de perfil de aco I, de 12", 1a alma, para estaca, considerando-se um corte ao macarico e soldagem de topo em todo o perimetro e de 4 talas, em barras chatas de 5/16" de espessura, inclusive fornecimento de todo o material.</v>
          </cell>
          <cell r="D4136" t="str">
            <v>un</v>
          </cell>
          <cell r="E4136">
            <v>181.44</v>
          </cell>
        </row>
        <row r="4137">
          <cell r="A4137" t="str">
            <v>FD000561</v>
          </cell>
          <cell r="B4137" t="str">
            <v>FD05350200/</v>
          </cell>
          <cell r="C4137" t="str">
            <v>Emenda de perfil de aco I, de 15", 1a alma, para estaca, considerando-se um corte ao macarico e soldagem de topo em todo o perimetro e de 4 talas, em barras chatas de 5/16" de espessura, inclusive fornecimento de todo o material.</v>
          </cell>
          <cell r="D4137" t="str">
            <v>un</v>
          </cell>
          <cell r="E4137">
            <v>204.75</v>
          </cell>
        </row>
        <row r="4138">
          <cell r="A4138" t="str">
            <v>FD005946</v>
          </cell>
          <cell r="B4138" t="str">
            <v>FD05350250/</v>
          </cell>
          <cell r="C4138" t="str">
            <v>Trilho TR-32 ou similar, usado.  Fornecimento.</v>
          </cell>
          <cell r="D4138" t="str">
            <v>Kg</v>
          </cell>
          <cell r="E4138">
            <v>1.1000000000000001</v>
          </cell>
        </row>
        <row r="4139">
          <cell r="A4139" t="str">
            <v>FD005947</v>
          </cell>
          <cell r="B4139" t="str">
            <v>FD05350253/</v>
          </cell>
          <cell r="C4139" t="str">
            <v>Trilho TR-37 ou similar, usado.  Fornecimento.</v>
          </cell>
          <cell r="D4139" t="str">
            <v>Kg</v>
          </cell>
          <cell r="E4139">
            <v>1.1000000000000001</v>
          </cell>
        </row>
        <row r="4140">
          <cell r="A4140" t="str">
            <v>FD000563</v>
          </cell>
          <cell r="B4140" t="str">
            <v>FD05400050/</v>
          </cell>
          <cell r="C4140" t="str">
            <v>Arrasamento de estaca de concreto armado, 20cm a 30cm de lado ou diametro.</v>
          </cell>
          <cell r="D4140" t="str">
            <v>un</v>
          </cell>
          <cell r="E4140">
            <v>40.6</v>
          </cell>
        </row>
        <row r="4141">
          <cell r="A4141" t="str">
            <v>FD007561</v>
          </cell>
          <cell r="B4141" t="str">
            <v>FD05400100/</v>
          </cell>
          <cell r="C4141" t="str">
            <v>Arrasamento de estaca de concreto armado, de 40 a 50cm de lado ou de diametro.</v>
          </cell>
          <cell r="D4141" t="str">
            <v>un</v>
          </cell>
          <cell r="E4141">
            <v>113.01</v>
          </cell>
        </row>
        <row r="4142">
          <cell r="A4142" t="str">
            <v>FD007560</v>
          </cell>
          <cell r="B4142" t="str">
            <v>FD05400150/</v>
          </cell>
          <cell r="C4142" t="str">
            <v>Arrasamento de estaca de concreto armado, de 50 a 60cm de lado ou de diametro.</v>
          </cell>
          <cell r="D4142" t="str">
            <v>un</v>
          </cell>
          <cell r="E4142">
            <v>162.41</v>
          </cell>
        </row>
        <row r="4143">
          <cell r="A4143" t="str">
            <v>FD002539</v>
          </cell>
          <cell r="B4143" t="str">
            <v>FD05400200/</v>
          </cell>
          <cell r="C4143" t="str">
            <v>Arrasamento de tubulao de concreto, com diametro de 1m a 1,20m.</v>
          </cell>
          <cell r="D4143" t="str">
            <v>un</v>
          </cell>
          <cell r="E4143">
            <v>223.31</v>
          </cell>
        </row>
        <row r="4144">
          <cell r="A4144" t="str">
            <v>FD016665</v>
          </cell>
          <cell r="B4144" t="str">
            <v>FD05400250/</v>
          </cell>
          <cell r="C4144" t="str">
            <v>Arrasamento manual de estaca de concreto armado ate 12" (300mm) de diametro, utilizando ponteiro e marreta.</v>
          </cell>
          <cell r="D4144" t="str">
            <v>un</v>
          </cell>
          <cell r="E4144" t="e">
            <v>#N/A</v>
          </cell>
        </row>
        <row r="4145">
          <cell r="A4145" t="str">
            <v>FD000562</v>
          </cell>
          <cell r="B4145" t="str">
            <v>FD05450050/</v>
          </cell>
          <cell r="C4145" t="str">
            <v>Placa de aco contra a puncao, com espessura de 1/2", soldada sobre cabeca de estaca metalica de perfil de 10", inclusive fornecimento.</v>
          </cell>
          <cell r="D4145" t="str">
            <v>un</v>
          </cell>
          <cell r="E4145">
            <v>29.92</v>
          </cell>
        </row>
        <row r="4146">
          <cell r="A4146" t="str">
            <v>FD016674</v>
          </cell>
          <cell r="B4146" t="str">
            <v>FD05500050/</v>
          </cell>
          <cell r="C4146" t="str">
            <v>Estaca raiz com diametro de 12", perfurada em solo, incluindo fornecimento de todos os materiais e injecao.</v>
          </cell>
          <cell r="D4146" t="str">
            <v>m</v>
          </cell>
          <cell r="E4146" t="e">
            <v>#N/A</v>
          </cell>
        </row>
        <row r="4147">
          <cell r="A4147" t="str">
            <v>FD018041</v>
          </cell>
          <cell r="B4147" t="str">
            <v>FD05550051/</v>
          </cell>
          <cell r="C4147" t="str">
            <v>Cravacao de perfil H, de 6"x6", 1a alma, ate 9m de comprimento, em terreno de fraca resistencia a penetracao, admitindo-se sua utilizacao 5 vezes, para execucao de pranchada horizontal, inclusive fornecimento.  Considera-se a cravacao com Bate Estacas e r</v>
          </cell>
          <cell r="D4147" t="str">
            <v>m</v>
          </cell>
          <cell r="E4147">
            <v>40.520000000000003</v>
          </cell>
        </row>
        <row r="4148">
          <cell r="A4148" t="str">
            <v>FD005126</v>
          </cell>
          <cell r="B4148" t="str">
            <v>FD05600050/</v>
          </cell>
          <cell r="C4148" t="str">
            <v>Cravacao de estaca prancha de concreto pre-moldado, com largura util de 30cm e comprimento ate 7m, considerando-se toda a superficie da estaca, em terreno de resistencia a penetracao, exclusive estaca.</v>
          </cell>
          <cell r="D4148" t="str">
            <v>m2</v>
          </cell>
          <cell r="E4148">
            <v>51.83</v>
          </cell>
        </row>
        <row r="4149">
          <cell r="A4149" t="str">
            <v>FD010647</v>
          </cell>
          <cell r="B4149" t="str">
            <v>FD05650050/</v>
          </cell>
          <cell r="C4149" t="str">
            <v>Estaca raiz com diametro de 6", perfurada em solo, incluindo fornecimento de todos os materiais e injecao.</v>
          </cell>
          <cell r="D4149" t="str">
            <v>m</v>
          </cell>
          <cell r="E4149">
            <v>120.59</v>
          </cell>
        </row>
        <row r="4150">
          <cell r="A4150" t="str">
            <v>FD010648</v>
          </cell>
          <cell r="B4150" t="str">
            <v>FD05650100/</v>
          </cell>
          <cell r="C4150" t="str">
            <v>Estaca raiz com diametro de 8", perfurada em solo, incluindo fornecimento de todos os materiais e injecao.</v>
          </cell>
          <cell r="D4150" t="str">
            <v>m</v>
          </cell>
          <cell r="E4150">
            <v>127.4</v>
          </cell>
        </row>
        <row r="4151">
          <cell r="A4151" t="str">
            <v>FD010649</v>
          </cell>
          <cell r="B4151" t="str">
            <v>FD05650150/</v>
          </cell>
          <cell r="C4151" t="str">
            <v>Estaca raiz com diametro de 10", perfurada em solo, incluindo fornecimento de todos os materiais e injecao.</v>
          </cell>
          <cell r="D4151" t="str">
            <v>m</v>
          </cell>
          <cell r="E4151">
            <v>140.4</v>
          </cell>
        </row>
        <row r="4152">
          <cell r="A4152" t="str">
            <v>FD000567</v>
          </cell>
          <cell r="B4152" t="str">
            <v>FD10050050/</v>
          </cell>
          <cell r="C4152" t="str">
            <v>Ensecadeira de estacas-prancha de aco, tipo Armco ou similar, bitola  MSG-7 tipo flange, em valas de ate 3m de largura, medida apenas a superficie util cobrindo a parede da vala, esta com profundidade ate 3m, em terreno de fraca resistencia a penetracao s</v>
          </cell>
          <cell r="D4152" t="str">
            <v>m2</v>
          </cell>
          <cell r="E4152">
            <v>80.56</v>
          </cell>
        </row>
        <row r="4153">
          <cell r="A4153" t="str">
            <v>FD000568</v>
          </cell>
          <cell r="B4153" t="str">
            <v>FD10050100/</v>
          </cell>
          <cell r="C4153" t="str">
            <v>Ensecadeira de estacas-prancha de aco, tipo Armco ou similar, bitola MSG-7 tipo encaixe, em valas de ate 3m de largura, medida apenas a superficie util cobrindo a parede da vala, esta com profundidade ate 3m, em terreno de fraca resistencia a penetracao s</v>
          </cell>
          <cell r="D4153" t="str">
            <v>m2</v>
          </cell>
          <cell r="E4153">
            <v>119.39</v>
          </cell>
        </row>
        <row r="4154">
          <cell r="A4154" t="str">
            <v>FD000571</v>
          </cell>
          <cell r="B4154" t="str">
            <v>FD10100050/</v>
          </cell>
          <cell r="C4154" t="str">
            <v>Ensecadeira simples (escoramento fechado) de estacas-prancha em Macaranduba ou similar, serrada, de 3"x9", sem encaixe, em valas de ate 3m de largura, medida apenas a superficie util cobrindo a parede da vala, esta com profundidade ate 3m, em terreno de f</v>
          </cell>
          <cell r="D4154" t="str">
            <v>m2</v>
          </cell>
          <cell r="E4154">
            <v>74.790000000000006</v>
          </cell>
        </row>
        <row r="4155">
          <cell r="A4155" t="str">
            <v>FD000572</v>
          </cell>
          <cell r="B4155" t="str">
            <v>FD10100100/</v>
          </cell>
          <cell r="C4155" t="str">
            <v>Ensecadeira simples (escoramento fechado) de estacas-prancha em Macaranduba ou similar, serrada, de 3"x9", sem encaixe, em valas de ate 3m de largura, medida apenas a superficie util cobrindo a parede da vala, esta com profundidade ate 4,50m, em terreno d</v>
          </cell>
          <cell r="D4155" t="str">
            <v>m2</v>
          </cell>
          <cell r="E4155">
            <v>78.53</v>
          </cell>
        </row>
        <row r="4156">
          <cell r="A4156" t="str">
            <v>FD000573</v>
          </cell>
          <cell r="B4156" t="str">
            <v>FD10150050/</v>
          </cell>
          <cell r="C4156" t="str">
            <v>Ensecadeira simples (escoramento fechado) de estacas-prancha de Pinho de 3a ou similar, de 3"x9", serrado, sem encaixe, em valas de ate 3m de largura e ate 3m de profundidade, sendo a cravacao manual  e sem ficha e a extracao com Carregador Frontal.  Esta</v>
          </cell>
          <cell r="D4156" t="str">
            <v>m2</v>
          </cell>
          <cell r="E4156">
            <v>63.22</v>
          </cell>
        </row>
        <row r="4157">
          <cell r="A4157" t="str">
            <v>FD009215</v>
          </cell>
          <cell r="B4157" t="str">
            <v>FD10200050/</v>
          </cell>
          <cell r="C4157" t="str">
            <v>Barragem provisoria ou ensecadeira, para desvios de pequenos cursos d'agua, com saco de areia.</v>
          </cell>
          <cell r="D4157" t="str">
            <v>un</v>
          </cell>
          <cell r="E4157">
            <v>103.11</v>
          </cell>
        </row>
        <row r="4158">
          <cell r="A4158" t="str">
            <v>FD000575</v>
          </cell>
          <cell r="B4158" t="str">
            <v>FD10250050/</v>
          </cell>
          <cell r="C4158" t="str">
            <v>Escoramento de vala/cava ate 4m de profundidade com pranchoes de madeira, utilizando Escavadeira Hidraulica na cravacao e retirada dos pranchoes.  A medicao do servico e feita pela area efetivamente em contato com os pranchoes.  Considerando a madeira reu</v>
          </cell>
          <cell r="D4158" t="str">
            <v>m2</v>
          </cell>
          <cell r="E4158">
            <v>19.52</v>
          </cell>
        </row>
        <row r="4159">
          <cell r="A4159" t="str">
            <v>FD000576</v>
          </cell>
          <cell r="B4159" t="str">
            <v>FD10300050/</v>
          </cell>
          <cell r="C4159" t="str">
            <v>Consolo de perfil de aco, com peso ate 10Kg, para suporte de guia (viga, longarina), em trabalhos do escoramento e congeneres, soldado em estaca do mesmo material, inclusive fornecimento, colocacao e retirada, admitindo-se sua utilizacao 10 vezes.</v>
          </cell>
          <cell r="D4159" t="str">
            <v>un</v>
          </cell>
          <cell r="E4159">
            <v>28.04</v>
          </cell>
        </row>
        <row r="4160">
          <cell r="A4160" t="str">
            <v>FD000578</v>
          </cell>
          <cell r="B4160" t="str">
            <v>FD10300100/</v>
          </cell>
          <cell r="C4160" t="str">
            <v>Estronca (escora) de perfil de aco I, de 6", 1a alma, em trabalhos de escoramento e congeneres, tendo comprimento de 2,50m a 3m, soldada em guias, inclusive fornecimento, colocacao, retirada e transporte interno com caminhao, admitindo-se sua utilizacao 7</v>
          </cell>
          <cell r="D4160" t="str">
            <v>un</v>
          </cell>
          <cell r="E4160">
            <v>39.409999999999997</v>
          </cell>
        </row>
        <row r="4161">
          <cell r="A4161" t="str">
            <v>FD018042</v>
          </cell>
          <cell r="B4161" t="str">
            <v>FD10300151/</v>
          </cell>
          <cell r="C4161" t="str">
            <v>Guia (viga, longarina) de perfil de aco I, de 6", 1a alma, em trabalhos de escoramento e congeneres, soldada sobre consolos e estacas, estas intercaladas de 1,50m a 2m inclusive fornecimento, colocacao, retirada e transporte interno, admitindo-se sua util</v>
          </cell>
          <cell r="D4161" t="str">
            <v>m</v>
          </cell>
          <cell r="E4161">
            <v>16.579999999999998</v>
          </cell>
        </row>
        <row r="4162">
          <cell r="A4162" t="str">
            <v>FD005101</v>
          </cell>
          <cell r="B4162" t="str">
            <v>FD15050050B</v>
          </cell>
          <cell r="C4162" t="str">
            <v>Execucao de parede diafragmada, com 0,60m de espessura, incluindo escavacao de trincheira, fornecimento e preparo da lama bentonita, carga do material escavado, operacao de colocacao da armadura (gaiola) e de concretagem, exclusive materiais, concreto e a</v>
          </cell>
          <cell r="D4162" t="str">
            <v>m2</v>
          </cell>
          <cell r="E4162">
            <v>221.97</v>
          </cell>
        </row>
        <row r="4163">
          <cell r="A4163" t="str">
            <v>FD005103</v>
          </cell>
          <cell r="B4163" t="str">
            <v>FD15050100/</v>
          </cell>
          <cell r="C4163" t="str">
            <v>Gaiola armadura para parede diafragma, em aco CA-50, incluindo fornecimento, perdas, corte, dobragem, montagem e soldas.</v>
          </cell>
          <cell r="D4163" t="str">
            <v>Kg</v>
          </cell>
          <cell r="E4163">
            <v>3.9</v>
          </cell>
        </row>
        <row r="4164">
          <cell r="A4164" t="str">
            <v>FD007093</v>
          </cell>
          <cell r="B4164" t="str">
            <v>FD20050050/</v>
          </cell>
          <cell r="C4164" t="str">
            <v>Fundacao de alvenaria de pedra, com argamassa de cimento saibro e areia, no traco 1:2:3, tendo 0,35 a 0,45m de largura.</v>
          </cell>
          <cell r="D4164" t="str">
            <v>m3</v>
          </cell>
          <cell r="E4164">
            <v>168.27</v>
          </cell>
        </row>
        <row r="4165">
          <cell r="A4165" t="str">
            <v>FD007095</v>
          </cell>
          <cell r="B4165" t="str">
            <v>FD20050100/</v>
          </cell>
          <cell r="C4165" t="str">
            <v>Fundacao de alvenaria de pedra, com argamassa de cimento saibro e areia, no traco 1:2:3, tendo 0,60 a 0,80m de largura.</v>
          </cell>
          <cell r="D4165" t="str">
            <v>m3</v>
          </cell>
          <cell r="E4165">
            <v>200.87</v>
          </cell>
        </row>
        <row r="4166">
          <cell r="A4166" t="str">
            <v>IP007163</v>
          </cell>
          <cell r="B4166" t="str">
            <v>IP05050200/</v>
          </cell>
          <cell r="C4166" t="str">
            <v>Poste de concreto, com secao circular, reto, com 9 m de comprimento, tipo leve, inclusive transporte.  Fornecimento.</v>
          </cell>
          <cell r="D4166" t="str">
            <v>un</v>
          </cell>
          <cell r="E4166">
            <v>352</v>
          </cell>
        </row>
        <row r="4167">
          <cell r="A4167" t="str">
            <v>IP007162</v>
          </cell>
          <cell r="B4167" t="str">
            <v>IP05050250/</v>
          </cell>
          <cell r="C4167" t="str">
            <v>Poste de concreto, com secao circular, reto, com 11m de comprimento, tipo leve, com cabeca de concreto, inclusive transporte.  Fornecimento.</v>
          </cell>
          <cell r="D4167" t="str">
            <v>un</v>
          </cell>
          <cell r="E4167">
            <v>532.33000000000004</v>
          </cell>
        </row>
        <row r="4168">
          <cell r="A4168" t="str">
            <v>IP007161</v>
          </cell>
          <cell r="B4168" t="str">
            <v>IP05050256/</v>
          </cell>
          <cell r="C4168" t="str">
            <v>Poste de concreto, com secao circular, reto, com 11m de comprimento, tipo pesado, com cabeca de concreto, inclusive transporte.  Fornecimento.</v>
          </cell>
          <cell r="D4168" t="str">
            <v>un</v>
          </cell>
          <cell r="E4168">
            <v>751.07</v>
          </cell>
        </row>
        <row r="4169">
          <cell r="A4169" t="str">
            <v>IP007159</v>
          </cell>
          <cell r="B4169" t="str">
            <v>IP05050300/</v>
          </cell>
          <cell r="C4169" t="str">
            <v>Poste de concreto, com secao circular, reto, com 12m de comprimento, tipo leve, com cabeca de concreto, inclusive transporte.  Fornecimento.</v>
          </cell>
          <cell r="D4169" t="str">
            <v>un</v>
          </cell>
          <cell r="E4169">
            <v>771.11</v>
          </cell>
        </row>
        <row r="4170">
          <cell r="A4170" t="str">
            <v>IP007158</v>
          </cell>
          <cell r="B4170" t="str">
            <v>IP05050306/</v>
          </cell>
          <cell r="C4170" t="str">
            <v>Poste de concreto, com secao circular, reto, com 12m de comprimento, tipo pesado, com cabeca de concreto, inclusive transporte.  Fornecimento.</v>
          </cell>
          <cell r="D4170" t="str">
            <v>un</v>
          </cell>
          <cell r="E4170">
            <v>766.27</v>
          </cell>
        </row>
        <row r="4171">
          <cell r="A4171" t="str">
            <v>IP008976</v>
          </cell>
          <cell r="B4171" t="str">
            <v>IP05050350/</v>
          </cell>
          <cell r="C4171" t="str">
            <v>Poste de concreto, com secao circular, reto, com13m de comprimento, conicidade reduzida, carga nominal de 200Kg.  Fornecimento.</v>
          </cell>
          <cell r="D4171" t="str">
            <v>un</v>
          </cell>
          <cell r="E4171">
            <v>604.5</v>
          </cell>
        </row>
        <row r="4172">
          <cell r="A4172" t="str">
            <v>IP007157</v>
          </cell>
          <cell r="B4172" t="str">
            <v>IP05050500/</v>
          </cell>
          <cell r="C4172" t="str">
            <v>Poste de concreto, com secao circular, reto, com 17m de comprimento, conicidade reduzida, com cabeca de concreto, inclusive transporte.  Fornecimento.</v>
          </cell>
          <cell r="D4172" t="str">
            <v>un</v>
          </cell>
          <cell r="E4172">
            <v>1246.8699999999999</v>
          </cell>
        </row>
        <row r="4173">
          <cell r="A4173" t="str">
            <v>IP007156</v>
          </cell>
          <cell r="B4173" t="str">
            <v>IP05050700/</v>
          </cell>
          <cell r="C4173" t="str">
            <v>Poste de concreto, com secao circular, reto, com 22,50m de comprimento, conicidade reduzida, com cabeca de concreto, inclusive transporte.  Fornecimento.</v>
          </cell>
          <cell r="D4173" t="str">
            <v>un</v>
          </cell>
          <cell r="E4173">
            <v>2522.5</v>
          </cell>
        </row>
        <row r="4174">
          <cell r="A4174" t="str">
            <v>IP010619</v>
          </cell>
          <cell r="B4174" t="str">
            <v>IP05100050/</v>
          </cell>
          <cell r="C4174" t="str">
            <v>Poste de aco, reto, de 3m, com sapata, com furacao de semaforo repetidor e para fixacao de semaforo para pedestre, com 4 chumbadores de 7/8"x50cm, tipo IV-A, padrao Riomar.  Fornecimento.</v>
          </cell>
          <cell r="D4174" t="str">
            <v>un</v>
          </cell>
          <cell r="E4174">
            <v>2351.73</v>
          </cell>
        </row>
        <row r="4175">
          <cell r="A4175" t="str">
            <v>IP010620</v>
          </cell>
          <cell r="B4175" t="str">
            <v>IP05100053/</v>
          </cell>
          <cell r="C4175" t="str">
            <v>Poste de aco, reto, de 3m, com sapata, com furacao para fixacao de semaforo repetidor e para fixacao de semaforo para pedestre, e placa indicativa de rua, com 4 chumbadores de 7/8"x50cm, tipo IV-B, padrao Riomar.  Fornecimento.</v>
          </cell>
          <cell r="D4175" t="str">
            <v>un</v>
          </cell>
          <cell r="E4175">
            <v>2368</v>
          </cell>
        </row>
        <row r="4176">
          <cell r="A4176" t="str">
            <v>IP013189</v>
          </cell>
          <cell r="B4176" t="str">
            <v>IP05100100/</v>
          </cell>
          <cell r="C4176" t="str">
            <v>Poste de aco, reto (SAE 1006-1020), sem aletas, de 3100mm com base cilindrica de aco SAE 1006-1020 com dimensoes de (400x300mm) galvanizado a fogo pintado conforme pedido.  A base devera ter chumbadores de aco galvanizado a fogo com dimensoes de 7/8"x500m</v>
          </cell>
          <cell r="D4176" t="str">
            <v>un</v>
          </cell>
          <cell r="E4176">
            <v>453</v>
          </cell>
        </row>
        <row r="4177">
          <cell r="A4177" t="str">
            <v>IP018029</v>
          </cell>
          <cell r="B4177" t="str">
            <v>IP05100106/</v>
          </cell>
          <cell r="C4177" t="str">
            <v>Poste de aco SAE 1006/1020, reto, padrao Hadock Lobo, montagem 1, altura util de 4,50m, com flange, conico continuo sem emendas e braco simples com 0,45m para fixacao de luminaria, conforme desenho A2-1978-PD e especificacao EM-RIOLUZ-No 4.  Fornecimento.</v>
          </cell>
          <cell r="D4177" t="str">
            <v>un</v>
          </cell>
          <cell r="E4177">
            <v>490.21</v>
          </cell>
        </row>
        <row r="4178">
          <cell r="A4178" t="str">
            <v>IP018030</v>
          </cell>
          <cell r="B4178" t="str">
            <v>IP05100109/</v>
          </cell>
          <cell r="C4178" t="str">
            <v>Poste de aco SAE 1006/1020, reto, padrao Hadock Lobo, montagem 1, altura util de 6,00m, com flange, conico continuo sem emendas e braco simples com 0,60m para fixacao de luminaria, conforme desenho A2-1978-PD e especificacao EM-RIOLUZ-No 4.  Fornecimento.</v>
          </cell>
          <cell r="D4178" t="str">
            <v>un</v>
          </cell>
          <cell r="E4178">
            <v>687.34</v>
          </cell>
        </row>
        <row r="4179">
          <cell r="A4179" t="str">
            <v>IP018031</v>
          </cell>
          <cell r="B4179" t="str">
            <v>IP05100112/</v>
          </cell>
          <cell r="C4179" t="str">
            <v>Poste de aco SAE 1006/1020, reto, padrao Hadock Lobo, montagem 1, altura util de 9,00m, com flange, conico continuo sem emendas e braco simples com 1,10m para fixacao de luminaria, conforme desenho A2-1978-PD e especificacao EM-RIOLUZ-No 4.  Fornecimento.</v>
          </cell>
          <cell r="D4179" t="str">
            <v>un</v>
          </cell>
          <cell r="E4179">
            <v>1001.8</v>
          </cell>
        </row>
        <row r="4180">
          <cell r="A4180" t="str">
            <v>IP018032</v>
          </cell>
          <cell r="B4180" t="str">
            <v>IP05100115/</v>
          </cell>
          <cell r="C4180" t="str">
            <v>Poste de aco SAE 1006/1020, reto, padrao Hadock Lobo, montagem 2, altura util de 4,50m, com flange, conico continuo sem emendas e braco duplo com 0,45m para fixacao de luminarias, conforme desenho A2-1978-PD e especificacao EM-RIOLUZ-No 4.  Fornecimento.</v>
          </cell>
          <cell r="D4180" t="str">
            <v>un</v>
          </cell>
          <cell r="E4180">
            <v>603.19000000000005</v>
          </cell>
        </row>
        <row r="4181">
          <cell r="A4181" t="str">
            <v>IP001666</v>
          </cell>
          <cell r="B4181" t="str">
            <v>IP10100250/</v>
          </cell>
          <cell r="C4181" t="str">
            <v>Conjunto para fixacao de rede de 13,8Kv, bifasica, horizontal, poste ao centro, para alinhamento reto, padrao madeira, montagem normal, tipo 13N1A.  Fornecimento e instalacao.</v>
          </cell>
          <cell r="D4181" t="str">
            <v>un</v>
          </cell>
          <cell r="E4181">
            <v>119.8</v>
          </cell>
        </row>
        <row r="4182">
          <cell r="A4182" t="str">
            <v>IP004035</v>
          </cell>
          <cell r="B4182" t="str">
            <v>IP10100300/</v>
          </cell>
          <cell r="C4182" t="str">
            <v>Conjunto para fixacao de rede 13,8Kv, trifasica, horizontal, poste ao centro, para pequenos angulos, padrao madeira, montagem normal, tipo 13N2.  Fornecimento e instalacao.</v>
          </cell>
          <cell r="D4182" t="str">
            <v>un</v>
          </cell>
          <cell r="E4182">
            <v>252.31</v>
          </cell>
        </row>
        <row r="4183">
          <cell r="A4183" t="str">
            <v>IP004034</v>
          </cell>
          <cell r="B4183" t="str">
            <v>IP10100306/</v>
          </cell>
          <cell r="C4183" t="str">
            <v>Fornecimento e instalacao de conjunto para fixacao de rede 13,8Kv, bifasico, horizontal, poste ao centro, para pequenos angulos, padrao madeira, montagem normal, tipo 13N2.</v>
          </cell>
          <cell r="D4183" t="str">
            <v>un</v>
          </cell>
          <cell r="E4183">
            <v>211.1</v>
          </cell>
        </row>
        <row r="4184">
          <cell r="A4184" t="str">
            <v>IP003938</v>
          </cell>
          <cell r="B4184" t="str">
            <v>IP10100400/</v>
          </cell>
          <cell r="C4184" t="str">
            <v>Conjunto para fixacao de rede 13,8Kv, trifasica, horizontal, poste ao centro, para fim de linha, padrao madeira, montagem normal, tipo 13N5.  Fornecimento e assentamento.</v>
          </cell>
          <cell r="D4184" t="str">
            <v>un</v>
          </cell>
          <cell r="E4184">
            <v>285.61</v>
          </cell>
        </row>
        <row r="4185">
          <cell r="A4185" t="str">
            <v>IP001667</v>
          </cell>
          <cell r="B4185" t="str">
            <v>IP10100403/</v>
          </cell>
          <cell r="C4185" t="str">
            <v>Conjunto para fixacao de rede de 13,8Kv, trifasica, horizontal, poste ao centro, para fim de linha, padrao madeira, montagem normal, tipo 13N5.  Fornecimento e instalacao.</v>
          </cell>
          <cell r="D4185" t="str">
            <v>un</v>
          </cell>
          <cell r="E4185">
            <v>322.37</v>
          </cell>
        </row>
        <row r="4186">
          <cell r="A4186" t="str">
            <v>IP001668</v>
          </cell>
          <cell r="B4186" t="str">
            <v>IP10100406/</v>
          </cell>
          <cell r="C4186" t="str">
            <v>Conjunto para fixacao de rede de 13,8Kv, bifasica, horizontal, poste ao centro, para fim de linha, padrao madeira, montagem normal, tipo 13N5A.  Fornecimento e instalacao.</v>
          </cell>
          <cell r="D4186" t="str">
            <v>un</v>
          </cell>
          <cell r="E4186">
            <v>229.6</v>
          </cell>
        </row>
        <row r="4187">
          <cell r="A4187" t="str">
            <v>IP001665</v>
          </cell>
          <cell r="B4187" t="str">
            <v>IP10100409/</v>
          </cell>
          <cell r="C4187" t="str">
            <v>Conjunto para fixacao de rede de 13,8Kv, trifasica, horizontal, poste ao centro, para fio de linha, padrao madeira, montagem normal, tipo 13M5.  Fornecimento e instalacao.</v>
          </cell>
          <cell r="D4187" t="str">
            <v>un</v>
          </cell>
          <cell r="E4187">
            <v>135.59</v>
          </cell>
        </row>
        <row r="4188">
          <cell r="A4188" t="str">
            <v>IP001662</v>
          </cell>
          <cell r="B4188" t="str">
            <v>IP10100500/</v>
          </cell>
          <cell r="C4188" t="str">
            <v>Fornecimento e instalacao de 2 chaves fusiveis, em 1 linha de 13,8Kv, horizontal, poste ao centro, com suporte de fixacao padrao madeira, tipo 13N8, exclusive isoladores e ferragens da linha existente.</v>
          </cell>
          <cell r="D4188" t="str">
            <v>un</v>
          </cell>
          <cell r="E4188">
            <v>383.7</v>
          </cell>
        </row>
        <row r="4189">
          <cell r="A4189" t="str">
            <v>IP001664</v>
          </cell>
          <cell r="B4189" t="str">
            <v>IP10100503/</v>
          </cell>
          <cell r="C4189" t="str">
            <v>Ferragens singelas e 2 chaves fusiveis, em 1 linha de 13,8Kv, horizontal, poste ao centro; exclusive fornecimento das chaves fusiveis, dos isoladores e ferragens da linha existente. Instalacao.</v>
          </cell>
          <cell r="D4189" t="str">
            <v>un</v>
          </cell>
          <cell r="E4189">
            <v>37.42</v>
          </cell>
        </row>
        <row r="4190">
          <cell r="A4190" t="str">
            <v>IP001661</v>
          </cell>
          <cell r="B4190" t="str">
            <v>IP10100550/</v>
          </cell>
          <cell r="C4190" t="str">
            <v>Ferragens singelas e 3 chaves fusiveis, em 1 linha de 13,8Kv, horizontal, poste ao centro, exclusive fornecimento das chaves fusiveis dos isoladores e ferragens da linha existente.  Instalacao.</v>
          </cell>
          <cell r="D4190" t="str">
            <v>un</v>
          </cell>
          <cell r="E4190">
            <v>42.77</v>
          </cell>
        </row>
        <row r="4191">
          <cell r="A4191" t="str">
            <v>IP001659</v>
          </cell>
          <cell r="B4191" t="str">
            <v>IP10100553/</v>
          </cell>
          <cell r="C4191" t="str">
            <v>Fornecimento e instalacao de 3 chaves fusiveis, em 1 linha de 13,8Kv, horizontal, poste centro, inclusive suporte de fixacao, padrao madeira, montagem normal, tipo 13N8, exclusive isoladores e ferragens da linha existente.</v>
          </cell>
          <cell r="D4191" t="str">
            <v>un</v>
          </cell>
          <cell r="E4191">
            <v>537.04</v>
          </cell>
        </row>
        <row r="4192">
          <cell r="A4192" t="str">
            <v>IP002297</v>
          </cell>
          <cell r="B4192" t="str">
            <v>IP10150100/</v>
          </cell>
          <cell r="C4192" t="str">
            <v>Instalacao de ferragens singelas, para 2 linhas, de 25Kv, horizontais, poste ao centro, para alinhamentos retos e angulos ate 30o (conjunto 25 E1).</v>
          </cell>
          <cell r="D4192" t="str">
            <v>h</v>
          </cell>
          <cell r="E4192">
            <v>42.77</v>
          </cell>
        </row>
        <row r="4193">
          <cell r="A4193" t="str">
            <v>IP001705</v>
          </cell>
          <cell r="B4193" t="str">
            <v>IP10200050/</v>
          </cell>
          <cell r="C4193" t="str">
            <v>Nucleo para fixacao de luminaria, tipo Petala, em poste reto (aco ou concreto) de 15m, exclusive luminaria e nucleo.  Colocacao.</v>
          </cell>
          <cell r="D4193" t="str">
            <v>un</v>
          </cell>
          <cell r="E4193">
            <v>32.07</v>
          </cell>
        </row>
        <row r="4194">
          <cell r="A4194" t="str">
            <v>IP001706</v>
          </cell>
          <cell r="B4194" t="str">
            <v>IP10200100/</v>
          </cell>
          <cell r="C4194" t="str">
            <v>Nucleo para fixacao de luminaria, tipo Petala, em poste reto (aco ou concreto) de 20m, exclusive luminaria e nucleo.  Colocacao.</v>
          </cell>
          <cell r="D4194" t="str">
            <v>un</v>
          </cell>
          <cell r="E4194">
            <v>42.77</v>
          </cell>
        </row>
        <row r="4195">
          <cell r="A4195" t="str">
            <v>IP001739</v>
          </cell>
          <cell r="B4195" t="str">
            <v>IP10250050/</v>
          </cell>
          <cell r="C4195" t="str">
            <v>Alca pre-formada de distribuicao, de aco recoberto de aluminio, para cabo de aluminio nu, bitola de 25mm2, segundo desenho A4-154-CP.  Fornecimento e colocacao.</v>
          </cell>
          <cell r="D4195" t="str">
            <v>un</v>
          </cell>
          <cell r="E4195">
            <v>2.36</v>
          </cell>
        </row>
        <row r="4196">
          <cell r="A4196" t="str">
            <v>IP001741</v>
          </cell>
          <cell r="B4196" t="str">
            <v>IP10250100/</v>
          </cell>
          <cell r="C4196" t="str">
            <v>Alca pre-formada de servico, de aco recoberto, para cabo de aluminio nu, bitola de 25mm2, segundo desenho A4-148-CP.  Fornecimento e colocacao.</v>
          </cell>
          <cell r="D4196" t="str">
            <v>un</v>
          </cell>
          <cell r="E4196">
            <v>1.62</v>
          </cell>
        </row>
        <row r="4197">
          <cell r="A4197" t="str">
            <v>IP001738</v>
          </cell>
          <cell r="B4197" t="str">
            <v>IP10250150/</v>
          </cell>
          <cell r="C4197" t="str">
            <v>Alca pre-formada de distribuicao, de aco recoberto de aluminio, para cabo encapado, bitola de 25mm2, segundo desenho A4-154-CP.  Fornecimento e colocacao.</v>
          </cell>
          <cell r="D4197" t="str">
            <v>un</v>
          </cell>
          <cell r="E4197">
            <v>2.94</v>
          </cell>
        </row>
        <row r="4198">
          <cell r="A4198" t="str">
            <v>IP001740</v>
          </cell>
          <cell r="B4198" t="str">
            <v>IP10250200/</v>
          </cell>
          <cell r="C4198" t="str">
            <v>Alca pre-formada de servico, de aco recoberto com aluminio encapado, bitola de 25mm2, segundo desenho A4-148-CP.  Fornecimento e colocacao.</v>
          </cell>
          <cell r="D4198" t="str">
            <v>un</v>
          </cell>
          <cell r="E4198">
            <v>2.52</v>
          </cell>
        </row>
        <row r="4199">
          <cell r="A4199" t="str">
            <v>IP008838</v>
          </cell>
          <cell r="B4199" t="str">
            <v>IP10250300/</v>
          </cell>
          <cell r="C4199" t="str">
            <v>Alca pre-formada para cabo de 35mm2.  Fornecimento.</v>
          </cell>
          <cell r="D4199" t="str">
            <v>un</v>
          </cell>
          <cell r="E4199">
            <v>1.29</v>
          </cell>
        </row>
        <row r="4200">
          <cell r="A4200" t="str">
            <v>IP007965</v>
          </cell>
          <cell r="B4200" t="str">
            <v>IP10300050/</v>
          </cell>
          <cell r="C4200" t="str">
            <v>Conector de aterramento tipo KC 22H, Burndy ou similar.  Fornecimento e instalacao.</v>
          </cell>
          <cell r="D4200" t="str">
            <v>un</v>
          </cell>
          <cell r="E4200">
            <v>19.510000000000002</v>
          </cell>
        </row>
        <row r="4201">
          <cell r="A4201" t="str">
            <v>IP007937</v>
          </cell>
          <cell r="B4201" t="str">
            <v>IP10300100/</v>
          </cell>
          <cell r="C4201" t="str">
            <v>Conector para haste de aterramento de para-raio, com uma descida de 5/8".  Fornecimento.</v>
          </cell>
          <cell r="D4201" t="str">
            <v>un</v>
          </cell>
          <cell r="E4201">
            <v>0.68</v>
          </cell>
        </row>
        <row r="4202">
          <cell r="A4202" t="str">
            <v>IP001742</v>
          </cell>
          <cell r="B4202" t="str">
            <v>IP10300150/</v>
          </cell>
          <cell r="C4202" t="str">
            <v>Conector de parafuso fendido (Split-Bolt) em liga de cobre.  Fornecimento e instalacao.</v>
          </cell>
          <cell r="D4202" t="str">
            <v>un</v>
          </cell>
          <cell r="E4202">
            <v>3.32</v>
          </cell>
        </row>
        <row r="4203">
          <cell r="A4203" t="str">
            <v>IP006275</v>
          </cell>
          <cell r="B4203" t="str">
            <v>IP10300159/</v>
          </cell>
          <cell r="C4203" t="str">
            <v>Conector tipo Split-Bolt, para cabo de 16mm2.  Fornecimento.</v>
          </cell>
          <cell r="D4203" t="str">
            <v>un</v>
          </cell>
          <cell r="E4203">
            <v>1.58</v>
          </cell>
        </row>
        <row r="4204">
          <cell r="A4204" t="str">
            <v>IP007966</v>
          </cell>
          <cell r="B4204" t="str">
            <v>IP10300200/</v>
          </cell>
          <cell r="C4204" t="str">
            <v>Conector de parafusos fendido para cabo de 35x70mm2, KS-26, Burndy ou similar.  Fornecimento e instalacao.</v>
          </cell>
          <cell r="D4204" t="str">
            <v>un</v>
          </cell>
          <cell r="E4204">
            <v>18.399999999999999</v>
          </cell>
        </row>
        <row r="4205">
          <cell r="A4205" t="str">
            <v>IP007939</v>
          </cell>
          <cell r="B4205" t="str">
            <v>IP10300250/</v>
          </cell>
          <cell r="C4205" t="str">
            <v>Conector tipo estribo para condutor de aluminio, 1/0AWG.  Fornecimento.</v>
          </cell>
          <cell r="D4205" t="str">
            <v>un</v>
          </cell>
          <cell r="E4205">
            <v>7.32</v>
          </cell>
        </row>
        <row r="4206">
          <cell r="A4206" t="str">
            <v>IP010414</v>
          </cell>
          <cell r="B4206" t="str">
            <v>IP10300500/</v>
          </cell>
          <cell r="C4206" t="str">
            <v>Conector tipo cunha, em liga de cobre estanhado, para a fixacao de condutores de aluminio ou cobre, por efeito de mola.  Modelo no 1, padrao RIOLUZ, tipo G, AMP ou similar.  Fornecimento e instalacao.</v>
          </cell>
          <cell r="D4206" t="str">
            <v>un</v>
          </cell>
          <cell r="E4206">
            <v>5.59</v>
          </cell>
        </row>
        <row r="4207">
          <cell r="A4207" t="str">
            <v>IP010423</v>
          </cell>
          <cell r="B4207" t="str">
            <v>IP10300503/</v>
          </cell>
          <cell r="C4207" t="str">
            <v>Conector tipo cunha, em liga de cobre estanhado, para a fixacao de condutores de aluminio ou cobre, por efeito de mola.  Modelo tipo no 2, padrao RIOLUZ, tipo H, AMP ou similar.  Fornecimento e instalacao.</v>
          </cell>
          <cell r="D4207" t="str">
            <v>un</v>
          </cell>
          <cell r="E4207">
            <v>5.95</v>
          </cell>
        </row>
        <row r="4208">
          <cell r="A4208" t="str">
            <v>IP010421</v>
          </cell>
          <cell r="B4208" t="str">
            <v>IP10300506/</v>
          </cell>
          <cell r="C4208" t="str">
            <v>Conector tipo cunha, em liga de cobre estanhado, para a fixacao de condutores de aluminio ou cobre, por efeito de mola.  Modelo tipo no 3, padrao RIOLUZ, tipo K, AMP ou similar.  Fornecimento e instalacao.</v>
          </cell>
          <cell r="D4208" t="str">
            <v>un</v>
          </cell>
          <cell r="E4208">
            <v>5.95</v>
          </cell>
        </row>
        <row r="4209">
          <cell r="A4209" t="str">
            <v>IP010424</v>
          </cell>
          <cell r="B4209" t="str">
            <v>IP10300509/</v>
          </cell>
          <cell r="C4209" t="str">
            <v>Conector tipo cunha, em liga de cobre estanhado, para a fixacao de condutores de aluminio ou cobre, por efeito de mola.  Modelo tipo no 4, padrao RIOLUZ, tipo V, AMP ou similar.  Fornecimento e instalacao.</v>
          </cell>
          <cell r="D4209" t="str">
            <v>un</v>
          </cell>
          <cell r="E4209">
            <v>2.5499999999999998</v>
          </cell>
        </row>
        <row r="4210">
          <cell r="A4210" t="str">
            <v>IP010425</v>
          </cell>
          <cell r="B4210" t="str">
            <v>IP10300512/</v>
          </cell>
          <cell r="C4210" t="str">
            <v>Conector tipo cunha, em liga de cobre estanhado, para a fixacao de condutores de aluminio ou cobre, por efeito de mola.  Modelo tipo no 5, padrao RIOLUZ, tipo IV, AMP ou similar.  Fornecimento e instalacao.</v>
          </cell>
          <cell r="D4210" t="str">
            <v>un</v>
          </cell>
          <cell r="E4210">
            <v>2.5499999999999998</v>
          </cell>
        </row>
        <row r="4211">
          <cell r="A4211" t="str">
            <v>IP010426</v>
          </cell>
          <cell r="B4211" t="str">
            <v>IP10300515/</v>
          </cell>
          <cell r="C4211" t="str">
            <v>Conector tipo cunha, em liga de cobre estanhado, para a fixacao de condutores de aluminio ou cobre, por efeito de mola.  Modelo tipo no 6, padrao RIOLUZ, tipo B, AMP ou similar.  Fornecimento e instalacao.</v>
          </cell>
          <cell r="D4211" t="str">
            <v>un</v>
          </cell>
          <cell r="E4211">
            <v>5.59</v>
          </cell>
        </row>
        <row r="4212">
          <cell r="A4212" t="str">
            <v>IP010427</v>
          </cell>
          <cell r="B4212" t="str">
            <v>IP10300518/</v>
          </cell>
          <cell r="C4212" t="str">
            <v>Conector tipo cunha, em liga de cobre estanhado, para a fixacao de condutores de aluminio ou cobre, por efeito de mola.  Modelo tipo no 7, padrao RIOLUZ, tipo A, AMP ou similar.  Fornecimento e instalacao.</v>
          </cell>
          <cell r="D4212" t="str">
            <v>un</v>
          </cell>
          <cell r="E4212">
            <v>5.59</v>
          </cell>
        </row>
        <row r="4213">
          <cell r="A4213" t="str">
            <v>IP010415</v>
          </cell>
          <cell r="B4213" t="str">
            <v>IP10300521/</v>
          </cell>
          <cell r="C4213" t="str">
            <v>Conector tipo cunha, em liga de cobre estanhado, para a fixacao de condutores de aluminio ou cobre, por efeito de mola.  Modelo no 8, padrao RIOLUZ, tipo C, AMP ou similar.  Fornecimento e instalacao.</v>
          </cell>
          <cell r="D4213" t="str">
            <v>un</v>
          </cell>
          <cell r="E4213">
            <v>5.59</v>
          </cell>
        </row>
        <row r="4214">
          <cell r="A4214" t="str">
            <v>IP010416</v>
          </cell>
          <cell r="B4214" t="str">
            <v>IP10300524/</v>
          </cell>
          <cell r="C4214" t="str">
            <v>Conector tipo cunha, em liga de cobre estanhado, para a fixacao de condutores de aluminio ou cobre, por efeito de mola.  Modelo no 9, padrao RIOLUZ, tipo J, AMP ou similar.  Fornecimento e instalacao.</v>
          </cell>
          <cell r="D4214" t="str">
            <v>un</v>
          </cell>
          <cell r="E4214">
            <v>5.95</v>
          </cell>
        </row>
        <row r="4215">
          <cell r="A4215" t="str">
            <v>IP010417</v>
          </cell>
          <cell r="B4215" t="str">
            <v>IP10300527/</v>
          </cell>
          <cell r="C4215" t="str">
            <v>Conector tipo cunha, em liga de cobre estanhado, para a fixacao de condutores de aluminio ou cobre, por efeito de mola.  Modelo no 10, padrao RIOLUZ, tipo F, AMP ou similar.  Fornecimento e instalacao.</v>
          </cell>
          <cell r="D4215" t="str">
            <v>un</v>
          </cell>
          <cell r="E4215">
            <v>5.59</v>
          </cell>
        </row>
        <row r="4216">
          <cell r="A4216" t="str">
            <v>IP010418</v>
          </cell>
          <cell r="B4216" t="str">
            <v>IP10300530/</v>
          </cell>
          <cell r="C4216" t="str">
            <v>Conector tipo cunha, em liga de cobre estanhado, para a fixacao de condutores de aluminio ou cobre, por efeito de mola.  Modelo no 11, padrao RIOLUZ, tipo D, AMP ou similar.  Fornecimento e instalacao.</v>
          </cell>
          <cell r="D4216" t="str">
            <v>un</v>
          </cell>
          <cell r="E4216">
            <v>5.59</v>
          </cell>
        </row>
        <row r="4217">
          <cell r="A4217" t="str">
            <v>IP010419</v>
          </cell>
          <cell r="B4217" t="str">
            <v>IP10300532/</v>
          </cell>
          <cell r="C4217" t="str">
            <v>Conector tipo cunha, em liga de cobre estanhado, para a fixacao de condutores de aluminio ou cobre, por efeito de mola.  Modelo no 12, padrao RIOLUZ, tipo I, AMP ou similar.  Fornecimento e instalacao.</v>
          </cell>
          <cell r="D4217" t="str">
            <v>un</v>
          </cell>
          <cell r="E4217">
            <v>3.83</v>
          </cell>
        </row>
        <row r="4218">
          <cell r="A4218" t="str">
            <v>IP010420</v>
          </cell>
          <cell r="B4218" t="str">
            <v>IP10300535/</v>
          </cell>
          <cell r="C4218" t="str">
            <v>Conector tipo cunha, em liga de cobre estanhado, para a fixacao de condutores de aluminio ou cobre, por efeito de mola.  Modelo no 13, padrao RIOLUZ, tipo VII, AMP ou similar.  Fornecimento e instalacao.</v>
          </cell>
          <cell r="D4218" t="str">
            <v>un</v>
          </cell>
          <cell r="E4218">
            <v>5.09</v>
          </cell>
        </row>
        <row r="4219">
          <cell r="A4219" t="str">
            <v>IP010422</v>
          </cell>
          <cell r="B4219" t="str">
            <v>IP10300538/</v>
          </cell>
          <cell r="C4219" t="str">
            <v>Conector tipo cunha, em liga de cobre estanhado, para a fixacao de condutores de aluminio ou cobre, por efeito de mola.  Modelo no 14, padrao RIOLUZ, tipo VI, AMP ou similar.  Fornecimento e instalacao.</v>
          </cell>
          <cell r="D4219" t="str">
            <v>un</v>
          </cell>
          <cell r="E4219">
            <v>5.09</v>
          </cell>
        </row>
        <row r="4220">
          <cell r="A4220" t="str">
            <v>IP001734</v>
          </cell>
          <cell r="B4220" t="str">
            <v>IP10301000/</v>
          </cell>
          <cell r="C4220" t="str">
            <v>Grampo paralelo de aluminio de 1 parafuso, com pasta anti oxido para cabos de 1/0AWG (33mm2) no principal e 10AWG (5mm2) no secundario, segundo desenho A4-139-CP.  Fornecimento e colocacao.</v>
          </cell>
          <cell r="D4220" t="str">
            <v>un</v>
          </cell>
          <cell r="E4220">
            <v>2.4700000000000002</v>
          </cell>
        </row>
        <row r="4221">
          <cell r="A4221" t="str">
            <v>IP001735</v>
          </cell>
          <cell r="B4221" t="str">
            <v>IP10301006/</v>
          </cell>
          <cell r="C4221" t="str">
            <v>Grampo paralelo universal de aluminio fundido ou extrudado, de 1 parafuso, com pasta anti oxido para cabos de 70mm2 a 185mm2 no principal e 1,5mm2 no secundario, segundo desenho A4-139-CP.  Fornecimento e colocacao.</v>
          </cell>
          <cell r="D4221" t="str">
            <v>un</v>
          </cell>
          <cell r="E4221">
            <v>3.39</v>
          </cell>
        </row>
        <row r="4222">
          <cell r="A4222" t="str">
            <v>IP001733</v>
          </cell>
          <cell r="B4222" t="str">
            <v>IP10301050/</v>
          </cell>
          <cell r="C4222" t="str">
            <v>Grampo paralelo universal de aluminio fundido ou extrudado, de 2 parafusos, com pasta anti oxido, segundo desenho A3-142-CP.  Fornecimento e colocacao.</v>
          </cell>
          <cell r="D4222" t="str">
            <v>un</v>
          </cell>
          <cell r="E4222">
            <v>7.62</v>
          </cell>
        </row>
        <row r="4223">
          <cell r="A4223" t="str">
            <v>IP007644</v>
          </cell>
          <cell r="B4223" t="str">
            <v>IP10301100/</v>
          </cell>
          <cell r="C4223" t="str">
            <v>Grampo de linha viva em aluminio.  Fornecimento.</v>
          </cell>
          <cell r="D4223" t="str">
            <v>un</v>
          </cell>
          <cell r="E4223">
            <v>14.94</v>
          </cell>
        </row>
        <row r="4224">
          <cell r="A4224" t="str">
            <v>IP009407</v>
          </cell>
          <cell r="B4224" t="str">
            <v>IP10350050/</v>
          </cell>
          <cell r="C4224" t="str">
            <v>Condulete de aluminio silico tipo LL de 19mm (3/4") com tampa.  Fornecimento.</v>
          </cell>
          <cell r="D4224" t="str">
            <v>un</v>
          </cell>
          <cell r="E4224">
            <v>3.86</v>
          </cell>
        </row>
        <row r="4225">
          <cell r="A4225" t="str">
            <v>IP009408</v>
          </cell>
          <cell r="B4225" t="str">
            <v>IP10350053/</v>
          </cell>
          <cell r="C4225" t="str">
            <v>Condulete de aluminio silico tipo LR de 19mm (3/4") com tampa.  Fornecimento.</v>
          </cell>
          <cell r="D4225" t="str">
            <v>un</v>
          </cell>
          <cell r="E4225">
            <v>5.58</v>
          </cell>
        </row>
        <row r="4226">
          <cell r="A4226" t="str">
            <v>IP009409</v>
          </cell>
          <cell r="B4226" t="str">
            <v>IP10350056/</v>
          </cell>
          <cell r="C4226" t="str">
            <v>Condulete de aluminio silico tipo T de 19mm (3/4") com tampa.  Fornecimento.</v>
          </cell>
          <cell r="D4226" t="str">
            <v>un</v>
          </cell>
          <cell r="E4226">
            <v>5.42</v>
          </cell>
        </row>
        <row r="4227">
          <cell r="A4227" t="str">
            <v>IP001743</v>
          </cell>
          <cell r="B4227" t="str">
            <v>IP10350100/</v>
          </cell>
          <cell r="C4227" t="str">
            <v>Caixa de ligacao tipo Petrolets R=15/C, R=15/TB, R=15/LB ou similar, com entradas rosqueadas de 1" (25mm).  Fornecimento e colocacao.</v>
          </cell>
          <cell r="D4227" t="str">
            <v>un</v>
          </cell>
          <cell r="E4227">
            <v>9.98</v>
          </cell>
        </row>
        <row r="4228">
          <cell r="A4228" t="str">
            <v>IP001744</v>
          </cell>
          <cell r="B4228" t="str">
            <v>IP10350200/</v>
          </cell>
          <cell r="C4228" t="str">
            <v>Caixa de ligacao tipo Petrolets R=15/C, R=15/TB, R=15/LB ou similar, com entradas rosqueadas de 2" (50mm).  Fornecimento e colocacao.</v>
          </cell>
          <cell r="D4228" t="str">
            <v>un</v>
          </cell>
          <cell r="E4228">
            <v>34.92</v>
          </cell>
        </row>
        <row r="4229">
          <cell r="A4229" t="str">
            <v>IP001745</v>
          </cell>
          <cell r="B4229" t="str">
            <v>IP10350300/</v>
          </cell>
          <cell r="C4229" t="str">
            <v>Caixa de ligacao tipo Petrolets R=15/C, R=15/TB, R=15/LB ou similar, com entradas rosqueadas de 3" (75mm).  Fornecimento e colocacao.</v>
          </cell>
          <cell r="D4229" t="str">
            <v>un</v>
          </cell>
          <cell r="E4229">
            <v>86.9</v>
          </cell>
        </row>
        <row r="4230">
          <cell r="A4230" t="str">
            <v>IP008689</v>
          </cell>
          <cell r="B4230" t="str">
            <v>IP10350312/</v>
          </cell>
          <cell r="C4230" t="str">
            <v>Condulete de aluminio tipo T de 75mm (3").  Fornecimento.</v>
          </cell>
          <cell r="D4230" t="str">
            <v>un</v>
          </cell>
          <cell r="E4230">
            <v>77.25</v>
          </cell>
        </row>
        <row r="4231">
          <cell r="A4231" t="str">
            <v>IP003853</v>
          </cell>
          <cell r="B4231" t="str">
            <v>IP10350400/</v>
          </cell>
          <cell r="C4231" t="str">
            <v>Caixa de ligacao tipo Condulets R-15/LB-22 ou similar, com entrada rosqueadas de 1 1/2" (27mm).  Fornecimento e colocacao.</v>
          </cell>
          <cell r="D4231" t="str">
            <v>un</v>
          </cell>
          <cell r="E4231">
            <v>7.21</v>
          </cell>
        </row>
        <row r="4232">
          <cell r="A4232" t="str">
            <v>IP001737</v>
          </cell>
          <cell r="B4232" t="str">
            <v>IP10400050/</v>
          </cell>
          <cell r="C4232" t="str">
            <v>Laco de roldana pre-formado, de aco recoberto de aluminio, para cabo de aluminio nu, bitola de 25mm2, segundo desenho A4-139-CP.  Fornecimento e colocacao.</v>
          </cell>
          <cell r="D4232" t="str">
            <v>un</v>
          </cell>
          <cell r="E4232">
            <v>2.52</v>
          </cell>
        </row>
        <row r="4233">
          <cell r="A4233" t="str">
            <v>IP001736</v>
          </cell>
          <cell r="B4233" t="str">
            <v>IP10400100/</v>
          </cell>
          <cell r="C4233" t="str">
            <v>Laco de roldana pre-formado, de aco recoberto de aluminio, para cabo de aluminio encapado, bitola de 25mm2, segundo desenho A4-139-CP.  Fornecimento e colocacao.</v>
          </cell>
          <cell r="D4233" t="str">
            <v>un</v>
          </cell>
          <cell r="E4233">
            <v>2.91</v>
          </cell>
        </row>
        <row r="4234">
          <cell r="A4234" t="str">
            <v>IP001689</v>
          </cell>
          <cell r="B4234" t="str">
            <v>IP15050050/</v>
          </cell>
          <cell r="C4234" t="str">
            <v>Rede de baixa tensao (BT), aerea, com 1 condutor de cobre, exclusive fornecimento do condutor (lance).  Instalacao.</v>
          </cell>
          <cell r="D4234" t="str">
            <v>un</v>
          </cell>
          <cell r="E4234">
            <v>10.69</v>
          </cell>
        </row>
        <row r="4235">
          <cell r="A4235" t="str">
            <v>IP001693</v>
          </cell>
          <cell r="B4235" t="str">
            <v>IP15050100/</v>
          </cell>
          <cell r="C4235" t="str">
            <v>Rede de baixa tensao (BT), aerea, com 1 condutor de aluminio, exclusive fornecimento do condutor (lance).  Instalacao.</v>
          </cell>
          <cell r="D4235" t="str">
            <v>un</v>
          </cell>
          <cell r="E4235">
            <v>16.04</v>
          </cell>
        </row>
        <row r="4236">
          <cell r="A4236" t="str">
            <v>IP002299</v>
          </cell>
          <cell r="B4236" t="str">
            <v>IP15050150/</v>
          </cell>
          <cell r="C4236" t="str">
            <v>Instalacao de rede de baixa tensao (BT), aerea, com cabo Multiplex, ou similar, de aluminio, exclusive fornecimento do cabo.</v>
          </cell>
          <cell r="D4236" t="str">
            <v>un</v>
          </cell>
          <cell r="E4236">
            <v>3.1</v>
          </cell>
        </row>
        <row r="4237">
          <cell r="A4237" t="str">
            <v>IP001694</v>
          </cell>
          <cell r="B4237" t="str">
            <v>IP15050200/</v>
          </cell>
          <cell r="C4237" t="str">
            <v>Rede de baixa tensao (BT), aerea, com 2 condutores de aluminio, exclusive fornecimento dos condutores (lance).  Instalacao.</v>
          </cell>
          <cell r="D4237" t="str">
            <v>un</v>
          </cell>
          <cell r="E4237">
            <v>26.73</v>
          </cell>
        </row>
        <row r="4238">
          <cell r="A4238" t="str">
            <v>IP001690</v>
          </cell>
          <cell r="B4238" t="str">
            <v>IP15050250/</v>
          </cell>
          <cell r="C4238" t="str">
            <v>Rede de baixa tensao (BT), aerea, com 3 condutores de cobre, exclusive fornecimento do condutor (lance).  Instalacao.</v>
          </cell>
          <cell r="D4238" t="str">
            <v>un</v>
          </cell>
          <cell r="E4238">
            <v>32.07</v>
          </cell>
        </row>
        <row r="4239">
          <cell r="A4239" t="str">
            <v>IP001691</v>
          </cell>
          <cell r="B4239" t="str">
            <v>IP15050300/</v>
          </cell>
          <cell r="C4239" t="str">
            <v>Rede de baixa tensao (BT), aerea, com 3 condutores de aluminio, exclusive fornecimento dos condutores (lance).  Instalacao.</v>
          </cell>
          <cell r="D4239" t="str">
            <v>un</v>
          </cell>
          <cell r="E4239">
            <v>34.75</v>
          </cell>
        </row>
        <row r="4240">
          <cell r="A4240" t="str">
            <v>IP001692</v>
          </cell>
          <cell r="B4240" t="str">
            <v>IP15050350/</v>
          </cell>
          <cell r="C4240" t="str">
            <v>Rede de baixa tensao (BT), aerea, com 4 condutores de aluminio, exclusive fornecimento dos condutores (lance).  Instalacao.</v>
          </cell>
          <cell r="D4240" t="str">
            <v>un</v>
          </cell>
          <cell r="E4240">
            <v>53.46</v>
          </cell>
        </row>
        <row r="4241">
          <cell r="A4241" t="str">
            <v>IP003940</v>
          </cell>
          <cell r="B4241" t="str">
            <v>IP15100050/</v>
          </cell>
          <cell r="C4241" t="str">
            <v>Instalacao de rede de alta tensao (AT) aerea, com cabo triplex de cobre, exclusive fornecimento de cabo.</v>
          </cell>
          <cell r="D4241" t="str">
            <v>un</v>
          </cell>
          <cell r="E4241">
            <v>33.68</v>
          </cell>
        </row>
        <row r="4242">
          <cell r="A4242" t="str">
            <v>IP008059</v>
          </cell>
          <cell r="B4242" t="str">
            <v>IP30200515/</v>
          </cell>
          <cell r="C4242" t="str">
            <v>Luva para eletroduto de PVC rigido, de 75mm (3").  Fornecimento.</v>
          </cell>
          <cell r="D4242" t="str">
            <v>un</v>
          </cell>
          <cell r="E4242">
            <v>2.44</v>
          </cell>
        </row>
        <row r="4243">
          <cell r="A4243" t="str">
            <v>IP007486</v>
          </cell>
          <cell r="B4243" t="str">
            <v>IP30250053/</v>
          </cell>
          <cell r="C4243" t="str">
            <v>Conduite flexivel de 3/4".  Fornecimento e colocacao.</v>
          </cell>
          <cell r="D4243" t="str">
            <v>un</v>
          </cell>
          <cell r="E4243">
            <v>5.53</v>
          </cell>
        </row>
        <row r="4244">
          <cell r="A4244" t="str">
            <v>IP001725</v>
          </cell>
          <cell r="B4244" t="str">
            <v>IP30250112/</v>
          </cell>
          <cell r="C4244" t="str">
            <v>Conduite Kopex ou similar, com diametro de 63mm (2 1/2"), para acabamento.  Fornecimento e colocacao.</v>
          </cell>
          <cell r="D4244" t="str">
            <v>m</v>
          </cell>
          <cell r="E4244">
            <v>9.6199999999999992</v>
          </cell>
        </row>
        <row r="4245">
          <cell r="A4245" t="str">
            <v>IP008598</v>
          </cell>
          <cell r="B4245" t="str">
            <v>IP30300112/</v>
          </cell>
          <cell r="C4245" t="str">
            <v>Box curvo de aluminio de 38mm (1 1/2").  Fornecimento.</v>
          </cell>
          <cell r="D4245" t="str">
            <v>un</v>
          </cell>
          <cell r="E4245">
            <v>6.07</v>
          </cell>
        </row>
        <row r="4246">
          <cell r="A4246" t="str">
            <v>IP007574</v>
          </cell>
          <cell r="B4246" t="str">
            <v>IP30300115/</v>
          </cell>
          <cell r="C4246" t="str">
            <v>Box curvo de aluminio com bucha e arruela de 50mm (2").  Fornecimento.</v>
          </cell>
          <cell r="D4246" t="str">
            <v>un</v>
          </cell>
          <cell r="E4246">
            <v>14.85</v>
          </cell>
        </row>
        <row r="4247">
          <cell r="A4247" t="str">
            <v>IP008185</v>
          </cell>
          <cell r="B4247" t="str">
            <v>IP30300121/</v>
          </cell>
          <cell r="C4247" t="str">
            <v>Box curvo de aluminio com bucha e arruela de 75mm (3").  Fornecimento.</v>
          </cell>
          <cell r="D4247" t="str">
            <v>un</v>
          </cell>
          <cell r="E4247">
            <v>35.659999999999997</v>
          </cell>
        </row>
        <row r="4248">
          <cell r="A4248" t="str">
            <v>IP006273</v>
          </cell>
          <cell r="B4248" t="str">
            <v>IP35050050/</v>
          </cell>
          <cell r="C4248" t="str">
            <v>Quadro de acionamento dos circuitos de iluminacao do indicador visual de direcao de vento e pista de pouso, com variacao seletiva de tensao apenas para a pista.  Fornecimento.</v>
          </cell>
          <cell r="D4248" t="str">
            <v>un</v>
          </cell>
          <cell r="E4248">
            <v>2990</v>
          </cell>
        </row>
        <row r="4249">
          <cell r="A4249" t="str">
            <v>IP008418</v>
          </cell>
          <cell r="B4249" t="str">
            <v>IP35100050/</v>
          </cell>
          <cell r="C4249" t="str">
            <v>Chapa de ferro galvanizado no 24, de (1x2)m.  Fornecimento.</v>
          </cell>
          <cell r="D4249" t="str">
            <v>Kg</v>
          </cell>
          <cell r="E4249">
            <v>3.42</v>
          </cell>
        </row>
        <row r="4250">
          <cell r="A4250" t="str">
            <v>IP005034</v>
          </cell>
          <cell r="B4250" t="str">
            <v>IP35100500/</v>
          </cell>
          <cell r="C4250" t="str">
            <v>Gabinete em chapa de aco, bitola de 14 e 18, acabamento com pintura eletrostatica Epoxi po, Monorack ou similar, sem porta da Gral Metal ou similar, de 19"x320x570mm, codigo:0700.325.19, para montagem eletro-eletronica.  Fornecimento.</v>
          </cell>
          <cell r="D4250" t="str">
            <v>un</v>
          </cell>
          <cell r="E4250">
            <v>712.69</v>
          </cell>
        </row>
        <row r="4251">
          <cell r="A4251" t="str">
            <v>IP007639</v>
          </cell>
          <cell r="B4251" t="str">
            <v>IP35150050/</v>
          </cell>
          <cell r="C4251" t="str">
            <v>Comando em grupo CRJ-04 ou similar, 85A.  Fornecimento.</v>
          </cell>
          <cell r="D4251" t="str">
            <v>un</v>
          </cell>
          <cell r="E4251">
            <v>1984.4</v>
          </cell>
        </row>
        <row r="4252">
          <cell r="A4252" t="str">
            <v>IP008056</v>
          </cell>
          <cell r="B4252" t="str">
            <v>IP35150200/</v>
          </cell>
          <cell r="C4252" t="str">
            <v>Comando em grupo CRJ-05/220V(140A).  Fornecimento.</v>
          </cell>
          <cell r="D4252" t="str">
            <v>un</v>
          </cell>
          <cell r="E4252">
            <v>2539</v>
          </cell>
        </row>
        <row r="4253">
          <cell r="A4253" t="str">
            <v>IP007947</v>
          </cell>
          <cell r="B4253" t="str">
            <v>IP35150400/</v>
          </cell>
          <cell r="C4253" t="str">
            <v>Comando para IP, com caixa trifasico, capacidade de 45A, tipo CRJ-07, 220/127V.  Fornecimento.</v>
          </cell>
          <cell r="D4253" t="str">
            <v>un</v>
          </cell>
          <cell r="E4253">
            <v>1238</v>
          </cell>
        </row>
        <row r="4254">
          <cell r="A4254" t="str">
            <v>IP006249</v>
          </cell>
          <cell r="B4254" t="str">
            <v>IP35200100/</v>
          </cell>
          <cell r="C4254" t="str">
            <v>Balizador AS1 Wetzel ou similar, com refrator acrilico na cor vermelha, com lampada incandescente de 60W/220V, com filamento reforcado.  Fornecimento.</v>
          </cell>
          <cell r="D4254" t="str">
            <v>un</v>
          </cell>
          <cell r="E4254">
            <v>38.07</v>
          </cell>
        </row>
        <row r="4255">
          <cell r="A4255" t="str">
            <v>IP001724</v>
          </cell>
          <cell r="B4255" t="str">
            <v>IP35200200/</v>
          </cell>
          <cell r="C4255" t="str">
            <v>Colocacao de equipamentos de comando de circuito, padrao RIOLUZ; exclusive o fornecimento das ferragens de fixacao e do comando.</v>
          </cell>
          <cell r="D4255" t="str">
            <v>un</v>
          </cell>
          <cell r="E4255">
            <v>37.42</v>
          </cell>
        </row>
        <row r="4256">
          <cell r="A4256" t="str">
            <v>IP001723</v>
          </cell>
          <cell r="B4256" t="str">
            <v>IP35200203/</v>
          </cell>
          <cell r="C4256" t="str">
            <v>Colocacao de equipamentos de comando de circuito, padrao RIOLUZ, com fornecimento de ferragens de fixacao; exclusive o fornecimento do comando.</v>
          </cell>
          <cell r="D4256" t="str">
            <v>un</v>
          </cell>
          <cell r="E4256" t="e">
            <v>#N/A</v>
          </cell>
        </row>
        <row r="4257">
          <cell r="A4257" t="str">
            <v>IP006246</v>
          </cell>
          <cell r="B4257" t="str">
            <v>IP35200250/</v>
          </cell>
          <cell r="C4257" t="str">
            <v>Conjunto para montagem de indicador visual de direcao de vento (biruta) adaptado para balizamento noturno.  Fornecimento.</v>
          </cell>
          <cell r="D4257" t="str">
            <v>un</v>
          </cell>
          <cell r="E4257">
            <v>2630</v>
          </cell>
        </row>
        <row r="4258">
          <cell r="A4258" t="str">
            <v>IP006274</v>
          </cell>
          <cell r="B4258" t="str">
            <v>IP35200500/</v>
          </cell>
          <cell r="C4258" t="str">
            <v>Fonte de emergencia (No BreaK), com potencia de 2Kva, 220V/220V, autonomia a plena carga de 30min.  Fornecimento.</v>
          </cell>
          <cell r="D4258" t="str">
            <v>un</v>
          </cell>
          <cell r="E4258">
            <v>1210</v>
          </cell>
        </row>
        <row r="4259">
          <cell r="A4259" t="str">
            <v>IP008087</v>
          </cell>
          <cell r="B4259" t="str">
            <v>IP40050100/</v>
          </cell>
          <cell r="C4259" t="str">
            <v>Chave blindada, bipolar, 60A.  Fornecimento.</v>
          </cell>
          <cell r="D4259" t="str">
            <v>un</v>
          </cell>
          <cell r="E4259">
            <v>120.33</v>
          </cell>
        </row>
        <row r="4260">
          <cell r="A4260" t="str">
            <v>IP008878</v>
          </cell>
          <cell r="B4260" t="str">
            <v>IP40050300/</v>
          </cell>
          <cell r="C4260" t="str">
            <v>Chave corta circuito, de 100A, 15Kv, com fusivel de cartucho tipo S-1, exclusive elos fusiveis.  Fornecimento.</v>
          </cell>
          <cell r="D4260" t="str">
            <v>un</v>
          </cell>
          <cell r="E4260">
            <v>93.35</v>
          </cell>
        </row>
        <row r="4261">
          <cell r="A4261" t="str">
            <v>IP007642</v>
          </cell>
          <cell r="B4261" t="str">
            <v>IP40100200/</v>
          </cell>
          <cell r="C4261" t="str">
            <v>Elo-fusivel, tipo H, de 100A.  Fornecimento.</v>
          </cell>
          <cell r="D4261" t="str">
            <v>un</v>
          </cell>
          <cell r="E4261">
            <v>1.7</v>
          </cell>
        </row>
        <row r="4262">
          <cell r="A4262" t="str">
            <v>IP010660</v>
          </cell>
          <cell r="B4262" t="str">
            <v>IP40100300/</v>
          </cell>
          <cell r="C4262" t="str">
            <v>Elo-fusivel, tipo K, de 100A, 15Kv.  Fornecimento.</v>
          </cell>
          <cell r="D4262" t="str">
            <v>un</v>
          </cell>
          <cell r="E4262">
            <v>5.61</v>
          </cell>
        </row>
        <row r="4263">
          <cell r="A4263" t="str">
            <v>IP010661</v>
          </cell>
          <cell r="B4263" t="str">
            <v>IP40100350/</v>
          </cell>
          <cell r="C4263" t="str">
            <v>Elo-fusivel, tipo K, de 200A, 15Kv.  Fornecimento.</v>
          </cell>
          <cell r="D4263" t="str">
            <v>un</v>
          </cell>
          <cell r="E4263">
            <v>9.77</v>
          </cell>
        </row>
        <row r="4264">
          <cell r="A4264" t="str">
            <v>IP010659</v>
          </cell>
          <cell r="B4264" t="str">
            <v>IP40100500/</v>
          </cell>
          <cell r="C4264" t="str">
            <v>Fusivel NH, tamanho 01, corrente nominal de 36A, Siemens ou similar.  Fornecimento.</v>
          </cell>
          <cell r="D4264" t="str">
            <v>un</v>
          </cell>
          <cell r="E4264">
            <v>7.44</v>
          </cell>
        </row>
        <row r="4265">
          <cell r="A4265" t="str">
            <v>IP010657</v>
          </cell>
          <cell r="B4265" t="str">
            <v>IP40100521/</v>
          </cell>
          <cell r="C4265" t="str">
            <v>Fusivel NH, tamanho 00, corrente nominal de 125A, Siemens ou similar.  Fornecimento.</v>
          </cell>
          <cell r="D4265" t="str">
            <v>un</v>
          </cell>
          <cell r="E4265">
            <v>11.79</v>
          </cell>
        </row>
        <row r="4266">
          <cell r="A4266" t="str">
            <v>IP010658</v>
          </cell>
          <cell r="B4266" t="str">
            <v>IP40100532/</v>
          </cell>
          <cell r="C4266" t="str">
            <v>Fusivel NH, tamanho 00, corrente nominal de 160A, Siemens ou similar.  Fornecimento.</v>
          </cell>
          <cell r="D4266" t="str">
            <v>un</v>
          </cell>
          <cell r="E4266">
            <v>11.79</v>
          </cell>
        </row>
        <row r="4267">
          <cell r="A4267" t="str">
            <v>IP006222</v>
          </cell>
          <cell r="B4267" t="str">
            <v>IP40150106/</v>
          </cell>
          <cell r="C4267" t="str">
            <v>Disjuntor termomagnetico, bipolar de 20A.  Fornecimento.</v>
          </cell>
          <cell r="D4267" t="str">
            <v>un</v>
          </cell>
          <cell r="E4267">
            <v>16.87</v>
          </cell>
        </row>
        <row r="4268">
          <cell r="A4268" t="str">
            <v>IP006220</v>
          </cell>
          <cell r="B4268" t="str">
            <v>IP40150212/</v>
          </cell>
          <cell r="C4268" t="str">
            <v>Disjuntor termomagnetico, tripolar de 40A.  Fornecimento.</v>
          </cell>
          <cell r="D4268" t="str">
            <v>un</v>
          </cell>
          <cell r="E4268">
            <v>25.97</v>
          </cell>
        </row>
        <row r="4269">
          <cell r="A4269" t="str">
            <v>IP008066</v>
          </cell>
          <cell r="B4269" t="str">
            <v>IP40150250/</v>
          </cell>
          <cell r="C4269" t="str">
            <v>Disjuntor, tripolar de 100A.  Fornecimento.</v>
          </cell>
          <cell r="D4269" t="str">
            <v>un</v>
          </cell>
          <cell r="E4269">
            <v>33.51</v>
          </cell>
        </row>
        <row r="4270">
          <cell r="A4270" t="str">
            <v>IP007933</v>
          </cell>
          <cell r="B4270" t="str">
            <v>IP45050050/</v>
          </cell>
          <cell r="C4270" t="str">
            <v>Base externa para rele fotoeletrico.  Fornecimento.</v>
          </cell>
          <cell r="D4270" t="str">
            <v>un</v>
          </cell>
          <cell r="E4270">
            <v>5.42</v>
          </cell>
        </row>
        <row r="4271">
          <cell r="A4271" t="str">
            <v>IP007932</v>
          </cell>
          <cell r="B4271" t="str">
            <v>IP45050200/</v>
          </cell>
          <cell r="C4271" t="str">
            <v>Rele fotoeletrico, tipo NF, tensao de 125V.  Fornecimento.</v>
          </cell>
          <cell r="D4271" t="str">
            <v>un</v>
          </cell>
          <cell r="E4271">
            <v>12.29</v>
          </cell>
        </row>
        <row r="4272">
          <cell r="A4272" t="str">
            <v>IP010164</v>
          </cell>
          <cell r="B4272" t="str">
            <v>IP45050250/</v>
          </cell>
          <cell r="C4272" t="str">
            <v>Rele fotoeletrico, tipo NA, tensao de 127V, 1200VA.  Fornecimento.</v>
          </cell>
          <cell r="D4272" t="str">
            <v>un</v>
          </cell>
          <cell r="E4272">
            <v>12.45</v>
          </cell>
        </row>
        <row r="4273">
          <cell r="A4273" t="str">
            <v>IP010242</v>
          </cell>
          <cell r="B4273" t="str">
            <v>IP45050300/</v>
          </cell>
          <cell r="C4273" t="str">
            <v>Rele temporizado, coel, tipo RTQD.  Fornecimento.</v>
          </cell>
          <cell r="D4273" t="str">
            <v>un</v>
          </cell>
          <cell r="E4273">
            <v>316.35000000000002</v>
          </cell>
        </row>
        <row r="4274">
          <cell r="A4274" t="str">
            <v>IP008884</v>
          </cell>
          <cell r="B4274" t="str">
            <v>IP45050350/</v>
          </cell>
          <cell r="C4274" t="str">
            <v>Rele temporizado, tipo FLT 01/NF.  Fornecimento.</v>
          </cell>
          <cell r="D4274" t="str">
            <v>un</v>
          </cell>
          <cell r="E4274">
            <v>33.299999999999997</v>
          </cell>
        </row>
        <row r="4275">
          <cell r="A4275" t="str">
            <v>IP001720</v>
          </cell>
          <cell r="B4275" t="str">
            <v>IP45100050/</v>
          </cell>
          <cell r="C4275" t="str">
            <v>Colocacao de rele fotoeletrico individual, com base em poste (aco ou concreto) de acordo com o padrao da RIOLUZ; exclusive fornecimento do rele e base.</v>
          </cell>
          <cell r="D4275" t="str">
            <v>un</v>
          </cell>
          <cell r="E4275">
            <v>8.25</v>
          </cell>
        </row>
        <row r="4276">
          <cell r="A4276" t="str">
            <v>IP001721</v>
          </cell>
          <cell r="B4276" t="str">
            <v>IP45100100/</v>
          </cell>
          <cell r="C4276" t="str">
            <v>Colocacao de rele fotoeletrico individual, com base, em ponta de braco ou poste curvo (aco ou concreto) de acordo com o padrao da RIOLUZ, com fornecimento das ferragens de fixacao; exclusive fornecimento do rele e base.</v>
          </cell>
          <cell r="D4276" t="str">
            <v>un</v>
          </cell>
          <cell r="E4276">
            <v>23.67</v>
          </cell>
        </row>
        <row r="4277">
          <cell r="A4277" t="str">
            <v>IP001722</v>
          </cell>
          <cell r="B4277" t="str">
            <v>IP45100150/</v>
          </cell>
          <cell r="C4277" t="str">
            <v>Rele fotoeletrico individual, com base em poste (aco ou concreto) de acordo com o padrao da RIOLUZ, exclusive fornecimento das ferragens de fixacao e do rele fotoeletrico e base.  Colocacao.</v>
          </cell>
          <cell r="D4277" t="str">
            <v>un</v>
          </cell>
          <cell r="E4277">
            <v>8.02</v>
          </cell>
        </row>
        <row r="4278">
          <cell r="A4278" t="str">
            <v>IP008076</v>
          </cell>
          <cell r="B4278" t="str">
            <v>IP50050050/</v>
          </cell>
          <cell r="C4278" t="str">
            <v>Luminaria LRJ-10 para lampada a vapor de sodio de 70W ovoide, encaixe para tubo com diametro de 25,5mm, corpo refletor estampado em chapa de aluminio (99,5%), receptaculo E-27, conforme desenho A4-1676-PD ou A4-1409-PD e especificacao EM-RIOLUZ no 28.  Fo</v>
          </cell>
          <cell r="D4278" t="str">
            <v>un</v>
          </cell>
          <cell r="E4278">
            <v>39.5</v>
          </cell>
        </row>
        <row r="4279">
          <cell r="A4279" t="str">
            <v>IP008781</v>
          </cell>
          <cell r="B4279" t="str">
            <v>IP50050053/</v>
          </cell>
          <cell r="C4279" t="str">
            <v>Luminaria LRJ-25 para lampada a vapor de sodio ou multivapor metalico de 70W ovoide, com equipamento auxiliar integrado 220/250V (EM-RIOLUZ-30), encaixe em tubo com diametro de 48mm, corpo em liga de aluminio fundido, SAE-323, 325 ou 383, refrator em vidr</v>
          </cell>
          <cell r="D4279" t="str">
            <v>un</v>
          </cell>
          <cell r="E4279">
            <v>193.28</v>
          </cell>
        </row>
        <row r="4280">
          <cell r="A4280" t="str">
            <v>IP016020</v>
          </cell>
          <cell r="B4280" t="str">
            <v>IP50050059/</v>
          </cell>
          <cell r="C4280" t="str">
            <v>Luminaria LRJ-25 para lampada a vapor de sodio ou multivapo metalico de 70W ovoide, com equipamento auxiliar integrado 220/250V (EM-RIOLUZ-30), encaixe em tubo com diametro de 48mm, corpo em liga de aluminio fundido, SAE-323, 305 ou 383, refrator em vidro</v>
          </cell>
          <cell r="D4280" t="str">
            <v>un</v>
          </cell>
          <cell r="E4280">
            <v>350.46</v>
          </cell>
        </row>
        <row r="4281">
          <cell r="A4281" t="str">
            <v>IP017843</v>
          </cell>
          <cell r="B4281" t="str">
            <v>IP50050062/</v>
          </cell>
          <cell r="C4281" t="str">
            <v>Luminaria LRJ-35 para lampada vapor de sodio ou multivapor metalico de 70W,  com equipamento auxiliar integrado 220V (EM-RIOLUZ no 30), encaixe em tubo com diametro de 48mm, corpo em aluminio injetado a alta pressao, difusor em policarbonato injetado, ref</v>
          </cell>
          <cell r="D4281" t="str">
            <v>un</v>
          </cell>
          <cell r="E4281">
            <v>138</v>
          </cell>
        </row>
        <row r="4282">
          <cell r="A4282" t="str">
            <v>IP017842</v>
          </cell>
          <cell r="B4282" t="str">
            <v>IP50050100/</v>
          </cell>
          <cell r="C4282" t="str">
            <v>Luminaria LRJ-35 para lampada vapor de sodio ou multivapor metalico de 100W,  com equipamento auxiliar integrado 220V (EM-RIOLUZ no 30), encaixe em tubo com diametro de 48mm, corpo em aluminio injetado a alta pressao, difusor em policarbonato injetado, re</v>
          </cell>
          <cell r="D4282" t="str">
            <v>un</v>
          </cell>
          <cell r="E4282">
            <v>139</v>
          </cell>
        </row>
        <row r="4283">
          <cell r="A4283" t="str">
            <v>IP016000</v>
          </cell>
          <cell r="B4283" t="str">
            <v>IP50050150/</v>
          </cell>
          <cell r="C4283" t="str">
            <v>Luminaria LRJ-16 para lampada a vapor de sodio de 100 ou 150W ovoide, encaixe em tubo com diametro de 48mm, corpo refletor estampado em chapa de aluminio (99,5% de Al), pescoco em liga de aluminio fundido com baixo teor de cobre e ferro SAE 305 ou 323 (AS</v>
          </cell>
          <cell r="D4283" t="str">
            <v>un</v>
          </cell>
          <cell r="E4283">
            <v>96.21</v>
          </cell>
        </row>
        <row r="4284">
          <cell r="A4284" t="str">
            <v>IP016001</v>
          </cell>
          <cell r="B4284" t="str">
            <v>IP50050153/</v>
          </cell>
          <cell r="C4284" t="str">
            <v>Luminaria LRJ-16 para lampada a vapor de sodio de 70W ou multivapor metalico de 70 ou 100W, encaixe em tubo com diametro de 48mm, corpo refletor estampado em chapa de aluminio (99,5% de Al), pescoco em liga de aluminio fundido com baixo teor de cobre e fe</v>
          </cell>
          <cell r="D4284" t="str">
            <v>un</v>
          </cell>
          <cell r="E4284">
            <v>87.19</v>
          </cell>
        </row>
        <row r="4285">
          <cell r="A4285" t="str">
            <v>IP008225</v>
          </cell>
          <cell r="B4285" t="str">
            <v>IP50050156/</v>
          </cell>
          <cell r="C4285" t="str">
            <v xml:space="preserve">Luminaria LRJ-17 para lampada a vapor de sodio de 150 ou 250W ovoide, encaixe em tubo com diametro de 60,3mm com adaptador embutido para encaixe em tudo com diametro de 48mm, corpo refletor estampado em chapa de aluminio (99,5% de Al), pescoco em liga de </v>
          </cell>
          <cell r="D4285" t="str">
            <v>un</v>
          </cell>
          <cell r="E4285">
            <v>117.71</v>
          </cell>
        </row>
        <row r="4286">
          <cell r="A4286" t="str">
            <v>IP016021</v>
          </cell>
          <cell r="B4286" t="str">
            <v>IP50050159/</v>
          </cell>
          <cell r="C4286" t="str">
            <v>Luminaria LRJ-25 para lampada a vapor de sodio ou multivapo metalico de 150W ovoide, com equipamento auxiliar integrado 220/250V (EM-RIOLUZ-30), encaixe em tubo com diametro de 48mm, corpo em liga de aluminio fundido, SAE-323, 305 ou 383, refrator em vidr</v>
          </cell>
          <cell r="D4286" t="str">
            <v>un</v>
          </cell>
          <cell r="E4286">
            <v>371.91</v>
          </cell>
        </row>
        <row r="4287">
          <cell r="A4287" t="str">
            <v>IP008782</v>
          </cell>
          <cell r="B4287" t="str">
            <v>IP50050162/</v>
          </cell>
          <cell r="C4287" t="str">
            <v>Luminaria LRJ-25 para lampada a vapor de sodio ou multivapor metalico de 150W ovoide, com equipamento auxiliar integrado 220/250V (EM-RIOLUZ-30), encaixe em tubo com diametro de 48mm, corpo em liga de aluminio fundido, SAE-323, 325 ou 383, refrator em vid</v>
          </cell>
          <cell r="D4287" t="str">
            <v>un</v>
          </cell>
          <cell r="E4287">
            <v>203</v>
          </cell>
        </row>
        <row r="4288">
          <cell r="A4288" t="str">
            <v>IP013199</v>
          </cell>
          <cell r="B4288" t="str">
            <v>IP50050165/</v>
          </cell>
          <cell r="C4288" t="str">
            <v>Luminaria, padrao LRJ-24/4 ou similar, para 1 lampada de multivapor metalico (MVM) de 150W, com equipamento auxiliar integrado.  Fornecimento.</v>
          </cell>
          <cell r="D4288" t="str">
            <v>un</v>
          </cell>
          <cell r="E4288">
            <v>308.14999999999998</v>
          </cell>
        </row>
        <row r="4289">
          <cell r="A4289" t="str">
            <v>IP010177</v>
          </cell>
          <cell r="B4289" t="str">
            <v>IP50050200/</v>
          </cell>
          <cell r="C4289" t="str">
            <v>Luminaria LRJ-24 para lampada multivapor metalico de 200W ovoide, com equipamento auxiliar integrado 220/250W (EM-RIOLUZ-30) compativel a lampada HIE 200W/U/OS da Venture Lighting ou similar, encaixe em tubo com diametro de 60,3mm, corpo em liga de alumin</v>
          </cell>
          <cell r="D4289" t="str">
            <v>un</v>
          </cell>
          <cell r="E4289">
            <v>193</v>
          </cell>
        </row>
        <row r="4290">
          <cell r="A4290" t="str">
            <v>IP013198</v>
          </cell>
          <cell r="B4290" t="str">
            <v>IP50050250/</v>
          </cell>
          <cell r="C4290" t="str">
            <v xml:space="preserve">Luminaria LRJ-24 para lampada a vapor de sodio ou multivapor metalico de 250W tubular, com equipamento auxiliar integrado 220/250V (EM-RIOLUZ-30), encaixe em tubo com diametro de 60,3mm, corpo em liga de aluminio fundido, SAE-323, 305 ou 383, refrator em </v>
          </cell>
          <cell r="D4290" t="str">
            <v>un</v>
          </cell>
          <cell r="E4290">
            <v>375.98</v>
          </cell>
        </row>
        <row r="4291">
          <cell r="A4291" t="str">
            <v>IP017791</v>
          </cell>
          <cell r="B4291" t="str">
            <v>IP50050253/</v>
          </cell>
          <cell r="C4291" t="str">
            <v>Luminaria LRJ-33 para lampada vapor de sodio ou multivapor metalico de 250W, IP-66, vidro curvo, corpo em aluminio injetado, para encaixe em tubo com diametro de 60,3mm, com equipamento auxiliar integrado (EM-RIOLUZ no 30), refletor em chapa de aluminio 9</v>
          </cell>
          <cell r="D4291" t="str">
            <v>un</v>
          </cell>
          <cell r="E4291">
            <v>515</v>
          </cell>
        </row>
        <row r="4292">
          <cell r="A4292" t="str">
            <v>IP008219</v>
          </cell>
          <cell r="B4292" t="str">
            <v>IP50050256/</v>
          </cell>
          <cell r="C4292" t="str">
            <v>Luminaria LRJ-08 para lampada 250 ou 400W ovoide, carcaca em liga de aluminio fundido, tipo ASTM-SG-70A ou SAE-323, refrator em vidro borosilicato prismatico, refletor em chapa de aluminio de alta pureza, para instalacao em cordoalha, conforme desenho A4-</v>
          </cell>
          <cell r="D4292" t="str">
            <v>un</v>
          </cell>
          <cell r="E4292">
            <v>283.61</v>
          </cell>
        </row>
        <row r="4293">
          <cell r="A4293" t="str">
            <v>IP013197</v>
          </cell>
          <cell r="B4293" t="str">
            <v>IP50050300/</v>
          </cell>
          <cell r="C4293" t="str">
            <v xml:space="preserve">Luminaria LRJ-23 para lampada a vapor de sodio ou multivapor metalico de 400W tubular, com equipamento auxiliar integrado 220/250V (EM-RIOLUZ-30), encaixe em tubo com diametro de 60,3mm, corpo em liga de aluminio fundido, SAE-323, 325 ou 383, refrator em </v>
          </cell>
          <cell r="D4293" t="str">
            <v>un</v>
          </cell>
          <cell r="E4293">
            <v>427.7</v>
          </cell>
        </row>
        <row r="4294">
          <cell r="A4294" t="str">
            <v>IP017596</v>
          </cell>
          <cell r="B4294" t="str">
            <v>IP50050303/</v>
          </cell>
          <cell r="C4294" t="str">
            <v>Luminaria LRJ-32 para lampada vapor de sodio ou multivapor metalico de 400W, IP-66, vidro curvo, corpo em aluminio injetado, para encaixe em tubo com diametro de 60,3mm, com equipamento auxiliar integrado (EM-RIOLUZ no 30), refletor em chapa de aluminio 9</v>
          </cell>
          <cell r="D4294" t="str">
            <v>un</v>
          </cell>
          <cell r="E4294">
            <v>850</v>
          </cell>
        </row>
        <row r="4295">
          <cell r="A4295" t="str">
            <v>IP013195</v>
          </cell>
          <cell r="B4295" t="str">
            <v>IP50100050/</v>
          </cell>
          <cell r="C4295" t="str">
            <v>Luminaria decorativa LDRJ-14 para lampada fluorescente compacta de 9W, com equipamento auxiliar eletromagnetico integrado, para instalacao em parede, corpo e grade de protecao em liga de aluminio fundido tipo ASTM-SG-7A ou SAE-23 pintados com tinta esmalt</v>
          </cell>
          <cell r="D4295" t="str">
            <v>un</v>
          </cell>
          <cell r="E4295">
            <v>69.58</v>
          </cell>
        </row>
        <row r="4296">
          <cell r="A4296" t="str">
            <v>IP013194</v>
          </cell>
          <cell r="B4296" t="str">
            <v>IP50100100/</v>
          </cell>
          <cell r="C4296" t="str">
            <v>Luminaria decorativa LDRJ-14 para lampada fluorescente compacta de 18W, com equipamento auxiliar eletromagnetico integrado, para instalacao em parede, corpo e grade de protecao em liga de aluminio fundido tipo ASTM-SG-7A ou SAE-23 pintados com tinta esmal</v>
          </cell>
          <cell r="D4296" t="str">
            <v>un</v>
          </cell>
          <cell r="E4296">
            <v>78.430000000000007</v>
          </cell>
        </row>
        <row r="4297">
          <cell r="A4297" t="str">
            <v>IP010165</v>
          </cell>
          <cell r="B4297" t="str">
            <v>IP50100150/</v>
          </cell>
          <cell r="C4297" t="str">
            <v>Luminaria decorativa LDRJ-15, para lampada fluorescente compacta de 26W, para instalacao em parede, corpo e grade de protecao em liga de aluminio fundido tipo ASTM-SG-7A ou SAE-23 pintados com tinta esmalte na cor cinza martelado, grade rosqueada ao corpo</v>
          </cell>
          <cell r="D4297" t="str">
            <v>un</v>
          </cell>
          <cell r="E4297">
            <v>170.49</v>
          </cell>
        </row>
        <row r="4298">
          <cell r="A4298" t="str">
            <v>IP010169</v>
          </cell>
          <cell r="B4298" t="str">
            <v>IP50100153/</v>
          </cell>
          <cell r="C4298" t="str">
            <v xml:space="preserve">Luminaria decorativa LDRJ-15, para lampada fluorescente compacta de 26W, para instalacao no teto, corpo e grade de protecao em liga de aluminio fundido tipo ASTM-SG-7A ou SAE-23 pintados com tinta esmalte na cor cinza martelado, grade rosqueada ao corpo, </v>
          </cell>
          <cell r="D4298" t="str">
            <v>un</v>
          </cell>
          <cell r="E4298">
            <v>219.05</v>
          </cell>
        </row>
        <row r="4299">
          <cell r="A4299" t="str">
            <v>IP008691</v>
          </cell>
          <cell r="B4299" t="str">
            <v>IP50100200/</v>
          </cell>
          <cell r="C4299" t="str">
            <v>Luminaria decorativa LDRJ-06 para lampada a vapor de sodio ou multivapor metalico de 70W, com equipamento auxiliar integrado 220/250V (EM-RIOLUZ-30), encaixe em base de secao retangular (A4-1819-PD EM RIO LUZ no 40), corpo em chapa zincada com pintura ext</v>
          </cell>
          <cell r="D4299" t="str">
            <v>un</v>
          </cell>
          <cell r="E4299">
            <v>314.83999999999997</v>
          </cell>
        </row>
        <row r="4300">
          <cell r="A4300" t="str">
            <v>IP017603</v>
          </cell>
          <cell r="B4300" t="str">
            <v>IP50100203/</v>
          </cell>
          <cell r="C4300" t="str">
            <v>Luminaria decorativa LDRJ-07 para lampada a vapor de sodio ou multivapor metalico de 70W, com equipamento auxiliar integrado, base em aluminio fundido, com alojamento e suporte para equipamento auxiliar (reator, capacitor, ingnitor), com encaixe para tubo</v>
          </cell>
          <cell r="D4300" t="str">
            <v>un</v>
          </cell>
          <cell r="E4300">
            <v>105.43</v>
          </cell>
        </row>
        <row r="4301">
          <cell r="A4301" t="str">
            <v>IP017604</v>
          </cell>
          <cell r="B4301" t="str">
            <v>IP50100206/</v>
          </cell>
          <cell r="C4301" t="str">
            <v>Luminaria decorativa LDRJ-09 para lampada a vapor de sodio ou multivapor metalico de 70W, com equipamento auxiliar integrado, base em aluminio fundido, com alojamento e suporte para equipamento auxiliar (reator, capacitor, ingnitor), com encaixe para tubo</v>
          </cell>
          <cell r="D4301" t="str">
            <v>un</v>
          </cell>
          <cell r="E4301">
            <v>105.43</v>
          </cell>
        </row>
        <row r="4302">
          <cell r="A4302" t="str">
            <v>IP008692</v>
          </cell>
          <cell r="B4302" t="str">
            <v>IP50100209/</v>
          </cell>
          <cell r="C4302" t="str">
            <v>Luminaria decorativa LDRJ-06 para lampada a vapor de sodio ou multivapor metalico de 150W, com equipamento auxiliar integrado 220/250V (EM-RIOLUZ-30), encaixe em base de secao retangular (A4-1819-PD EM RIO LUZ no 40), corpo em chapa zincada com pintura ex</v>
          </cell>
          <cell r="D4302" t="str">
            <v>un</v>
          </cell>
          <cell r="E4302">
            <v>328.26</v>
          </cell>
        </row>
        <row r="4303">
          <cell r="A4303" t="str">
            <v>IP008491</v>
          </cell>
          <cell r="B4303" t="str">
            <v>IP60150150/</v>
          </cell>
          <cell r="C4303" t="str">
            <v xml:space="preserve">Obra padrao de reformulacao de iluminacao publica com substituicao de 1 luminaria e braco padrao RIOLUZ por 1 luminaria LRJ-17 com lampada de vapor de sodio de 150W e braco, com fornecimento do material, exceto a luminaria, reator, base para rele e porca </v>
          </cell>
          <cell r="D4303" t="str">
            <v>cj</v>
          </cell>
          <cell r="E4303">
            <v>160.04</v>
          </cell>
        </row>
        <row r="4304">
          <cell r="A4304" t="str">
            <v>IP008508</v>
          </cell>
          <cell r="B4304" t="str">
            <v>IP60150156/</v>
          </cell>
          <cell r="C4304" t="str">
            <v>Obra padrao de reformulacao de iluminacao publica com substituicao de 1 luminaria padrao RIOLUZ por 1 luminaria LRJ-17 com 1 lampada de vapor de sodio de 150W, com fornecimento do material, exceto a luminaria, reator e base para rele.</v>
          </cell>
          <cell r="D4304" t="str">
            <v>cj</v>
          </cell>
          <cell r="E4304">
            <v>62.07</v>
          </cell>
        </row>
        <row r="4305">
          <cell r="A4305" t="str">
            <v>IP008507</v>
          </cell>
          <cell r="B4305" t="str">
            <v>IP60150162/</v>
          </cell>
          <cell r="C4305" t="str">
            <v>Obra padrao de reformulacao de iluminacao publica com substituicao de 1 luminaria padrao RIOLUZ por 1 luminaria LRJ-25/2 com 1 lampada de vapor de sodio de 150W, com fornecimento do material, exceto a luminaria.</v>
          </cell>
          <cell r="D4305" t="str">
            <v>cj</v>
          </cell>
          <cell r="E4305">
            <v>62.07</v>
          </cell>
        </row>
        <row r="4306">
          <cell r="A4306" t="str">
            <v>IP008509</v>
          </cell>
          <cell r="B4306" t="str">
            <v>IP60150168/</v>
          </cell>
          <cell r="C4306" t="str">
            <v>Obra padrao de reformulacao de iluminacao publica com substituicao de 1 luminaria e braco padrao RIOLUZ por 1 luminaria LRJ-25/2 com lampada de vapor de sodio de 150W e braco, com fornecimento do material, exceto a luminaria.</v>
          </cell>
          <cell r="D4306" t="str">
            <v>cj</v>
          </cell>
          <cell r="E4306">
            <v>160.04</v>
          </cell>
        </row>
        <row r="4307">
          <cell r="A4307" t="str">
            <v>IP008510</v>
          </cell>
          <cell r="B4307" t="str">
            <v>IP60150250/</v>
          </cell>
          <cell r="C4307" t="str">
            <v>Obra padrao de reformulacao de iluminacao publica com substituicao de 1 luminaria padrao RIOLUZ por 1 luminaria LRJ-24 com 1 lampada de vapor de sodio de 250W, com fornecimento do material, exceto a luminaria.</v>
          </cell>
          <cell r="D4307" t="str">
            <v>cj</v>
          </cell>
          <cell r="E4307">
            <v>67.849999999999994</v>
          </cell>
        </row>
        <row r="4308">
          <cell r="A4308" t="str">
            <v>IP008511</v>
          </cell>
          <cell r="B4308" t="str">
            <v>IP60150256/</v>
          </cell>
          <cell r="C4308" t="str">
            <v>Obra padrao de reformulacao de iluminacao publica com substituicao de 1 luminaria e braco padrao RIOLUZ por 1 luminaria LRJ-24 com lampada de vapor de sodio de 250W, com fornecimento do material, exceto a luminaria e braco.</v>
          </cell>
          <cell r="D4308" t="str">
            <v>cj</v>
          </cell>
          <cell r="E4308">
            <v>107.24</v>
          </cell>
        </row>
        <row r="4309">
          <cell r="A4309" t="str">
            <v>IP008513</v>
          </cell>
          <cell r="B4309" t="str">
            <v>IP60150400/</v>
          </cell>
          <cell r="C4309" t="str">
            <v>Obra padrao de reformulacao de iluminacao publica com substituicao de 4 luminarias padrao RIOLUZ por 4 luminarias LRJ-23/1 com 4 lampadas de vapor de sodio de 400W, com fornecimento do material, exceto a luminarias.</v>
          </cell>
          <cell r="D4309" t="str">
            <v>cj</v>
          </cell>
          <cell r="E4309">
            <v>449.09</v>
          </cell>
        </row>
        <row r="4310">
          <cell r="A4310" t="str">
            <v>IP008515</v>
          </cell>
          <cell r="B4310" t="str">
            <v>IP60150406/</v>
          </cell>
          <cell r="C4310" t="str">
            <v>Obra padrao de reformulacao de iluminacao publica com substituicao de 4 luminarias padrao RIOLUZ por 4 luminarias LRJ-23/1 com 4 lampadas de multivapor metalico (MVM) de 400W, com fornecimento do material, exceto a luminarias.</v>
          </cell>
          <cell r="D4310" t="str">
            <v>cj</v>
          </cell>
          <cell r="E4310">
            <v>596.33000000000004</v>
          </cell>
        </row>
        <row r="4311">
          <cell r="A4311" t="str">
            <v>IP008514</v>
          </cell>
          <cell r="B4311" t="str">
            <v>IP60150412/</v>
          </cell>
          <cell r="C4311" t="str">
            <v>Obra padrao de reformulacao de iluminacao publica com substituicao de 4 luminarias e 6 lampadas por 6 luminarias LRJ-23/1 com 6 lampadas de vapor de sodio de 400W, com fornecimento do material, exceto a luminarias.</v>
          </cell>
          <cell r="D4311" t="str">
            <v>cj</v>
          </cell>
          <cell r="E4311">
            <v>791.32</v>
          </cell>
        </row>
        <row r="4312">
          <cell r="A4312" t="str">
            <v>IP001607</v>
          </cell>
          <cell r="B4312" t="str">
            <v>IP60200050/</v>
          </cell>
          <cell r="C4312" t="str">
            <v>Retirada de braco, padrao RIOLUZ, para fixacao de luminarias.</v>
          </cell>
          <cell r="D4312" t="str">
            <v>un</v>
          </cell>
          <cell r="E4312">
            <v>5.35</v>
          </cell>
        </row>
        <row r="4313">
          <cell r="A4313" t="str">
            <v>IP001597</v>
          </cell>
          <cell r="B4313" t="str">
            <v>IP60200100/</v>
          </cell>
          <cell r="C4313" t="str">
            <v>Retirada de conjunto de aterramento.</v>
          </cell>
          <cell r="D4313" t="str">
            <v>un</v>
          </cell>
          <cell r="E4313">
            <v>2.68</v>
          </cell>
        </row>
        <row r="4314">
          <cell r="A4314" t="str">
            <v>IP001595</v>
          </cell>
          <cell r="B4314" t="str">
            <v>IP60200106/</v>
          </cell>
          <cell r="C4314" t="str">
            <v>Retirada de conjunto de ferragens em linha baixa tensao (B.T).</v>
          </cell>
          <cell r="D4314" t="str">
            <v>un</v>
          </cell>
          <cell r="E4314">
            <v>2.68</v>
          </cell>
        </row>
        <row r="4315">
          <cell r="A4315" t="str">
            <v>IP001594</v>
          </cell>
          <cell r="B4315" t="str">
            <v>IP60200112/</v>
          </cell>
          <cell r="C4315" t="str">
            <v>Retirada de conjunto de ferragens em rede de alta tensao (AT).</v>
          </cell>
          <cell r="D4315" t="str">
            <v>un</v>
          </cell>
          <cell r="E4315">
            <v>10.69</v>
          </cell>
        </row>
        <row r="4316">
          <cell r="A4316" t="str">
            <v>IP001613</v>
          </cell>
          <cell r="B4316" t="str">
            <v>IP60200150/</v>
          </cell>
          <cell r="C4316" t="str">
            <v>Retirada de condutores singelos ou multiplos instalados em linha de dutos.</v>
          </cell>
          <cell r="D4316" t="str">
            <v>m</v>
          </cell>
          <cell r="E4316">
            <v>1.07</v>
          </cell>
        </row>
        <row r="4317">
          <cell r="A4317" t="str">
            <v>IP001593</v>
          </cell>
          <cell r="B4317" t="str">
            <v>IP60200200/</v>
          </cell>
          <cell r="C4317" t="str">
            <v>Retirada de conjunto de chaves fusiveis e ferragens em linha de 13,2Kv.</v>
          </cell>
          <cell r="D4317" t="str">
            <v>un</v>
          </cell>
          <cell r="E4317">
            <v>10.69</v>
          </cell>
        </row>
        <row r="4318">
          <cell r="A4318" t="str">
            <v>IP001612</v>
          </cell>
          <cell r="B4318" t="str">
            <v>IP60200250/</v>
          </cell>
          <cell r="C4318" t="str">
            <v>Retirada de equipamento do comando de circuito.</v>
          </cell>
          <cell r="D4318" t="str">
            <v>un</v>
          </cell>
          <cell r="E4318">
            <v>8.02</v>
          </cell>
        </row>
        <row r="4319">
          <cell r="A4319" t="str">
            <v>IP010166</v>
          </cell>
          <cell r="B4319" t="str">
            <v>IP60200300/</v>
          </cell>
          <cell r="C4319" t="str">
            <v>Retirada de lampada e acondicionamento em caixa de papelao, exclusive fornecimento da caixa.</v>
          </cell>
          <cell r="D4319" t="str">
            <v>un</v>
          </cell>
          <cell r="E4319">
            <v>2.68</v>
          </cell>
        </row>
        <row r="4320">
          <cell r="A4320" t="str">
            <v>IP001600</v>
          </cell>
          <cell r="B4320" t="str">
            <v>IP60200350/</v>
          </cell>
          <cell r="C4320" t="str">
            <v>Retirada de luminaria em poste com 4,50m a 9m de altura.</v>
          </cell>
          <cell r="D4320" t="str">
            <v>un</v>
          </cell>
          <cell r="E4320">
            <v>2.68</v>
          </cell>
        </row>
        <row r="4321">
          <cell r="A4321" t="str">
            <v>IP001601</v>
          </cell>
          <cell r="B4321" t="str">
            <v>IP60200356/</v>
          </cell>
          <cell r="C4321" t="str">
            <v>Retirada de luminaria em poste com 10m a 12m de altura.</v>
          </cell>
          <cell r="D4321" t="str">
            <v>un</v>
          </cell>
          <cell r="E4321">
            <v>8.02</v>
          </cell>
        </row>
        <row r="4322">
          <cell r="A4322" t="str">
            <v>IP001602</v>
          </cell>
          <cell r="B4322" t="str">
            <v>IP60200362/</v>
          </cell>
          <cell r="C4322" t="str">
            <v>Retirada de luminaria em poste com 13m a 15m de altura.</v>
          </cell>
          <cell r="D4322" t="str">
            <v>un</v>
          </cell>
          <cell r="E4322">
            <v>10.69</v>
          </cell>
        </row>
        <row r="4323">
          <cell r="A4323" t="str">
            <v>IP001603</v>
          </cell>
          <cell r="B4323" t="str">
            <v>IP60200368/</v>
          </cell>
          <cell r="C4323" t="str">
            <v>Retirada de luminaria em poste com 16m a 23m de altura.</v>
          </cell>
          <cell r="D4323" t="str">
            <v>un</v>
          </cell>
          <cell r="E4323">
            <v>16.04</v>
          </cell>
        </row>
        <row r="4324">
          <cell r="A4324" t="str">
            <v>IP001604</v>
          </cell>
          <cell r="B4324" t="str">
            <v>IP60200374/</v>
          </cell>
          <cell r="C4324" t="str">
            <v>Retirada de luminaria em poste com 30m de altura.</v>
          </cell>
          <cell r="D4324" t="str">
            <v>un</v>
          </cell>
          <cell r="E4324">
            <v>32.07</v>
          </cell>
        </row>
        <row r="4325">
          <cell r="A4325" t="str">
            <v>IP001605</v>
          </cell>
          <cell r="B4325" t="str">
            <v>IP60200400/</v>
          </cell>
          <cell r="C4325" t="str">
            <v>Retirada de luminaria, instalada em cordoalha, teto ou parede.</v>
          </cell>
          <cell r="D4325" t="str">
            <v>un</v>
          </cell>
          <cell r="E4325">
            <v>10.69</v>
          </cell>
        </row>
        <row r="4326">
          <cell r="A4326" t="str">
            <v>IP001606</v>
          </cell>
          <cell r="B4326" t="str">
            <v>IP60200450/</v>
          </cell>
          <cell r="C4326" t="str">
            <v>Retirada de projetor, instalado em teto, piso, parede ou poste.</v>
          </cell>
          <cell r="D4326" t="str">
            <v>un</v>
          </cell>
          <cell r="E4326">
            <v>5.35</v>
          </cell>
        </row>
        <row r="4327">
          <cell r="A4327" t="str">
            <v>IP001614</v>
          </cell>
          <cell r="B4327" t="str">
            <v>IP60200456/</v>
          </cell>
          <cell r="C4327" t="str">
            <v>Retirada de nucleo, para fixacao de luminarias, instalado em topo de poste, ate 15m de altura.</v>
          </cell>
          <cell r="D4327" t="str">
            <v>un</v>
          </cell>
          <cell r="E4327">
            <v>16.04</v>
          </cell>
        </row>
        <row r="4328">
          <cell r="A4328" t="str">
            <v>IP001615</v>
          </cell>
          <cell r="B4328" t="str">
            <v>IP60200462/</v>
          </cell>
          <cell r="C4328" t="str">
            <v>Retirada de nucleo, para fixacao de luminarias, instalado em topo de poste, de 16m ate 20m de altura.</v>
          </cell>
          <cell r="D4328" t="str">
            <v>un</v>
          </cell>
          <cell r="E4328">
            <v>21.38</v>
          </cell>
        </row>
        <row r="4329">
          <cell r="A4329" t="str">
            <v>IP001616</v>
          </cell>
          <cell r="B4329" t="str">
            <v>IP60200468/</v>
          </cell>
          <cell r="C4329" t="str">
            <v>Retirada de nucleo, para fixacao de luminarias, instalado em topo de poste, de 21m ate 45m de altura.</v>
          </cell>
          <cell r="D4329" t="str">
            <v>un</v>
          </cell>
          <cell r="E4329">
            <v>32.07</v>
          </cell>
        </row>
        <row r="4330">
          <cell r="A4330" t="str">
            <v>IP001589</v>
          </cell>
          <cell r="B4330" t="str">
            <v>IP60200500/</v>
          </cell>
          <cell r="C4330" t="str">
            <v>Retirada de poste de concreto ou aco de 4,50m a 9m.</v>
          </cell>
          <cell r="D4330" t="str">
            <v>un</v>
          </cell>
          <cell r="E4330">
            <v>42.77</v>
          </cell>
        </row>
        <row r="4331">
          <cell r="A4331" t="str">
            <v>IP001590</v>
          </cell>
          <cell r="B4331" t="str">
            <v>IP60200506/</v>
          </cell>
          <cell r="C4331" t="str">
            <v>Retirada de poste de concreto ou aco de 10m a 12m.</v>
          </cell>
          <cell r="D4331" t="str">
            <v>un</v>
          </cell>
          <cell r="E4331">
            <v>53.46</v>
          </cell>
        </row>
        <row r="4332">
          <cell r="A4332" t="str">
            <v>IP001591</v>
          </cell>
          <cell r="B4332" t="str">
            <v>IP60200512/</v>
          </cell>
          <cell r="C4332" t="str">
            <v>Retirada de poste de concreto ou aco de 13m a 15m.</v>
          </cell>
          <cell r="D4332" t="str">
            <v>un</v>
          </cell>
          <cell r="E4332">
            <v>106.91</v>
          </cell>
        </row>
        <row r="4333">
          <cell r="A4333" t="str">
            <v>IP001592</v>
          </cell>
          <cell r="B4333" t="str">
            <v>IP60200518/</v>
          </cell>
          <cell r="C4333" t="str">
            <v>Retirada de poste de concreto ou aco de 16m a 23m.</v>
          </cell>
          <cell r="D4333" t="str">
            <v>un</v>
          </cell>
          <cell r="E4333">
            <v>133.63999999999999</v>
          </cell>
        </row>
        <row r="4334">
          <cell r="A4334" t="str">
            <v>IP002300</v>
          </cell>
          <cell r="B4334" t="str">
            <v>IP60200550/</v>
          </cell>
          <cell r="C4334" t="str">
            <v>Retirada de poste de madeira.</v>
          </cell>
          <cell r="D4334" t="str">
            <v>h</v>
          </cell>
          <cell r="E4334">
            <v>47.25</v>
          </cell>
        </row>
        <row r="4335">
          <cell r="A4335" t="str">
            <v>IP001599</v>
          </cell>
          <cell r="B4335" t="str">
            <v>IP60200600/</v>
          </cell>
          <cell r="C4335" t="str">
            <v>Retirada de rede aerea de baixa tensao (BT) (lance).</v>
          </cell>
          <cell r="D4335" t="str">
            <v>un</v>
          </cell>
          <cell r="E4335">
            <v>8.02</v>
          </cell>
        </row>
        <row r="4336">
          <cell r="A4336" t="str">
            <v>IP001598</v>
          </cell>
          <cell r="B4336" t="str">
            <v>IP60200650/</v>
          </cell>
          <cell r="C4336" t="str">
            <v>Retirada de rede aerea de 13,2Kv (lance).</v>
          </cell>
          <cell r="D4336" t="str">
            <v>un</v>
          </cell>
          <cell r="E4336">
            <v>21.38</v>
          </cell>
        </row>
        <row r="4337">
          <cell r="A4337" t="str">
            <v>IP001608</v>
          </cell>
          <cell r="B4337" t="str">
            <v>IP60200700/</v>
          </cell>
          <cell r="C4337" t="str">
            <v>Retirada de reator para lampada de descarga instalado ate 7m de altura.</v>
          </cell>
          <cell r="D4337" t="str">
            <v>un</v>
          </cell>
          <cell r="E4337">
            <v>2.68</v>
          </cell>
        </row>
        <row r="4338">
          <cell r="A4338" t="str">
            <v>IP001609</v>
          </cell>
          <cell r="B4338" t="str">
            <v>IP60200706/</v>
          </cell>
          <cell r="C4338" t="str">
            <v>Retirada de reator para lampada de descarga instalado de 8m ate 12m de altura.</v>
          </cell>
          <cell r="D4338" t="str">
            <v>un</v>
          </cell>
          <cell r="E4338">
            <v>5.35</v>
          </cell>
        </row>
        <row r="4339">
          <cell r="A4339" t="str">
            <v>IP001610</v>
          </cell>
          <cell r="B4339" t="str">
            <v>IP60200712/</v>
          </cell>
          <cell r="C4339" t="str">
            <v>Retirada de reator para lampada de descarga instalado em caixa de passagem.</v>
          </cell>
          <cell r="D4339" t="str">
            <v>un</v>
          </cell>
          <cell r="E4339">
            <v>2.68</v>
          </cell>
        </row>
        <row r="4340">
          <cell r="A4340" t="str">
            <v>IP001611</v>
          </cell>
          <cell r="B4340" t="str">
            <v>IP60200750/</v>
          </cell>
          <cell r="C4340" t="str">
            <v>Retirada ou substituicao de rele fotoeletrico individual, instalado ate 12m de altura.</v>
          </cell>
          <cell r="D4340" t="str">
            <v>un</v>
          </cell>
          <cell r="E4340">
            <v>2.68</v>
          </cell>
        </row>
        <row r="4341">
          <cell r="A4341" t="str">
            <v>IP001596</v>
          </cell>
          <cell r="B4341" t="str">
            <v>IP60200800/</v>
          </cell>
          <cell r="C4341" t="str">
            <v>Retirada de transformadores de 5Kva ate 112,5Kva.</v>
          </cell>
          <cell r="D4341" t="str">
            <v>un</v>
          </cell>
          <cell r="E4341">
            <v>42.77</v>
          </cell>
        </row>
        <row r="4342">
          <cell r="A4342" t="str">
            <v>IP002301</v>
          </cell>
          <cell r="B4342" t="str">
            <v>IP60200850/</v>
          </cell>
          <cell r="C4342" t="str">
            <v>Substituicao de lampada e lavagem do refletor.</v>
          </cell>
          <cell r="D4342" t="str">
            <v>h</v>
          </cell>
          <cell r="E4342">
            <v>2.68</v>
          </cell>
        </row>
        <row r="4343">
          <cell r="A4343" t="str">
            <v>IP001581</v>
          </cell>
          <cell r="B4343" t="str">
            <v>IP60200856/</v>
          </cell>
          <cell r="C4343" t="str">
            <v>Substitucao de lampada e lavagem do refrator.</v>
          </cell>
          <cell r="D4343" t="str">
            <v>un</v>
          </cell>
          <cell r="E4343">
            <v>2.68</v>
          </cell>
        </row>
        <row r="4344">
          <cell r="A4344" t="str">
            <v>IP007941</v>
          </cell>
          <cell r="B4344" t="str">
            <v>IP99990050/</v>
          </cell>
          <cell r="C4344" t="str">
            <v>Arame de ferro galvanizado de 12BWG, 2,76mm.  Fornecimento.</v>
          </cell>
          <cell r="D4344" t="str">
            <v>Kg</v>
          </cell>
          <cell r="E4344">
            <v>3.37</v>
          </cell>
        </row>
        <row r="4345">
          <cell r="A4345" t="str">
            <v>IP007940</v>
          </cell>
          <cell r="B4345" t="str">
            <v>IP99990100/</v>
          </cell>
          <cell r="C4345" t="str">
            <v>Calha de madeira com 2700mm de comprimento.  Fornecimento.</v>
          </cell>
          <cell r="D4345" t="str">
            <v>m</v>
          </cell>
          <cell r="E4345">
            <v>5.85</v>
          </cell>
        </row>
        <row r="4346">
          <cell r="A4346" t="str">
            <v>IP006141</v>
          </cell>
          <cell r="B4346" t="str">
            <v>IP99990150/</v>
          </cell>
          <cell r="C4346" t="str">
            <v>Capa isolante com resina de silicone para conector tipo cunha em instalacao subterranea.  Fornecimento e colocacao.</v>
          </cell>
          <cell r="D4346" t="str">
            <v>un</v>
          </cell>
          <cell r="E4346">
            <v>4.88</v>
          </cell>
        </row>
        <row r="4347">
          <cell r="A4347" t="str">
            <v>IP007503</v>
          </cell>
          <cell r="B4347" t="str">
            <v>IP99990152/</v>
          </cell>
          <cell r="C4347" t="str">
            <v>Capa isolante para conector tipo cunha, para instalacao subterranea, tensao de 600V, com isolacao de silicone estabilizado, para uso nos modelos de conectores de 1 a 14, padrao RIOLUZ.  Fornecimento.</v>
          </cell>
          <cell r="D4347" t="str">
            <v>un</v>
          </cell>
          <cell r="E4347">
            <v>3.27</v>
          </cell>
        </row>
        <row r="4348">
          <cell r="A4348" t="str">
            <v>IP004004</v>
          </cell>
          <cell r="B4348" t="str">
            <v>IP99990200/</v>
          </cell>
          <cell r="C4348" t="str">
            <v>Construcao de pilar de concreto armado para protecao de dutos em travessia com 0,20m de largura e 0,35m de altura, instalado a 0,60m profundidade.</v>
          </cell>
          <cell r="D4348" t="str">
            <v>un</v>
          </cell>
          <cell r="E4348">
            <v>54.26</v>
          </cell>
        </row>
        <row r="4349">
          <cell r="A4349" t="str">
            <v>IP008960</v>
          </cell>
          <cell r="B4349" t="str">
            <v>IP99990250/</v>
          </cell>
          <cell r="C4349" t="str">
            <v>Conjunto de ferragens para fixacao de eletroduto em viga metalica.  Fornecimento e instalacao.</v>
          </cell>
          <cell r="D4349" t="str">
            <v>un</v>
          </cell>
          <cell r="E4349">
            <v>58.6</v>
          </cell>
        </row>
        <row r="4350">
          <cell r="A4350" t="str">
            <v>IP001756</v>
          </cell>
          <cell r="B4350" t="str">
            <v>IP99990300/</v>
          </cell>
          <cell r="C4350" t="str">
            <v>Cordoalha de aco, galvanizada a quente, com 7 fios, bitola de 3/16".  Fornecimento e colocacao.</v>
          </cell>
          <cell r="D4350" t="str">
            <v>un</v>
          </cell>
          <cell r="E4350">
            <v>6.25</v>
          </cell>
        </row>
        <row r="4351">
          <cell r="A4351" t="str">
            <v>IP008958</v>
          </cell>
          <cell r="B4351" t="str">
            <v>IP99990600/</v>
          </cell>
          <cell r="C4351" t="str">
            <v>Suporte em chapas de ferro galvanizado a quente, para fixacao de luminaria LRJ-20/LRJ-21 em viga metalica com base de 40cm e 50cm.  Fornecimento e instalacao.</v>
          </cell>
          <cell r="D4351" t="str">
            <v>un</v>
          </cell>
          <cell r="E4351">
            <v>257.68</v>
          </cell>
        </row>
        <row r="4352">
          <cell r="A4352" t="str">
            <v>IT009001</v>
          </cell>
          <cell r="B4352" t="str">
            <v>IT05050050/</v>
          </cell>
          <cell r="C4352" t="str">
            <v>Abertura e fechamento manual de rasgo em alvenaria, para passagem de tubos e dutos, com diametro de 1/2" a 1".</v>
          </cell>
          <cell r="D4352" t="str">
            <v>m</v>
          </cell>
          <cell r="E4352">
            <v>3.85</v>
          </cell>
        </row>
        <row r="4353">
          <cell r="A4353" t="str">
            <v>IT009045</v>
          </cell>
          <cell r="B4353" t="str">
            <v>IT05050053/</v>
          </cell>
          <cell r="C4353" t="str">
            <v>Abertura e fechamento manual de rasgo em alvenaria, para passagem de tubos e dutos, com diametro de 1 1/4" a 2".</v>
          </cell>
          <cell r="D4353" t="str">
            <v>m</v>
          </cell>
          <cell r="E4353">
            <v>6.1</v>
          </cell>
        </row>
        <row r="4354">
          <cell r="A4354" t="str">
            <v>IT009047</v>
          </cell>
          <cell r="B4354" t="str">
            <v>IT05050056/</v>
          </cell>
          <cell r="C4354" t="str">
            <v>Abertura e fechamento manual de rasgo em alvenaria, para passagem de tubos e dutos, com diametro de 2 1/2" a 4".</v>
          </cell>
          <cell r="D4354" t="str">
            <v>m</v>
          </cell>
          <cell r="E4354">
            <v>8.91</v>
          </cell>
        </row>
        <row r="4355">
          <cell r="A4355" t="str">
            <v>IT009044</v>
          </cell>
          <cell r="B4355" t="str">
            <v>IT05050100/</v>
          </cell>
          <cell r="C4355" t="str">
            <v>Abertura e fechamento manual de rasgo em concreto, para passagem de tubos e dutos, com diametro de 1/2" a 1".</v>
          </cell>
          <cell r="D4355" t="str">
            <v>m</v>
          </cell>
          <cell r="E4355">
            <v>18.28</v>
          </cell>
        </row>
        <row r="4356">
          <cell r="A4356" t="str">
            <v>IT009046</v>
          </cell>
          <cell r="B4356" t="str">
            <v>IT05050103/</v>
          </cell>
          <cell r="C4356" t="str">
            <v>Abertura e fechamento manual de rasgo em concreto, para passagem de tubos e dutos, com diametro de 1 1/4" a 2".</v>
          </cell>
          <cell r="D4356" t="str">
            <v>m</v>
          </cell>
          <cell r="E4356">
            <v>29.13</v>
          </cell>
        </row>
        <row r="4357">
          <cell r="A4357" t="str">
            <v>IT009048</v>
          </cell>
          <cell r="B4357" t="str">
            <v>IT05050106/</v>
          </cell>
          <cell r="C4357" t="str">
            <v>Abertura e fechamento manual de rasgo em concreto, para passagem de tubos e dutos, com diametro de 2 1/2" a 4".</v>
          </cell>
          <cell r="D4357" t="str">
            <v>m</v>
          </cell>
          <cell r="E4357">
            <v>41.81</v>
          </cell>
        </row>
        <row r="4358">
          <cell r="A4358" t="str">
            <v>IT005625</v>
          </cell>
          <cell r="B4358" t="str">
            <v>IT05100050/</v>
          </cell>
          <cell r="C4358" t="str">
            <v>Tubo de PVC rigido, roscavel, para agua fria, com diametro de 1/2".  Fornecimento e assentamento.</v>
          </cell>
          <cell r="D4358" t="str">
            <v>m</v>
          </cell>
          <cell r="E4358">
            <v>3.07</v>
          </cell>
        </row>
        <row r="4359">
          <cell r="A4359" t="str">
            <v>IT004544</v>
          </cell>
          <cell r="B4359" t="str">
            <v>IT05100056/</v>
          </cell>
          <cell r="C4359" t="str">
            <v>Tubo de PVC rigido, roscavel, com diametro de 1".  Fornecimento e assentamento.</v>
          </cell>
          <cell r="D4359" t="str">
            <v>m</v>
          </cell>
          <cell r="E4359">
            <v>6.83</v>
          </cell>
        </row>
        <row r="4360">
          <cell r="A4360" t="str">
            <v>IT004505</v>
          </cell>
          <cell r="B4360" t="str">
            <v>IT05100065/</v>
          </cell>
          <cell r="C4360" t="str">
            <v>Tubo de PVC rigido, roscavel, com diametro de 2".  Fornecimento e assentamento.</v>
          </cell>
          <cell r="D4360" t="str">
            <v>m</v>
          </cell>
          <cell r="E4360">
            <v>13.81</v>
          </cell>
        </row>
        <row r="4361">
          <cell r="A4361" t="str">
            <v>IT004626</v>
          </cell>
          <cell r="B4361" t="str">
            <v>IT05100100A</v>
          </cell>
          <cell r="C4361" t="str">
            <v>Tubo de PVC rigido, roscavel, para agua fria, com diametro de 1/2", inclusive conexoes e emendas, exclusive abertura e fechamento de rasgo.  Fornecimento e assentamento.</v>
          </cell>
          <cell r="D4361" t="str">
            <v>m</v>
          </cell>
          <cell r="E4361">
            <v>3.01</v>
          </cell>
        </row>
        <row r="4362">
          <cell r="A4362" t="str">
            <v>IT003975</v>
          </cell>
          <cell r="B4362" t="str">
            <v>IT05100103A</v>
          </cell>
          <cell r="C4362" t="str">
            <v>Tubo de  PVC rigido, roscavel, para agua fria, com diametro de  3/4", inclusive conexoes e emendas, exclusive abertura e fechamento de rasgo.  Fornecimento e assentamento.</v>
          </cell>
          <cell r="D4362" t="str">
            <v>m</v>
          </cell>
          <cell r="E4362">
            <v>3.78</v>
          </cell>
        </row>
        <row r="4363">
          <cell r="A4363" t="str">
            <v>IT003976</v>
          </cell>
          <cell r="B4363" t="str">
            <v>IT05100106A</v>
          </cell>
          <cell r="C4363" t="str">
            <v>Tubo de PVC rigido, roscavel, para agua fria, com diametro de  1", inclusive conexoes e emendas, exclusive abertura e fechamento de rasgo.  Fornecimento e assentamento.</v>
          </cell>
          <cell r="D4363" t="str">
            <v>m</v>
          </cell>
          <cell r="E4363">
            <v>5.82</v>
          </cell>
        </row>
        <row r="4364">
          <cell r="A4364" t="str">
            <v>IT007421</v>
          </cell>
          <cell r="B4364" t="str">
            <v>IT10250303/</v>
          </cell>
          <cell r="C4364" t="str">
            <v>Abrigo para hidrometro de 1/2" ou 3/4" nas dimensoes de (80x40x50)cm, em alvenaria de tijolos, paredes de meia vez, revestidas com argamassa de cimento e saibro no traco de 1:6,  tampao de concreto armado de 6cm de espessura, fck=15MPa, porta de (70x40)cm</v>
          </cell>
          <cell r="D4364" t="str">
            <v>un</v>
          </cell>
          <cell r="E4364">
            <v>325.68</v>
          </cell>
        </row>
        <row r="4365">
          <cell r="A4365" t="str">
            <v>IT008568</v>
          </cell>
          <cell r="B4365" t="str">
            <v>IT10250306/</v>
          </cell>
          <cell r="C4365" t="str">
            <v>Abrigo para hidrometro de 1/2" ou 3/4" nas dimensoes de (80x40x50)cm, em alvenaria de tijolo macico de (7x10x20)cm, paredes de meia vez, revestidas com argamassa de cimento e areia no traco de 1:4,  tampao de concreto armado de 6cm de espessura, fck=15MPa</v>
          </cell>
          <cell r="D4365" t="str">
            <v>un</v>
          </cell>
          <cell r="E4365">
            <v>215.87</v>
          </cell>
        </row>
        <row r="4366">
          <cell r="A4366" t="str">
            <v>IT005645</v>
          </cell>
          <cell r="B4366" t="str">
            <v>IT10250350/</v>
          </cell>
          <cell r="C4366" t="str">
            <v xml:space="preserve">Abrigo para hidrometro de 1" nas dimensoes de (90x30x50)cm, em alvenaria de tijolos, paredes de meia vez, revestidas com argamassa de cimento e saibro no traco de 1:6,  tampao de concreto armado de 6cm de espessura, fck=15MPa, porta de (70x40)cm em chapa </v>
          </cell>
          <cell r="D4366" t="str">
            <v>un</v>
          </cell>
          <cell r="E4366">
            <v>325.68</v>
          </cell>
        </row>
        <row r="4367">
          <cell r="A4367" t="str">
            <v>IT005646</v>
          </cell>
          <cell r="B4367" t="str">
            <v>IT10250400/</v>
          </cell>
          <cell r="C4367" t="str">
            <v>Abrigo para hidrometro de 1 1/2" nas dimensoes de (110x50x60)cm, em alvenaria de tijolos, paredes de meia vez, revestidas com argamassa de cimento e saibro no traco de 1:6,  tampao de concreto armado de 6cm de espessura, fck=15MPa, porta de (80x40)cm em c</v>
          </cell>
          <cell r="D4367" t="str">
            <v>un</v>
          </cell>
          <cell r="E4367">
            <v>357.75</v>
          </cell>
        </row>
        <row r="4368">
          <cell r="A4368" t="str">
            <v>IT005644</v>
          </cell>
          <cell r="B4368" t="str">
            <v>IT10250450/</v>
          </cell>
          <cell r="C4368" t="str">
            <v xml:space="preserve">Abrigo para bomba nas dimensoes de (70x50x50)cm, em alvenaria de tijolos, paredes de meia vez, revestidas com argamassa de cimento e saibro no traco de 1:6, cobertura de concreto armado de 6cm de espessura, fck=15MPa, porta de (60x40)cm em chapa de ferro </v>
          </cell>
          <cell r="D4368" t="str">
            <v>un</v>
          </cell>
          <cell r="E4368">
            <v>324.92</v>
          </cell>
        </row>
        <row r="4369">
          <cell r="A4369" t="str">
            <v>IT004467</v>
          </cell>
          <cell r="B4369" t="str">
            <v>IT10300050/</v>
          </cell>
          <cell r="C4369" t="str">
            <v>Registro de gaveta, em bronze, com diametro de 1/2".  Fornecimento e colocacao.</v>
          </cell>
          <cell r="D4369" t="str">
            <v>un</v>
          </cell>
          <cell r="E4369">
            <v>13.95</v>
          </cell>
        </row>
        <row r="4370">
          <cell r="A4370" t="str">
            <v>IT001019</v>
          </cell>
          <cell r="B4370" t="str">
            <v>IT10300053/</v>
          </cell>
          <cell r="C4370" t="str">
            <v>Registro de gaveta, em bronze, com diametro de 3/4".  Fornecimento e colocacao.</v>
          </cell>
          <cell r="D4370" t="str">
            <v>un</v>
          </cell>
          <cell r="E4370">
            <v>18.100000000000001</v>
          </cell>
        </row>
        <row r="4371">
          <cell r="A4371" t="str">
            <v>IT004496</v>
          </cell>
          <cell r="B4371" t="str">
            <v>IT10300056/</v>
          </cell>
          <cell r="C4371" t="str">
            <v>Registro de gaveta, em bronze, com diametro de 1".  Fornecimento e colocacao.</v>
          </cell>
          <cell r="D4371" t="str">
            <v>un</v>
          </cell>
          <cell r="E4371">
            <v>23.1</v>
          </cell>
        </row>
        <row r="4372">
          <cell r="A4372" t="str">
            <v>IT004654</v>
          </cell>
          <cell r="B4372" t="str">
            <v>IT10300059/</v>
          </cell>
          <cell r="C4372" t="str">
            <v>Registro de gaveta, em bronze, com diametro de 1 1/4".  Fornecimento e colocacao.</v>
          </cell>
          <cell r="D4372" t="str">
            <v>un</v>
          </cell>
          <cell r="E4372">
            <v>30.15</v>
          </cell>
        </row>
        <row r="4373">
          <cell r="A4373" t="str">
            <v>IT004449</v>
          </cell>
          <cell r="B4373" t="str">
            <v>IT10300062/</v>
          </cell>
          <cell r="C4373" t="str">
            <v>Registro de gaveta, em bronze, com diametro de 1 1/2".  Fornecimento e colocacao.</v>
          </cell>
          <cell r="D4373" t="str">
            <v>un</v>
          </cell>
          <cell r="E4373">
            <v>35.22</v>
          </cell>
        </row>
        <row r="4374">
          <cell r="A4374" t="str">
            <v>IT004655</v>
          </cell>
          <cell r="B4374" t="str">
            <v>IT10300065/</v>
          </cell>
          <cell r="C4374" t="str">
            <v>Registro de gaveta, em bronze, com diametro de 2".  Fornecimento e colocacao.</v>
          </cell>
          <cell r="D4374" t="str">
            <v>un</v>
          </cell>
          <cell r="E4374">
            <v>48.26</v>
          </cell>
        </row>
        <row r="4375">
          <cell r="A4375" t="str">
            <v>IT005595</v>
          </cell>
          <cell r="B4375" t="str">
            <v>IT10300068/</v>
          </cell>
          <cell r="C4375" t="str">
            <v>Registro de gaveta, em bronze, com diametro de 2 1/2".  Fornecimento e colocacao.</v>
          </cell>
          <cell r="D4375" t="str">
            <v>un</v>
          </cell>
          <cell r="E4375">
            <v>101.56</v>
          </cell>
        </row>
        <row r="4376">
          <cell r="A4376" t="str">
            <v>IT005809</v>
          </cell>
          <cell r="B4376" t="str">
            <v>IT10300071/</v>
          </cell>
          <cell r="C4376" t="str">
            <v>Registro de gaveta, em bronze, com diametro de 3".  Fornecimento e colocacao.</v>
          </cell>
          <cell r="D4376" t="str">
            <v>un</v>
          </cell>
          <cell r="E4376">
            <v>155.07</v>
          </cell>
        </row>
        <row r="4377">
          <cell r="A4377" t="str">
            <v>IT005808</v>
          </cell>
          <cell r="B4377" t="str">
            <v>IT10300074/</v>
          </cell>
          <cell r="C4377" t="str">
            <v>Registro de gaveta, em bronze, com diametro de 4".  Fornecimento e colocacao.</v>
          </cell>
          <cell r="D4377" t="str">
            <v>un</v>
          </cell>
          <cell r="E4377">
            <v>242.76</v>
          </cell>
        </row>
        <row r="4378">
          <cell r="A4378" t="str">
            <v>IT006432</v>
          </cell>
          <cell r="B4378" t="str">
            <v>IT10300109A</v>
          </cell>
          <cell r="C4378" t="str">
            <v>Registro de gaveta, em bronze, com diametro de 1 1/4", com acabamento.  Fornecimento e colocacao.</v>
          </cell>
          <cell r="D4378" t="str">
            <v>un</v>
          </cell>
          <cell r="E4378">
            <v>47.64</v>
          </cell>
        </row>
        <row r="4379">
          <cell r="A4379" t="str">
            <v>IT006433</v>
          </cell>
          <cell r="B4379" t="str">
            <v>IT10300112A</v>
          </cell>
          <cell r="C4379" t="str">
            <v>Registro de gaveta, em bronze, com diametro de 1 1/2", com acabamento.  Fornecimento e colocacao.</v>
          </cell>
          <cell r="D4379" t="str">
            <v>un</v>
          </cell>
          <cell r="E4379">
            <v>50.57</v>
          </cell>
        </row>
        <row r="4380">
          <cell r="A4380" t="str">
            <v>IT004539</v>
          </cell>
          <cell r="B4380" t="str">
            <v>IT10300150/</v>
          </cell>
          <cell r="C4380" t="str">
            <v>Registro de gaveta Niagara ou similar, F.271, diametro de 3/4".  Fornecimento e assentamento.</v>
          </cell>
          <cell r="D4380" t="str">
            <v>un</v>
          </cell>
          <cell r="E4380">
            <v>16.100000000000001</v>
          </cell>
        </row>
        <row r="4381">
          <cell r="A4381" t="str">
            <v>IT004536</v>
          </cell>
          <cell r="B4381" t="str">
            <v>IT10300153/</v>
          </cell>
          <cell r="C4381" t="str">
            <v>Registro de gaveta Niagara ou similar, F.271, diametro de 1".  Fornecimento e assentamento.</v>
          </cell>
          <cell r="D4381" t="str">
            <v>un</v>
          </cell>
          <cell r="E4381">
            <v>22.4</v>
          </cell>
        </row>
        <row r="4382">
          <cell r="A4382" t="str">
            <v>IT004534</v>
          </cell>
          <cell r="B4382" t="str">
            <v>IT10300156/</v>
          </cell>
          <cell r="C4382" t="str">
            <v>Registro de gaveta Niagara ou similar, F.271, diametro de 2".  Fornecimento e assentamento.</v>
          </cell>
          <cell r="D4382" t="str">
            <v>un</v>
          </cell>
          <cell r="E4382">
            <v>55.55</v>
          </cell>
        </row>
        <row r="4383">
          <cell r="A4383" t="str">
            <v>IT005807</v>
          </cell>
          <cell r="B4383" t="str">
            <v>IT10300215/</v>
          </cell>
          <cell r="C4383" t="str">
            <v>Registro de gaveta chato, em ferro fundido, com flanges internos em bronze, com diametro de 6" (150mm).  Fornecimento e colocacao.</v>
          </cell>
          <cell r="D4383" t="str">
            <v>un</v>
          </cell>
          <cell r="E4383">
            <v>1263.6400000000001</v>
          </cell>
        </row>
        <row r="4384">
          <cell r="A4384" t="str">
            <v>IT009911</v>
          </cell>
          <cell r="B4384" t="str">
            <v>IT10350050/</v>
          </cell>
          <cell r="C4384" t="str">
            <v>Valvula de esfera em bronze, com diametro de 3/4", referencia 1552, Deca ou similar.  Fornecimentoe colocacao</v>
          </cell>
          <cell r="D4384" t="str">
            <v>un</v>
          </cell>
          <cell r="E4384">
            <v>20.34</v>
          </cell>
        </row>
        <row r="4385">
          <cell r="A4385" t="str">
            <v>IT006560</v>
          </cell>
          <cell r="B4385" t="str">
            <v>IT10350303/</v>
          </cell>
          <cell r="C4385" t="str">
            <v>Valvula de pe com crivo, em bronze, com diametro de 3/4".  Fornecimento e colocacao.</v>
          </cell>
          <cell r="D4385" t="str">
            <v>un</v>
          </cell>
          <cell r="E4385">
            <v>15.72</v>
          </cell>
        </row>
        <row r="4386">
          <cell r="A4386" t="str">
            <v>IT006562</v>
          </cell>
          <cell r="B4386" t="str">
            <v>IT10350306/</v>
          </cell>
          <cell r="C4386" t="str">
            <v>Valvula de pe com crivo, em bronze, com diametro de 1".  Fornecimento e colocacao.</v>
          </cell>
          <cell r="D4386" t="str">
            <v>un</v>
          </cell>
          <cell r="E4386">
            <v>16.36</v>
          </cell>
        </row>
        <row r="4387">
          <cell r="A4387" t="str">
            <v>IT006559</v>
          </cell>
          <cell r="B4387" t="str">
            <v>IT10350309/</v>
          </cell>
          <cell r="C4387" t="str">
            <v>Valvula de pe com crivo, em bronze, com diametro de 1 1/4".  Fornecimento e colocacao.</v>
          </cell>
          <cell r="D4387" t="str">
            <v>un</v>
          </cell>
          <cell r="E4387">
            <v>20.329999999999998</v>
          </cell>
        </row>
        <row r="4388">
          <cell r="A4388" t="str">
            <v>IT006564</v>
          </cell>
          <cell r="B4388" t="str">
            <v>IT10350312/</v>
          </cell>
          <cell r="C4388" t="str">
            <v>Valvula de pe com crivo, em bronze, com diametro de 1 1/2".  Fornecimento e colocacao.</v>
          </cell>
          <cell r="D4388" t="str">
            <v>un</v>
          </cell>
          <cell r="E4388">
            <v>24.52</v>
          </cell>
        </row>
        <row r="4389">
          <cell r="A4389" t="str">
            <v>IT006558</v>
          </cell>
          <cell r="B4389" t="str">
            <v>IT10350315/</v>
          </cell>
          <cell r="C4389" t="str">
            <v>Valvula de pe com crivo, em bronze, com diametro de 2".  Fornecimento e colocacao.</v>
          </cell>
          <cell r="D4389" t="str">
            <v>un</v>
          </cell>
          <cell r="E4389">
            <v>32.99</v>
          </cell>
        </row>
        <row r="4390">
          <cell r="A4390" t="str">
            <v>IT006563</v>
          </cell>
          <cell r="B4390" t="str">
            <v>IT10350318/</v>
          </cell>
          <cell r="C4390" t="str">
            <v>Valvula de pe com crivo, em bronze, com diametro de 2 1/2".  Fornecimento e colocacao.</v>
          </cell>
          <cell r="D4390" t="str">
            <v>un</v>
          </cell>
          <cell r="E4390">
            <v>55.94</v>
          </cell>
        </row>
        <row r="4391">
          <cell r="A4391" t="str">
            <v>IT006565</v>
          </cell>
          <cell r="B4391" t="str">
            <v>IT10350321/</v>
          </cell>
          <cell r="C4391" t="str">
            <v>Valvula de pe com crivo, em bronze, com diametro de 3".  Fornecimento e colocacao.</v>
          </cell>
          <cell r="D4391" t="str">
            <v>un</v>
          </cell>
          <cell r="E4391">
            <v>62.69</v>
          </cell>
        </row>
        <row r="4392">
          <cell r="A4392" t="str">
            <v>IT006561</v>
          </cell>
          <cell r="B4392" t="str">
            <v>IT10350324/</v>
          </cell>
          <cell r="C4392" t="str">
            <v>Valvula de pe com crivo, em bronze, com diametro de 4".  Fornecimento e colocacao.</v>
          </cell>
          <cell r="D4392" t="str">
            <v>un</v>
          </cell>
          <cell r="E4392">
            <v>115</v>
          </cell>
        </row>
        <row r="4393">
          <cell r="A4393" t="str">
            <v>IT003951</v>
          </cell>
          <cell r="B4393" t="str">
            <v>IT10350503/</v>
          </cell>
          <cell r="C4393" t="str">
            <v>Valvula de retencao horizontal em bronze, com diametro de 3/4".  Fornecimento e colocacao.</v>
          </cell>
          <cell r="D4393" t="str">
            <v>un</v>
          </cell>
          <cell r="E4393">
            <v>43.74</v>
          </cell>
        </row>
        <row r="4394">
          <cell r="A4394" t="str">
            <v>IT003952</v>
          </cell>
          <cell r="B4394" t="str">
            <v>IT10350506/</v>
          </cell>
          <cell r="C4394" t="str">
            <v>Valvula de retencao horizontal em bronze, com diametro de 1".  Fornecimento e colocacao.</v>
          </cell>
          <cell r="D4394" t="str">
            <v>un</v>
          </cell>
          <cell r="E4394">
            <v>47.99</v>
          </cell>
        </row>
        <row r="4395">
          <cell r="A4395" t="str">
            <v>IT003953</v>
          </cell>
          <cell r="B4395" t="str">
            <v>IT10350512/</v>
          </cell>
          <cell r="C4395" t="str">
            <v>Valvula de retencao horizontal em bronze, com diametro de 1 1/2".  Fornecimento e colocacao.</v>
          </cell>
          <cell r="D4395" t="str">
            <v>un</v>
          </cell>
          <cell r="E4395">
            <v>75.209999999999994</v>
          </cell>
        </row>
        <row r="4396">
          <cell r="A4396" t="str">
            <v>IT003949</v>
          </cell>
          <cell r="B4396" t="str">
            <v>IT10350515/</v>
          </cell>
          <cell r="C4396" t="str">
            <v>Valvula de retencao horizontal em bronze, com diametro de 2".  Fornecimento e colocacao.</v>
          </cell>
          <cell r="D4396" t="str">
            <v>un</v>
          </cell>
          <cell r="E4396">
            <v>107.51</v>
          </cell>
        </row>
        <row r="4397">
          <cell r="A4397" t="str">
            <v>IT005810</v>
          </cell>
          <cell r="B4397" t="str">
            <v>IT10350550/</v>
          </cell>
          <cell r="C4397" t="str">
            <v>Valvula de retencao horizontal, de ferro fundido, com anel de vedacao em bronze, flangeada, diametro nominal de 150mm.  Fornecimento e colocacao.</v>
          </cell>
          <cell r="D4397" t="str">
            <v>un</v>
          </cell>
          <cell r="E4397">
            <v>1067.3900000000001</v>
          </cell>
        </row>
        <row r="4398">
          <cell r="A4398" t="str">
            <v>IT003933</v>
          </cell>
          <cell r="B4398" t="str">
            <v>IT10350603/</v>
          </cell>
          <cell r="C4398" t="str">
            <v>Valvula de retencao vertical em bronze, com diametro de 3/4".  Fornecimento e colocacao.</v>
          </cell>
          <cell r="D4398" t="str">
            <v>un</v>
          </cell>
          <cell r="E4398">
            <v>22.21</v>
          </cell>
        </row>
        <row r="4399">
          <cell r="A4399" t="str">
            <v>IT003934</v>
          </cell>
          <cell r="B4399" t="str">
            <v>IT10350606/</v>
          </cell>
          <cell r="C4399" t="str">
            <v>Valvula de retencao vertical em bronze, com diametro de 1".  Fornecimento e colocacao.</v>
          </cell>
          <cell r="D4399" t="str">
            <v>un</v>
          </cell>
          <cell r="E4399">
            <v>24.47</v>
          </cell>
        </row>
        <row r="4400">
          <cell r="A4400" t="str">
            <v>IT003935</v>
          </cell>
          <cell r="B4400" t="str">
            <v>IT10350609/</v>
          </cell>
          <cell r="C4400" t="str">
            <v>Valvula de retencao vertical em bronze, com diametro de 1 1/4".  Fornecimento e colocacao.</v>
          </cell>
          <cell r="D4400" t="str">
            <v>un</v>
          </cell>
          <cell r="E4400">
            <v>31.44</v>
          </cell>
        </row>
        <row r="4401">
          <cell r="A4401" t="str">
            <v>IT003936</v>
          </cell>
          <cell r="B4401" t="str">
            <v>IT10350612/</v>
          </cell>
          <cell r="C4401" t="str">
            <v>Valvula de retencao vertical em bronze, com diametro de 1 1/2".  Fornecimento e colocacao.</v>
          </cell>
          <cell r="D4401" t="str">
            <v>un</v>
          </cell>
          <cell r="E4401">
            <v>40.9</v>
          </cell>
        </row>
        <row r="4402">
          <cell r="A4402" t="str">
            <v>IT003942</v>
          </cell>
          <cell r="B4402" t="str">
            <v>IT10350615/</v>
          </cell>
          <cell r="C4402" t="str">
            <v>Valvula de retencao vertical em bronze, com diametro de 2".  Fornecimento e colocacao.</v>
          </cell>
          <cell r="D4402" t="str">
            <v>un</v>
          </cell>
          <cell r="E4402">
            <v>41.38</v>
          </cell>
        </row>
        <row r="4403">
          <cell r="A4403" t="str">
            <v>IT003943</v>
          </cell>
          <cell r="B4403" t="str">
            <v>IT10350618/</v>
          </cell>
          <cell r="C4403" t="str">
            <v>Valvula de retencao vertical em bronze, com diametro de 2 1/2".  Fornecimento e colocacao.</v>
          </cell>
          <cell r="D4403" t="str">
            <v>un</v>
          </cell>
          <cell r="E4403">
            <v>74.95</v>
          </cell>
        </row>
        <row r="4404">
          <cell r="A4404" t="str">
            <v>IT003944</v>
          </cell>
          <cell r="B4404" t="str">
            <v>IT10350621/</v>
          </cell>
          <cell r="C4404" t="str">
            <v>Valvula de retencao vertical em bronze, com diametro de 3".  Fornecimento e colocacao.</v>
          </cell>
          <cell r="D4404" t="str">
            <v>un</v>
          </cell>
          <cell r="E4404">
            <v>93.57</v>
          </cell>
        </row>
        <row r="4405">
          <cell r="A4405" t="str">
            <v>IT003946</v>
          </cell>
          <cell r="B4405" t="str">
            <v>IT10350624/</v>
          </cell>
          <cell r="C4405" t="str">
            <v>Valvula de retencao vertical em bronze, com diametro de 4".  Fornecimento e colocacao.</v>
          </cell>
          <cell r="D4405" t="str">
            <v>un</v>
          </cell>
          <cell r="E4405">
            <v>182.11</v>
          </cell>
        </row>
        <row r="4406">
          <cell r="A4406" t="str">
            <v>IT005091</v>
          </cell>
          <cell r="B4406" t="str">
            <v>IT10400050/</v>
          </cell>
          <cell r="C4406" t="str">
            <v>Ligacao domiciliar de agua, compreendendo: colar de tomada, tubo, registro de esfera e caixa para registro.</v>
          </cell>
          <cell r="D4406" t="str">
            <v>un</v>
          </cell>
          <cell r="E4406">
            <v>89.99</v>
          </cell>
        </row>
        <row r="4407">
          <cell r="A4407" t="str">
            <v>IT008860</v>
          </cell>
          <cell r="B4407" t="str">
            <v>IT10400053A</v>
          </cell>
          <cell r="C4407" t="str">
            <v>Fornecimento de conjunto de materiais para cavalete de ramal predial de agua, padrao normal, tipo A de 1/2".</v>
          </cell>
          <cell r="D4407" t="str">
            <v>un</v>
          </cell>
          <cell r="E4407">
            <v>18.68</v>
          </cell>
        </row>
        <row r="4408">
          <cell r="A4408" t="str">
            <v>IT008861</v>
          </cell>
          <cell r="B4408" t="str">
            <v>IT10400056A</v>
          </cell>
          <cell r="C4408" t="str">
            <v>Fornecimento de conjunto de materiais para cavalete de ramal predial de agua, padrao normal, tipo A 3/4".</v>
          </cell>
          <cell r="D4408" t="str">
            <v>un</v>
          </cell>
          <cell r="E4408">
            <v>28.69</v>
          </cell>
        </row>
        <row r="4409">
          <cell r="A4409" t="str">
            <v>IT002523</v>
          </cell>
          <cell r="B4409" t="str">
            <v>IT10400059A</v>
          </cell>
          <cell r="C4409" t="str">
            <v>Fornecimento de conjunto de materiais para cavalete de ramal predial de agua, padrao normal, tipo A 1".</v>
          </cell>
          <cell r="D4409" t="str">
            <v>un</v>
          </cell>
          <cell r="E4409">
            <v>45.09</v>
          </cell>
        </row>
        <row r="4410">
          <cell r="A4410" t="str">
            <v>IT005338</v>
          </cell>
          <cell r="B4410" t="str">
            <v>IT10400062A</v>
          </cell>
          <cell r="C4410" t="str">
            <v>Fornecimento de conjunto de materiais para cavalete de ramal predial de agua, padrao normal, tipo A 1 1/2".</v>
          </cell>
          <cell r="D4410" t="str">
            <v>un</v>
          </cell>
          <cell r="E4410">
            <v>83.32</v>
          </cell>
        </row>
        <row r="4411">
          <cell r="A4411" t="str">
            <v>IT004598</v>
          </cell>
          <cell r="B4411" t="str">
            <v>IT10450050/</v>
          </cell>
          <cell r="C4411" t="str">
            <v>Abrigo para 2 botijoes de gas de 45Kg, exclusive ligacoes, nas dimensoes de (80x60x150)cm, em alvenaria de tijolos, paredes de meia vez, revestidas com argamassa de cimento e saibro no traco de 1:6, com piso e cobertura em concreto armado fck=15MPa com es</v>
          </cell>
          <cell r="D4411" t="str">
            <v>un</v>
          </cell>
          <cell r="E4411">
            <v>290.99</v>
          </cell>
        </row>
        <row r="4412">
          <cell r="A4412" t="str">
            <v>IT005243</v>
          </cell>
          <cell r="B4412" t="str">
            <v>IT10450100/</v>
          </cell>
          <cell r="C4412" t="str">
            <v xml:space="preserve">Abrigo para 4 botijoes de gas de 45Kg, exclusive ligacoes, nas dimensoes de (140x60x150)cm, em alvenaria de tijolos, paredes de meia vez, revestidas com argamassa de cimento e saibro no traco de 1:6, com piso e cobertura em concreto armado fck=15MPa, com </v>
          </cell>
          <cell r="D4412" t="str">
            <v>un</v>
          </cell>
          <cell r="E4412">
            <v>363.69</v>
          </cell>
        </row>
        <row r="4413">
          <cell r="A4413" t="str">
            <v>IT002503</v>
          </cell>
          <cell r="B4413" t="str">
            <v>IT10500050/</v>
          </cell>
          <cell r="C4413" t="str">
            <v>Aquecedor a gas encanado, exclusive fornecimento do aparelho, compreendendo: 8m de tubo galvanizado de 3/4", conexoes e chamine de aluminio e veneziana.  Instalacao e assentamento.</v>
          </cell>
          <cell r="D4413" t="str">
            <v>un</v>
          </cell>
          <cell r="E4413">
            <v>713.27</v>
          </cell>
        </row>
        <row r="4414">
          <cell r="A4414" t="str">
            <v>IT002504</v>
          </cell>
          <cell r="B4414" t="str">
            <v>IT10500100/</v>
          </cell>
          <cell r="C4414" t="str">
            <v>Fogao a gas encanado, exclusive fornecimento do aparelho, compreendendo: 25m de tubo galvanizado de 1", conexoes e registro.  Instalacao e assentamento.</v>
          </cell>
          <cell r="D4414" t="str">
            <v>un</v>
          </cell>
          <cell r="E4414">
            <v>296.01</v>
          </cell>
        </row>
        <row r="4415">
          <cell r="A4415" t="str">
            <v>IT005282</v>
          </cell>
          <cell r="B4415" t="str">
            <v>IT10500150A</v>
          </cell>
          <cell r="C4415" t="str">
            <v>Instalacao e assentamento de fogao a gas de botijoes de 45 Kg (exclusive este), com 5m de tubo de ferro galvanizado sem costura de 1/2", conexoes, reguladores e demais pecas necessarias.</v>
          </cell>
          <cell r="D4415" t="str">
            <v>un</v>
          </cell>
          <cell r="E4415">
            <v>173.92</v>
          </cell>
        </row>
        <row r="4416">
          <cell r="A4416" t="str">
            <v>IT004338</v>
          </cell>
          <cell r="B4416" t="str">
            <v>IT10990050/</v>
          </cell>
          <cell r="C4416" t="str">
            <v>Haste de prolongamento com quadrado e boca de chave em ferro trefilado, pintado com tinta betuminosa com diametro de 1 1/8"  e comprimento de 100m para registros, valvulas e afins. Fornecimento e assentamento.</v>
          </cell>
          <cell r="D4416" t="str">
            <v>un</v>
          </cell>
          <cell r="E4416">
            <v>1587.42</v>
          </cell>
        </row>
        <row r="4417">
          <cell r="A4417" t="str">
            <v>IT004623</v>
          </cell>
          <cell r="B4417" t="str">
            <v>IT15050050/</v>
          </cell>
          <cell r="C4417" t="str">
            <v>Ligacao a coluna de gordura do esgoto de pias em tubo de PVC rigido com diametro de 50mm, com conexoes.  Fornecimento e assentamento.</v>
          </cell>
          <cell r="D4417" t="str">
            <v>un</v>
          </cell>
          <cell r="E4417">
            <v>19.86</v>
          </cell>
        </row>
        <row r="4418">
          <cell r="A4418" t="str">
            <v>IT004669</v>
          </cell>
          <cell r="B4418" t="str">
            <v>IT15050100A</v>
          </cell>
          <cell r="C4418" t="str">
            <v>Tubo de PVC rigido, soldavel, com diametro de 40mm, inclusive conexoes e emendas, exclusive abertura e fechamento de rasgo.  Fornecimento e assentamento.</v>
          </cell>
          <cell r="D4418" t="str">
            <v>m</v>
          </cell>
          <cell r="E4418">
            <v>5.62</v>
          </cell>
        </row>
        <row r="4419">
          <cell r="A4419" t="str">
            <v>IT004512</v>
          </cell>
          <cell r="B4419" t="str">
            <v>IT15050103/</v>
          </cell>
          <cell r="C4419" t="str">
            <v>Tubo de PVC rigido para esgoto, com diametro de 50mm.  Fornecimento e assentamento.</v>
          </cell>
          <cell r="D4419" t="str">
            <v>un</v>
          </cell>
          <cell r="E4419">
            <v>9.89</v>
          </cell>
        </row>
        <row r="4420">
          <cell r="A4420" t="str">
            <v>IT004671</v>
          </cell>
          <cell r="B4420" t="str">
            <v>IT15050106A</v>
          </cell>
          <cell r="C4420" t="str">
            <v>Tubo de PVC rigido, soldavel, com diametro de 75mm, inclusive conexoes e emendas, exclusive abertura e fechamento de rasgo.  Fornecimento e assentamento.</v>
          </cell>
          <cell r="D4420" t="str">
            <v>m</v>
          </cell>
          <cell r="E4420">
            <v>15.57</v>
          </cell>
        </row>
        <row r="4421">
          <cell r="A4421" t="str">
            <v>IT001051</v>
          </cell>
          <cell r="B4421" t="str">
            <v>IT15050109A</v>
          </cell>
          <cell r="C4421" t="str">
            <v>Tubo de PVC rigido de 100mm, soldavel, inclusive conexoes, emendas, exclusive abertura e fechamento de rasgo.  Fornecimento e assentamento.</v>
          </cell>
          <cell r="D4421" t="str">
            <v>m</v>
          </cell>
          <cell r="E4421">
            <v>12.13</v>
          </cell>
        </row>
        <row r="4422">
          <cell r="A4422" t="str">
            <v>IT001052</v>
          </cell>
          <cell r="B4422" t="str">
            <v>IT15050112A</v>
          </cell>
          <cell r="C4422" t="str">
            <v>Tubo de PVC rigido de 150mm, soldavel, inclusive conexoes, emendas, exclusive abertura e fechamento de rasgo.  Fornecimento e assentamento.</v>
          </cell>
          <cell r="D4422" t="str">
            <v>m</v>
          </cell>
          <cell r="E4422">
            <v>21.51</v>
          </cell>
        </row>
        <row r="4423">
          <cell r="A4423" t="str">
            <v>IT004191</v>
          </cell>
          <cell r="B4423" t="str">
            <v>IT15050115A</v>
          </cell>
          <cell r="C4423" t="str">
            <v>Tubo de PVC rigido, soldavel, com diametro de 200mm, inclusive conexoes, emendas, exclusive abertura e fechamento de rasgo de alvenaria.  Fornecimento e montagem.</v>
          </cell>
          <cell r="D4423" t="str">
            <v>m</v>
          </cell>
          <cell r="E4423">
            <v>36.200000000000003</v>
          </cell>
        </row>
        <row r="4424">
          <cell r="A4424" t="str">
            <v>IT009285</v>
          </cell>
          <cell r="B4424" t="str">
            <v>IT15050150/</v>
          </cell>
          <cell r="C4424" t="str">
            <v>Tubo de PVC rigido, soldavel, com diametro de 20mm.  Fornecimento.</v>
          </cell>
          <cell r="D4424" t="str">
            <v>m</v>
          </cell>
          <cell r="E4424">
            <v>0.89</v>
          </cell>
        </row>
        <row r="4425">
          <cell r="A4425" t="str">
            <v>IT001059</v>
          </cell>
          <cell r="B4425" t="str">
            <v>IT25040068A</v>
          </cell>
          <cell r="C4425" t="str">
            <v>Eletroduto de PVC rigido, diametro de 3", inclusive conexoes e emendas, exclusive abertura e fechamento de rasgo.  Fornecimento e assentamento.</v>
          </cell>
          <cell r="D4425" t="str">
            <v>m</v>
          </cell>
          <cell r="E4425">
            <v>10.11</v>
          </cell>
        </row>
        <row r="4426">
          <cell r="A4426" t="str">
            <v>IT001060</v>
          </cell>
          <cell r="B4426" t="str">
            <v>IT25040071A</v>
          </cell>
          <cell r="C4426" t="str">
            <v>Eletroduto de PVC rigido, diametro de 4", inclusive conexoes e emendas, exclusive abertura e fechamento de rasgo.  Fornecimento e assentamento.</v>
          </cell>
          <cell r="D4426" t="str">
            <v>m</v>
          </cell>
          <cell r="E4426">
            <v>13.94</v>
          </cell>
        </row>
        <row r="4427">
          <cell r="A4427" t="str">
            <v>IT005341</v>
          </cell>
          <cell r="B4427" t="str">
            <v>IT25060053/</v>
          </cell>
          <cell r="C4427" t="str">
            <v>Curva de 90o, para eletroduto de PVC rigido, roscavel, com diametro de 3/4".  Fornecimento e assentamento.</v>
          </cell>
          <cell r="D4427" t="str">
            <v>un</v>
          </cell>
          <cell r="E4427">
            <v>1.88</v>
          </cell>
        </row>
        <row r="4428">
          <cell r="A4428" t="str">
            <v>IT005240</v>
          </cell>
          <cell r="B4428" t="str">
            <v>IT25060056/</v>
          </cell>
          <cell r="C4428" t="str">
            <v>Curva de 90o, para eletroduto de PVC rigido, roscavel, com diametro de 1".  Fornecimento e assentamento.</v>
          </cell>
          <cell r="D4428" t="str">
            <v>un</v>
          </cell>
          <cell r="E4428">
            <v>2.2999999999999998</v>
          </cell>
        </row>
        <row r="4429">
          <cell r="A4429" t="str">
            <v>IT001061</v>
          </cell>
          <cell r="B4429" t="str">
            <v>IT25080050A</v>
          </cell>
          <cell r="C4429" t="str">
            <v>Eletroduto de PVC rigido corrugado, diametro de 1/2", inclusive conexoes e emendas.  Fornecimento e assentamento.</v>
          </cell>
          <cell r="D4429" t="str">
            <v>m</v>
          </cell>
          <cell r="E4429">
            <v>1.46</v>
          </cell>
        </row>
        <row r="4430">
          <cell r="A4430" t="str">
            <v>IT001063</v>
          </cell>
          <cell r="B4430" t="str">
            <v>IT25080053A</v>
          </cell>
          <cell r="C4430" t="str">
            <v>Eletroduto de PVC rigido corrugado, diametro de 3/4", inclusive conexoes e emendas.  Fornecimento e assentamento.</v>
          </cell>
          <cell r="D4430" t="str">
            <v>m</v>
          </cell>
          <cell r="E4430">
            <v>1.92</v>
          </cell>
        </row>
        <row r="4431">
          <cell r="A4431" t="str">
            <v>IT001062</v>
          </cell>
          <cell r="B4431" t="str">
            <v>IT25080056A</v>
          </cell>
          <cell r="C4431" t="str">
            <v>Eletroduto de PVC rigido corrugado, diametro de 1", inclusive conexoes e emendas.  Fornecimento e assentamento.</v>
          </cell>
          <cell r="D4431" t="str">
            <v>m</v>
          </cell>
          <cell r="E4431">
            <v>2.4900000000000002</v>
          </cell>
        </row>
        <row r="4432">
          <cell r="A4432" t="str">
            <v>IT016675</v>
          </cell>
          <cell r="B4432" t="str">
            <v>IT25100056/</v>
          </cell>
          <cell r="C4432" t="str">
            <v>Eletroduto espiral flexivel de polietileno de alta densidade, tipo Kanalex ou similar, diametro de 32mm (1 14/4" ), com arame-guia galvanizado revestido em PVC, inclusive emendas e tamponamento.  Fornecimento.</v>
          </cell>
          <cell r="D4432" t="str">
            <v>m</v>
          </cell>
          <cell r="E4432">
            <v>2.06</v>
          </cell>
        </row>
        <row r="4433">
          <cell r="A4433" t="str">
            <v>IT016008</v>
          </cell>
          <cell r="B4433" t="str">
            <v>IT25100062/</v>
          </cell>
          <cell r="C4433" t="str">
            <v>Duto espiral flexivel em polietileno de alta densidade, tipo Kanalex ou similar, diametro de 50mm (2" ), com arame-guia galvanizado revestido em PVC, inclusive emendas e tamponamento.  Fornecimento.</v>
          </cell>
          <cell r="D4433" t="str">
            <v>m</v>
          </cell>
          <cell r="E4433">
            <v>2.17</v>
          </cell>
        </row>
        <row r="4434">
          <cell r="A4434" t="str">
            <v>IT005102</v>
          </cell>
          <cell r="B4434" t="str">
            <v>IT25100065A</v>
          </cell>
          <cell r="C4434" t="str">
            <v>Duto espiral flexivel em polietileno de alta densidade, tipo Kanalex ou similar, diametro de 75mm (3" ), com arame-guia galvanizado revestido em PVC, inclusive emendas e tamponamento.  Fornecimento.</v>
          </cell>
          <cell r="D4434" t="str">
            <v>m</v>
          </cell>
          <cell r="E4434">
            <v>3.89</v>
          </cell>
        </row>
        <row r="4435">
          <cell r="A4435" t="str">
            <v>IT016677</v>
          </cell>
          <cell r="B4435" t="str">
            <v>IT25100068/</v>
          </cell>
          <cell r="C4435" t="str">
            <v>Eletroduto espiral flexivel de polietileno de alta densidade, tipo Kanalex ou similar, diametro de 100mm (4" ), com arame-guia galvanizado revestido em PVC, inclusive emendas e tamponamento.  Fornecimento.</v>
          </cell>
          <cell r="D4435" t="str">
            <v>m</v>
          </cell>
          <cell r="E4435">
            <v>4.7699999999999996</v>
          </cell>
        </row>
        <row r="4436">
          <cell r="A4436" t="str">
            <v>IT016682</v>
          </cell>
          <cell r="B4436" t="str">
            <v>IT25100071/</v>
          </cell>
          <cell r="C4436" t="str">
            <v>Eletroduto espiral flexivel de polietileno de alta densidade, tipo Kanalex ou similar, diametro de 125mm (5" ), com arame-guia galvanizado revestido em PVC, inclusive emendas e tamponamento.  Fornecimento.</v>
          </cell>
          <cell r="D4436" t="str">
            <v>m</v>
          </cell>
          <cell r="E4436">
            <v>7.88</v>
          </cell>
        </row>
        <row r="4437">
          <cell r="A4437" t="str">
            <v>IT016676</v>
          </cell>
          <cell r="B4437" t="str">
            <v>IT25100106/</v>
          </cell>
          <cell r="C4437" t="str">
            <v>Linha de duto espiral flexivel de polietileno de alta densidade, tipo Kanalex ou similar, diametro de 32mm (1 14/4" ), com arame-guia galvanizado revestido em PVC, inclusive emendas e tamponamento, exclusive escavacao e reaterro.</v>
          </cell>
          <cell r="D4437" t="str">
            <v>m</v>
          </cell>
          <cell r="E4437">
            <v>4.24</v>
          </cell>
        </row>
        <row r="4438">
          <cell r="A4438" t="str">
            <v>IT016009</v>
          </cell>
          <cell r="B4438" t="str">
            <v>IT25100112/</v>
          </cell>
          <cell r="C4438" t="str">
            <v>Linha de duto espiral flexivel em polietileno de alta densidade, tipo Kanalex ou similar, diametro de 50mm (2" ), lancadi diretamente ao solo com com arame-guia galvanizado revestido em PVC, inclusive emendas e tamponamento, exclusive excavacao e reaterro</v>
          </cell>
          <cell r="D4438" t="str">
            <v>m</v>
          </cell>
          <cell r="E4438">
            <v>4.3499999999999996</v>
          </cell>
        </row>
        <row r="4439">
          <cell r="A4439" t="str">
            <v>IT016011</v>
          </cell>
          <cell r="B4439" t="str">
            <v>IT25100115/</v>
          </cell>
          <cell r="C4439" t="str">
            <v>Linha de duto espiral flexivel em polietileno de alta densidade, tipo Kanalex ou similar, diametro de 75mm (3" ), lancadi diretamente ao solo com com arame-guia galvanizado revestido em PVC, inclusive emendas e tamponamento, exclusive excavacao e reaterro</v>
          </cell>
          <cell r="D4439" t="str">
            <v>m</v>
          </cell>
          <cell r="E4439">
            <v>6.07</v>
          </cell>
        </row>
        <row r="4440">
          <cell r="A4440" t="str">
            <v>IT016678</v>
          </cell>
          <cell r="B4440" t="str">
            <v>IT25100118/</v>
          </cell>
          <cell r="C4440" t="str">
            <v>Linha de duto espiral flexivel de polietileno de alta densidade, tipo Kanalex ou similar, diametro de 100mm (4" ), com arame-guia galvanizado revestido em PVC, inclusive emendas e tamponamento, exclusive escavacao e reaterro.</v>
          </cell>
          <cell r="D4440" t="str">
            <v>m</v>
          </cell>
          <cell r="E4440">
            <v>6.95</v>
          </cell>
        </row>
        <row r="4441">
          <cell r="A4441" t="str">
            <v>IT016679</v>
          </cell>
          <cell r="B4441" t="str">
            <v>IT25100121/</v>
          </cell>
          <cell r="C4441" t="str">
            <v>Linha de duto espiral flexivel de polietileno de alta densidade, tipo Kanalex ou similar, diametro de 125mm (5" ), com arame-guia galvanizado revestido em PVC, inclusive emendas e tamponamento, exclusive escavacao e reaterro.</v>
          </cell>
          <cell r="D4441" t="str">
            <v>m</v>
          </cell>
          <cell r="E4441">
            <v>10.06</v>
          </cell>
        </row>
        <row r="4442">
          <cell r="A4442" t="str">
            <v>IT016010</v>
          </cell>
          <cell r="B4442" t="str">
            <v>IT25100156/</v>
          </cell>
          <cell r="C4442" t="str">
            <v>Linha dupla de duto espiral flexivel em polietileno de alta densidade, tipo Kanalex ou similar, diametro de 50mm (2" ), lancadi diretamente ao solo com com arame-guia galvanizado revestido em PVC, inclusive emendas e tamponamento, exclusive excavacao e re</v>
          </cell>
          <cell r="D4442" t="str">
            <v>m</v>
          </cell>
          <cell r="E4442">
            <v>7.15</v>
          </cell>
        </row>
        <row r="4443">
          <cell r="A4443" t="str">
            <v>IT016012</v>
          </cell>
          <cell r="B4443" t="str">
            <v>IT25100159/</v>
          </cell>
          <cell r="C4443" t="str">
            <v>Linha dupla de duto espiral flexivel em polietileno de alta densidade, tipo Kanalex ou similar, diametro de 75mm (3" ), lancadi diretamente ao solo com com arame-guia galvanizado revestido em PVC, inclusive emendas e tamponamento, exclusive excavacao e re</v>
          </cell>
          <cell r="D4443" t="str">
            <v>m</v>
          </cell>
          <cell r="E4443">
            <v>10.58</v>
          </cell>
        </row>
        <row r="4444">
          <cell r="A4444" t="str">
            <v>IT016680</v>
          </cell>
          <cell r="B4444" t="str">
            <v>IT25100162/</v>
          </cell>
          <cell r="C4444" t="str">
            <v>Linha dupla de duto espiral flexivel de polietileno de alta densidade, tipo Kanalex ou similar, diametro de 100mm (4" ),lancado diretamente no solo com arame-guia galvanizado revestido em PVC, inclusive emendas e tamponamento, exclusive escavacao e reater</v>
          </cell>
          <cell r="D4444" t="str">
            <v>m</v>
          </cell>
          <cell r="E4444">
            <v>22.47</v>
          </cell>
        </row>
        <row r="4445">
          <cell r="A4445" t="str">
            <v>IT016681</v>
          </cell>
          <cell r="B4445" t="str">
            <v>IT25100165/</v>
          </cell>
          <cell r="C4445" t="str">
            <v>Linha dupla de duto espiral flexivel de polietileno de alta densidade, tipo Kanalex ou similar, diametro de 125mm (5" ),lancado diretamente no solo com arame-guia galvanizado revestido em PVC, inclusive emendas e tamponamento, exclusive escavacao e reater</v>
          </cell>
          <cell r="D4445" t="str">
            <v>m</v>
          </cell>
          <cell r="E4445">
            <v>28.68</v>
          </cell>
        </row>
        <row r="4446">
          <cell r="A4446" t="str">
            <v>IT010104</v>
          </cell>
          <cell r="B4446" t="str">
            <v>IT25120050/</v>
          </cell>
          <cell r="C4446" t="str">
            <v>Construcao de linha simples de tubo de PVC rigido, serie R de 100mm, para protecao de condutores de sistema de telefonia, assentados e cobertos com camada de concreto simples, exclusive escavacao e reaterro.</v>
          </cell>
          <cell r="D4446" t="str">
            <v>m</v>
          </cell>
          <cell r="E4446">
            <v>15.17</v>
          </cell>
        </row>
        <row r="4447">
          <cell r="A4447" t="str">
            <v>IT010103</v>
          </cell>
          <cell r="B4447" t="str">
            <v>IT25120100/</v>
          </cell>
          <cell r="C4447" t="str">
            <v>Construcao de linha dupla de tubo de PVC rigido, serie R de 100mm, para protecao de condutores de sistema de telefonia, assentados e cobertos com camada de concreto simples, exclusive escavacao e reaterro.</v>
          </cell>
          <cell r="D4447" t="str">
            <v>m</v>
          </cell>
          <cell r="E4447">
            <v>30.4</v>
          </cell>
        </row>
        <row r="4448">
          <cell r="A4448" t="str">
            <v>IT010102</v>
          </cell>
          <cell r="B4448" t="str">
            <v>IT25120150/</v>
          </cell>
          <cell r="C4448" t="str">
            <v>Construcao de linha tripla de tubo de PVC rigido, serie R de 100mm, para protecao de condutores de sistema de telefonia, assentados e cobertos com camada de concreto simples, exclusive escavacao e reaterro.</v>
          </cell>
          <cell r="D4448" t="str">
            <v>m</v>
          </cell>
          <cell r="E4448">
            <v>45.49</v>
          </cell>
        </row>
        <row r="4449">
          <cell r="A4449" t="str">
            <v>IT010101</v>
          </cell>
          <cell r="B4449" t="str">
            <v>IT25120200/</v>
          </cell>
          <cell r="C4449" t="str">
            <v>Construcao de linha quadrupla de tubo de PVC rigido, serie R de 100mm, para protecao de condutores de sistema de telefonia, assentados e cobertos com camada de concreto simples, exclusive escavacao e reaterro.</v>
          </cell>
          <cell r="D4449" t="str">
            <v>m</v>
          </cell>
          <cell r="E4449">
            <v>60.64</v>
          </cell>
        </row>
        <row r="4450">
          <cell r="A4450" t="str">
            <v>IT010100</v>
          </cell>
          <cell r="B4450" t="str">
            <v>IT25120300/</v>
          </cell>
          <cell r="C4450" t="str">
            <v>Construcao de linha sextupla de tubo de PVC rigido, serie R de 100mm, para protecao de condutores de sistema de telefonia, assentados e cobertos com camada de concreto simples, exclusive escavacao e reaterro.</v>
          </cell>
          <cell r="D4450" t="str">
            <v>m</v>
          </cell>
          <cell r="E4450">
            <v>90.97</v>
          </cell>
        </row>
        <row r="4451">
          <cell r="A4451" t="str">
            <v>IT004039</v>
          </cell>
          <cell r="B4451" t="str">
            <v>IT25140053A</v>
          </cell>
          <cell r="C4451" t="str">
            <v>Eletroduto de ferro galvanizado, diametro de 3/4", inclusive conexoes e emendas, exclusive abertura de rasgo.  Fornecimento e colocacao.</v>
          </cell>
          <cell r="D4451" t="str">
            <v>h</v>
          </cell>
          <cell r="E4451">
            <v>5.21</v>
          </cell>
        </row>
        <row r="4452">
          <cell r="A4452" t="str">
            <v>IT001040</v>
          </cell>
          <cell r="B4452" t="str">
            <v>IT25140056A</v>
          </cell>
          <cell r="C4452" t="str">
            <v>Eletroduto de ferro galvanizado, diametro de 25mm (1"), inclusive conexoes e emendas, exclusive abertura e fechamento rasgo.  Fornecimento e colocacao.</v>
          </cell>
          <cell r="D4452" t="str">
            <v>m</v>
          </cell>
          <cell r="E4452">
            <v>6.43</v>
          </cell>
        </row>
        <row r="4453">
          <cell r="A4453" t="str">
            <v>IT001041</v>
          </cell>
          <cell r="B4453" t="str">
            <v>IT25140059A</v>
          </cell>
          <cell r="C4453" t="str">
            <v>Eletroduto de ferro galvanizado, diametro de 1 1/2", inclusive conexoes e emendas, exclusive abertura e fechamento rasgo.  Fornecimento e colocacao.</v>
          </cell>
          <cell r="D4453" t="str">
            <v>m</v>
          </cell>
          <cell r="E4453">
            <v>10.63</v>
          </cell>
        </row>
        <row r="4454">
          <cell r="A4454" t="str">
            <v>IT001042</v>
          </cell>
          <cell r="B4454" t="str">
            <v>IT25140062A</v>
          </cell>
          <cell r="C4454" t="str">
            <v>Eletroduto de ferro galvanizado, diametro de 50mm (2"), inclusive conexoes e emendas, exclusive abertura e fechamento rasgo.  Fornecimento e colocacao.</v>
          </cell>
          <cell r="D4454" t="str">
            <v>m</v>
          </cell>
          <cell r="E4454">
            <v>12.86</v>
          </cell>
        </row>
        <row r="4455">
          <cell r="A4455" t="str">
            <v>IT001038</v>
          </cell>
          <cell r="B4455" t="str">
            <v>IT25140065/</v>
          </cell>
          <cell r="C4455" t="str">
            <v>Eletroduto de ferro galvanizado, diametro de 50mm (2"), exclusive luvas, curvas, abertura e fechamento de rasgo.  Fornecimento e colocacao.</v>
          </cell>
          <cell r="D4455" t="str">
            <v>m</v>
          </cell>
          <cell r="E4455">
            <v>13.75</v>
          </cell>
        </row>
        <row r="4456">
          <cell r="A4456" t="str">
            <v>IT003939</v>
          </cell>
          <cell r="B4456" t="str">
            <v>IT25140068A</v>
          </cell>
          <cell r="C4456" t="str">
            <v>Eletroduto de ferro galvanizado, diametro de 2 1/2", inclusive conexoes e emendas, exclusive abertura de alvenaria.  Fornecimento e assentamento.</v>
          </cell>
          <cell r="D4456" t="str">
            <v>m</v>
          </cell>
          <cell r="E4456">
            <v>16.940000000000001</v>
          </cell>
        </row>
        <row r="4457">
          <cell r="A4457" t="str">
            <v>IT001039</v>
          </cell>
          <cell r="B4457" t="str">
            <v>IT25140071/</v>
          </cell>
          <cell r="C4457" t="str">
            <v>Eletroduto de ferro galvanizado, diametro de 75mm (3"), exclusive luvas, curvas, abertura e fechamento rasgo.  Fornecimento e colocacao.</v>
          </cell>
          <cell r="D4457" t="str">
            <v>m</v>
          </cell>
          <cell r="E4457">
            <v>21.18</v>
          </cell>
        </row>
        <row r="4458">
          <cell r="A4458" t="str">
            <v>IT001043</v>
          </cell>
          <cell r="B4458" t="str">
            <v>IT25140074A</v>
          </cell>
          <cell r="C4458" t="str">
            <v>Eletroduto de ferro galvanizado, diametro de 75mm (3"), inclusive conexoes e emendas, exclusive abertura e fechamento rasgo.  Fornecimento e colocacao.</v>
          </cell>
          <cell r="D4458" t="str">
            <v>m</v>
          </cell>
          <cell r="E4458">
            <v>21.39</v>
          </cell>
        </row>
        <row r="4459">
          <cell r="A4459" t="str">
            <v>IT001044</v>
          </cell>
          <cell r="B4459" t="str">
            <v>IT25140077A</v>
          </cell>
          <cell r="C4459" t="str">
            <v>Eletroduto de ferro galvanizado, diametro de 100mm (4"), inclusive conexoes e emendas, exclusive abertura e fechamento rasgo.  Fornecimento e colocacao.</v>
          </cell>
          <cell r="D4459" t="str">
            <v>m</v>
          </cell>
          <cell r="E4459">
            <v>26.28</v>
          </cell>
        </row>
        <row r="4460">
          <cell r="A4460" t="str">
            <v>IT003960</v>
          </cell>
          <cell r="B4460" t="str">
            <v>IT25140109A</v>
          </cell>
          <cell r="C4460" t="str">
            <v>Eletroduto pesado, tipo Apollo, com diametro de 1 1/4", inclusive conexoes e emendas, exclusive abertura e fechamento de rasgo.  Fornecimento e colocacao.</v>
          </cell>
          <cell r="D4460" t="str">
            <v>m</v>
          </cell>
          <cell r="E4460">
            <v>11.62</v>
          </cell>
        </row>
        <row r="4461">
          <cell r="A4461" t="str">
            <v>IT001050</v>
          </cell>
          <cell r="B4461" t="str">
            <v>IT25160050/</v>
          </cell>
          <cell r="C4461" t="str">
            <v>Bucha redonda de ferro galvanizado, diametro de 50mm (2"), para o de 25mm (1").  Fornecimento e colocacao.</v>
          </cell>
          <cell r="D4461" t="str">
            <v>un</v>
          </cell>
          <cell r="E4461">
            <v>8.0500000000000007</v>
          </cell>
        </row>
        <row r="4462">
          <cell r="A4462" t="str">
            <v>IT001048</v>
          </cell>
          <cell r="B4462" t="str">
            <v>IT25160150/</v>
          </cell>
          <cell r="C4462" t="str">
            <v>Curva longa de ferro galvanizado, diametro de 50mm (2").  Fornecimento e colocacao.</v>
          </cell>
          <cell r="D4462" t="str">
            <v>un</v>
          </cell>
          <cell r="E4462">
            <v>8.86</v>
          </cell>
        </row>
        <row r="4463">
          <cell r="A4463" t="str">
            <v>IT006376</v>
          </cell>
          <cell r="B4463" t="str">
            <v>IT25180050A</v>
          </cell>
          <cell r="C4463" t="str">
            <v>Eletrocalha perfurada, dobra "C", medindo (200x75)mm, referencia 4600, Marvitec ou similar.  Fornecimento e colocacao.</v>
          </cell>
          <cell r="D4463" t="str">
            <v>m</v>
          </cell>
          <cell r="E4463">
            <v>39.25</v>
          </cell>
        </row>
        <row r="4464">
          <cell r="A4464" t="str">
            <v>IT006377</v>
          </cell>
          <cell r="B4464" t="str">
            <v>IT25180100A</v>
          </cell>
          <cell r="C4464" t="str">
            <v>Eletrocalha perfurada, dobra "C", medindo (500x75)mm, referencia 4600, Marvitec ou similar.  Fornecimento e colocacao.</v>
          </cell>
          <cell r="D4464" t="str">
            <v>m</v>
          </cell>
          <cell r="E4464">
            <v>68.44</v>
          </cell>
        </row>
        <row r="4465">
          <cell r="A4465" t="str">
            <v>IT009536</v>
          </cell>
          <cell r="B4465" t="str">
            <v>IT25180150/</v>
          </cell>
          <cell r="C4465" t="str">
            <v>Eletrocalha perfurada U, medindo (100x100)mm, sem tampa.  Fornecimento.</v>
          </cell>
          <cell r="D4465" t="str">
            <v>m</v>
          </cell>
          <cell r="E4465">
            <v>16.21</v>
          </cell>
        </row>
        <row r="4466">
          <cell r="A4466" t="str">
            <v>IT009537</v>
          </cell>
          <cell r="B4466" t="str">
            <v>IT25180250/</v>
          </cell>
          <cell r="C4466" t="str">
            <v>Eletrocalha perfurada U, medindo (300x150)mm, sem tampa.  Fornecimento.</v>
          </cell>
          <cell r="D4466" t="str">
            <v>m</v>
          </cell>
          <cell r="E4466">
            <v>32.270000000000003</v>
          </cell>
        </row>
        <row r="4467">
          <cell r="A4467" t="str">
            <v>IT006571</v>
          </cell>
          <cell r="B4467" t="str">
            <v>IT25200050/</v>
          </cell>
          <cell r="C4467" t="str">
            <v>Conjunto de embutir Pial Silentoque, fosforescente, com placa, 1 tecla paralela e 1 tomada universal redonda.  Fornecimento e colocacao.</v>
          </cell>
          <cell r="D4467" t="str">
            <v>un</v>
          </cell>
          <cell r="E4467">
            <v>7.61</v>
          </cell>
        </row>
        <row r="4468">
          <cell r="A4468" t="str">
            <v>IT000956</v>
          </cell>
          <cell r="B4468" t="str">
            <v>IT25200100/</v>
          </cell>
          <cell r="C4468" t="str">
            <v>Instalacao de ponto de luz equivalente a 2 varas de eletroduto de PVC rigido de 1/2", 12m de fio 2,5mm2, caixas, conexoes, luvas, curva e interruptor de embutir com placa fosforescente, linha Silentoque, da Pial ou similar, inclusive abertura e fechamento</v>
          </cell>
          <cell r="D4468" t="str">
            <v>un</v>
          </cell>
          <cell r="E4468">
            <v>60.44</v>
          </cell>
        </row>
        <row r="4469">
          <cell r="A4469" t="str">
            <v>IT000954</v>
          </cell>
          <cell r="B4469" t="str">
            <v>IT25200103/</v>
          </cell>
          <cell r="C4469" t="str">
            <v xml:space="preserve">Instalacao de ponto de luz equivalente a 2 varas de eletroduto pesado Apollo ou similar de 3/4", 12m de fio 2,5mm2, caixas, conexoes, luvas, curva e interruptor de embutir com placa  fosforescente, linha Silentoque, da Pial ou similar, inclusive abertura </v>
          </cell>
          <cell r="D4469" t="str">
            <v>un</v>
          </cell>
          <cell r="E4469">
            <v>92.35</v>
          </cell>
        </row>
        <row r="4470">
          <cell r="A4470" t="str">
            <v>IT000955</v>
          </cell>
          <cell r="B4470" t="str">
            <v>IT25200106/</v>
          </cell>
          <cell r="C4470" t="str">
            <v>Instalacao de ponto de luz equivalente a 2 varas de eletroduto de PVC rigido de 3/4", 12m de fio 2,5mm2, caixas, conexoes, luvas, curva e interruptor de embutir com placa fosforescente, linha Silentoque, da Pial ou similar, inclusive abertura e fechamento</v>
          </cell>
          <cell r="D4470" t="str">
            <v>un</v>
          </cell>
          <cell r="E4470">
            <v>67.13</v>
          </cell>
        </row>
        <row r="4471">
          <cell r="A4471" t="str">
            <v>IT005653</v>
          </cell>
          <cell r="B4471" t="str">
            <v>IT25200150A</v>
          </cell>
          <cell r="C4471" t="str">
            <v>Instalacao de ponto de luz aparente, sobre madeira, compreendendo: roseta de madeira, cleats de louca, fita isolante, plafonier, receptaculo, parafusos e buchas de nylon, 12m de fio paralelo de 2,5mm2.</v>
          </cell>
          <cell r="D4471" t="str">
            <v>un</v>
          </cell>
          <cell r="E4471">
            <v>37.979999999999997</v>
          </cell>
        </row>
        <row r="4472">
          <cell r="A4472" t="str">
            <v>IT005295</v>
          </cell>
          <cell r="B4472" t="str">
            <v>IT25200200/</v>
          </cell>
          <cell r="C4472" t="str">
            <v>Instalacao de um conjunto de 2 pontos de luz equivalente a 5 varas de eletroduto de PVC rigido de 3/4", 33m de fio 2,5mm2, caixas, conexoes, luvas, curva e interruptor de embutir com placa fosforescente, linha Silentoque, da Pial ou similar, inclusive abe</v>
          </cell>
          <cell r="D4472" t="str">
            <v>un</v>
          </cell>
          <cell r="E4472">
            <v>116.16</v>
          </cell>
        </row>
        <row r="4473">
          <cell r="A4473" t="str">
            <v>IT005296</v>
          </cell>
          <cell r="B4473" t="str">
            <v>IT25200250/</v>
          </cell>
          <cell r="C4473" t="str">
            <v>Instalacao de um conjunto de 3 pontos de luz equivalente a 6 varas de eletroduto pesado Apollo ou similar de 3/4", 50m de fio 2,5mm2, caixas, conexoes, luvas, curva e interruptor de embutir com placa fosforescente, linha Silentoque, da Pial ou similar, in</v>
          </cell>
          <cell r="D4473" t="str">
            <v>un</v>
          </cell>
          <cell r="E4473">
            <v>149.06</v>
          </cell>
        </row>
        <row r="4474">
          <cell r="A4474" t="str">
            <v>IT000957</v>
          </cell>
          <cell r="B4474" t="str">
            <v>IT25200300/</v>
          </cell>
          <cell r="C4474" t="str">
            <v>Instalacao de um conjunto de 4 pontos de luz equivalente a 7 varas de eletroduto pesado Apollo ou similar de 3/4", 50m de fio 2,5mm2, caixas, conexoes, luvas, curva e interruptor de embutir com placa fosforescente, linha Silentoque, da Pial ou similar, in</v>
          </cell>
          <cell r="D4474" t="str">
            <v>un</v>
          </cell>
          <cell r="E4474">
            <v>299.31</v>
          </cell>
        </row>
        <row r="4475">
          <cell r="A4475" t="str">
            <v>IT009043</v>
          </cell>
          <cell r="B4475" t="str">
            <v>IT25200303/</v>
          </cell>
          <cell r="C4475" t="str">
            <v>Instalacao de um conjunto de 4 pontos de luz equivalente a 7 varas de eletroduto de PVC rigido de 3/4", 50m de fio 2,5mm2, caixas, conexoes, luvas, curva e interruptor de embutir com placa fosforescente, linha Silentoque, da Pial ou similar, inclusive abe</v>
          </cell>
          <cell r="D4475" t="str">
            <v>un</v>
          </cell>
          <cell r="E4475">
            <v>190.13</v>
          </cell>
        </row>
        <row r="4476">
          <cell r="A4476" t="str">
            <v>IT004458</v>
          </cell>
          <cell r="B4476" t="str">
            <v>IT25200350/</v>
          </cell>
          <cell r="C4476" t="str">
            <v>Instalacao de um conjunto de 5 pontos de luz com eletroduto de PVC rigido de 1/2", inclusive abertura e fechamento de rasgo em alvenaria.</v>
          </cell>
          <cell r="D4476" t="str">
            <v>un</v>
          </cell>
          <cell r="E4476">
            <v>173.8</v>
          </cell>
        </row>
        <row r="4477">
          <cell r="A4477" t="str">
            <v>IT005297</v>
          </cell>
          <cell r="B4477" t="str">
            <v>IT25200353/</v>
          </cell>
          <cell r="C4477" t="str">
            <v>Instalacao de um conjunto de 5 pontos de luz equivalente a 8 varas de eletroduto de PVC rigido de  3/4", 57m de fio 2,5mm2, caixas, conexoes, luvas, curva e interruptor de embutir com placa fosforescente, linha Silentoque, da Pial ou similar, inclusive ab</v>
          </cell>
          <cell r="D4477" t="str">
            <v>un</v>
          </cell>
          <cell r="E4477">
            <v>179.12</v>
          </cell>
        </row>
        <row r="4478">
          <cell r="A4478" t="str">
            <v>IT000958</v>
          </cell>
          <cell r="B4478" t="str">
            <v>IT25200400/</v>
          </cell>
          <cell r="C4478" t="str">
            <v>Instalacao de um conjunto de 6 pontos de luz equivalente a 9 varas de eletroduto de PVC rigido de 3/4", 66m de fio 2,5mm2, caixas, conexoes, luvas, curva e interruptor de embutir com placa fosforescente, linha Silentoque, da Pial ou similar, inclusive abe</v>
          </cell>
          <cell r="D4478" t="str">
            <v>un</v>
          </cell>
          <cell r="E4478">
            <v>212.02</v>
          </cell>
        </row>
        <row r="4479">
          <cell r="A4479" t="str">
            <v>IT000959</v>
          </cell>
          <cell r="B4479" t="str">
            <v>IT25200403/</v>
          </cell>
          <cell r="C4479" t="str">
            <v>Instalacao de um conjunto de 6 pontos de luz equivalente a 9 varas de eletroduto de PVC rigido de 1/2", 66m de fio 2,5mm2, caixas, conexoes, luvas, curva e interruptor de embutir com placa fosforescente, linha Silentoque, da Pial ou similar, inclusive abe</v>
          </cell>
          <cell r="D4479" t="str">
            <v>un</v>
          </cell>
          <cell r="E4479">
            <v>197.6</v>
          </cell>
        </row>
        <row r="4480">
          <cell r="A4480" t="str">
            <v>IT000960</v>
          </cell>
          <cell r="B4480" t="str">
            <v>IT25200450/</v>
          </cell>
          <cell r="C4480" t="str">
            <v>Instalacao de um conjunto de 8 pontos de luz equivalente a 10 varas de eletroduto de PVC rigido de 3/4", 80m de fio 2,5mm2, caixas, conexoes, luvas, curva e interruptor de embutir com placa fosforescente, linha Silentoque, da Pial ou similar, inclusive ab</v>
          </cell>
          <cell r="D4480" t="str">
            <v>un</v>
          </cell>
          <cell r="E4480">
            <v>246.96</v>
          </cell>
        </row>
        <row r="4481">
          <cell r="A4481" t="str">
            <v>IT004554</v>
          </cell>
          <cell r="B4481" t="str">
            <v>IT25200500/</v>
          </cell>
          <cell r="C4481" t="str">
            <v>Instalacao de ponto de luz de campainha de alta potencia.</v>
          </cell>
          <cell r="D4481" t="str">
            <v>un</v>
          </cell>
          <cell r="E4481">
            <v>191.98</v>
          </cell>
        </row>
        <row r="4482">
          <cell r="A4482" t="str">
            <v>IT004637</v>
          </cell>
          <cell r="B4482" t="str">
            <v>IT25200503/</v>
          </cell>
          <cell r="C4482" t="str">
            <v>Instalacao de ponto de campainha, compreendendo: 2 varas de eletroduto de 1/2", 18m de fio no 18, botao e cigarra.</v>
          </cell>
          <cell r="D4482" t="str">
            <v>un</v>
          </cell>
          <cell r="E4482">
            <v>193.26</v>
          </cell>
        </row>
        <row r="4483">
          <cell r="A4483" t="str">
            <v>IT004457</v>
          </cell>
          <cell r="B4483" t="str">
            <v>IT25220050/</v>
          </cell>
          <cell r="C4483" t="str">
            <v>Instalacao de ponto de forca ate 2CV equivalente a 2 varas de eletroduto pesado Apollo ou similar de 1/2".</v>
          </cell>
          <cell r="D4483" t="str">
            <v>un</v>
          </cell>
          <cell r="E4483">
            <v>132.63</v>
          </cell>
        </row>
        <row r="4484">
          <cell r="A4484" t="str">
            <v>IT005651</v>
          </cell>
          <cell r="B4484" t="str">
            <v>IT25220053/</v>
          </cell>
          <cell r="C4484" t="str">
            <v>Instalacao de ponto de forca ate 2CV equivalente a 2 varas de eletroduto de PVC rigido de 1/2", 20m de fio de 2,5mm2, caixas e conexoes.</v>
          </cell>
          <cell r="D4484" t="str">
            <v>un</v>
          </cell>
          <cell r="E4484">
            <v>120.34</v>
          </cell>
        </row>
        <row r="4485">
          <cell r="A4485" t="str">
            <v>IT004506</v>
          </cell>
          <cell r="B4485" t="str">
            <v>IT25220100/</v>
          </cell>
          <cell r="C4485" t="str">
            <v>Instalacao de ponto de forca ate 4CV equivalente a 2 varas de eletroduto pesado Apollo ou similar de 3/4".</v>
          </cell>
          <cell r="D4485" t="str">
            <v>un</v>
          </cell>
          <cell r="E4485">
            <v>211.49</v>
          </cell>
        </row>
        <row r="4486">
          <cell r="A4486" t="str">
            <v>IT003820</v>
          </cell>
          <cell r="B4486" t="str">
            <v>IT25480350/</v>
          </cell>
          <cell r="C4486" t="str">
            <v>Quadro de distribuicao de energia para disjuntores termo-magneticos unipolares, de embutir, com porta e barramento neutro e trifasico, para instalacao de ate 40 disjuntores, com dispositivo para chave geral.  Fornecimento e colocacao.</v>
          </cell>
          <cell r="D4486" t="str">
            <v>un</v>
          </cell>
          <cell r="E4486">
            <v>251.61</v>
          </cell>
        </row>
        <row r="4487">
          <cell r="A4487" t="str">
            <v>IT003821</v>
          </cell>
          <cell r="B4487" t="str">
            <v>IT25480400/</v>
          </cell>
          <cell r="C4487" t="str">
            <v>Quadro de distribuicao de energia para disjuntores termo-magneticos unipolares, de embutir, com porta e barramento neutro e trifasico, para instalacao de ate 50 disjuntores, com dispositivo para chave geral.  Fornecimento e colocacao.</v>
          </cell>
          <cell r="D4487" t="str">
            <v>un</v>
          </cell>
          <cell r="E4487">
            <v>340.7</v>
          </cell>
        </row>
        <row r="4488">
          <cell r="A4488" t="str">
            <v>IT004641</v>
          </cell>
          <cell r="B4488" t="str">
            <v>IT25480450/</v>
          </cell>
          <cell r="C4488" t="str">
            <v>Quadro de distribuicao de energia para disjuntores termo-magneticos unipolares, de embutir, com porta e barramento neutro, para instalacao de ate 24 disjuntores, com dispositivo para chave geral.  Fornecimento e colocacao.</v>
          </cell>
          <cell r="D4488" t="str">
            <v>un</v>
          </cell>
          <cell r="E4488">
            <v>190.2</v>
          </cell>
        </row>
        <row r="4489">
          <cell r="A4489" t="str">
            <v>IT009599</v>
          </cell>
          <cell r="B4489" t="str">
            <v>IT25480500/</v>
          </cell>
          <cell r="C4489" t="str">
            <v>Base de armario Ardsal 10/14.  Fornecimento.</v>
          </cell>
          <cell r="D4489" t="str">
            <v>un</v>
          </cell>
          <cell r="E4489">
            <v>1067.6099999999999</v>
          </cell>
        </row>
        <row r="4490">
          <cell r="A4490" t="str">
            <v>IT005658</v>
          </cell>
          <cell r="B4490" t="str">
            <v>IT25480550/</v>
          </cell>
          <cell r="C4490" t="str">
            <v>Quadro monobloco em chapa de aco com 1,5mm de espessura, medindo (1200x600x300)mm, referencia EE-362 ou similar.  Fornecimento e colocacao.</v>
          </cell>
          <cell r="D4490" t="str">
            <v>un</v>
          </cell>
          <cell r="E4490">
            <v>386.07</v>
          </cell>
        </row>
        <row r="4491">
          <cell r="A4491" t="str">
            <v>IT009788</v>
          </cell>
          <cell r="B4491" t="str">
            <v>IT25480600/</v>
          </cell>
          <cell r="C4491" t="str">
            <v>Quadro de partida e comando para grupo gerador fixo existente com potencia de 145Kva.  Fornecimento e instalacao</v>
          </cell>
          <cell r="D4491" t="str">
            <v>un</v>
          </cell>
          <cell r="E4491">
            <v>3970.19</v>
          </cell>
        </row>
        <row r="4492">
          <cell r="A4492" t="str">
            <v>IT000967</v>
          </cell>
          <cell r="B4492" t="str">
            <v>IT25500050/</v>
          </cell>
          <cell r="C4492" t="str">
            <v>Disjuntor, unipolar, do tipo Quicklag de 10A a 30A.  Fornecimento e colocacao.</v>
          </cell>
          <cell r="D4492" t="str">
            <v>un</v>
          </cell>
          <cell r="E4492">
            <v>4.59</v>
          </cell>
        </row>
        <row r="4493">
          <cell r="A4493" t="str">
            <v>IT003826</v>
          </cell>
          <cell r="B4493" t="str">
            <v>IT25500053/</v>
          </cell>
          <cell r="C4493" t="str">
            <v>Disjuntor, unipolar, do tipo Quicklag de 35A.  Fornecimento e colocacao.</v>
          </cell>
          <cell r="D4493" t="str">
            <v>un</v>
          </cell>
          <cell r="E4493">
            <v>6.17</v>
          </cell>
        </row>
        <row r="4494">
          <cell r="A4494" t="str">
            <v>IT005239</v>
          </cell>
          <cell r="B4494" t="str">
            <v>IT25500150/</v>
          </cell>
          <cell r="C4494" t="str">
            <v>Disjuntor termomagnetico em caixa moldada, unipolar de 70A.  Fornecimento e colocacao.</v>
          </cell>
          <cell r="D4494" t="str">
            <v>un</v>
          </cell>
          <cell r="E4494">
            <v>20.77</v>
          </cell>
        </row>
        <row r="4495">
          <cell r="A4495" t="str">
            <v>IT003829</v>
          </cell>
          <cell r="B4495" t="str">
            <v>IT25500200/</v>
          </cell>
          <cell r="C4495" t="str">
            <v>Disjuntor, tripolar, Eletromar ou similar, tipo C, de 10A a 50A.  Fornecimento e colocacao.</v>
          </cell>
          <cell r="D4495" t="str">
            <v>un</v>
          </cell>
          <cell r="E4495">
            <v>28.1</v>
          </cell>
        </row>
        <row r="4496">
          <cell r="A4496" t="str">
            <v>IT005700</v>
          </cell>
          <cell r="B4496" t="str">
            <v>IT25500203/</v>
          </cell>
          <cell r="C4496" t="str">
            <v>Disjuntor, tripolar de 40A.  Fornecimento e colocacao.</v>
          </cell>
          <cell r="D4496" t="str">
            <v>un</v>
          </cell>
          <cell r="E4496">
            <v>30.82</v>
          </cell>
        </row>
        <row r="4497">
          <cell r="A4497" t="str">
            <v>IT005699</v>
          </cell>
          <cell r="B4497" t="str">
            <v>IT25500206/</v>
          </cell>
          <cell r="C4497" t="str">
            <v>Disjuntor, tripolar de 50A.  Fornecimento e colocacao.</v>
          </cell>
          <cell r="D4497" t="str">
            <v>un</v>
          </cell>
          <cell r="E4497">
            <v>30.67</v>
          </cell>
        </row>
        <row r="4498">
          <cell r="A4498" t="str">
            <v>IT003830</v>
          </cell>
          <cell r="B4498" t="str">
            <v>IT25500212/</v>
          </cell>
          <cell r="C4498" t="str">
            <v>Disjuntor, tripolar, Eletromar ou similar, tipo C, de 60A a 100A.  Fornecimento e colocacao.</v>
          </cell>
          <cell r="D4498" t="str">
            <v>un</v>
          </cell>
          <cell r="E4498">
            <v>35.15</v>
          </cell>
        </row>
        <row r="4499">
          <cell r="A4499" t="str">
            <v>IT000973</v>
          </cell>
          <cell r="B4499" t="str">
            <v>IT25500300/</v>
          </cell>
          <cell r="C4499" t="str">
            <v>Disjuntor, tripolar, Eletromar ou similar, tipo DA, 250A a 400A.  Fornecimento e colocacao.</v>
          </cell>
          <cell r="D4499" t="str">
            <v>un</v>
          </cell>
          <cell r="E4499">
            <v>1848.09</v>
          </cell>
        </row>
        <row r="4500">
          <cell r="A4500" t="str">
            <v>IT008154</v>
          </cell>
          <cell r="B4500" t="str">
            <v>IT25500350/</v>
          </cell>
          <cell r="C4500" t="str">
            <v>Disjuntor, tripolar, estavel, SF6, 630A/17,5Kv, 500MVA, 12,5KA, com chave de bloqueio mecanico, tipo Kirk, referencia HAI, ABB-SACE, equipado com TC's 40/SA ou 80/SA, acoplados aos terminais do disjuntor, referencia ABB-SACE, e rele secundario microproces</v>
          </cell>
          <cell r="D4500" t="str">
            <v>un</v>
          </cell>
          <cell r="E4500">
            <v>20849.38</v>
          </cell>
        </row>
        <row r="4501">
          <cell r="A4501" t="str">
            <v>IT008175</v>
          </cell>
          <cell r="B4501" t="str">
            <v>IT25500400/</v>
          </cell>
          <cell r="C4501" t="str">
            <v>Disjuntor termomagnetico, tripolar de 200A, 25KA, referencia XE225NC, Terasaki ou similar.  Fornecimento e colocacao.</v>
          </cell>
          <cell r="D4501" t="str">
            <v>un</v>
          </cell>
          <cell r="E4501">
            <v>689.44</v>
          </cell>
        </row>
        <row r="4502">
          <cell r="A4502" t="str">
            <v>IT008173</v>
          </cell>
          <cell r="B4502" t="str">
            <v>IT25500450/</v>
          </cell>
          <cell r="C4502" t="str">
            <v>Disjuntor termomagnetico, tripolar de 100A, 35/50KA, referencia XS100NS, Terasaki ou similar.  Fornecimento e colocacao.</v>
          </cell>
          <cell r="D4502" t="str">
            <v>un</v>
          </cell>
          <cell r="E4502">
            <v>409.01</v>
          </cell>
        </row>
        <row r="4503">
          <cell r="A4503" t="str">
            <v>IT008174</v>
          </cell>
          <cell r="B4503" t="str">
            <v>IT25500453/</v>
          </cell>
          <cell r="C4503" t="str">
            <v>Disjuntor termomagnetico, tripolar de 125A, 35/50KA, referencia XS225NS, Terasaki ou similar.  Fornecimento e colocacao.</v>
          </cell>
          <cell r="D4503" t="str">
            <v>un</v>
          </cell>
          <cell r="E4503">
            <v>1019.37</v>
          </cell>
        </row>
        <row r="4504">
          <cell r="A4504" t="str">
            <v>IT008176</v>
          </cell>
          <cell r="B4504" t="str">
            <v>IT25500459/</v>
          </cell>
          <cell r="C4504" t="str">
            <v>Disjuntor termomagnetico, tripolar de 225A, 35/50KA, referencia XS225NS, Terasaki ou similar.  Fornecimento e colocacao.</v>
          </cell>
          <cell r="D4504" t="str">
            <v>un</v>
          </cell>
          <cell r="E4504">
            <v>1019.37</v>
          </cell>
        </row>
        <row r="4505">
          <cell r="A4505" t="str">
            <v>IT008177</v>
          </cell>
          <cell r="B4505" t="str">
            <v>IT25500468/</v>
          </cell>
          <cell r="C4505" t="str">
            <v>Disjuntor termomagnetico, tripolar de 400A, 35KA, referencia XE600NS, Terasaki ou similar.  Fornecimento e colocacao.</v>
          </cell>
          <cell r="D4505" t="str">
            <v>un</v>
          </cell>
          <cell r="E4505">
            <v>1270.8499999999999</v>
          </cell>
        </row>
        <row r="4506">
          <cell r="A4506" t="str">
            <v>IT009770</v>
          </cell>
          <cell r="B4506" t="str">
            <v>IT25500550/</v>
          </cell>
          <cell r="C4506" t="str">
            <v>Disjuntor de volume reduzido de oleo tripolar, classe 15Kv, corrente nominal de 800A/500MVA, com os acessorios: carregador de mola motorizado, reles de abertura e fechamento, bloqueio mecanico Kirk.  Fornecimento e instalacao.</v>
          </cell>
          <cell r="D4506" t="str">
            <v>un</v>
          </cell>
          <cell r="E4506">
            <v>13293.37</v>
          </cell>
        </row>
        <row r="4507">
          <cell r="A4507" t="str">
            <v>IT003840</v>
          </cell>
          <cell r="B4507" t="str">
            <v>IT25520062/</v>
          </cell>
          <cell r="C4507" t="str">
            <v>Chave blindada, Continental ou similar, tripolar de 250V de 100A.  Fornecimento e colocacao.</v>
          </cell>
          <cell r="D4507" t="str">
            <v>un</v>
          </cell>
          <cell r="E4507">
            <v>145.97</v>
          </cell>
        </row>
        <row r="4508">
          <cell r="A4508" t="str">
            <v>IT003841</v>
          </cell>
          <cell r="B4508" t="str">
            <v>IT25520074/</v>
          </cell>
          <cell r="C4508" t="str">
            <v>Chave blindada, Continental ou similar, tripolar de 250V de 200A.  Fornecimento e colocacao.</v>
          </cell>
          <cell r="D4508" t="str">
            <v>un</v>
          </cell>
          <cell r="E4508">
            <v>216.54</v>
          </cell>
        </row>
        <row r="4509">
          <cell r="A4509" t="str">
            <v>IT003842</v>
          </cell>
          <cell r="B4509" t="str">
            <v>IT25520086/</v>
          </cell>
          <cell r="C4509" t="str">
            <v>Chave blindada, Continental ou similar, tripolar de 250V de 400A.  Fornecimento e colocacao.</v>
          </cell>
          <cell r="D4509" t="str">
            <v>un</v>
          </cell>
          <cell r="E4509">
            <v>896.91</v>
          </cell>
        </row>
        <row r="4510">
          <cell r="A4510" t="str">
            <v>IT000975</v>
          </cell>
          <cell r="B4510" t="str">
            <v>IT25520100/</v>
          </cell>
          <cell r="C4510" t="str">
            <v>Chave comutadora modelo 3Kw 1- 314, Siemens ou similar de 250A.  Fornecimento e colocacao.</v>
          </cell>
          <cell r="D4510" t="str">
            <v>un</v>
          </cell>
          <cell r="E4510">
            <v>1182.52</v>
          </cell>
        </row>
        <row r="4511">
          <cell r="A4511" t="str">
            <v>IT000974</v>
          </cell>
          <cell r="B4511" t="str">
            <v>IT25520109/</v>
          </cell>
          <cell r="C4511" t="str">
            <v>Chave comutadora modelo 3Kw 1- 627, Siemens ou similar de 630A.  Fornecimento e colocacao.</v>
          </cell>
          <cell r="D4511" t="str">
            <v>un</v>
          </cell>
          <cell r="E4511">
            <v>2179.41</v>
          </cell>
        </row>
        <row r="4512">
          <cell r="A4512" t="str">
            <v>IT007659</v>
          </cell>
          <cell r="B4512" t="str">
            <v>IT25520150/</v>
          </cell>
          <cell r="C4512" t="str">
            <v>Chave comutadora com botao XB2 BD21 ou similar.  Fornecimento e colocacao.</v>
          </cell>
          <cell r="D4512" t="str">
            <v>un</v>
          </cell>
          <cell r="E4512">
            <v>75.209999999999994</v>
          </cell>
        </row>
        <row r="4513">
          <cell r="A4513" t="str">
            <v>IT000978</v>
          </cell>
          <cell r="B4513" t="str">
            <v>IT25520200/</v>
          </cell>
          <cell r="C4513" t="str">
            <v>Chave Pacco interruptora referencia P63 1/3hs CN 63A.  Fornecimento e colocacao.</v>
          </cell>
          <cell r="D4513" t="str">
            <v>un</v>
          </cell>
          <cell r="E4513">
            <v>331.07</v>
          </cell>
        </row>
        <row r="4514">
          <cell r="A4514" t="str">
            <v>IT000977</v>
          </cell>
          <cell r="B4514" t="str">
            <v>IT25520209/</v>
          </cell>
          <cell r="C4514" t="str">
            <v>Chave Pacco interruptora referencia P100 1/3hs CN 100A.  Fornecimento e colocacao.</v>
          </cell>
          <cell r="D4514" t="str">
            <v>un</v>
          </cell>
          <cell r="E4514">
            <v>599.07000000000005</v>
          </cell>
        </row>
        <row r="4515">
          <cell r="A4515" t="str">
            <v>IT003834</v>
          </cell>
          <cell r="B4515" t="str">
            <v>IT25520253/</v>
          </cell>
          <cell r="C4515" t="str">
            <v>Chave faca, base ardosia, 250V, com porta fusiveis, tripolar de 30A .  Fornecimento e colocacao.</v>
          </cell>
          <cell r="D4515" t="str">
            <v>un</v>
          </cell>
          <cell r="E4515">
            <v>26.31</v>
          </cell>
        </row>
        <row r="4516">
          <cell r="A4516" t="str">
            <v>IT000976</v>
          </cell>
          <cell r="B4516" t="str">
            <v>IT25520259/</v>
          </cell>
          <cell r="C4516" t="str">
            <v>Chave faca blindada, completa, 80A, modelo 3NP4, da Siemens ou similar.  Fornecimento e colocacao.</v>
          </cell>
          <cell r="D4516" t="str">
            <v>un</v>
          </cell>
          <cell r="E4516">
            <v>101.32</v>
          </cell>
        </row>
        <row r="4517">
          <cell r="A4517" t="str">
            <v>IT003835</v>
          </cell>
          <cell r="B4517" t="str">
            <v>IT25520262/</v>
          </cell>
          <cell r="C4517" t="str">
            <v>Chave faca, base ardosia, 250V, com porta fusiveis, tripolar de 100A.  Fornecimento e colocacao.</v>
          </cell>
          <cell r="D4517" t="str">
            <v>un</v>
          </cell>
          <cell r="E4517">
            <v>44.35</v>
          </cell>
        </row>
        <row r="4518">
          <cell r="A4518" t="str">
            <v>IT003836</v>
          </cell>
          <cell r="B4518" t="str">
            <v>IT25520274/</v>
          </cell>
          <cell r="C4518" t="str">
            <v>Chave faca, base ardosia, 250V, com porta fusiveis, tripolar de 400A.  Fornecimento e colocacao.</v>
          </cell>
          <cell r="D4518" t="str">
            <v>un</v>
          </cell>
          <cell r="E4518">
            <v>309.36</v>
          </cell>
        </row>
        <row r="4519">
          <cell r="A4519" t="str">
            <v>IT005882</v>
          </cell>
          <cell r="B4519" t="str">
            <v>IT25520306/</v>
          </cell>
          <cell r="C4519" t="str">
            <v>Chave tipo faca aberta, reforcada de reversao, base de marmore 250V, bipolar, de 30A.  Fornecimento e colocacao.</v>
          </cell>
          <cell r="D4519" t="str">
            <v>un</v>
          </cell>
          <cell r="E4519">
            <v>12.54</v>
          </cell>
        </row>
        <row r="4520">
          <cell r="A4520" t="str">
            <v>IT003914</v>
          </cell>
          <cell r="B4520" t="str">
            <v>IT25520315/</v>
          </cell>
          <cell r="C4520" t="str">
            <v>Chave tipo faca aberta, reforcada de reversao, base de marmore 250V, bipolar de 60A.  Fornecimento e colocacao.</v>
          </cell>
          <cell r="D4520" t="str">
            <v>un</v>
          </cell>
          <cell r="E4520">
            <v>14.97</v>
          </cell>
        </row>
        <row r="4521">
          <cell r="A4521" t="str">
            <v>IT003915</v>
          </cell>
          <cell r="B4521" t="str">
            <v>IT25520350/</v>
          </cell>
          <cell r="C4521" t="str">
            <v>Chave tipo faca aberta, reforcada de reversao, base de marmore 250V, tripolar de 60A.  Fornecimento e colocacao.</v>
          </cell>
          <cell r="D4521" t="str">
            <v>un</v>
          </cell>
          <cell r="E4521">
            <v>19.97</v>
          </cell>
        </row>
        <row r="4522">
          <cell r="A4522" t="str">
            <v>IT003843</v>
          </cell>
          <cell r="B4522" t="str">
            <v>IT25520403/</v>
          </cell>
          <cell r="C4522" t="str">
            <v>Chave guarda motor, trifasica, Eletromar ou similar, ate 3CV, 220V, compreendendo chave magnetica SA-10 com rele termico e botoeira liga/desliga.  Fornecimento e colocacao.</v>
          </cell>
          <cell r="D4522" t="str">
            <v>un</v>
          </cell>
          <cell r="E4522">
            <v>156.27000000000001</v>
          </cell>
        </row>
        <row r="4523">
          <cell r="A4523" t="str">
            <v>IT003854</v>
          </cell>
          <cell r="B4523" t="str">
            <v>IT25520409/</v>
          </cell>
          <cell r="C4523" t="str">
            <v>Chave guarda motor, trifasica da Eletromar ou similar, ate 5CV, 220V, compreendendo chave magnetico SA-16 com rele termico e botoeira liga/desliga.  Fornecimento e colocacao.</v>
          </cell>
          <cell r="D4523" t="str">
            <v>un</v>
          </cell>
          <cell r="E4523">
            <v>177.84</v>
          </cell>
        </row>
        <row r="4524">
          <cell r="A4524" t="str">
            <v>IT003855</v>
          </cell>
          <cell r="B4524" t="str">
            <v>IT25520412/</v>
          </cell>
          <cell r="C4524" t="str">
            <v>Chave guarda motor, trifasica da Eletromar ou similar, ate 7,5/10CV, 220V, compreendendo chave magnetica SA-32 com  rele termico e botoeira liga/desliga.  Fornecimento e colocacao.</v>
          </cell>
          <cell r="D4524" t="str">
            <v>un</v>
          </cell>
          <cell r="E4524">
            <v>197.71</v>
          </cell>
        </row>
        <row r="4525">
          <cell r="A4525" t="str">
            <v>IT005654</v>
          </cell>
          <cell r="B4525" t="str">
            <v>IT25520600/</v>
          </cell>
          <cell r="C4525" t="str">
            <v>Chave boia, automatica, de mercurio, unipolar.  Fornecimento e colocacao.</v>
          </cell>
          <cell r="D4525" t="str">
            <v>un</v>
          </cell>
          <cell r="E4525">
            <v>43.03</v>
          </cell>
        </row>
        <row r="4526">
          <cell r="A4526" t="str">
            <v>IT003822</v>
          </cell>
          <cell r="B4526" t="str">
            <v>IT25540050/</v>
          </cell>
          <cell r="C4526" t="str">
            <v>Fusivel cartucho de 15A a 30A, 250V.  Fornecimento e colocacao.</v>
          </cell>
          <cell r="D4526" t="str">
            <v>un</v>
          </cell>
          <cell r="E4526">
            <v>2.2400000000000002</v>
          </cell>
        </row>
        <row r="4527">
          <cell r="A4527" t="str">
            <v>IT003823</v>
          </cell>
          <cell r="B4527" t="str">
            <v>IT25540100/</v>
          </cell>
          <cell r="C4527" t="str">
            <v>Fusivel cartucho de 35A a 60A, 250V.  Fornecimento e colocacao.</v>
          </cell>
          <cell r="D4527" t="str">
            <v>un</v>
          </cell>
          <cell r="E4527">
            <v>2.69</v>
          </cell>
        </row>
        <row r="4528">
          <cell r="A4528" t="str">
            <v>IT001006</v>
          </cell>
          <cell r="B4528" t="str">
            <v>IT25540300/</v>
          </cell>
          <cell r="C4528" t="str">
            <v>Fuzivel Diazed Siemens, ou similar, de 2A, com base, tampa, anel e parafuso de ajuste.  Fornecimento e colocacao.</v>
          </cell>
          <cell r="D4528" t="str">
            <v>un</v>
          </cell>
          <cell r="E4528">
            <v>11.06</v>
          </cell>
        </row>
        <row r="4529">
          <cell r="A4529" t="str">
            <v>IT001007</v>
          </cell>
          <cell r="B4529" t="str">
            <v>IT25540350/</v>
          </cell>
          <cell r="C4529" t="str">
            <v>Fuzivel Diazed Siemens, ou similar, de 10A, com base, tampa, anel e parafuso de ajuste.  Fornecimento e colocacao.</v>
          </cell>
          <cell r="D4529" t="str">
            <v>un</v>
          </cell>
          <cell r="E4529">
            <v>11.06</v>
          </cell>
        </row>
        <row r="4530">
          <cell r="A4530" t="str">
            <v>IT001008</v>
          </cell>
          <cell r="B4530" t="str">
            <v>IT25540400/</v>
          </cell>
          <cell r="C4530" t="str">
            <v>Fuzivel Diazed Siemens, ou similar, de 16A, com base, tampa, anel e parafuso de ajuste.  Fornecimento e colocacao.</v>
          </cell>
          <cell r="D4530" t="str">
            <v>un</v>
          </cell>
          <cell r="E4530">
            <v>11.06</v>
          </cell>
        </row>
        <row r="4531">
          <cell r="A4531" t="str">
            <v>IT006050</v>
          </cell>
          <cell r="B4531" t="str">
            <v>IT25540450/</v>
          </cell>
          <cell r="C4531" t="str">
            <v>Fuzivel Diazed Siemens ou similar, de 30A, com base, tampa, anel e parafuso de ajuste.  Fornecimento e colocacao.</v>
          </cell>
          <cell r="D4531" t="str">
            <v>un</v>
          </cell>
          <cell r="E4531">
            <v>14</v>
          </cell>
        </row>
        <row r="4532">
          <cell r="A4532" t="str">
            <v>IT001009</v>
          </cell>
          <cell r="B4532" t="str">
            <v>IT25540500/</v>
          </cell>
          <cell r="C4532" t="str">
            <v>Fuzivel Diazed Siemens, ou similar, de 63A, com base, tampa, anel e parafuso de ajuste.  Fornecimento e colocacao.</v>
          </cell>
          <cell r="D4532" t="str">
            <v>un</v>
          </cell>
          <cell r="E4532">
            <v>14</v>
          </cell>
        </row>
        <row r="4533">
          <cell r="A4533" t="str">
            <v>IT006051</v>
          </cell>
          <cell r="B4533" t="str">
            <v>IT25540550/</v>
          </cell>
          <cell r="C4533" t="str">
            <v>Fuzivel Diazed Siemens ou similar, de 100A, com base, tampa, anel e parafuso de ajuste.  Fornecimento e colocacao.</v>
          </cell>
          <cell r="D4533" t="str">
            <v>un</v>
          </cell>
          <cell r="E4533">
            <v>17.5</v>
          </cell>
        </row>
        <row r="4534">
          <cell r="A4534" t="str">
            <v>IT007652</v>
          </cell>
          <cell r="B4534" t="str">
            <v>IT25540600/</v>
          </cell>
          <cell r="C4534" t="str">
            <v>Fusivel NH, tamanho 00, corrente nominal de 80A.  Fornecimento e colocacao.</v>
          </cell>
          <cell r="D4534" t="str">
            <v>un</v>
          </cell>
          <cell r="E4534">
            <v>7.38</v>
          </cell>
        </row>
        <row r="4535">
          <cell r="A4535" t="str">
            <v>IT005680</v>
          </cell>
          <cell r="B4535" t="str">
            <v>IT25540650/</v>
          </cell>
          <cell r="C4535" t="str">
            <v>Fusiveis NH, tamanho 1, corrente nominal de 36 a 200A , 500V.  Fornecimento e colocacao.</v>
          </cell>
          <cell r="D4535" t="str">
            <v>un</v>
          </cell>
          <cell r="E4535">
            <v>12.54</v>
          </cell>
        </row>
        <row r="4536">
          <cell r="A4536" t="str">
            <v>IT005681</v>
          </cell>
          <cell r="B4536" t="str">
            <v>IT25540700/</v>
          </cell>
          <cell r="C4536" t="str">
            <v>Fusiveis NH, tamanho 1, corrente nominal de 224 a 250A , 500V.  Fornecimento e colocacao.</v>
          </cell>
          <cell r="D4536" t="str">
            <v>un</v>
          </cell>
          <cell r="E4536">
            <v>12.54</v>
          </cell>
        </row>
        <row r="4537">
          <cell r="A4537" t="str">
            <v>IT008161</v>
          </cell>
          <cell r="B4537" t="str">
            <v>IT25560050/</v>
          </cell>
          <cell r="C4537" t="str">
            <v>Capacitor trifasico de 10Kv, 220V, 60Hz.  Fornecimento e colocacao.</v>
          </cell>
          <cell r="D4537" t="str">
            <v>un</v>
          </cell>
          <cell r="E4537">
            <v>489.42</v>
          </cell>
        </row>
        <row r="4538">
          <cell r="A4538" t="str">
            <v>IT008160</v>
          </cell>
          <cell r="B4538" t="str">
            <v>IT25560200/</v>
          </cell>
          <cell r="C4538" t="str">
            <v>Capacitor trifasico de 15Kv, 220V, 60Hz.  Fornecimento e colocacao.</v>
          </cell>
          <cell r="D4538" t="str">
            <v>un</v>
          </cell>
          <cell r="E4538">
            <v>455.78</v>
          </cell>
        </row>
        <row r="4539">
          <cell r="A4539" t="str">
            <v>IT000994</v>
          </cell>
          <cell r="B4539" t="str">
            <v>IT25580050/</v>
          </cell>
          <cell r="C4539" t="str">
            <v>Contactor Siemens 3TB-40 ou similar, com bobina de 220V.  Fornecimento e colocacao.</v>
          </cell>
          <cell r="D4539" t="str">
            <v>un</v>
          </cell>
          <cell r="E4539">
            <v>122.6</v>
          </cell>
        </row>
        <row r="4540">
          <cell r="A4540" t="str">
            <v>IT000995</v>
          </cell>
          <cell r="B4540" t="str">
            <v>IT25580100/</v>
          </cell>
          <cell r="C4540" t="str">
            <v>Contactor Siemens 3TB-43 ou similar, com bobina de 220V.  Fornecimento e colocacao.</v>
          </cell>
          <cell r="D4540" t="str">
            <v>un</v>
          </cell>
          <cell r="E4540">
            <v>171.2</v>
          </cell>
        </row>
        <row r="4541">
          <cell r="A4541" t="str">
            <v>IT000996</v>
          </cell>
          <cell r="B4541" t="str">
            <v>IT25580150/</v>
          </cell>
          <cell r="C4541" t="str">
            <v>Contactor magnetico Siemens 3TB-44 ou similar, com bobina de 220V de 32A.  Fornecimento e colocacao.</v>
          </cell>
          <cell r="D4541" t="str">
            <v>un</v>
          </cell>
          <cell r="E4541">
            <v>247.26</v>
          </cell>
        </row>
        <row r="4542">
          <cell r="A4542" t="str">
            <v>IT000997</v>
          </cell>
          <cell r="B4542" t="str">
            <v>IT25580200/</v>
          </cell>
          <cell r="C4542" t="str">
            <v>Contactor Siemens 3TB-46 ou similar, com bobina de 220V.  Fornecimento e colocacao.</v>
          </cell>
          <cell r="D4542" t="str">
            <v>un</v>
          </cell>
          <cell r="E4542">
            <v>383.47</v>
          </cell>
        </row>
        <row r="4543">
          <cell r="A4543" t="str">
            <v>IT000999</v>
          </cell>
          <cell r="B4543" t="str">
            <v>IT25580250/</v>
          </cell>
          <cell r="C4543" t="str">
            <v>Contactor magnetico Siemens, modelo 3TB-47, ou similar, com bobina de 220V de 63A.  Fornecimento e colocacao.</v>
          </cell>
          <cell r="D4543" t="str">
            <v>un</v>
          </cell>
          <cell r="E4543">
            <v>522.73</v>
          </cell>
        </row>
        <row r="4544">
          <cell r="A4544" t="str">
            <v>IT001000</v>
          </cell>
          <cell r="B4544" t="str">
            <v>IT25580300/</v>
          </cell>
          <cell r="C4544" t="str">
            <v>Contactor Siemens 3TB-48 ou similar, com bobina de 220V.  Fornecimento e colocacao.</v>
          </cell>
          <cell r="D4544" t="str">
            <v>un</v>
          </cell>
          <cell r="E4544">
            <v>907.8</v>
          </cell>
        </row>
        <row r="4545">
          <cell r="A4545" t="str">
            <v>IT001001</v>
          </cell>
          <cell r="B4545" t="str">
            <v>IT25580350/</v>
          </cell>
          <cell r="C4545" t="str">
            <v>Contactor magnetico Siemens, modelo 3TB-50, ou similar, com bobina de 220V de 110A.</v>
          </cell>
          <cell r="D4545" t="str">
            <v>un</v>
          </cell>
          <cell r="E4545">
            <v>1049.06</v>
          </cell>
        </row>
        <row r="4546">
          <cell r="A4546" t="str">
            <v>IT007658</v>
          </cell>
          <cell r="B4546" t="str">
            <v>IT25580400/</v>
          </cell>
          <cell r="C4546" t="str">
            <v>Contactor magnetico modelo LC1 D-0910 ou similar, com bobina de 220V.  Fornecimento e colocacao.</v>
          </cell>
          <cell r="D4546" t="str">
            <v>un</v>
          </cell>
          <cell r="E4546">
            <v>71.98</v>
          </cell>
        </row>
        <row r="4547">
          <cell r="A4547" t="str">
            <v>IT009534</v>
          </cell>
          <cell r="B4547" t="str">
            <v>IT30200150/</v>
          </cell>
          <cell r="C4547" t="str">
            <v>Projetor para  lampada PAR-64 de 1000W, modelo LP-40, marca kupo ou similar, fornecido com garra, gancho de seguranca, lampada de 110V, porta gelatina.  Fornecimento.</v>
          </cell>
          <cell r="D4547" t="str">
            <v>un</v>
          </cell>
          <cell r="E4547" t="e">
            <v>#N/A</v>
          </cell>
        </row>
        <row r="4548">
          <cell r="A4548" t="str">
            <v>IT009532</v>
          </cell>
          <cell r="B4548" t="str">
            <v>IT30200200/</v>
          </cell>
          <cell r="C4548" t="str">
            <v>Projetor, tipo fresnel, para  lampada de 1000W, modelo TE-11, marca Lampo ou similar, fornecido com garra, gancho de seguranca, lampada de 220V, porta gelatina, bandor de 4.  Fornecimento.</v>
          </cell>
          <cell r="D4548" t="str">
            <v>un</v>
          </cell>
          <cell r="E4548" t="e">
            <v>#N/A</v>
          </cell>
        </row>
        <row r="4549">
          <cell r="A4549" t="str">
            <v>IT009531</v>
          </cell>
          <cell r="B4549" t="str">
            <v>IT30200250/</v>
          </cell>
          <cell r="C4549" t="str">
            <v>Projetor, tipo plano-convexo, para  lampada de 1000W, modelo TE-20, marca Lampo ou similar, fornecido com garra, gancho de seguranca, lampada de 220V, porta gelatina, bandor de 4.  Fornecimento.</v>
          </cell>
          <cell r="D4549" t="str">
            <v>un</v>
          </cell>
          <cell r="E4549" t="e">
            <v>#N/A</v>
          </cell>
        </row>
        <row r="4550">
          <cell r="A4550" t="str">
            <v>IT009530</v>
          </cell>
          <cell r="B4550" t="str">
            <v>IT30200259/</v>
          </cell>
          <cell r="C4550" t="str">
            <v>Projetor, tipo elipsoidal, para  lampada de 1000W, modelo 61/N, marca Lampo ou similar, fornecido com garra, gancho de seguranca e lampada de 220V.  Fornecimento.</v>
          </cell>
          <cell r="D4550" t="str">
            <v>un</v>
          </cell>
          <cell r="E4550" t="e">
            <v>#N/A</v>
          </cell>
        </row>
        <row r="4551">
          <cell r="A4551" t="str">
            <v>IT017862</v>
          </cell>
          <cell r="B4551" t="str">
            <v>IT30200300/</v>
          </cell>
          <cell r="C4551" t="str">
            <v>Projetor subaquatico modelo PD-50, de 120mm de diametro; 110mm de altura, base GU5,3, com lampada halogena dicroica de 50W e 127/220V.  Fornecimento.</v>
          </cell>
          <cell r="D4551" t="str">
            <v>un</v>
          </cell>
          <cell r="E4551">
            <v>245</v>
          </cell>
        </row>
        <row r="4552">
          <cell r="A4552" t="str">
            <v>IT017865</v>
          </cell>
          <cell r="B4552" t="str">
            <v>IT30200350/</v>
          </cell>
          <cell r="C4552" t="str">
            <v>Projetor subaquatico modelo PI-200, de 190mm de diametro; 190mm de altura, base E-27, com lampada incandescente de 150/200W e 127/220V.  Fornecimento.</v>
          </cell>
          <cell r="D4552" t="str">
            <v>un</v>
          </cell>
          <cell r="E4552">
            <v>486.45</v>
          </cell>
        </row>
        <row r="4553">
          <cell r="A4553" t="str">
            <v>IT017866</v>
          </cell>
          <cell r="B4553" t="str">
            <v>IT30200400/</v>
          </cell>
          <cell r="C4553" t="str">
            <v>Projetor subaquatico modelo PM-160, de 220mm de diametro; 270mm de altura, base E-27, com lampada mista de 160W/220V.  Fornecimento</v>
          </cell>
          <cell r="D4553" t="str">
            <v>un</v>
          </cell>
          <cell r="E4553">
            <v>631.35</v>
          </cell>
        </row>
        <row r="4554">
          <cell r="A4554" t="str">
            <v>IT017867</v>
          </cell>
          <cell r="B4554" t="str">
            <v>IT30200450/</v>
          </cell>
          <cell r="C4554" t="str">
            <v>Projetor subaquatico modelo PM-250, de 220mm de diametro; 270mm de altura, base E-27, com lampada mista de 250W/220V.  Fornecimento</v>
          </cell>
          <cell r="D4554" t="str">
            <v>un</v>
          </cell>
          <cell r="E4554">
            <v>631.35</v>
          </cell>
        </row>
        <row r="4555">
          <cell r="A4555" t="str">
            <v>IT017863</v>
          </cell>
          <cell r="B4555" t="str">
            <v>IT30200500/</v>
          </cell>
          <cell r="C4555" t="str">
            <v>Projetor subaquatico modelo PH-300, de 260mm de diametro; 120mm de altura, base R7S, com lampada halogena 300W e 127/220V.  Fornecimento.</v>
          </cell>
          <cell r="D4555" t="str">
            <v>un</v>
          </cell>
          <cell r="E4555">
            <v>477</v>
          </cell>
        </row>
        <row r="4556">
          <cell r="A4556" t="str">
            <v>IT017864</v>
          </cell>
          <cell r="B4556" t="str">
            <v>IT30200550/</v>
          </cell>
          <cell r="C4556" t="str">
            <v>Projetor subaquatico modelo PH-500, de 260mm de diametro; 120mm de altura, base R7S, com lampada halogena 500W e 127/220V.  Fornecimento.</v>
          </cell>
          <cell r="D4556" t="str">
            <v>un</v>
          </cell>
          <cell r="E4556">
            <v>477</v>
          </cell>
        </row>
        <row r="4557">
          <cell r="A4557" t="str">
            <v>IT017868</v>
          </cell>
          <cell r="B4557" t="str">
            <v>IT30200553/</v>
          </cell>
          <cell r="C4557" t="str">
            <v>Projetor subaquatico modelo PM-500, de 290mm de diametro; 360mm de altura, base E-40, com lampada mista de 500W/220V.  Fornecimento</v>
          </cell>
          <cell r="D4557" t="str">
            <v>un</v>
          </cell>
          <cell r="E4557">
            <v>838.35</v>
          </cell>
        </row>
        <row r="4558">
          <cell r="A4558" t="str">
            <v>IT006320</v>
          </cell>
          <cell r="B4558" t="str">
            <v>IT30200600/</v>
          </cell>
          <cell r="C4558" t="str">
            <v>Refletor, referencia PT-87, Wetzel ou similar, incluindo lampada halogena de 300W.  Fornecimento e colocacao.</v>
          </cell>
          <cell r="D4558" t="str">
            <v>un</v>
          </cell>
          <cell r="E4558">
            <v>77.930000000000007</v>
          </cell>
        </row>
        <row r="4559">
          <cell r="A4559" t="str">
            <v>IT006321</v>
          </cell>
          <cell r="B4559" t="str">
            <v>IT30200609/</v>
          </cell>
          <cell r="C4559" t="str">
            <v>Refletor, referencia F-5050, Projetos ou similar, incluindo lampada halogena de 300W.  Fornecimento e colocacao.</v>
          </cell>
          <cell r="D4559" t="str">
            <v>un</v>
          </cell>
          <cell r="E4559">
            <v>74.42</v>
          </cell>
        </row>
        <row r="4560">
          <cell r="A4560" t="str">
            <v>IT003859</v>
          </cell>
          <cell r="B4560" t="str">
            <v>IT30250059/</v>
          </cell>
          <cell r="C4560" t="str">
            <v>Lampada incandescente de 60W.  Fornecimento e colocacao.</v>
          </cell>
          <cell r="D4560" t="str">
            <v>un</v>
          </cell>
          <cell r="E4560">
            <v>0.83</v>
          </cell>
        </row>
        <row r="4561">
          <cell r="A4561" t="str">
            <v>IT003858</v>
          </cell>
          <cell r="B4561" t="str">
            <v>IT30250062/</v>
          </cell>
          <cell r="C4561" t="str">
            <v>Lampada incandescente de 100W.  Fornecimento e colocacao.</v>
          </cell>
          <cell r="D4561" t="str">
            <v>un</v>
          </cell>
          <cell r="E4561">
            <v>1.06</v>
          </cell>
        </row>
        <row r="4562">
          <cell r="A4562" t="str">
            <v>IT004858</v>
          </cell>
          <cell r="B4562" t="str">
            <v>IT30250068/</v>
          </cell>
          <cell r="C4562" t="str">
            <v>Lampada incandescente de 200W, 220V.  Fornecimento e colocacao.</v>
          </cell>
          <cell r="D4562" t="str">
            <v>un</v>
          </cell>
          <cell r="E4562">
            <v>3</v>
          </cell>
        </row>
        <row r="4563">
          <cell r="A4563" t="str">
            <v>IT001002</v>
          </cell>
          <cell r="B4563" t="str">
            <v>IT30250071/</v>
          </cell>
          <cell r="C4563" t="str">
            <v>Lampada incandescente de 300W, 220V.  Fornecimento e colocacao.</v>
          </cell>
          <cell r="D4563" t="str">
            <v>un</v>
          </cell>
          <cell r="E4563">
            <v>16.309999999999999</v>
          </cell>
        </row>
        <row r="4564">
          <cell r="A4564" t="str">
            <v>IT005900</v>
          </cell>
          <cell r="B4564" t="str">
            <v>IT30250162/</v>
          </cell>
          <cell r="C4564" t="str">
            <v>Lampada dicroica de 75W, 110/130V, com 38o de abertura.  Fornecimento e colcacao.</v>
          </cell>
          <cell r="D4564" t="str">
            <v>un</v>
          </cell>
          <cell r="E4564">
            <v>9.0399999999999991</v>
          </cell>
        </row>
        <row r="4565">
          <cell r="A4565" t="str">
            <v>IT017457</v>
          </cell>
          <cell r="B4565" t="str">
            <v>IT30300050/</v>
          </cell>
          <cell r="C4565" t="str">
            <v>Lampada fluorescente compacta eletronica de 15W, com reator incorporado, fluxo luminoso minimo 900 lumens, cor 41, base E27, vida util minima 10.000h, OSRAM Dulux EL 15W/41 ou similar.  Fornecimento e colocacao.</v>
          </cell>
          <cell r="D4565" t="str">
            <v>un</v>
          </cell>
          <cell r="E4565">
            <v>10.61</v>
          </cell>
        </row>
        <row r="4566">
          <cell r="A4566" t="str">
            <v>IT017453</v>
          </cell>
          <cell r="B4566" t="str">
            <v>IT30300053/</v>
          </cell>
          <cell r="C4566" t="str">
            <v>Lampada fluorescente tubular de 16W, fluxo luminoso minimo 1200 lumens, cor 840, indice de reproducao de cores 85, base G13, vida util minima 7500h, OSRAM Energy Saver L16/21-840 ou similar.  Fornecimento e colocacao.</v>
          </cell>
          <cell r="D4566" t="str">
            <v>un</v>
          </cell>
          <cell r="E4566">
            <v>6.56</v>
          </cell>
        </row>
        <row r="4567">
          <cell r="A4567" t="str">
            <v>IT003860</v>
          </cell>
          <cell r="B4567" t="str">
            <v>IT30300056/</v>
          </cell>
          <cell r="C4567" t="str">
            <v>Lampada fluorescente de 20W.  Fornecimento e colocacao.</v>
          </cell>
          <cell r="D4567" t="str">
            <v>un</v>
          </cell>
          <cell r="E4567">
            <v>3.76</v>
          </cell>
        </row>
        <row r="4568">
          <cell r="A4568" t="str">
            <v>IT017458</v>
          </cell>
          <cell r="B4568" t="str">
            <v>IT30300059/</v>
          </cell>
          <cell r="C4568" t="str">
            <v>Lampada fluorescente compacta eletronica de 23W, com reator incorporado, fluxo luminoso minimo 1500 lumens, cor 41, base E27, vida util minima 10.000h, OSRAM Dulux EL 23W/41 ou similar.  Fornecimento e colocacao.</v>
          </cell>
          <cell r="D4568" t="str">
            <v>un</v>
          </cell>
          <cell r="E4568">
            <v>13.49</v>
          </cell>
        </row>
        <row r="4569">
          <cell r="A4569" t="str">
            <v>IT017454</v>
          </cell>
          <cell r="B4569" t="str">
            <v>IT30300062/</v>
          </cell>
          <cell r="C4569" t="str">
            <v>Lampada fluorescente tubular de 32W, fluxo luminoso minimo 1200 lumens, cor 840, indice de reproducao de cores 85, base G13, vida util minima 7500h, OSRAM Energy Saver L16/21-840 ou similar.  Fornecimento e colocacao.</v>
          </cell>
          <cell r="D4569" t="str">
            <v>un</v>
          </cell>
          <cell r="E4569">
            <v>6.8</v>
          </cell>
        </row>
        <row r="4570">
          <cell r="A4570" t="str">
            <v>IT000965</v>
          </cell>
          <cell r="B4570" t="str">
            <v>IT30300065/</v>
          </cell>
          <cell r="C4570" t="str">
            <v>Lampada fluorescente de 40W.  Fornecimento e colocacao.</v>
          </cell>
          <cell r="D4570" t="str">
            <v>un</v>
          </cell>
          <cell r="E4570">
            <v>3.8</v>
          </cell>
        </row>
        <row r="4571">
          <cell r="A4571" t="str">
            <v>IT017449</v>
          </cell>
          <cell r="B4571" t="str">
            <v>IT30300068/</v>
          </cell>
          <cell r="C4571" t="str">
            <v>Lampada fluorescente tubular, fluxo luminoso minimo 3350lm, cor 840, indice de reproducao de cores 85, base G13, vida util minima de 7500h, potencia de 36W.  Fornecimento e colocacao.</v>
          </cell>
          <cell r="D4571" t="str">
            <v>un</v>
          </cell>
          <cell r="E4571">
            <v>6.88</v>
          </cell>
        </row>
        <row r="4572">
          <cell r="A4572" t="str">
            <v>IT009333</v>
          </cell>
          <cell r="B4572" t="str">
            <v>IT30350056/</v>
          </cell>
          <cell r="C4572" t="str">
            <v>Lampada multivapor metalico (MVM) de 70W, com duplo contato, bulbo externo de quartzo e um tubo de descarga de quartzo, temperatura de cor na ordem de 3000oK.  Fornecimento e instalacao.</v>
          </cell>
          <cell r="D4572" t="str">
            <v>un</v>
          </cell>
          <cell r="E4572">
            <v>71.599999999999994</v>
          </cell>
        </row>
        <row r="4573">
          <cell r="A4573" t="str">
            <v>IT017452</v>
          </cell>
          <cell r="B4573" t="str">
            <v>IT30350068/</v>
          </cell>
          <cell r="C4573" t="str">
            <v>Lampada a vapor metalico, tubular, de 150W, fluxo luminoso minimo 1200 lumens, temperatura de cor 3000K, indice de reproducao de cores 80, base G12, vida util minima 10.000h, OSRAM Powerstar HQI-T 150 WDL ou similar.  Fornecimento e colocacao.</v>
          </cell>
          <cell r="D4573" t="str">
            <v>un</v>
          </cell>
          <cell r="E4573">
            <v>68.92</v>
          </cell>
        </row>
        <row r="4574">
          <cell r="A4574" t="str">
            <v>IT005314</v>
          </cell>
          <cell r="B4574" t="str">
            <v>IT30400050/</v>
          </cell>
          <cell r="C4574" t="str">
            <v>Lampada de vapor de sodio de 220Vx250W, bulbo ovoide.  Fornecimento e colocacao.</v>
          </cell>
          <cell r="D4574" t="str">
            <v>un</v>
          </cell>
          <cell r="E4574">
            <v>47.08</v>
          </cell>
        </row>
        <row r="4575">
          <cell r="A4575" t="str">
            <v>IT007776</v>
          </cell>
          <cell r="B4575" t="str">
            <v>IT35050050/</v>
          </cell>
          <cell r="C4575" t="str">
            <v>Luminaria articulada para cabeceira de leito hospitalar, com 1 lampada incandescente de 60W/110V.  Fornecimento e colocacao.</v>
          </cell>
          <cell r="D4575" t="str">
            <v>un</v>
          </cell>
          <cell r="E4575">
            <v>93.89</v>
          </cell>
        </row>
        <row r="4576">
          <cell r="A4576" t="str">
            <v>IT017675</v>
          </cell>
          <cell r="B4576" t="str">
            <v>IT35100050/</v>
          </cell>
          <cell r="C4576" t="str">
            <v xml:space="preserve">Painel de cabeceira de leito hospitalar, segundo portaria 1884 da ANVISA/MS e norma ABNT NBR 12188, comprimento 1,00m e altura de 0,30m, composta de: 1 saida para oxigenio, 1 saida para ar comprimido, 1 saida para vacuo, padroes ABNT, 4 tomadas eletricas </v>
          </cell>
          <cell r="D4576" t="str">
            <v>un</v>
          </cell>
          <cell r="E4576">
            <v>1535.98</v>
          </cell>
        </row>
        <row r="4577">
          <cell r="A4577" t="str">
            <v>IT017650</v>
          </cell>
          <cell r="B4577" t="str">
            <v>IT35100100/</v>
          </cell>
          <cell r="C4577" t="str">
            <v>Painel de cabeceira de leito hospitalar, segundo portaria ANVISA/MS e norma ABNT NBR 12188, comprimento de 1,45m e altura de 0,30m, composta de: 2 saidas para oxigenio, 2 saidas para ar comprimido, 2 saidas para vacuo, padroes ABNT, 11 tomadas eletricas d</v>
          </cell>
          <cell r="D4577" t="str">
            <v>un</v>
          </cell>
          <cell r="E4577">
            <v>1885.98</v>
          </cell>
        </row>
        <row r="4578">
          <cell r="A4578" t="str">
            <v>MP008321</v>
          </cell>
          <cell r="B4578" t="str">
            <v>MP05050050/</v>
          </cell>
          <cell r="C4578" t="str">
            <v>Correia, referencia V, no A-66.  Fornecimento.</v>
          </cell>
          <cell r="D4578" t="str">
            <v>un</v>
          </cell>
          <cell r="E4578">
            <v>20.329999999999998</v>
          </cell>
        </row>
        <row r="4579">
          <cell r="A4579" t="str">
            <v>MP008320</v>
          </cell>
          <cell r="B4579" t="str">
            <v>MP05050100/</v>
          </cell>
          <cell r="C4579" t="str">
            <v>Correia, referencia V, no A-77.  Fornecimento.</v>
          </cell>
          <cell r="D4579" t="str">
            <v>un</v>
          </cell>
          <cell r="E4579">
            <v>10.87</v>
          </cell>
        </row>
        <row r="4580">
          <cell r="A4580" t="str">
            <v>MP008318</v>
          </cell>
          <cell r="B4580" t="str">
            <v>MP05050150/</v>
          </cell>
          <cell r="C4580" t="str">
            <v>Correia, referencia V, no A-126.  Fornecimento.</v>
          </cell>
          <cell r="D4580" t="str">
            <v>un</v>
          </cell>
          <cell r="E4580">
            <v>61.96</v>
          </cell>
        </row>
        <row r="4581">
          <cell r="A4581" t="str">
            <v>MP008319</v>
          </cell>
          <cell r="B4581" t="str">
            <v>MP05050200/</v>
          </cell>
          <cell r="C4581" t="str">
            <v>Correia, referencia V, no B-119.  Fornecimento.</v>
          </cell>
          <cell r="D4581" t="str">
            <v>un</v>
          </cell>
          <cell r="E4581">
            <v>43.55</v>
          </cell>
        </row>
        <row r="4582">
          <cell r="A4582" t="str">
            <v>MP008317</v>
          </cell>
          <cell r="B4582" t="str">
            <v>MP05050250/</v>
          </cell>
          <cell r="C4582" t="str">
            <v>Correia, referencia V, no B-173.  Fornecimento.</v>
          </cell>
          <cell r="D4582" t="str">
            <v>un</v>
          </cell>
          <cell r="E4582">
            <v>92.96</v>
          </cell>
        </row>
        <row r="4583">
          <cell r="A4583" t="str">
            <v>MP008326</v>
          </cell>
          <cell r="B4583" t="str">
            <v>MP05050300/</v>
          </cell>
          <cell r="C4583" t="str">
            <v>Rolamento, no GRA 100 NPPB, INA ou similar.  Fornecimento.</v>
          </cell>
          <cell r="D4583" t="str">
            <v>un</v>
          </cell>
          <cell r="E4583">
            <v>27.11</v>
          </cell>
        </row>
        <row r="4584">
          <cell r="A4584" t="str">
            <v>MP008325</v>
          </cell>
          <cell r="B4584" t="str">
            <v>MP05050350/</v>
          </cell>
          <cell r="C4584" t="str">
            <v>Rolamento, no 6206Z, NSK ou SKF ou similar.  Fornecimento.</v>
          </cell>
          <cell r="D4584" t="str">
            <v>un</v>
          </cell>
          <cell r="E4584">
            <v>13.35</v>
          </cell>
        </row>
        <row r="4585">
          <cell r="A4585" t="str">
            <v>MP008324</v>
          </cell>
          <cell r="B4585" t="str">
            <v>MP05050400/</v>
          </cell>
          <cell r="C4585" t="str">
            <v>Rolamento, no 6209Z, NSK ou SKF ou similar.  Fornecimento.</v>
          </cell>
          <cell r="D4585" t="str">
            <v>un</v>
          </cell>
          <cell r="E4585">
            <v>24.8</v>
          </cell>
        </row>
        <row r="4586">
          <cell r="A4586" t="str">
            <v>MP008323</v>
          </cell>
          <cell r="B4586" t="str">
            <v>MP05050450/</v>
          </cell>
          <cell r="C4586" t="str">
            <v>Rolamento, no 6307Z, NSK ou SKF ou similar.  Fornecimento.</v>
          </cell>
          <cell r="D4586" t="str">
            <v>un</v>
          </cell>
          <cell r="E4586">
            <v>24.76</v>
          </cell>
        </row>
        <row r="4587">
          <cell r="A4587" t="str">
            <v>MP008322</v>
          </cell>
          <cell r="B4587" t="str">
            <v>MP05050500/</v>
          </cell>
          <cell r="C4587" t="str">
            <v>Rolamento, no 6309Z, NSK ou SKF ou similar.  Fornecimento.</v>
          </cell>
          <cell r="D4587" t="str">
            <v>un</v>
          </cell>
          <cell r="E4587">
            <v>40.67</v>
          </cell>
        </row>
        <row r="4588">
          <cell r="A4588" t="str">
            <v>MP008316</v>
          </cell>
          <cell r="B4588" t="str">
            <v>MP05050550/</v>
          </cell>
          <cell r="C4588" t="str">
            <v>Rotor centrifugo de dupla aspiracao,Torin ou similar, pas para a frente tipo Siroco, modelo CL270-2701, com cubo para eixo de 3/4".  Fornecimento.</v>
          </cell>
          <cell r="D4588" t="str">
            <v>un</v>
          </cell>
          <cell r="E4588">
            <v>167.5</v>
          </cell>
        </row>
        <row r="4589">
          <cell r="A4589" t="str">
            <v>MP008315</v>
          </cell>
          <cell r="B4589" t="str">
            <v>MP05050600/</v>
          </cell>
          <cell r="C4589" t="str">
            <v>Rotor centrifugo de dupla aspiracao, Torin ou similar, pas para a frente tipo Siroco, modelo CL321-321, com cubo para eixo de 1".  Fornecimento.</v>
          </cell>
          <cell r="D4589" t="str">
            <v>un</v>
          </cell>
          <cell r="E4589">
            <v>186.5</v>
          </cell>
        </row>
        <row r="4590">
          <cell r="A4590" t="str">
            <v>MP017813</v>
          </cell>
          <cell r="B4590" t="str">
            <v>MP10050050/</v>
          </cell>
          <cell r="C4590" t="str">
            <v>Equipe de servicos atuando na manutencao preventiva e corretiva de sistemas de ar condicionado central, realizando testes e verificacoes periodicas com reparos dos defeitos encontrados nesses equipamentos.</v>
          </cell>
          <cell r="D4590" t="str">
            <v>mes</v>
          </cell>
          <cell r="E4590">
            <v>8329.0300000000007</v>
          </cell>
        </row>
        <row r="4591">
          <cell r="A4591" t="str">
            <v>MT000075</v>
          </cell>
          <cell r="B4591" t="str">
            <v>MT05050050/</v>
          </cell>
          <cell r="C4591" t="str">
            <v>Escavacao manual de vala em material de 1a categoria (areia, argila ou picarra), exclusive escoramento e esgotamento.</v>
          </cell>
          <cell r="D4591" t="str">
            <v>m3</v>
          </cell>
          <cell r="E4591">
            <v>9.68</v>
          </cell>
        </row>
        <row r="4592">
          <cell r="A4592" t="str">
            <v>MT000076</v>
          </cell>
          <cell r="B4592" t="str">
            <v>MT05050100/</v>
          </cell>
          <cell r="C4592" t="str">
            <v>Escavacao manual de vala em material de 1a categoria (areia, argila ou picarra), entre 1,50m e 3m de profundidade, exclusive escoramento e esgotamento.</v>
          </cell>
          <cell r="D4592" t="str">
            <v>m3</v>
          </cell>
          <cell r="E4592">
            <v>21.78</v>
          </cell>
        </row>
        <row r="4593">
          <cell r="A4593" t="str">
            <v>MT000077</v>
          </cell>
          <cell r="B4593" t="str">
            <v>MT05050150/</v>
          </cell>
          <cell r="C4593" t="str">
            <v>Escavacao manual de vala em material de 1a categoria (areia, argila ou picarra), entre 3m e 4,50m de profundidade, exclusive escoramento e esgotamento.</v>
          </cell>
          <cell r="D4593" t="str">
            <v>m3</v>
          </cell>
          <cell r="E4593">
            <v>29.05</v>
          </cell>
        </row>
        <row r="4594">
          <cell r="A4594" t="str">
            <v>MT000078</v>
          </cell>
          <cell r="B4594" t="str">
            <v>MT05050200/</v>
          </cell>
          <cell r="C4594" t="str">
            <v>Escavacao manual de vala em material de 1a categoria (areia, argila ou picarra), entre 4,50m e 6m de profundidade, exclusive escoramento e esgotamento.</v>
          </cell>
          <cell r="D4594" t="str">
            <v>m3</v>
          </cell>
          <cell r="E4594">
            <v>38.729999999999997</v>
          </cell>
        </row>
        <row r="4595">
          <cell r="A4595" t="str">
            <v>MT000082</v>
          </cell>
          <cell r="B4595" t="str">
            <v>MT05100050/</v>
          </cell>
          <cell r="C4595" t="str">
            <v>Desmonte manual em material de 2a categoria (moledo ou rocha decomposta).</v>
          </cell>
          <cell r="D4595" t="str">
            <v>m3</v>
          </cell>
          <cell r="E4595">
            <v>31.7</v>
          </cell>
        </row>
        <row r="4596">
          <cell r="A4596" t="str">
            <v>MT017703</v>
          </cell>
          <cell r="B4596" t="str">
            <v>MT05100100/</v>
          </cell>
          <cell r="C4596" t="str">
            <v>Escavacao manual de vala a frio em material de 2a categoria (moledo ou rocha decomposta) ate 1,50m de profundidade, exclusive escoramento e esgotamento.</v>
          </cell>
          <cell r="D4596" t="str">
            <v>m3</v>
          </cell>
          <cell r="E4596">
            <v>24.33</v>
          </cell>
        </row>
        <row r="4597">
          <cell r="A4597" t="str">
            <v>MT017704</v>
          </cell>
          <cell r="B4597" t="str">
            <v>MT05100150/</v>
          </cell>
          <cell r="C4597" t="str">
            <v>Escavacao manual de vala a frio em material de 2a categoria (moledo ou rocha decomposta) de 1,50m e 3m de profundidade, exclusive escoramento e esgotamento.</v>
          </cell>
          <cell r="D4597" t="str">
            <v>m3</v>
          </cell>
          <cell r="E4597">
            <v>26</v>
          </cell>
        </row>
        <row r="4598">
          <cell r="A4598" t="str">
            <v>MT000083</v>
          </cell>
          <cell r="B4598" t="str">
            <v>MT05100200/</v>
          </cell>
          <cell r="C4598" t="str">
            <v>Marroamento de material de 2a categoria (rocha decomposta), com volume maximo de 0,064m3, para reducao a pedra-de-mao, referindo-se o preco ao material solto, depois de marroado.</v>
          </cell>
          <cell r="D4598" t="str">
            <v>m3</v>
          </cell>
          <cell r="E4598">
            <v>11.85</v>
          </cell>
        </row>
        <row r="4599">
          <cell r="A4599" t="str">
            <v>MT018081</v>
          </cell>
          <cell r="B4599" t="str">
            <v>MT05150015/</v>
          </cell>
          <cell r="C4599" t="e">
            <v>#N/A</v>
          </cell>
          <cell r="D4599" t="e">
            <v>#N/A</v>
          </cell>
          <cell r="E4599">
            <v>1.76</v>
          </cell>
        </row>
        <row r="4600">
          <cell r="A4600" t="str">
            <v>MT000080</v>
          </cell>
          <cell r="B4600" t="str">
            <v>MT05150050/</v>
          </cell>
          <cell r="C4600" t="str">
            <v>Escavacao manual de vala em lodo, ate 1,50m de profundidade, exclusive escoramento e esgotamento.</v>
          </cell>
          <cell r="D4600" t="str">
            <v>m3</v>
          </cell>
          <cell r="E4600">
            <v>26.63</v>
          </cell>
        </row>
        <row r="4601">
          <cell r="A4601" t="str">
            <v>MT005192</v>
          </cell>
          <cell r="B4601" t="str">
            <v>MT05200050/</v>
          </cell>
          <cell r="C4601" t="str">
            <v>Escavacao e reaterro de vala, em material de 1a categoria, para ligacao de agua potavel.</v>
          </cell>
          <cell r="D4601" t="str">
            <v>m</v>
          </cell>
          <cell r="E4601">
            <v>2.42</v>
          </cell>
        </row>
        <row r="4602">
          <cell r="A4602" t="str">
            <v>MT005189</v>
          </cell>
          <cell r="B4602" t="str">
            <v>MT05200100/</v>
          </cell>
          <cell r="C4602" t="str">
            <v>Escavacao e reaterro de vala, em material de 1a categoria, para ligacao predial de esgoto sanitario.</v>
          </cell>
          <cell r="D4602" t="str">
            <v>m</v>
          </cell>
          <cell r="E4602">
            <v>11.91</v>
          </cell>
        </row>
        <row r="4603">
          <cell r="A4603" t="str">
            <v>MT017778</v>
          </cell>
          <cell r="B4603" t="str">
            <v>MT05250050/</v>
          </cell>
          <cell r="C4603" t="str">
            <v>Desmonte manual de bloco de material de 3a categoria (rocha viva), inclusive reducao a pedra-de-mao.</v>
          </cell>
          <cell r="D4603" t="str">
            <v>m3</v>
          </cell>
          <cell r="E4603">
            <v>35.22</v>
          </cell>
        </row>
        <row r="4604">
          <cell r="A4604" t="str">
            <v>MT000084</v>
          </cell>
          <cell r="B4604" t="str">
            <v>MT05300050/</v>
          </cell>
          <cell r="C4604" t="str">
            <v>Escavacao manual em material de 1a categoria, a ceu aberto, ate 0,50m de profundidade com remocao ate 1 dam.</v>
          </cell>
          <cell r="D4604" t="str">
            <v>m3</v>
          </cell>
          <cell r="E4604">
            <v>11.62</v>
          </cell>
        </row>
        <row r="4605">
          <cell r="A4605" t="str">
            <v>MT017779</v>
          </cell>
          <cell r="B4605" t="str">
            <v>MT05300100/</v>
          </cell>
          <cell r="C4605" t="str">
            <v>Escavacao manual em material de 1a categoria, a ceu aberto, para profundidades maiores que 0,50m, com remocao ate 10m (1dam).</v>
          </cell>
          <cell r="D4605" t="str">
            <v>m3</v>
          </cell>
          <cell r="E4605">
            <v>13.55</v>
          </cell>
        </row>
        <row r="4606">
          <cell r="A4606" t="str">
            <v>MT000088</v>
          </cell>
          <cell r="B4606" t="str">
            <v>MT05350050/</v>
          </cell>
          <cell r="C4606" t="str">
            <v>Escoramento simples, aberto, de vala de pouca profundidade, inclusive fornecimento dos materiais (pecas de Pinho de 3a ou similar - 1 1/2"x9" e 3"x6").</v>
          </cell>
          <cell r="D4606" t="str">
            <v>m2</v>
          </cell>
          <cell r="E4606">
            <v>13</v>
          </cell>
        </row>
        <row r="4607">
          <cell r="A4607" t="str">
            <v>MT000087</v>
          </cell>
          <cell r="B4607" t="str">
            <v>MT05350100/</v>
          </cell>
          <cell r="C4607" t="str">
            <v>Escoramento simples, fechado, de vala de pouca profundidade, inclusive fornecimento dos materiais (pecas de Pinho de 3a ou similar  - 1 1/2"x9" e 3"x6").</v>
          </cell>
          <cell r="D4607" t="str">
            <v>m2</v>
          </cell>
          <cell r="E4607">
            <v>29.4</v>
          </cell>
        </row>
        <row r="4608">
          <cell r="A4608" t="str">
            <v>PJ006715</v>
          </cell>
          <cell r="B4608" t="str">
            <v>PJ20050353/</v>
          </cell>
          <cell r="C4608" t="str">
            <v>Capina manual, remocao e selecao de mudas de essencias florestais, custo valido para cada 100 unidades, com altura de 20cm e largura de 13cm.</v>
          </cell>
          <cell r="D4608" t="str">
            <v>un</v>
          </cell>
          <cell r="E4608">
            <v>0.71</v>
          </cell>
        </row>
        <row r="4609">
          <cell r="A4609" t="str">
            <v>PJ006716</v>
          </cell>
          <cell r="B4609" t="str">
            <v>PJ20050356/</v>
          </cell>
          <cell r="C4609" t="str">
            <v>Capina manual, remocao e selecao de mudas de essencias florestais, custo valido para cada 100 unidades, com altura de 30cm e largura de 15cm.</v>
          </cell>
          <cell r="D4609" t="str">
            <v>un</v>
          </cell>
          <cell r="E4609">
            <v>0.93</v>
          </cell>
        </row>
        <row r="4610">
          <cell r="A4610" t="str">
            <v>PJ006717</v>
          </cell>
          <cell r="B4610" t="str">
            <v>PJ20050359/</v>
          </cell>
          <cell r="C4610" t="str">
            <v>Capina manual, remocao e selecao de mudas de essencias florestais, custo valido para cada 100 unidades, com altura de 35cm e largura de 25cm.</v>
          </cell>
          <cell r="D4610" t="str">
            <v>un</v>
          </cell>
          <cell r="E4610">
            <v>2.71</v>
          </cell>
        </row>
        <row r="4611">
          <cell r="A4611" t="str">
            <v>PJ018090</v>
          </cell>
          <cell r="B4611" t="str">
            <v>PJ20050375/</v>
          </cell>
          <cell r="C4611" t="e">
            <v>#N/A</v>
          </cell>
          <cell r="D4611" t="e">
            <v>#N/A</v>
          </cell>
          <cell r="E4611">
            <v>19.850000000000001</v>
          </cell>
        </row>
        <row r="4612">
          <cell r="A4612" t="str">
            <v>PJ004859</v>
          </cell>
          <cell r="B4612" t="str">
            <v>PJ20050380/</v>
          </cell>
          <cell r="C4612" t="str">
            <v>Corte de grama com maquinas motorizadas, inclusive varredura e recolhimento de residuos.</v>
          </cell>
          <cell r="D4612" t="str">
            <v>ha</v>
          </cell>
          <cell r="E4612">
            <v>460.34</v>
          </cell>
        </row>
        <row r="4613">
          <cell r="A4613" t="str">
            <v>PJ000532</v>
          </cell>
          <cell r="B4613" t="str">
            <v>PJ20050390/</v>
          </cell>
          <cell r="C4613" t="str">
            <v>Combate de formigas, com aplicacao de formicida, em encosta.</v>
          </cell>
          <cell r="D4613" t="str">
            <v>ha</v>
          </cell>
          <cell r="E4613">
            <v>114.23</v>
          </cell>
        </row>
        <row r="4614">
          <cell r="A4614" t="str">
            <v>PJ000514</v>
          </cell>
          <cell r="B4614" t="str">
            <v>PJ20050400/</v>
          </cell>
          <cell r="C4614" t="str">
            <v>Catacao manual de papeis em superficie gramada.</v>
          </cell>
          <cell r="D4614" t="str">
            <v>ha</v>
          </cell>
          <cell r="E4614">
            <v>8.51</v>
          </cell>
        </row>
        <row r="4615">
          <cell r="A4615" t="str">
            <v>PJ000524</v>
          </cell>
          <cell r="B4615" t="str">
            <v>PJ20050450/</v>
          </cell>
          <cell r="C4615" t="str">
            <v>Irrigacao de gramado e/ou canteiro com Caminhao Pipa, exclusive o fornecimento da agua.</v>
          </cell>
          <cell r="D4615" t="str">
            <v>m2</v>
          </cell>
          <cell r="E4615">
            <v>0.03</v>
          </cell>
        </row>
        <row r="4616">
          <cell r="A4616" t="str">
            <v>PJ018049</v>
          </cell>
          <cell r="B4616" t="str">
            <v>PJ20050451/</v>
          </cell>
          <cell r="C4616" t="str">
            <v>Irrigacao de gramado e/ou canteiros com Caminhao Pipa, inclusive fornecimento da agua.</v>
          </cell>
          <cell r="D4616" t="str">
            <v>m2</v>
          </cell>
          <cell r="E4616">
            <v>7.0000000000000007E-2</v>
          </cell>
        </row>
        <row r="4617">
          <cell r="A4617" t="str">
            <v>PJ000525</v>
          </cell>
          <cell r="B4617" t="str">
            <v>PJ20050453/</v>
          </cell>
          <cell r="C4617" t="str">
            <v>Irrigacao de arvore e/ou palmeira com Caminhao Pipa, exclusive o fornecimento da agua.</v>
          </cell>
          <cell r="D4617" t="str">
            <v>un</v>
          </cell>
          <cell r="E4617">
            <v>0.26</v>
          </cell>
        </row>
        <row r="4618">
          <cell r="A4618" t="str">
            <v>PJ018050</v>
          </cell>
          <cell r="B4618" t="str">
            <v>PJ20050454/</v>
          </cell>
          <cell r="C4618" t="str">
            <v>Irrigacao de arvore e/ou palmeira com Caminhao Pipa, inclusive fornecimento da agua.</v>
          </cell>
          <cell r="D4618" t="str">
            <v>m2</v>
          </cell>
          <cell r="E4618">
            <v>0.3</v>
          </cell>
        </row>
        <row r="4619">
          <cell r="A4619" t="str">
            <v>PJ000521</v>
          </cell>
          <cell r="B4619" t="str">
            <v>PJ20050500/</v>
          </cell>
          <cell r="C4619" t="str">
            <v>Limpeza, apos esvaziamento, de fundo de lago e/ou canal.</v>
          </cell>
          <cell r="D4619" t="str">
            <v>m2</v>
          </cell>
          <cell r="E4619">
            <v>0.8</v>
          </cell>
        </row>
        <row r="4620">
          <cell r="A4620" t="str">
            <v>PJ000522</v>
          </cell>
          <cell r="B4620" t="str">
            <v>PJ20050503/</v>
          </cell>
          <cell r="C4620" t="str">
            <v>Limpeza de caixa de ralo em praca e/ou parque.</v>
          </cell>
          <cell r="D4620" t="str">
            <v>un</v>
          </cell>
          <cell r="E4620">
            <v>4.79</v>
          </cell>
        </row>
        <row r="4621">
          <cell r="A4621" t="str">
            <v>PJ000520</v>
          </cell>
          <cell r="B4621" t="str">
            <v>PJ20050506/</v>
          </cell>
          <cell r="C4621" t="str">
            <v>Limpeza de folhas e papeis flutuando em lago e/ou canal.</v>
          </cell>
          <cell r="D4621" t="str">
            <v>ha</v>
          </cell>
          <cell r="E4621">
            <v>53.19</v>
          </cell>
        </row>
        <row r="4622">
          <cell r="A4622" t="str">
            <v>PJ000511</v>
          </cell>
          <cell r="B4622" t="str">
            <v>PJ20050550/</v>
          </cell>
          <cell r="C4622" t="str">
            <v>Manutencao e recomposicao de areas ajardinadas, corte de folhas e ramos secos, retirada de parasitas, limpeza e replantio de arbustos.</v>
          </cell>
          <cell r="D4622" t="str">
            <v>m2</v>
          </cell>
          <cell r="E4622">
            <v>0.32</v>
          </cell>
        </row>
        <row r="4623">
          <cell r="A4623" t="str">
            <v>PJ005790</v>
          </cell>
          <cell r="B4623" t="str">
            <v>PJ20050600/</v>
          </cell>
          <cell r="C4623" t="str">
            <v>Nivelamento e compactacao de areas ensaibradas.</v>
          </cell>
          <cell r="D4623" t="str">
            <v>ha</v>
          </cell>
          <cell r="E4623">
            <v>962.68</v>
          </cell>
        </row>
        <row r="4624">
          <cell r="A4624" t="str">
            <v>PJ006930</v>
          </cell>
          <cell r="B4624" t="str">
            <v>PJ20050650/</v>
          </cell>
          <cell r="C4624" t="str">
            <v>Rega de jardim ou gramado, com esguicho, usando agua local canalizada.</v>
          </cell>
          <cell r="D4624" t="str">
            <v>dam2</v>
          </cell>
          <cell r="E4624">
            <v>0.97</v>
          </cell>
        </row>
        <row r="4625">
          <cell r="A4625" t="str">
            <v>PJ010230</v>
          </cell>
          <cell r="B4625" t="str">
            <v>PJ20050700/</v>
          </cell>
          <cell r="C4625" t="str">
            <v>Retirada de gramineas em piso de pedra portuguesa, utilizando rocadeira costal.</v>
          </cell>
          <cell r="D4625" t="str">
            <v>m2</v>
          </cell>
          <cell r="E4625">
            <v>0.6</v>
          </cell>
        </row>
        <row r="4626">
          <cell r="A4626" t="str">
            <v>PJ005376</v>
          </cell>
          <cell r="B4626" t="str">
            <v>PJ20050703/</v>
          </cell>
          <cell r="C4626" t="str">
            <v>Retirada de cobertura vegetal de piso de junta seca.</v>
          </cell>
          <cell r="D4626" t="str">
            <v>m</v>
          </cell>
          <cell r="E4626">
            <v>8.69</v>
          </cell>
        </row>
        <row r="4627">
          <cell r="A4627" t="str">
            <v>PJ004854</v>
          </cell>
          <cell r="B4627" t="str">
            <v>PJ20050750/</v>
          </cell>
          <cell r="C4627" t="str">
            <v>Retirada de material proveniente de poda de varredura ou de limpeza diversas, a ser feita em caminhao com no minimo 4m3 de capacidade, compreendendo carga, descarga e transporte ate 30Km de distancia.</v>
          </cell>
          <cell r="D4627" t="str">
            <v>m3</v>
          </cell>
          <cell r="E4627">
            <v>9.2899999999999991</v>
          </cell>
        </row>
        <row r="4628">
          <cell r="A4628" t="str">
            <v>PJ017787</v>
          </cell>
          <cell r="B4628" t="str">
            <v>PJ20050800/</v>
          </cell>
          <cell r="C4628" t="str">
            <v>Retirada de protetor de arvore, inclusive carga, descarga e transporte.</v>
          </cell>
          <cell r="D4628" t="str">
            <v>un</v>
          </cell>
          <cell r="E4628">
            <v>4.05</v>
          </cell>
        </row>
        <row r="4629">
          <cell r="A4629" t="str">
            <v>PJ000512</v>
          </cell>
          <cell r="B4629" t="str">
            <v>PJ20050850/</v>
          </cell>
          <cell r="C4629" t="str">
            <v>Retirada de galhos secos e de parasitas em arvores.</v>
          </cell>
          <cell r="D4629" t="str">
            <v>un</v>
          </cell>
          <cell r="E4629">
            <v>26.59</v>
          </cell>
        </row>
        <row r="4630">
          <cell r="A4630" t="str">
            <v>PJ000509</v>
          </cell>
          <cell r="B4630" t="str">
            <v>PJ20050870/</v>
          </cell>
          <cell r="C4630" t="str">
            <v>Revolvimento de solo ate 20cm de profundidade.</v>
          </cell>
          <cell r="D4630" t="str">
            <v>m2</v>
          </cell>
          <cell r="E4630">
            <v>0.73</v>
          </cell>
        </row>
        <row r="4631">
          <cell r="A4631" t="str">
            <v>PJ017860</v>
          </cell>
          <cell r="B4631" t="str">
            <v>PJ20050900/</v>
          </cell>
          <cell r="C4631" t="str">
            <v>Varredura de folhas, papeis, etc, em area de brita.</v>
          </cell>
          <cell r="D4631" t="str">
            <v>m2</v>
          </cell>
          <cell r="E4631">
            <v>0.19</v>
          </cell>
        </row>
        <row r="4632">
          <cell r="A4632" t="str">
            <v>PJ000517</v>
          </cell>
          <cell r="B4632" t="str">
            <v>PJ20050903/</v>
          </cell>
          <cell r="C4632" t="str">
            <v>Varredura de folhas, papeis e etc., em area ensaibrada.</v>
          </cell>
          <cell r="D4632" t="str">
            <v>ha</v>
          </cell>
          <cell r="E4632">
            <v>117.02</v>
          </cell>
        </row>
        <row r="4633">
          <cell r="A4633" t="str">
            <v>PJ000515</v>
          </cell>
          <cell r="B4633" t="str">
            <v>PJ20050906/</v>
          </cell>
          <cell r="C4633" t="str">
            <v>Varredura de folhas, papeis e etc., em area gramada.</v>
          </cell>
          <cell r="D4633" t="str">
            <v>ha</v>
          </cell>
          <cell r="E4633">
            <v>132.97</v>
          </cell>
        </row>
        <row r="4634">
          <cell r="A4634" t="str">
            <v>PJ000516</v>
          </cell>
          <cell r="B4634" t="str">
            <v>PJ20050909/</v>
          </cell>
          <cell r="C4634" t="str">
            <v>Varredura de folhas, papeis e etc., em area pavimentada.</v>
          </cell>
          <cell r="D4634" t="str">
            <v>ha</v>
          </cell>
          <cell r="E4634">
            <v>106.38</v>
          </cell>
        </row>
        <row r="4635">
          <cell r="A4635" t="str">
            <v>PJ000533</v>
          </cell>
          <cell r="B4635" t="str">
            <v>PJ20100050/</v>
          </cell>
          <cell r="C4635" t="str">
            <v>Arrancamento e replantio de arvore adulta, entre 3m e 5m de altura e ate 20cm de diametro, inclusive escavacao e rega durante 15 dias, exclusive transporte.</v>
          </cell>
          <cell r="D4635" t="str">
            <v>un</v>
          </cell>
          <cell r="E4635">
            <v>50.83</v>
          </cell>
        </row>
        <row r="4636">
          <cell r="A4636" t="str">
            <v>PJ009405</v>
          </cell>
          <cell r="B4636" t="str">
            <v>PJ20100100/</v>
          </cell>
          <cell r="C4636" t="str">
            <v>Destocamento de arvores de medio porte ate 60cm DAP e raizes profundas, com auxilio mecanico, inclusive carga, descarga e transporte do material resultante ate 30Km.</v>
          </cell>
          <cell r="D4636" t="str">
            <v>un</v>
          </cell>
          <cell r="E4636">
            <v>272.52999999999997</v>
          </cell>
        </row>
        <row r="4637">
          <cell r="A4637" t="str">
            <v>PJ009401</v>
          </cell>
          <cell r="B4637" t="str">
            <v>PJ20100103/</v>
          </cell>
          <cell r="C4637" t="str">
            <v>Destocamento de arvores de grande porte acima de 61cm DAP e raizes profundas, com auxilio mecanico, inclusive carga, descarga e transporte do material resultante ate 30Km.</v>
          </cell>
          <cell r="D4637" t="str">
            <v>un</v>
          </cell>
          <cell r="E4637">
            <v>405.73</v>
          </cell>
        </row>
        <row r="4638">
          <cell r="A4638" t="str">
            <v>PJ008803</v>
          </cell>
          <cell r="B4638" t="str">
            <v>PJ20100150/</v>
          </cell>
          <cell r="C4638" t="str">
            <v xml:space="preserve">Poda leve em arvores de pequeno e medio porte, compreendendo o emprego de Caminhao Carroceria Fixa de 7,5t, moto serra, escada, cordas, serrotes, machadinhas, incluindo carga, descarga e transporte de material resultante ate 30Km (volume em torno de 1m3) </v>
          </cell>
          <cell r="D4638" t="str">
            <v>un</v>
          </cell>
          <cell r="E4638">
            <v>35.99</v>
          </cell>
        </row>
        <row r="4639">
          <cell r="A4639" t="str">
            <v>PJ008804</v>
          </cell>
          <cell r="B4639" t="str">
            <v>PJ20100153/</v>
          </cell>
          <cell r="C4639" t="str">
            <v>Poda leve em arvores de grande porte, compreendendo o emprego de Caminhao Carroceria Fixa de 7,5t, elevador equipado com cacamba atingindo a altura de mais ou menos de 18m, moto serra, escada, cordas, serrotes, machadinhas, incluindo carga, descarga e tra</v>
          </cell>
          <cell r="D4639" t="str">
            <v>un</v>
          </cell>
          <cell r="E4639">
            <v>80.599999999999994</v>
          </cell>
        </row>
        <row r="4640">
          <cell r="A4640" t="str">
            <v>PJ017322</v>
          </cell>
          <cell r="B4640" t="str">
            <v>PJ20100156/</v>
          </cell>
          <cell r="C4640" t="str">
            <v>Poda de conducao de muda de arvore ate 3m de altura, inclusive carga, descarga e transporte do material resultante.</v>
          </cell>
          <cell r="D4640" t="str">
            <v>un</v>
          </cell>
          <cell r="E4640">
            <v>1.81</v>
          </cell>
        </row>
        <row r="4641">
          <cell r="A4641" t="str">
            <v>PJ008805</v>
          </cell>
          <cell r="B4641" t="str">
            <v>PJ20100200/</v>
          </cell>
          <cell r="C4641" t="str">
            <v xml:space="preserve">Poda em arvores de medio e grande porte, compreendendo o emprego de Caminhao Carroceria Fixa de 7,5t, elevador equipado com cacamba atingindo a altura de mais ou menos de 18m, moto serra, escada, cordas, serrotes, machadinhas, incluindo carga, descarga e </v>
          </cell>
          <cell r="D4641" t="str">
            <v>un</v>
          </cell>
          <cell r="E4641">
            <v>213.46</v>
          </cell>
        </row>
        <row r="4642">
          <cell r="A4642" t="str">
            <v>PJ008807</v>
          </cell>
          <cell r="B4642" t="str">
            <v>PJ20100203/</v>
          </cell>
          <cell r="C4642" t="str">
            <v xml:space="preserve">Poda em arvores de medio e grande porte, compreendendo o emprego de Caminhao Carroceria Fixa de 7,5t, elevador equipado com cacamba atingindo a altura de mais ou menos de 18m, moto serra, escada, cordas, serrotes, machadinhas, incluindo carga, descarga e </v>
          </cell>
          <cell r="D4642" t="str">
            <v>un</v>
          </cell>
          <cell r="E4642">
            <v>320.18</v>
          </cell>
        </row>
        <row r="4643">
          <cell r="A4643" t="str">
            <v>PJ009404</v>
          </cell>
          <cell r="B4643" t="str">
            <v>PJ20100250/</v>
          </cell>
          <cell r="C4643" t="str">
            <v>Poda de arvore de medio porte para remocao de arvores, compreendendo o emprego de Caminhao Carroceria Fixa de 7,5t, elevador equipado com cacamba atingindo altura media de 15m, moto serra, escada, corda, serrote, machados, equipamento de seguranca, compre</v>
          </cell>
          <cell r="D4643" t="str">
            <v>un</v>
          </cell>
          <cell r="E4643">
            <v>215.9</v>
          </cell>
        </row>
        <row r="4644">
          <cell r="A4644" t="str">
            <v>PJ009402</v>
          </cell>
          <cell r="B4644" t="str">
            <v>PJ20100253/</v>
          </cell>
          <cell r="C4644" t="str">
            <v>Poda de arvore de grande porte para remocao de arvores, compreendendo o emprego de Caminhao Carroceria Fixa de 7,5t, elevador equipado com cacamba atingindo altura media de 15m, moto serra, escada, corda, serrote, machados, equipamento de seguranca, compr</v>
          </cell>
          <cell r="D4644" t="str">
            <v>un</v>
          </cell>
          <cell r="E4644">
            <v>431.8</v>
          </cell>
        </row>
        <row r="4645">
          <cell r="A4645" t="str">
            <v>PJ009406</v>
          </cell>
          <cell r="B4645" t="str">
            <v>PJ20100300/</v>
          </cell>
          <cell r="C4645" t="str">
            <v>Remocao de arvore de medio porte, compreendendo a poda com o emprego de Caminhao de Carroceria Fixa, elevador equipado com cacamba atingindo altura media de 15m, moto serra, escada, corda, serrote, machados, sinalizacao de desvio de trafego de veiculos, p</v>
          </cell>
          <cell r="D4645" t="str">
            <v>un</v>
          </cell>
          <cell r="E4645">
            <v>488.43</v>
          </cell>
        </row>
        <row r="4646">
          <cell r="A4646" t="str">
            <v>PJ009403</v>
          </cell>
          <cell r="B4646" t="str">
            <v>PJ20100306/</v>
          </cell>
          <cell r="C4646" t="str">
            <v xml:space="preserve">Remocao de arvore de grande porte, compreendendo a poda com o emprego de Caminhao de Carroceria Fixa, elevador equipado com cacamba atingindo altura media de 15m, moto serra, escada, corda, serrote, machados, sinalizacao de desvio de trafego de veiculos, </v>
          </cell>
          <cell r="D4646" t="str">
            <v>un</v>
          </cell>
          <cell r="E4646">
            <v>837.53</v>
          </cell>
        </row>
        <row r="4647">
          <cell r="A4647" t="str">
            <v>PJ017582</v>
          </cell>
          <cell r="B4647" t="str">
            <v>PJ25050050/</v>
          </cell>
          <cell r="C4647" t="str">
            <v>Banco em concreto armado, sem encosto, medindo (225x50x50)cm, modelo B7 da Neorex ou similar.  Fornecimento.</v>
          </cell>
          <cell r="D4647" t="str">
            <v>un</v>
          </cell>
          <cell r="E4647">
            <v>331.09</v>
          </cell>
        </row>
        <row r="4648">
          <cell r="A4648" t="str">
            <v>PJ000541</v>
          </cell>
          <cell r="B4648" t="str">
            <v>PJ25050053/</v>
          </cell>
          <cell r="C4648" t="str">
            <v>Banco de concreto aparente, com 45cm de largura e 10cm de espessura, sobre 2 apoios do mesmo material, com seccao de (10x30)cm.</v>
          </cell>
          <cell r="D4648" t="str">
            <v>m</v>
          </cell>
          <cell r="E4648">
            <v>70.41</v>
          </cell>
        </row>
        <row r="4649">
          <cell r="A4649" t="str">
            <v>PJ004839</v>
          </cell>
          <cell r="B4649" t="str">
            <v>PJ25050056/</v>
          </cell>
          <cell r="C4649" t="str">
            <v>Banco de concreto aparente, medindo 2x0,40x0,20m, fixados sobre apoio do mesmo material, secao de 10x30cm, inclusive carga, descarga e transporte, conforme projeto FPJ.  Fornecimento e colocacao.</v>
          </cell>
          <cell r="D4649" t="str">
            <v>un</v>
          </cell>
          <cell r="E4649">
            <v>246.23</v>
          </cell>
        </row>
        <row r="4650">
          <cell r="A4650" t="str">
            <v>PJ006686</v>
          </cell>
          <cell r="B4650" t="str">
            <v>PJ25050100/</v>
          </cell>
          <cell r="C4650" t="str">
            <v>Banco para jardim, duplo, pes em ferro fundido, assento e encosto em madeira de Lei envernizados, pecas de ferro pintadas em grafite.  Fornecimento e colocacao, inclusive chumbadores.</v>
          </cell>
          <cell r="D4650" t="str">
            <v>un</v>
          </cell>
          <cell r="E4650">
            <v>1048.72</v>
          </cell>
        </row>
        <row r="4651">
          <cell r="A4651" t="str">
            <v>PJ017889</v>
          </cell>
          <cell r="B4651" t="str">
            <v>PJ25050103/</v>
          </cell>
          <cell r="C4651" t="str">
            <v>Bancos para jardim com 14 reguas de madeira de Lei, seccao de (5,5x2,5)cm e comprimento de 2m, presas com parafusos de porca nos pes de ferro fundido, estes com 14Kg, barra de ferro ao centro do assentamento, inclusive espigao de fixacao, 4 bases de concr</v>
          </cell>
          <cell r="D4651" t="str">
            <v>un</v>
          </cell>
          <cell r="E4651">
            <v>395.56</v>
          </cell>
        </row>
        <row r="4652">
          <cell r="A4652" t="str">
            <v>PJ008483</v>
          </cell>
          <cell r="B4652" t="str">
            <v>PJ25050106/</v>
          </cell>
          <cell r="C4652" t="str">
            <v>Banco rustico, referencia M-25, conforme o modelo Pactaplayground ou similar.  Fornecimento e colocacao.</v>
          </cell>
          <cell r="D4652" t="str">
            <v>un</v>
          </cell>
          <cell r="E4652">
            <v>344.82</v>
          </cell>
        </row>
        <row r="4653">
          <cell r="A4653" t="str">
            <v>PJ007681</v>
          </cell>
          <cell r="B4653" t="str">
            <v>PJ25050153/</v>
          </cell>
          <cell r="C4653" t="str">
            <v>Mesa de jogos com 4 bancos, tampo de mesa em marmorite armado, na cor natural, tendo no centro tabuleiro de xadrez em marmorite nas cores branca e preta, pes (mesa e bancos) de concreto armado, conforme projeto FPJ.  Fornecimento e colocacao.</v>
          </cell>
          <cell r="D4653" t="str">
            <v>un</v>
          </cell>
          <cell r="E4653">
            <v>568.48</v>
          </cell>
        </row>
        <row r="4654">
          <cell r="A4654" t="str">
            <v>PJ008484</v>
          </cell>
          <cell r="B4654" t="str">
            <v>PJ25050156/</v>
          </cell>
          <cell r="C4654" t="str">
            <v>Mesal rustica, referencia M-26, conforme o modelo Pactaplayground ou similar.  Fornecimento e colocacao.</v>
          </cell>
          <cell r="D4654" t="str">
            <v>un</v>
          </cell>
          <cell r="E4654">
            <v>501.74</v>
          </cell>
        </row>
        <row r="4655">
          <cell r="A4655" t="str">
            <v>PJ009574</v>
          </cell>
          <cell r="B4655" t="str">
            <v>PJ25050200/</v>
          </cell>
          <cell r="C4655" t="str">
            <v>Prancha de Macaranduba para bancos de jardins, com secao de (15x4,5)cm e comprimento de 2,20m, presa com parafusos e porcas nos pes de ferro e pintura na cor a ser indicada.  Fornecimento e colocacao.</v>
          </cell>
          <cell r="D4655" t="str">
            <v>un</v>
          </cell>
          <cell r="E4655">
            <v>46.78</v>
          </cell>
        </row>
        <row r="4656">
          <cell r="A4656" t="str">
            <v>PJ005001</v>
          </cell>
          <cell r="B4656" t="str">
            <v>PJ25050250/</v>
          </cell>
          <cell r="C4656" t="str">
            <v>Regua madeira de Lei para bancos de jardins, com seccao de (5,5x2,5)cm e comprimento de 2m, presas com parafusos de porcas nos pes de ferro fundido e pintura na cor a ser indicada.  Fornecimento e colocacao.</v>
          </cell>
          <cell r="D4656" t="str">
            <v>un</v>
          </cell>
          <cell r="E4656">
            <v>17.71</v>
          </cell>
        </row>
        <row r="4657">
          <cell r="A4657" t="str">
            <v>PJ007077</v>
          </cell>
          <cell r="B4657" t="str">
            <v>PJ25050253/</v>
          </cell>
          <cell r="C4657" t="str">
            <v>Regua de Macaranduba para bancos de jardins, com seccao de (3x1,5)cm e comprimento de 1m, presas com parafusos de porcas nos pes de ferro e envernizada na cor a ser indicada.  Fornecimento e colocacao.</v>
          </cell>
          <cell r="D4657" t="str">
            <v>un</v>
          </cell>
          <cell r="E4657">
            <v>26.47</v>
          </cell>
        </row>
        <row r="4658">
          <cell r="A4658" t="str">
            <v>PJ017134</v>
          </cell>
          <cell r="B4658" t="str">
            <v>PJ25100050/</v>
          </cell>
          <cell r="C4658" t="str">
            <v>Amarelinha em blocos de concreto pre-moldadas com aplicacao de letras e numeros coloridos em baixo relevo.  Fornecimento e aplicacao.</v>
          </cell>
          <cell r="D4658" t="str">
            <v>un</v>
          </cell>
          <cell r="E4658">
            <v>242.35</v>
          </cell>
        </row>
        <row r="4659">
          <cell r="A4659" t="str">
            <v>PJ001026</v>
          </cell>
          <cell r="B4659" t="str">
            <v>PJ25100060/</v>
          </cell>
          <cell r="C4659" t="str">
            <v>Arco simples em tubos de ferro galvanizado de 1" e 2", chumbados em blocos de concreto, com pintura de base Galvite ou similar e 2 demaos de acabamento, conforme projeto FPJ.  Fornecimento e colocacao.</v>
          </cell>
          <cell r="D4659" t="str">
            <v>un</v>
          </cell>
          <cell r="E4659">
            <v>650.07000000000005</v>
          </cell>
        </row>
        <row r="4660">
          <cell r="A4660" t="str">
            <v>PJ001027</v>
          </cell>
          <cell r="B4660" t="str">
            <v>PJ25100100/</v>
          </cell>
          <cell r="C4660" t="str">
            <v>Barra simples para ginastica, em tubos de ferro galvanizado de 1 1/2" e 4", chumbados em blocos de concreto com pintura de base Galvite ou similar e 2 demaos de acabamento, conforme projeto FPJ.  Fornecimento e colocacao.</v>
          </cell>
          <cell r="D4660" t="str">
            <v>un</v>
          </cell>
          <cell r="E4660">
            <v>639.97</v>
          </cell>
        </row>
        <row r="4661">
          <cell r="A4661" t="str">
            <v>PJ001032</v>
          </cell>
          <cell r="B4661" t="str">
            <v>PJ25100103/</v>
          </cell>
          <cell r="C4661" t="str">
            <v>Barra dupla para ginastica em tubo de ferro galvanizado de 1" horizontais e montantes de 4", chumbados em blocos de concreto, com pintura de base Galvite ou similar e 2 demaos de acabamento, conforme projeto FPJ.  Fornecimento e colocacao.</v>
          </cell>
          <cell r="D4661" t="str">
            <v>un</v>
          </cell>
          <cell r="E4661">
            <v>805.37</v>
          </cell>
        </row>
        <row r="4662">
          <cell r="A4662" t="str">
            <v>PJ005077</v>
          </cell>
          <cell r="B4662" t="str">
            <v>PJ25100106/</v>
          </cell>
          <cell r="C4662" t="str">
            <v>Barra paralelas rustica, referencia M-17, conforme o modelo Pactaplayground ou similar.  Fornecimento e colocacao.</v>
          </cell>
          <cell r="D4662" t="str">
            <v>un</v>
          </cell>
          <cell r="E4662">
            <v>318.2</v>
          </cell>
        </row>
        <row r="4663">
          <cell r="A4663" t="str">
            <v>PJ001028</v>
          </cell>
          <cell r="B4663" t="str">
            <v>PJ25100109/</v>
          </cell>
          <cell r="C4663" t="str">
            <v>Barra paralelas para ginastica, em tubos de ferro galvanizado de 2", chumbados em blocos de concreto com pintura de base Galvite ou similar e 2 demaos de acabamento, conforme projeto FPJ.  Fornecimento e colocacao.</v>
          </cell>
          <cell r="D4663" t="str">
            <v>un</v>
          </cell>
          <cell r="E4663">
            <v>423.03</v>
          </cell>
        </row>
        <row r="4664">
          <cell r="A4664" t="str">
            <v>PJ005078</v>
          </cell>
          <cell r="B4664" t="str">
            <v>PJ25100112/</v>
          </cell>
          <cell r="C4664" t="str">
            <v>Barra de 2 niveis rustica, referencia M-16, conforme o modelo Pactaplayground ou similar.  Fornecimento e colocacao.</v>
          </cell>
          <cell r="D4664" t="str">
            <v>un</v>
          </cell>
          <cell r="E4664">
            <v>266.82</v>
          </cell>
        </row>
        <row r="4665">
          <cell r="A4665" t="str">
            <v>PJ009629</v>
          </cell>
          <cell r="B4665" t="str">
            <v>PJ25100150/</v>
          </cell>
          <cell r="C4665" t="str">
            <v>Balanco 2M com 3 lugares em estrutura de ferro com pintura automotiva, cadeira de ripas com encosto, da Multimeios ou similar.  Fornecimento.</v>
          </cell>
          <cell r="D4665" t="str">
            <v>un</v>
          </cell>
          <cell r="E4665">
            <v>539</v>
          </cell>
        </row>
        <row r="4666">
          <cell r="A4666" t="str">
            <v>PJ018045</v>
          </cell>
          <cell r="B4666" t="str">
            <v>PJ25100152A</v>
          </cell>
          <cell r="C4666" t="str">
            <v xml:space="preserve">Balanco composto com 2 cadeiras, presas em correntes galvanizadas, fixadas por meio de bracadeiras, em travessao de tubo de ferro galvanizado de 2 1/2", suspensas em cavaletes de tubo de ferro galvanizado de 2", chumbados em sapatas de concreto, pintados </v>
          </cell>
          <cell r="D4666" t="str">
            <v>un</v>
          </cell>
          <cell r="E4666">
            <v>879.62</v>
          </cell>
        </row>
        <row r="4667">
          <cell r="A4667" t="str">
            <v>PJ018043</v>
          </cell>
          <cell r="B4667" t="str">
            <v>PJ25100154A</v>
          </cell>
          <cell r="C4667" t="str">
            <v xml:space="preserve">Balanco composto com 3 cadeiras, presas em correntes galvanizadas, fixadas por meio de bracadeiras, em travessao de tubo de ferro galvanizado de 2 1/2", suspensas em cavaletes de tubo de ferro galvanizado de 2", chumbados em sapatas de concreto, pintados </v>
          </cell>
          <cell r="D4667" t="str">
            <v>un</v>
          </cell>
          <cell r="E4667">
            <v>982.74</v>
          </cell>
        </row>
        <row r="4668">
          <cell r="A4668" t="str">
            <v>PJ009516</v>
          </cell>
          <cell r="B4668" t="str">
            <v>PJ25100156/</v>
          </cell>
          <cell r="C4668" t="str">
            <v>Cadeira de balanco completa, com correntes, bracadeiras, rolamentos, parafusos, barras, etc., inclusive desmontagem da danificada, pintura e transporte, conforme projeto FPJ.  Fornecimento e colocacao.</v>
          </cell>
          <cell r="D4668" t="str">
            <v>un</v>
          </cell>
          <cell r="E4668">
            <v>309.95999999999998</v>
          </cell>
        </row>
        <row r="4669">
          <cell r="A4669" t="str">
            <v>PJ018027</v>
          </cell>
          <cell r="B4669" t="str">
            <v>PJ35050403/</v>
          </cell>
          <cell r="C4669" t="str">
            <v>Plantio de mudas de vegetacao cactaceas, exclusive o fornecimento de muda, em area de restinga plana.</v>
          </cell>
          <cell r="D4669" t="str">
            <v>un</v>
          </cell>
          <cell r="E4669">
            <v>0.23</v>
          </cell>
        </row>
        <row r="4670">
          <cell r="A4670" t="str">
            <v>PJ018028</v>
          </cell>
          <cell r="B4670" t="str">
            <v>PJ35050406/</v>
          </cell>
          <cell r="C4670" t="str">
            <v>Plantio de mudas de vegetacao reptante, exclusive o fornecimento de muda, em area de restinga plana.</v>
          </cell>
          <cell r="D4670" t="str">
            <v>un</v>
          </cell>
          <cell r="E4670">
            <v>0.06</v>
          </cell>
        </row>
        <row r="4671">
          <cell r="A4671" t="str">
            <v>PJ018059</v>
          </cell>
          <cell r="B4671" t="str">
            <v>PJ35050500/</v>
          </cell>
          <cell r="C4671" t="str">
            <v>Plantio de muda de especie de mangezal, de 50 a 70 cm de altura, e abertura de cova de (10x10x20)cm.  Exclusive o fornecimento da muda.</v>
          </cell>
          <cell r="D4671" t="str">
            <v>un</v>
          </cell>
          <cell r="E4671">
            <v>0.75</v>
          </cell>
        </row>
        <row r="4672">
          <cell r="A4672" t="str">
            <v>PJ000534</v>
          </cell>
          <cell r="B4672" t="str">
            <v>PJ40050050/</v>
          </cell>
          <cell r="C4672" t="str">
            <v>Arrancamento e replantio de arbusto com ate 2m de altura.</v>
          </cell>
          <cell r="D4672" t="str">
            <v>un</v>
          </cell>
          <cell r="E4672">
            <v>4.84</v>
          </cell>
        </row>
        <row r="4673">
          <cell r="A4673" t="str">
            <v>PJ009881</v>
          </cell>
          <cell r="B4673" t="str">
            <v>PJ40050100/</v>
          </cell>
          <cell r="C4673" t="str">
            <v>Poda de especies vegetais de baixo nivel de dificuldade, exclusive transporte do material resultante.</v>
          </cell>
          <cell r="D4673" t="str">
            <v>un</v>
          </cell>
          <cell r="E4673">
            <v>36.93</v>
          </cell>
        </row>
        <row r="4674">
          <cell r="A4674" t="str">
            <v>PJ009882</v>
          </cell>
          <cell r="B4674" t="str">
            <v>PJ40050103/</v>
          </cell>
          <cell r="C4674" t="str">
            <v>Poda de especies vegetais de medio nivel de dificuldade, exclusive transporte do material resultante.</v>
          </cell>
          <cell r="D4674" t="str">
            <v>un</v>
          </cell>
          <cell r="E4674">
            <v>72.010000000000005</v>
          </cell>
        </row>
        <row r="4675">
          <cell r="A4675" t="str">
            <v>PJ009883</v>
          </cell>
          <cell r="B4675" t="str">
            <v>PJ40050106/</v>
          </cell>
          <cell r="C4675" t="str">
            <v>Poda de especies vegetais de alto nivel de dificuldade, exclusive transporte do material resultante.</v>
          </cell>
          <cell r="D4675" t="str">
            <v>un</v>
          </cell>
          <cell r="E4675">
            <v>126.48</v>
          </cell>
        </row>
        <row r="4676">
          <cell r="A4676" t="str">
            <v>PJ009876</v>
          </cell>
          <cell r="B4676" t="str">
            <v>PJ40050150/</v>
          </cell>
          <cell r="C4676" t="str">
            <v>Remocao de especies vegetais, porte muda (ate 2m de altura), inclusive carga, descarga e transporte do material ate 30Km.</v>
          </cell>
          <cell r="D4676" t="str">
            <v>un</v>
          </cell>
          <cell r="E4676">
            <v>10.9</v>
          </cell>
        </row>
        <row r="4677">
          <cell r="A4677" t="str">
            <v>PJ009877</v>
          </cell>
          <cell r="B4677" t="str">
            <v>PJ40050153/</v>
          </cell>
          <cell r="C4677" t="str">
            <v>Remocao de especies vegetais, porte pequeno (entre 2m e 4m de altura), inclusive carga, descarga e transporte do material ate 30Km.</v>
          </cell>
          <cell r="D4677" t="str">
            <v>un</v>
          </cell>
          <cell r="E4677">
            <v>40.51</v>
          </cell>
        </row>
        <row r="4678">
          <cell r="A4678" t="str">
            <v>PJ009878</v>
          </cell>
          <cell r="B4678" t="str">
            <v>PJ40050156/</v>
          </cell>
          <cell r="C4678" t="str">
            <v>Remocao de especies vegetais, porte medio (entre 4m e 6m de altura), inclusive carga, descarga e transporte do material ate 30Km.</v>
          </cell>
          <cell r="D4678" t="str">
            <v>un</v>
          </cell>
          <cell r="E4678">
            <v>98.18</v>
          </cell>
        </row>
        <row r="4679">
          <cell r="A4679" t="str">
            <v>PJ009879</v>
          </cell>
          <cell r="B4679" t="str">
            <v>PJ40050159/</v>
          </cell>
          <cell r="C4679" t="str">
            <v>Remocao de especies vegetais, porte grande (acima de 6m de altura), inclusive carga, descarga e transporte do material ate 30Km.</v>
          </cell>
          <cell r="D4679" t="str">
            <v>un</v>
          </cell>
          <cell r="E4679">
            <v>194.52</v>
          </cell>
        </row>
        <row r="4680">
          <cell r="A4680" t="str">
            <v>PJ009880</v>
          </cell>
          <cell r="B4680" t="str">
            <v>PJ40050200/</v>
          </cell>
          <cell r="C4680" t="str">
            <v>Transplante de vegetais de  porte pequeno (entre 2m e 4m de altura), inclusive carga, descarga e transporte do material ate 30Km.</v>
          </cell>
          <cell r="D4680" t="str">
            <v>un</v>
          </cell>
          <cell r="E4680">
            <v>75.86</v>
          </cell>
        </row>
        <row r="4681">
          <cell r="A4681" t="str">
            <v>PJ009890</v>
          </cell>
          <cell r="B4681" t="str">
            <v>PJ40100050/</v>
          </cell>
          <cell r="C4681" t="str">
            <v>Adubacao diferenciada em especies vegetais de qualquer natureza.</v>
          </cell>
          <cell r="D4681" t="str">
            <v>un</v>
          </cell>
          <cell r="E4681">
            <v>20.27</v>
          </cell>
        </row>
        <row r="4682">
          <cell r="A4682" t="str">
            <v>PJ017323</v>
          </cell>
          <cell r="B4682" t="str">
            <v>PJ40100053/</v>
          </cell>
          <cell r="C4682" t="str">
            <v>Adubacao quimica com formula completa (NPK-10-10-10) em golas de arvore, inclusive limpeza e revolvimento de solo.</v>
          </cell>
          <cell r="D4682" t="str">
            <v>un</v>
          </cell>
          <cell r="E4682">
            <v>0.76</v>
          </cell>
        </row>
        <row r="4683">
          <cell r="A4683" t="str">
            <v>PJ010387</v>
          </cell>
          <cell r="B4683" t="str">
            <v>PJ40100100/</v>
          </cell>
          <cell r="C4683" t="str">
            <v>Combate a colonia de cupins em arvores atraves do metodo por iscagem (custo valido para um minimo de 30 arvores).</v>
          </cell>
          <cell r="D4683" t="str">
            <v>mes</v>
          </cell>
          <cell r="E4683">
            <v>111.94</v>
          </cell>
        </row>
        <row r="4684">
          <cell r="A4684" t="str">
            <v>PJ009888</v>
          </cell>
          <cell r="B4684" t="str">
            <v>PJ40100150/</v>
          </cell>
          <cell r="C4684" t="str">
            <v>Controle quimico de especies vegetais de qualquer natureza.</v>
          </cell>
          <cell r="D4684" t="str">
            <v>un</v>
          </cell>
          <cell r="E4684">
            <v>86.95</v>
          </cell>
        </row>
        <row r="4685">
          <cell r="A4685" t="str">
            <v>PJ009889</v>
          </cell>
          <cell r="B4685" t="str">
            <v>PJ40100200/</v>
          </cell>
          <cell r="C4685" t="str">
            <v>Dendrocirurgia em especies vegetais de qualquer natureza.</v>
          </cell>
          <cell r="D4685" t="str">
            <v>un</v>
          </cell>
          <cell r="E4685">
            <v>263.25</v>
          </cell>
        </row>
        <row r="4686">
          <cell r="A4686" t="str">
            <v>PJ009891</v>
          </cell>
          <cell r="B4686" t="str">
            <v>PJ40100250/</v>
          </cell>
          <cell r="C4686" t="str">
            <v>Pincelamento em lesao de especies vegetais de qualquer natureza.</v>
          </cell>
          <cell r="D4686" t="str">
            <v>un</v>
          </cell>
          <cell r="E4686">
            <v>13.43</v>
          </cell>
        </row>
        <row r="4687">
          <cell r="A4687" t="str">
            <v>PJ009892</v>
          </cell>
          <cell r="B4687" t="str">
            <v>PJ40100300/</v>
          </cell>
          <cell r="C4687" t="str">
            <v>Retutoramento de especies vegetais de qualquer natureza.</v>
          </cell>
          <cell r="D4687" t="str">
            <v>un</v>
          </cell>
          <cell r="E4687">
            <v>7.59</v>
          </cell>
        </row>
        <row r="4688">
          <cell r="A4688" t="str">
            <v>PJ010388</v>
          </cell>
          <cell r="B4688" t="str">
            <v>PJ40100350/</v>
          </cell>
          <cell r="C4688" t="str">
            <v>Tratamento de arvores com lesoes acima de 0,50m2, compreendendo: raspagem do material necrosado, aplicacao de fungicidas, inseticidas, hormonios e impermeabilizantes, fechamento das cavidades com espuma de poliuretano coberta com nata de cimento e incorpo</v>
          </cell>
          <cell r="D4688" t="str">
            <v>un</v>
          </cell>
          <cell r="E4688">
            <v>114.35</v>
          </cell>
        </row>
        <row r="4689">
          <cell r="A4689" t="str">
            <v>PJ010389</v>
          </cell>
          <cell r="B4689" t="str">
            <v>PJ40100353/</v>
          </cell>
          <cell r="C4689" t="str">
            <v>Tratamento de arvores com lesoes ate 0,50m2, compreendendo: raspagem do material necrosado, aplicacao de fungicidas, inseticidas, hormonios e impermeabilizantes, fechamento das cavidades com espuma de poliuretano coberta com nata de cimento e incorporacao</v>
          </cell>
          <cell r="D4689" t="str">
            <v>un</v>
          </cell>
          <cell r="E4689">
            <v>79.25</v>
          </cell>
        </row>
        <row r="4690">
          <cell r="A4690" t="str">
            <v>PJ007341</v>
          </cell>
          <cell r="B4690" t="str">
            <v>PJ40100356/</v>
          </cell>
          <cell r="C4690" t="str">
            <v>Tratamento fitossanitario em arvores, compreendendo: execucao de pequenas podas (galhos e ramos comprometidos); raspagem de material necrosado; aplicacao de fungicidas, inseticidas, hormonios, impermeabilizantes e fertilizantes; alargamento de golas; revo</v>
          </cell>
          <cell r="D4690" t="str">
            <v>un</v>
          </cell>
          <cell r="E4690">
            <v>676.41</v>
          </cell>
        </row>
        <row r="4691">
          <cell r="A4691" t="str">
            <v>PJ010390</v>
          </cell>
          <cell r="B4691" t="str">
            <v>PJ40100359/</v>
          </cell>
          <cell r="C4691" t="str">
            <v>Tratamento fitossanitario para o combate a seca de arvores, compreendendo: aplicacao de fungicida e repelente e incorporacao de materias para enriquecimento do solo, exclusive mao-de-obra.</v>
          </cell>
          <cell r="D4691" t="str">
            <v>un</v>
          </cell>
          <cell r="E4691">
            <v>20.83</v>
          </cell>
        </row>
        <row r="4692">
          <cell r="A4692" t="str">
            <v>PJ009216</v>
          </cell>
          <cell r="B4692" t="str">
            <v>PJ99990050/</v>
          </cell>
          <cell r="C4692" t="str">
            <v>Contentor plastico para coleta de lixo domiciliar em polietileno (DIN) de 360l.  Fornecimento.</v>
          </cell>
          <cell r="D4692" t="str">
            <v>un</v>
          </cell>
          <cell r="E4692">
            <v>1027.5</v>
          </cell>
        </row>
        <row r="4693">
          <cell r="A4693" t="str">
            <v>PJ010278</v>
          </cell>
          <cell r="B4693" t="str">
            <v>PJ99990053/</v>
          </cell>
          <cell r="C4693" t="str">
            <v>Contentor plastico em polietileno, com duas rodas macicas de borracha, capacidade para 240 litros.  Fornecimento.</v>
          </cell>
          <cell r="D4693" t="str">
            <v>un</v>
          </cell>
          <cell r="E4693">
            <v>254.25</v>
          </cell>
        </row>
        <row r="4694">
          <cell r="A4694" t="str">
            <v>PJ017173</v>
          </cell>
          <cell r="B4694" t="str">
            <v>PJ99990100/</v>
          </cell>
          <cell r="C4694" t="str">
            <v>Fitilho de nylon brancoredondo.  Fornecimento.</v>
          </cell>
          <cell r="D4694" t="str">
            <v>Kg</v>
          </cell>
          <cell r="E4694">
            <v>10.39</v>
          </cell>
        </row>
        <row r="4695">
          <cell r="A4695" t="str">
            <v>PJ010428</v>
          </cell>
          <cell r="B4695" t="str">
            <v>PJ99990150/</v>
          </cell>
          <cell r="C4695" t="str">
            <v>Grampo de apoio em tubos de aco galvanizado, com (1,20x1,36)m, formado por 2 tubos de 4" na vertical e 1 tubo de 2" na horizontal, fixados por encaixe, com tratamento anticorrosivo e pintura.  Fornecimento e colocacao.</v>
          </cell>
          <cell r="D4695" t="str">
            <v>mod</v>
          </cell>
          <cell r="E4695">
            <v>341.65</v>
          </cell>
        </row>
        <row r="4696">
          <cell r="A4696" t="str">
            <v>PJ010271</v>
          </cell>
          <cell r="B4696" t="str">
            <v>PJ99990200/</v>
          </cell>
          <cell r="C4696" t="str">
            <v>Papeleira plastica para vias e pracas publicas em polietileno (DIN), capacidade para 50l, medindo (75,50x34,50x43,50)cm.  Fornecimento e colocacao.</v>
          </cell>
          <cell r="D4696" t="str">
            <v>un</v>
          </cell>
          <cell r="E4696">
            <v>86.32</v>
          </cell>
        </row>
        <row r="4697">
          <cell r="A4697" t="str">
            <v>PJ010354</v>
          </cell>
          <cell r="B4697" t="str">
            <v>PJ99990250/</v>
          </cell>
          <cell r="C4697" t="str">
            <v>Tela em polietileno de alta densidade, 100% virgem, com malha de (5x5)cm, com resistencia a tracao de 250Kgf.  Fornecimento e colocacao.</v>
          </cell>
          <cell r="D4697" t="str">
            <v>m2</v>
          </cell>
          <cell r="E4697">
            <v>6.66</v>
          </cell>
        </row>
        <row r="4698">
          <cell r="A4698" t="str">
            <v>PJ017684</v>
          </cell>
          <cell r="B4698" t="str">
            <v>PJ99990300/</v>
          </cell>
          <cell r="C4698" t="str">
            <v>Vaso plastico redondo, na cor terracota, ceramica ou cinza, com diametro entre 30cm e 40cm e altura entre 30cm e 35cm, inclusive prato.  Fornecimento.</v>
          </cell>
          <cell r="D4698" t="str">
            <v>un</v>
          </cell>
          <cell r="E4698">
            <v>6.32</v>
          </cell>
        </row>
        <row r="4699">
          <cell r="A4699" t="str">
            <v>PJ017686</v>
          </cell>
          <cell r="B4699" t="str">
            <v>PJ99990303/</v>
          </cell>
          <cell r="C4699" t="str">
            <v>Vaso plastico quadrado, na cor terracota, ceramica ou cinza, com lados entre 34cm e 40cm e altura entre 28cm e 34cm, inclusive prato.  Fornecimento.</v>
          </cell>
          <cell r="D4699" t="str">
            <v>un</v>
          </cell>
          <cell r="E4699">
            <v>7.8</v>
          </cell>
        </row>
        <row r="4700">
          <cell r="A4700" t="str">
            <v>PJ017685</v>
          </cell>
          <cell r="B4700" t="str">
            <v>PJ99990306/</v>
          </cell>
          <cell r="C4700" t="str">
            <v>Vaso plastico redondo, na cor terracota, ceramica ou cinza, com diametro entre 41cm e 50cm e altura entre 36cm e 40cm, inclusive prato.  Fornecimento.</v>
          </cell>
          <cell r="D4700" t="str">
            <v>un</v>
          </cell>
          <cell r="E4700">
            <v>14.75</v>
          </cell>
        </row>
        <row r="4701">
          <cell r="A4701" t="str">
            <v>PT001147</v>
          </cell>
          <cell r="B4701" t="str">
            <v>PT05050050/</v>
          </cell>
          <cell r="C4701" t="str">
            <v>Remocao de caiacao existente ou pintura a gesso e cola.</v>
          </cell>
          <cell r="D4701" t="str">
            <v>m2</v>
          </cell>
          <cell r="E4701">
            <v>1.75</v>
          </cell>
        </row>
        <row r="4702">
          <cell r="A4702" t="str">
            <v>PT001148</v>
          </cell>
          <cell r="B4702" t="str">
            <v>PT05050100/</v>
          </cell>
          <cell r="C4702" t="str">
            <v>Remocao de pintura plastica, PVA e semelhantes.</v>
          </cell>
          <cell r="D4702" t="str">
            <v>m2</v>
          </cell>
          <cell r="E4702">
            <v>2.2400000000000002</v>
          </cell>
        </row>
        <row r="4703">
          <cell r="A4703" t="str">
            <v>PT005425</v>
          </cell>
          <cell r="B4703" t="str">
            <v>PT05050150/</v>
          </cell>
          <cell r="C4703" t="str">
            <v>Remocao de pintura a oleo, pintura alquidica e vernizes.</v>
          </cell>
          <cell r="D4703" t="str">
            <v>m2</v>
          </cell>
          <cell r="E4703">
            <v>2.46</v>
          </cell>
        </row>
        <row r="4704">
          <cell r="A4704" t="str">
            <v>PT001981</v>
          </cell>
          <cell r="B4704" t="str">
            <v>PT05100050/</v>
          </cell>
          <cell r="C4704" t="str">
            <v>Caiacao externa.</v>
          </cell>
          <cell r="D4704" t="str">
            <v>m2</v>
          </cell>
          <cell r="E4704">
            <v>2.61</v>
          </cell>
        </row>
        <row r="4705">
          <cell r="A4705" t="str">
            <v>PT001097</v>
          </cell>
          <cell r="B4705" t="str">
            <v>PT05100100/</v>
          </cell>
          <cell r="C4705" t="str">
            <v>Caiacao interna ou externa sobre revestimento liso, com adocao de fixador, com 2 demaos.</v>
          </cell>
          <cell r="D4705" t="str">
            <v>m2</v>
          </cell>
          <cell r="E4705">
            <v>2.61</v>
          </cell>
        </row>
        <row r="4706">
          <cell r="A4706" t="str">
            <v>PT001098</v>
          </cell>
          <cell r="B4706" t="str">
            <v>PT05100103/</v>
          </cell>
          <cell r="C4706" t="str">
            <v>Caiacao interna ou externa sobre revestimento liso, com adocao de fixador, com 3 demaos.</v>
          </cell>
          <cell r="D4706" t="str">
            <v>m2</v>
          </cell>
          <cell r="E4706">
            <v>3.48</v>
          </cell>
        </row>
        <row r="4707">
          <cell r="A4707" t="str">
            <v>PT001099</v>
          </cell>
          <cell r="B4707" t="str">
            <v>PT05100150/</v>
          </cell>
          <cell r="C4707" t="str">
            <v>Pintura com nata de cimento, 1 demao, apos limpeza da area.</v>
          </cell>
          <cell r="D4707" t="str">
            <v>m2</v>
          </cell>
          <cell r="E4707">
            <v>1.29</v>
          </cell>
        </row>
        <row r="4708">
          <cell r="A4708" t="str">
            <v>PT001127</v>
          </cell>
          <cell r="B4708" t="str">
            <v>PT05150050/</v>
          </cell>
          <cell r="C4708" t="str">
            <v>Preparo de superficies novas, com revestimento liso, inclusive raspagem, limpeza, demao de impermeabilizante, de massa corrida plastica e lixamento.</v>
          </cell>
          <cell r="D4708" t="str">
            <v>m2</v>
          </cell>
          <cell r="E4708">
            <v>9.23</v>
          </cell>
        </row>
        <row r="4709">
          <cell r="A4709" t="str">
            <v>PT001132</v>
          </cell>
          <cell r="B4709" t="str">
            <v>PT05150056/</v>
          </cell>
          <cell r="C4709" t="str">
            <v>Preparo de superficie interna ou externa de revestimento liso, inclusive demao de impermeabilizante selador, com 2 demaos de massa acrilica e lixamentos necessarios.</v>
          </cell>
          <cell r="D4709" t="str">
            <v>m2</v>
          </cell>
          <cell r="E4709">
            <v>13.96</v>
          </cell>
        </row>
        <row r="4710">
          <cell r="A4710" t="str">
            <v>PT001128</v>
          </cell>
          <cell r="B4710" t="str">
            <v>PT05150100/</v>
          </cell>
          <cell r="C4710" t="str">
            <v>Pintura com tinta plastica fosco aveludada a base de PVA, para interior, equivalente a Suvinil Latex ou similar, acabamento padrao, inclusive 2 demaos sobre a superficie preparada conforme o item PT001127, exclusive este preparo.</v>
          </cell>
          <cell r="D4710" t="str">
            <v>m2</v>
          </cell>
          <cell r="E4710">
            <v>2.93</v>
          </cell>
        </row>
        <row r="4711">
          <cell r="A4711" t="str">
            <v>PT001129</v>
          </cell>
          <cell r="B4711" t="str">
            <v>PT05150103/</v>
          </cell>
          <cell r="C4711" t="str">
            <v>Pintura com tinta plastica fosco aveludada a base de PVA, para interior, equivalente a Suvinil Latex ou similar, acabamento de alta classe sobre a superficie preparada conforme o item PT001127, exclusive este preparo, inclusive 3 lixamentos, 2 demaos de m</v>
          </cell>
          <cell r="D4711" t="str">
            <v>m2</v>
          </cell>
          <cell r="E4711">
            <v>11.18</v>
          </cell>
        </row>
        <row r="4712">
          <cell r="A4712" t="str">
            <v>PT001130</v>
          </cell>
          <cell r="B4712" t="str">
            <v>PT05150106/</v>
          </cell>
          <cell r="C4712" t="str">
            <v>Pintura com tinta plastica fosco aveludada a base de PVA, para interior, equivalente a Suvinil Latex ou similar, inclusive demao de massa, lixamento e 2 demaos de acabamento.</v>
          </cell>
          <cell r="D4712" t="str">
            <v>m2</v>
          </cell>
          <cell r="E4712">
            <v>4.97</v>
          </cell>
        </row>
        <row r="4713">
          <cell r="A4713" t="str">
            <v>PT001133</v>
          </cell>
          <cell r="B4713" t="str">
            <v>PT05150109/</v>
          </cell>
          <cell r="C4713" t="str">
            <v>Pintura com tinta plastica acetinada a base de PVA, para exterior, equivalente a Super Concretina ou similar, inclusive raspagem, demao de impermeabilizacao e 2 demaos de acabamento.</v>
          </cell>
          <cell r="D4713" t="str">
            <v>m2</v>
          </cell>
          <cell r="E4713">
            <v>8.1999999999999993</v>
          </cell>
        </row>
        <row r="4714">
          <cell r="A4714" t="str">
            <v>PT001135</v>
          </cell>
          <cell r="B4714" t="str">
            <v>PT05150112/</v>
          </cell>
          <cell r="C4714" t="str">
            <v>Pintura com tinta plastica acetinada a base de PVA, para exterior, equivalente a Coralmur ou similar, inclusive raspagem, demao de impermeabilizante e 2 demaos de acabamento.</v>
          </cell>
          <cell r="D4714" t="str">
            <v>m2</v>
          </cell>
          <cell r="E4714">
            <v>7.57</v>
          </cell>
        </row>
        <row r="4715">
          <cell r="A4715" t="str">
            <v>PT001137</v>
          </cell>
          <cell r="B4715" t="str">
            <v>PT05150150/</v>
          </cell>
          <cell r="C4715" t="str">
            <v xml:space="preserve">Pintura com tinta plastica a base de acrilico, semi-brilhante, para interior e exterior, incolor ou colorida, equivalente a Metalatex ou similar, sobre tijolo, concreto liso, cimento amianto, revestimento, madeira e ferro, inclusive lixamento, 1 demao de </v>
          </cell>
          <cell r="D4715" t="str">
            <v>m2</v>
          </cell>
          <cell r="E4715">
            <v>9.14</v>
          </cell>
        </row>
        <row r="4716">
          <cell r="A4716" t="str">
            <v>PT001138</v>
          </cell>
          <cell r="B4716" t="str">
            <v>PT05150153/</v>
          </cell>
          <cell r="C4716" t="str">
            <v>Pintura com tinta plastica a base de acrilico, semi-brilhante, para interior e exterior, incolor ou colorida, equivalente a Metalatex ou similar, inclusive lixamento, 1 demao de selador acrilico Metalatex ou similar, 2 demaos de massa corrida acrilica Met</v>
          </cell>
          <cell r="D4716" t="str">
            <v>m2</v>
          </cell>
          <cell r="E4716">
            <v>20.21</v>
          </cell>
        </row>
        <row r="4717">
          <cell r="A4717" t="str">
            <v>PT005890</v>
          </cell>
          <cell r="B4717" t="str">
            <v>PT05150159/</v>
          </cell>
          <cell r="C4717" t="str">
            <v>Pintura com tinta Supercril ou similar, para interior e exterior, incolor ou colorida, em 2 demaos.  Fornecimento e colocacao.</v>
          </cell>
          <cell r="D4717" t="str">
            <v>m2</v>
          </cell>
          <cell r="E4717">
            <v>11.25</v>
          </cell>
        </row>
        <row r="4718">
          <cell r="A4718" t="str">
            <v>PT017049</v>
          </cell>
          <cell r="B4718" t="str">
            <v>PT05150162/</v>
          </cell>
          <cell r="C4718" t="str">
            <v>Pintura com tinta acrilica base solvente na cor concreto para exterior sobre concreto com 1 demao de selador acrilico base agua e 2 demaos de acabamento, inclusive lixamento.</v>
          </cell>
          <cell r="D4718" t="str">
            <v>m2</v>
          </cell>
          <cell r="E4718">
            <v>12</v>
          </cell>
        </row>
        <row r="4719">
          <cell r="A4719" t="str">
            <v>PT001131</v>
          </cell>
          <cell r="B4719" t="str">
            <v>PT05150200/</v>
          </cell>
          <cell r="C4719" t="str">
            <v>Uma demao adicional de acabamento nos servicos dos itens PT001128, PT001129 e PT001130.</v>
          </cell>
          <cell r="D4719" t="str">
            <v>m2</v>
          </cell>
          <cell r="E4719">
            <v>1.1299999999999999</v>
          </cell>
        </row>
        <row r="4720">
          <cell r="A4720" t="str">
            <v>PT001134</v>
          </cell>
          <cell r="B4720" t="str">
            <v>PT05150203/</v>
          </cell>
          <cell r="C4720" t="str">
            <v>Uma demao adicional de acabamento nos servicos do item PT001133.</v>
          </cell>
          <cell r="D4720" t="str">
            <v>m2</v>
          </cell>
          <cell r="E4720">
            <v>1.24</v>
          </cell>
        </row>
        <row r="4721">
          <cell r="A4721" t="str">
            <v>PT001136</v>
          </cell>
          <cell r="B4721" t="str">
            <v>PT05150206/</v>
          </cell>
          <cell r="C4721" t="str">
            <v>Uma demao adicional de acabamento no servico do item PT001135.</v>
          </cell>
          <cell r="D4721" t="str">
            <v>m2</v>
          </cell>
          <cell r="E4721">
            <v>1.24</v>
          </cell>
        </row>
        <row r="4722">
          <cell r="A4722" t="str">
            <v>PT007559</v>
          </cell>
          <cell r="B4722" t="str">
            <v>PT05150209/</v>
          </cell>
          <cell r="C4722" t="str">
            <v>Uma demao adicional de acabamento no servico do item PT001137.</v>
          </cell>
          <cell r="D4722" t="str">
            <v>m2</v>
          </cell>
          <cell r="E4722">
            <v>1.49</v>
          </cell>
        </row>
        <row r="4723">
          <cell r="A4723" t="str">
            <v>PT001139</v>
          </cell>
          <cell r="B4723" t="str">
            <v>PT05150250/</v>
          </cell>
          <cell r="C4723" t="str">
            <v>Pintura com Liquibrilho ou similar, em 3 demaos, adicionado ou sobre PVA.</v>
          </cell>
          <cell r="D4723" t="str">
            <v>m2</v>
          </cell>
          <cell r="E4723">
            <v>6.27</v>
          </cell>
        </row>
        <row r="4724">
          <cell r="A4724" t="str">
            <v>PT001140</v>
          </cell>
          <cell r="B4724" t="str">
            <v>PT05150300/</v>
          </cell>
          <cell r="C4724" t="str">
            <v>Pintura tipo Emalux ou Revestlux ou similar liso ou com gotas, aplicado sobre revestimento de massa unica de cimento, areia e saibro no traco 1:2:2, exclusive este emboco.</v>
          </cell>
          <cell r="D4724" t="str">
            <v>m2</v>
          </cell>
          <cell r="E4724">
            <v>15.46</v>
          </cell>
        </row>
        <row r="4725">
          <cell r="A4725" t="str">
            <v>PT009003</v>
          </cell>
          <cell r="B4725" t="str">
            <v>PT05150500/</v>
          </cell>
          <cell r="C4725" t="str">
            <v>Repintura com tinta plastica a base de PVA, equivalente a Suvinil Latex, para interior sobre superficie em bom estado e na cor existente, inclusive limpeza, leve lixamento com lixa fina e 1 demao de acabamento.</v>
          </cell>
          <cell r="D4725" t="str">
            <v>m2</v>
          </cell>
          <cell r="E4725">
            <v>3.14</v>
          </cell>
        </row>
        <row r="4726">
          <cell r="A4726" t="str">
            <v>PT009005</v>
          </cell>
          <cell r="B4726" t="str">
            <v>PT05150550/</v>
          </cell>
          <cell r="C4726" t="str">
            <v>Repintura com tinta plastica acetinada a base de PVA, equivalente a Super Concretina, para exterior sobre superficie em bom estado e na cor existente, inclusive limpeza, leve lixamento com lixa fina e 1 demao de acabamento.</v>
          </cell>
          <cell r="D4726" t="str">
            <v>m2</v>
          </cell>
          <cell r="E4726">
            <v>3.14</v>
          </cell>
        </row>
        <row r="4727">
          <cell r="A4727" t="str">
            <v>PT001101</v>
          </cell>
          <cell r="B4727" t="str">
            <v>PT05200050/</v>
          </cell>
          <cell r="C4727" t="str">
            <v>Preparo de superficies novas, com revestimento liso, inclusive lixamento, limpeza, demao de impermeabilizante, demao de massa corrida a oleo e novo lixamento.</v>
          </cell>
          <cell r="D4727" t="str">
            <v>m2</v>
          </cell>
          <cell r="E4727">
            <v>9.1300000000000008</v>
          </cell>
        </row>
        <row r="4728">
          <cell r="A4728" t="str">
            <v>PT001106</v>
          </cell>
          <cell r="B4728" t="str">
            <v>PT05200100/</v>
          </cell>
          <cell r="C4728" t="str">
            <v>Pintura interna com esmalte sintetico equivalente a Duralack ou similar, acabamento de alta classe, sobre a superficie preparada conforme o item PT001101, exclusive 2 lixamentos, 2 demaos de massa corrida, e 3 demaos de acabamento.</v>
          </cell>
          <cell r="D4728" t="str">
            <v>m2</v>
          </cell>
          <cell r="E4728">
            <v>13.92</v>
          </cell>
        </row>
        <row r="4729">
          <cell r="A4729" t="str">
            <v>PT001103</v>
          </cell>
          <cell r="B4729" t="str">
            <v>PT05200103/</v>
          </cell>
          <cell r="C4729" t="str">
            <v>Pintura com tinta alquidica esmaltada,  para interior, equivalente a Condo ou similar, acabamento alta classe, sobre a superficie preparada conforme o item PT001101, exclusive este preparo, inclusive 3 lixamentos, 2 demaos de massa corrida e 3 de acabamen</v>
          </cell>
          <cell r="D4729" t="str">
            <v>m2</v>
          </cell>
          <cell r="E4729">
            <v>12.86</v>
          </cell>
        </row>
        <row r="4730">
          <cell r="A4730" t="str">
            <v>RV009009</v>
          </cell>
          <cell r="B4730" t="str">
            <v>RV10150300/</v>
          </cell>
          <cell r="C4730" t="str">
            <v xml:space="preserve">Revestimento com pastilha de porcelana de (4x4)cm, Jatoba de 1a qualidade referencia JR-3204 ou similar, inclusive chapisco, emboco com argamassa de cimento, areia e saibro no traco 1:2:2, assentes e rejuntadas com nata de cimento branco.  Fornecimento e </v>
          </cell>
          <cell r="D4730" t="str">
            <v>m2</v>
          </cell>
          <cell r="E4730">
            <v>69.209999999999994</v>
          </cell>
        </row>
        <row r="4731">
          <cell r="A4731" t="str">
            <v>RV004453</v>
          </cell>
          <cell r="B4731" t="str">
            <v>RV10150350/</v>
          </cell>
          <cell r="C4731" t="str">
            <v>Revestimento com pastilha ceramica 5x5cm, NGK ou similar, nas cores branco nevada V-R/503, verde samambaia V-R/512, verde xapuri V-R/533, inclusive a superficie chapiscada, embocada com argamassa de cimento areia e saibro no traco 1:4, assentes e rejuntad</v>
          </cell>
          <cell r="D4731" t="str">
            <v>m2</v>
          </cell>
          <cell r="E4731">
            <v>60.99</v>
          </cell>
        </row>
        <row r="4732">
          <cell r="A4732" t="str">
            <v>RV007883</v>
          </cell>
          <cell r="B4732" t="str">
            <v>RV10150400/</v>
          </cell>
          <cell r="C4732" t="str">
            <v>Revestimento com pastilha de vidro Murvi, referencia E-42, 2cmx2cm, inclusive a superficie chapiscada, embocada com argamassa de cimento e saibro no traco 1:4, assentadas e rejuntadas com pasta de cimento branco.  Fornecimento e assentamento.</v>
          </cell>
          <cell r="D4732" t="str">
            <v>m2</v>
          </cell>
          <cell r="E4732">
            <v>112.94</v>
          </cell>
        </row>
        <row r="4733">
          <cell r="A4733" t="str">
            <v>RV004754</v>
          </cell>
          <cell r="B4733" t="str">
            <v>RV10150450/</v>
          </cell>
          <cell r="C4733" t="str">
            <v>Revestimento com pastilhas ceramicas foscas, 2,5cmx2,5cm, inclusive a superficie chapiscada, embocada com argamassa de cimento e saibro no traco 1:4, assentadas e rejuntadas com pasta de cimento branco.</v>
          </cell>
          <cell r="D4733" t="str">
            <v>m2</v>
          </cell>
          <cell r="E4733">
            <v>67.73</v>
          </cell>
        </row>
        <row r="4734">
          <cell r="A4734" t="str">
            <v>RV016695</v>
          </cell>
          <cell r="B4734" t="str">
            <v>RV10150500/</v>
          </cell>
          <cell r="C4734" t="str">
            <v xml:space="preserve">Revestimento com pastilha de porcelana de (4x4)cm, Jatoba de 1 qualidade referencia JC 1810 ou similar, inclusive chapisco, emboco com argamassa de cimento , areia e saibro no traco 1:2:2, assentes e rejuntadas com nata de cimento branco.  Fornecimento e </v>
          </cell>
          <cell r="D4734" t="str">
            <v>m2</v>
          </cell>
          <cell r="E4734">
            <v>77.67</v>
          </cell>
        </row>
        <row r="4735">
          <cell r="A4735" t="str">
            <v>RV004696</v>
          </cell>
          <cell r="B4735" t="str">
            <v>RV10200050/</v>
          </cell>
          <cell r="C4735" t="str">
            <v>Chapa de Celotex ou similar, (1,22x2,44)m, de 12mm.  Fornecimento.</v>
          </cell>
          <cell r="D4735" t="str">
            <v>folha</v>
          </cell>
          <cell r="E4735">
            <v>9.0299999999999994</v>
          </cell>
        </row>
        <row r="4736">
          <cell r="A4736" t="str">
            <v>RV004695</v>
          </cell>
          <cell r="B4736" t="str">
            <v>RV10200100/</v>
          </cell>
          <cell r="C4736" t="str">
            <v>Chapa de Duratex ou similar, nas dimensoes de (1,22x2,75)m, lisa, espessura de 3,2mm.  Fornecimento.</v>
          </cell>
          <cell r="D4736" t="str">
            <v>folha</v>
          </cell>
          <cell r="E4736">
            <v>15.82</v>
          </cell>
        </row>
        <row r="4737">
          <cell r="A4737" t="str">
            <v>RV009470</v>
          </cell>
          <cell r="B4737" t="str">
            <v>RV10200103/</v>
          </cell>
          <cell r="C4737" t="str">
            <v>Chapa de Duratex ou similar, nas dimensoes de (1,22x2,75)m, pe perfurado.  Fornecimento.</v>
          </cell>
          <cell r="D4737" t="str">
            <v>un</v>
          </cell>
          <cell r="E4737">
            <v>22.88</v>
          </cell>
        </row>
        <row r="4738">
          <cell r="A4738" t="str">
            <v>RV009472</v>
          </cell>
          <cell r="B4738" t="str">
            <v>RV10200150/</v>
          </cell>
          <cell r="C4738" t="str">
            <v>Chapa de Eucatex ou similar, nas dimensoes de (1,22x2,44)m, espessura de 12mm.  Fornecimento.</v>
          </cell>
          <cell r="D4738" t="str">
            <v>un</v>
          </cell>
          <cell r="E4738">
            <v>28.49</v>
          </cell>
        </row>
        <row r="4739">
          <cell r="A4739" t="str">
            <v>RV009471</v>
          </cell>
          <cell r="B4739" t="str">
            <v>RV10200153/</v>
          </cell>
          <cell r="C4739" t="str">
            <v>Chapa de Eucatex ou similar, nas dimensoes de (1,22x2,44)m, espessura de 24mm.  Fornecimento.</v>
          </cell>
          <cell r="D4739" t="str">
            <v>un</v>
          </cell>
          <cell r="E4739">
            <v>57.2</v>
          </cell>
        </row>
        <row r="4740">
          <cell r="A4740" t="str">
            <v>RV010146</v>
          </cell>
          <cell r="B4740" t="str">
            <v>RV10200200/</v>
          </cell>
          <cell r="C4740" t="str">
            <v>Lambri em madeira macica com folheado de madeira em Louro, modelo Lambrilin de Louro, nas dimensoes de 3m de comprimento, 0,10m de largura e espessura de 0,01m, encaixe macho e femea, com acabamento em verniz fosco semelhante ao encerado, exclusive transp</v>
          </cell>
          <cell r="D4740" t="str">
            <v>m2</v>
          </cell>
          <cell r="E4740">
            <v>58.63</v>
          </cell>
        </row>
        <row r="4741">
          <cell r="A4741" t="str">
            <v>RV004455</v>
          </cell>
          <cell r="B4741" t="str">
            <v>RV10250050/</v>
          </cell>
          <cell r="C4741" t="str">
            <v>Chapim ou espelho de marmore cintilante com (3x12)cm a 18cm, com  2 polimentos, assentes com argamassa de cimento saibro e areia no traco 1:2:2 e nata de cimento.</v>
          </cell>
          <cell r="D4741" t="str">
            <v>m</v>
          </cell>
          <cell r="E4741">
            <v>88.31</v>
          </cell>
        </row>
        <row r="4742">
          <cell r="A4742" t="str">
            <v>RV000825</v>
          </cell>
          <cell r="B4742" t="str">
            <v>RV10250100/</v>
          </cell>
          <cell r="C4742" t="str">
            <v>Peitoril de Marmore Branco Nacional, de (2x18)cm, com 2 polimentos, assentes com argamassa de cimento, saibro e areia no traco 1:2:2 e nata de cimento.</v>
          </cell>
          <cell r="D4742" t="str">
            <v>m</v>
          </cell>
          <cell r="E4742">
            <v>23.36</v>
          </cell>
        </row>
        <row r="4743">
          <cell r="A4743" t="str">
            <v>RV000832</v>
          </cell>
          <cell r="B4743" t="str">
            <v>RV10300050/</v>
          </cell>
          <cell r="C4743" t="str">
            <v>Forro de chapas lisas prensadas de cimento amianto, 4mm de espessura, tipo comum, aplicadas em tarugamentos de sarrafos, formando quadros de (55x75)cm, com mata-juntas de (3x1)cm.  Fornecimento e colocacao.</v>
          </cell>
          <cell r="D4743" t="str">
            <v>m2</v>
          </cell>
          <cell r="E4743" t="e">
            <v>#N/A</v>
          </cell>
        </row>
        <row r="4744">
          <cell r="A4744" t="str">
            <v>RV000826</v>
          </cell>
          <cell r="B4744" t="str">
            <v>RV10300100A</v>
          </cell>
          <cell r="C4744" t="str">
            <v>Forro de gesso estafe, com placas de (100x70)cm, fundidas na obra, presas com 6 esbirros de canhamo, embebidas em nata de gesso e rejuntadas, exclusive o emprego de andaimes.</v>
          </cell>
          <cell r="D4744" t="str">
            <v>m2</v>
          </cell>
          <cell r="E4744">
            <v>16.64</v>
          </cell>
        </row>
        <row r="4745">
          <cell r="A4745" t="str">
            <v>RV000827</v>
          </cell>
          <cell r="B4745" t="str">
            <v>RV10300103/</v>
          </cell>
          <cell r="C4745" t="str">
            <v>Forro falso de gesso, com placas pre-moldadas, de (60x60)cm, de encaixe, presas com 4 tirantes de arame e rejuntadas, exclusive o emprego de andaimes.  Fornecimento e colocacao.</v>
          </cell>
          <cell r="D4745" t="str">
            <v>m2</v>
          </cell>
          <cell r="E4745">
            <v>18.82</v>
          </cell>
        </row>
        <row r="4746">
          <cell r="A4746" t="str">
            <v>RV000828</v>
          </cell>
          <cell r="B4746" t="str">
            <v>RV10300200/</v>
          </cell>
          <cell r="C4746" t="str">
            <v>Forro de placas Fibraroc ou similar, de fabricacao Eucatex ou similar, sobre perfis de ferro branco, suspensos por tirante.  Fornecimento e colocacao.</v>
          </cell>
          <cell r="D4746" t="str">
            <v>m2</v>
          </cell>
          <cell r="E4746">
            <v>38.5</v>
          </cell>
        </row>
        <row r="4747">
          <cell r="A4747" t="str">
            <v>RV000830</v>
          </cell>
          <cell r="B4747" t="str">
            <v>RV10300203/</v>
          </cell>
          <cell r="C4747" t="str">
            <v>Forro pacote em placas Eucatex ou similar, de 12mm de espessura, sobre perfis metalicos presos ao teto por tirantes de arame.  Fornecimento.</v>
          </cell>
          <cell r="D4747" t="str">
            <v>m2</v>
          </cell>
          <cell r="E4747">
            <v>8.6300000000000008</v>
          </cell>
        </row>
        <row r="4748">
          <cell r="A4748" t="str">
            <v>RV000831</v>
          </cell>
          <cell r="B4748" t="str">
            <v>RV10300250/</v>
          </cell>
          <cell r="C4748" t="str">
            <v>Forro de tabuas de Cedro ou similar, macho-femea, com (1x10)cm, pregados em sarrafos de madeira de Lei de (2x10)cm, espacados de 50cm.  Fornecimento e colocacao.</v>
          </cell>
          <cell r="D4748" t="str">
            <v>m2</v>
          </cell>
          <cell r="E4748">
            <v>33.9</v>
          </cell>
        </row>
        <row r="4749">
          <cell r="A4749" t="str">
            <v>RV009609</v>
          </cell>
          <cell r="B4749" t="str">
            <v>RV10300253/</v>
          </cell>
          <cell r="C4749" t="str">
            <v>Forro de tabuas de Pinus ou similar, macho-femea, com (1x10)cm, pregados em sarrafos de madeira de Lei de (2x10)cm, espacados de 50cm.  Fornecimento e colocacao.</v>
          </cell>
          <cell r="D4749" t="str">
            <v>m2</v>
          </cell>
          <cell r="E4749">
            <v>18.170000000000002</v>
          </cell>
        </row>
        <row r="4750">
          <cell r="A4750" t="str">
            <v>RV005789</v>
          </cell>
          <cell r="B4750" t="str">
            <v>RV10300256/</v>
          </cell>
          <cell r="C4750" t="str">
            <v>Forro em madeira tipo colmeia, pregado em sarrafos em madeira de Lei, de (2x10)cm, espacadas de 50cm.  Fornecimento e colocacao, inclusive envenizamento.</v>
          </cell>
          <cell r="D4750" t="str">
            <v>m2</v>
          </cell>
          <cell r="E4750">
            <v>58.87</v>
          </cell>
        </row>
        <row r="4751">
          <cell r="A4751" t="str">
            <v>RV007922</v>
          </cell>
          <cell r="B4751" t="str">
            <v>RV10300300/</v>
          </cell>
          <cell r="C4751" t="str">
            <v>Forro em placa de PVC, na cor branca ou gelo, apoiado em perfis metalicos, presos ao teto por tirantes de arame.  Fornecimento e colocacao.</v>
          </cell>
          <cell r="D4751" t="str">
            <v>m2</v>
          </cell>
          <cell r="E4751">
            <v>17.27</v>
          </cell>
        </row>
        <row r="4752">
          <cell r="A4752" t="str">
            <v>RV005472</v>
          </cell>
          <cell r="B4752" t="str">
            <v>RV10350050/</v>
          </cell>
          <cell r="C4752" t="str">
            <v>Brize Soleir em chapa de fibro-cimento com  espessura de 6mm.  Fornecimento e colocacao.</v>
          </cell>
          <cell r="D4752" t="str">
            <v>m2</v>
          </cell>
          <cell r="E4752" t="e">
            <v>#N/A</v>
          </cell>
        </row>
        <row r="4753">
          <cell r="A4753" t="str">
            <v>RV000833</v>
          </cell>
          <cell r="B4753" t="str">
            <v>RV10350100/</v>
          </cell>
          <cell r="C4753" t="str">
            <v>Brize vertical de chapa de fibro-cimento de 20mm de espessura, com 400mm de largura, fixado em perfis de ferro com parafusos, medido pela area chapa colocada.</v>
          </cell>
          <cell r="D4753" t="str">
            <v>m2</v>
          </cell>
          <cell r="E4753">
            <v>215.76</v>
          </cell>
        </row>
        <row r="4754">
          <cell r="A4754" t="str">
            <v>RV009913</v>
          </cell>
          <cell r="B4754" t="str">
            <v>RV10400050/</v>
          </cell>
          <cell r="C4754" t="str">
            <v>Brize Soleir em chapa de aluminio com  espessura de 1,2mm.  Fornecimento e colocacao.</v>
          </cell>
          <cell r="D4754" t="str">
            <v>m2</v>
          </cell>
          <cell r="E4754">
            <v>364.02</v>
          </cell>
        </row>
        <row r="4755">
          <cell r="A4755" t="str">
            <v>RV000835</v>
          </cell>
          <cell r="B4755" t="str">
            <v>RV10450050/</v>
          </cell>
          <cell r="C4755" t="str">
            <v>Revestimento de formica brilhante, de 1mm de espessura, sobre pecas de madeira amplas, como portas, mesas, armarios e prateleiras fundas.</v>
          </cell>
          <cell r="D4755" t="str">
            <v>m2</v>
          </cell>
          <cell r="E4755">
            <v>29.19</v>
          </cell>
        </row>
        <row r="4756">
          <cell r="A4756" t="str">
            <v>RV000834</v>
          </cell>
          <cell r="B4756" t="str">
            <v>RV10450100/</v>
          </cell>
          <cell r="C4756" t="str">
            <v>Revestimento de formica texturizada, de 1,3mm de espessura, em paredes, sobre revestimento lixado e escovado.</v>
          </cell>
          <cell r="D4756" t="str">
            <v>m2</v>
          </cell>
          <cell r="E4756">
            <v>28.96</v>
          </cell>
        </row>
        <row r="4757">
          <cell r="A4757" t="str">
            <v>RV006756</v>
          </cell>
          <cell r="B4757" t="str">
            <v>RV10450150/</v>
          </cell>
          <cell r="C4757" t="str">
            <v>Revestimento em paineis MRX-SMEL, melaminicos autoportantes, para uso sobre laminas de chumbo, em salas radiologicas com sistema que garanta estanqueidade dos Raios X e Gama.</v>
          </cell>
          <cell r="D4757" t="str">
            <v>m2</v>
          </cell>
          <cell r="E4757">
            <v>190</v>
          </cell>
        </row>
        <row r="4758">
          <cell r="A4758" t="str">
            <v>RV005029</v>
          </cell>
          <cell r="B4758" t="str">
            <v>RV10500050/</v>
          </cell>
          <cell r="C4758" t="str">
            <v>Revestimento com barita fina e grossa, inclusive emboco na parede e exclusive chapisco.</v>
          </cell>
          <cell r="D4758" t="str">
            <v>m2</v>
          </cell>
          <cell r="E4758">
            <v>108.42</v>
          </cell>
        </row>
        <row r="4759">
          <cell r="A4759" t="str">
            <v>RV009337</v>
          </cell>
          <cell r="B4759" t="str">
            <v>RV10500100/</v>
          </cell>
          <cell r="C4759" t="str">
            <v>Revestimento em paredes, em chapas de Duraplac ou Eucatex ou similar, de 3 mm de espessura, sobre base existente.  Fornecimento e colocacao.</v>
          </cell>
          <cell r="D4759" t="str">
            <v>m2</v>
          </cell>
          <cell r="E4759">
            <v>20.29</v>
          </cell>
        </row>
        <row r="4760">
          <cell r="A4760" t="str">
            <v>RV010384</v>
          </cell>
          <cell r="B4760" t="str">
            <v>RV10500150A</v>
          </cell>
          <cell r="C4760" t="str">
            <v>Revestimento de filme vinilico com 0,5mm de espessura, conforme projeto.  Fornecimento.</v>
          </cell>
          <cell r="D4760" t="str">
            <v>m2</v>
          </cell>
          <cell r="E4760">
            <v>6.05</v>
          </cell>
        </row>
        <row r="4761">
          <cell r="A4761" t="str">
            <v>RV006746</v>
          </cell>
          <cell r="B4761" t="str">
            <v>RV10500200/</v>
          </cell>
          <cell r="C4761" t="str">
            <v>Revestimento de paredes com lencol de chumbo, 0,50mm de espessura, inclusive adesivos, solventes, parafusos, bucha e obturacoes de perfuracoes.  Fornecimento e instalacao.</v>
          </cell>
          <cell r="D4761" t="str">
            <v>m2</v>
          </cell>
          <cell r="E4761">
            <v>86.7</v>
          </cell>
        </row>
        <row r="4762">
          <cell r="A4762" t="str">
            <v>RV006747</v>
          </cell>
          <cell r="B4762" t="str">
            <v>RV10500203/</v>
          </cell>
          <cell r="C4762" t="str">
            <v>Revestimento de paredes com lencol de chumbo, 1mm de espessura, inclusive adesivos, solventes, parafusos, bucha e obturacoes de perfuracoes.  Fornecimento e instalacao.</v>
          </cell>
          <cell r="D4762" t="str">
            <v>m2</v>
          </cell>
          <cell r="E4762">
            <v>104.7</v>
          </cell>
        </row>
        <row r="4763">
          <cell r="A4763" t="str">
            <v>RV006748</v>
          </cell>
          <cell r="B4763" t="str">
            <v>RV10500206/</v>
          </cell>
          <cell r="C4763" t="str">
            <v>Revestimento de paredes com lencol de chumbo, 1,50mm de espessura, inclusive adesivos, solventes, parafusos, bucha e obturacoes de perfuracoes.  Fornecimento e instalacao.</v>
          </cell>
          <cell r="D4763" t="str">
            <v>m2</v>
          </cell>
          <cell r="E4763">
            <v>122.7</v>
          </cell>
        </row>
        <row r="4764">
          <cell r="A4764" t="str">
            <v>RV006749</v>
          </cell>
          <cell r="B4764" t="str">
            <v>RV10500209/</v>
          </cell>
          <cell r="C4764" t="str">
            <v>Revestimento de paredes com lencol de chumbo, 2mm de espessura, inclusive adesivos, solventes, parafusos, bucha e obturacoes de perfuracoes.  Fornecimento e instalacao.</v>
          </cell>
          <cell r="D4764" t="str">
            <v>m2</v>
          </cell>
          <cell r="E4764">
            <v>145.69999999999999</v>
          </cell>
        </row>
        <row r="4765">
          <cell r="A4765" t="str">
            <v>RV006750</v>
          </cell>
          <cell r="B4765" t="str">
            <v>RV10500212/</v>
          </cell>
          <cell r="C4765" t="str">
            <v>Revestimento de paredes com lencol de chumbo, 3mm de espessura, inclusive adesivos, solventes, parafusos, bucha e obturacoes de perfuracoes.  Fornecimento e instalacao.</v>
          </cell>
          <cell r="D4765" t="str">
            <v>m2</v>
          </cell>
          <cell r="E4765">
            <v>181.7</v>
          </cell>
        </row>
        <row r="4766">
          <cell r="A4766" t="str">
            <v>RV005688</v>
          </cell>
          <cell r="B4766" t="str">
            <v>RV10500250/</v>
          </cell>
          <cell r="C4766" t="str">
            <v>Revestimento texturizado fosco para uso externo sobre superficie camurcada ou concreto liso, com 2mm de espessura, executado com po crepe ATB da Plasticote ou similar, na cor indicada, sobre aditivo com 2 demaos de acabamento.</v>
          </cell>
          <cell r="D4766" t="str">
            <v>m2</v>
          </cell>
          <cell r="E4766">
            <v>16.29</v>
          </cell>
        </row>
        <row r="4767">
          <cell r="A4767" t="str">
            <v>RV000841</v>
          </cell>
          <cell r="B4767" t="str">
            <v>RV15050050/</v>
          </cell>
          <cell r="C4767" t="str">
            <v>Base suporte, contrapiso ou camada regularizadora executada com argamassa de cimento e areia no traco 1:5, espessura de 1,5cm.</v>
          </cell>
          <cell r="D4767" t="str">
            <v>m2</v>
          </cell>
          <cell r="E4767">
            <v>7.01</v>
          </cell>
        </row>
        <row r="4768">
          <cell r="A4768" t="str">
            <v>RV000842</v>
          </cell>
          <cell r="B4768" t="str">
            <v>RV15050053/</v>
          </cell>
          <cell r="C4768" t="str">
            <v>Base suporte, contrapiso ou camada regularizadora executada com argamassa de cimento e areia no traco 1:5, espessura de 2cm.</v>
          </cell>
          <cell r="D4768" t="str">
            <v>m2</v>
          </cell>
          <cell r="E4768">
            <v>8.3800000000000008</v>
          </cell>
        </row>
        <row r="4769">
          <cell r="A4769" t="str">
            <v>RV000843</v>
          </cell>
          <cell r="B4769" t="str">
            <v>RV15050056/</v>
          </cell>
          <cell r="C4769" t="str">
            <v>Base suporte, contrapiso ou camada regularizadora executada com argamassa de cimento e areia no traco 1:5, espessura de 2,5cm.</v>
          </cell>
          <cell r="D4769" t="str">
            <v>m2</v>
          </cell>
          <cell r="E4769">
            <v>9.75</v>
          </cell>
        </row>
        <row r="4770">
          <cell r="A4770" t="str">
            <v>RV000844</v>
          </cell>
          <cell r="B4770" t="str">
            <v>RV15050059/</v>
          </cell>
          <cell r="C4770" t="str">
            <v>Base suporte, contrapiso ou camada regularizadora executada com argamassa de cimento e areia no traco 1:5, espessura de 3cm.</v>
          </cell>
          <cell r="D4770" t="str">
            <v>m2</v>
          </cell>
          <cell r="E4770">
            <v>11.12</v>
          </cell>
        </row>
        <row r="4771">
          <cell r="A4771" t="str">
            <v>RV000845</v>
          </cell>
          <cell r="B4771" t="str">
            <v>RV15050062/</v>
          </cell>
          <cell r="C4771" t="str">
            <v>Base suporte, contrapiso ou camada regularizadora executada com argamassa de cimento e areia no traco 1:5, espessura de 3,5cm.</v>
          </cell>
          <cell r="D4771" t="str">
            <v>m2</v>
          </cell>
          <cell r="E4771">
            <v>12.48</v>
          </cell>
        </row>
        <row r="4772">
          <cell r="A4772" t="str">
            <v>RV000846</v>
          </cell>
          <cell r="B4772" t="str">
            <v>RV15050072/</v>
          </cell>
          <cell r="C4772" t="str">
            <v>Base suporte, contrapiso ou camada regularizadora executada com argamassa de cimento e areia no traco 1:5, espessura de 6cm.</v>
          </cell>
          <cell r="D4772" t="str">
            <v>m2</v>
          </cell>
          <cell r="E4772">
            <v>19.329999999999998</v>
          </cell>
        </row>
        <row r="4773">
          <cell r="A4773" t="str">
            <v>RV002084</v>
          </cell>
          <cell r="B4773" t="str">
            <v>RV15050100/</v>
          </cell>
          <cell r="C4773" t="str">
            <v>Base suporte ou contrapiso, executado com concreto magro, na espessura de 5cm, no traco 1:3:3, em volume, com juntas formando quadros de (1x1)m, com sarrafos de Pinho ou similar, incorporados, inclusive preparo do terreno, compactacao do solo a maco.</v>
          </cell>
          <cell r="D4773" t="str">
            <v>m2</v>
          </cell>
          <cell r="E4773">
            <v>14.81</v>
          </cell>
        </row>
        <row r="4774">
          <cell r="A4774" t="str">
            <v>RV002083</v>
          </cell>
          <cell r="B4774" t="str">
            <v>RV15050150/</v>
          </cell>
          <cell r="C4774" t="str">
            <v>Camada de brita 1, com espessura estimada em 3cm, espalhada manualmente.</v>
          </cell>
          <cell r="D4774" t="str">
            <v>m2</v>
          </cell>
          <cell r="E4774">
            <v>3.43</v>
          </cell>
        </row>
        <row r="4775">
          <cell r="A4775" t="str">
            <v>RV018077</v>
          </cell>
          <cell r="B4775" t="str">
            <v>RV15050201/</v>
          </cell>
          <cell r="C4775" t="e">
            <v>#N/A</v>
          </cell>
          <cell r="D4775" t="e">
            <v>#N/A</v>
          </cell>
          <cell r="E4775">
            <v>10.64</v>
          </cell>
        </row>
        <row r="4776">
          <cell r="A4776" t="str">
            <v>RV000837</v>
          </cell>
          <cell r="B4776" t="str">
            <v>RV15050203/</v>
          </cell>
          <cell r="C4776" t="str">
            <v>Piso cimentado aspero, com 1,5cm de espessura, com argamassa de cimento e areia no traco 1:3, alisado a colher, sobre base existente.</v>
          </cell>
          <cell r="D4776" t="str">
            <v>m2</v>
          </cell>
          <cell r="E4776">
            <v>10.75</v>
          </cell>
        </row>
        <row r="4777">
          <cell r="A4777" t="str">
            <v>RV017833</v>
          </cell>
          <cell r="B4777" t="str">
            <v>RV15050250/</v>
          </cell>
          <cell r="C4777" t="str">
            <v>Piso cimentado com corante, com 1,5cm de espessura, com argamassa de cimento e areia no traco 1:3, alisado a colher, sobre base existente.</v>
          </cell>
          <cell r="D4777" t="str">
            <v>m2</v>
          </cell>
          <cell r="E4777">
            <v>17.100000000000001</v>
          </cell>
        </row>
        <row r="4778">
          <cell r="A4778" t="str">
            <v>RV000839</v>
          </cell>
          <cell r="B4778" t="str">
            <v>RV15050300/</v>
          </cell>
          <cell r="C4778" t="str">
            <v>Piso cimentado com juntas batidas formando quadros, com 1,5cm de espessura, com argamassa de cimento e areia no traco 1:3, alisado a colher, sobre base existente.</v>
          </cell>
          <cell r="D4778" t="str">
            <v>m2</v>
          </cell>
          <cell r="E4778">
            <v>16.010000000000002</v>
          </cell>
        </row>
        <row r="4779">
          <cell r="A4779" t="str">
            <v>RV018076</v>
          </cell>
          <cell r="B4779" t="str">
            <v>RV15050351/</v>
          </cell>
          <cell r="C4779" t="e">
            <v>#N/A</v>
          </cell>
          <cell r="D4779" t="e">
            <v>#N/A</v>
          </cell>
          <cell r="E4779">
            <v>11</v>
          </cell>
        </row>
        <row r="4780">
          <cell r="A4780" t="str">
            <v>RV005231</v>
          </cell>
          <cell r="B4780" t="str">
            <v>RV15050400/</v>
          </cell>
          <cell r="C4780" t="str">
            <v>Rodape de cimento sobre alvenaria em osso, com (7x2)cm.</v>
          </cell>
          <cell r="D4780" t="str">
            <v>m</v>
          </cell>
          <cell r="E4780">
            <v>4.16</v>
          </cell>
        </row>
        <row r="4781">
          <cell r="A4781" t="str">
            <v>RV000847</v>
          </cell>
          <cell r="B4781" t="str">
            <v>RV15100050/</v>
          </cell>
          <cell r="C4781" t="str">
            <v>Recomposicao de piso cimentado, com argamassa de cimento e areia no traco 1:3, com 2cm de espessura, inclusive base de concreto no traco 1:4:8.</v>
          </cell>
          <cell r="D4781" t="str">
            <v>m2</v>
          </cell>
          <cell r="E4781">
            <v>27.35</v>
          </cell>
        </row>
        <row r="4782">
          <cell r="A4782" t="str">
            <v>RV008924</v>
          </cell>
          <cell r="B4782" t="str">
            <v>RV15100100/</v>
          </cell>
          <cell r="C4782" t="str">
            <v>Recomposicao de piso de concreto simples com resistencia de 11MPa, preparado em betoneira com 8cm de espessura, inclusive demolicao com equipamento de ar comprimido do piso existente.</v>
          </cell>
          <cell r="D4782" t="str">
            <v>m2</v>
          </cell>
          <cell r="E4782">
            <v>22.98</v>
          </cell>
        </row>
        <row r="4783">
          <cell r="A4783" t="str">
            <v>RV000851</v>
          </cell>
          <cell r="B4783" t="str">
            <v>RV15150050/</v>
          </cell>
          <cell r="C4783" t="str">
            <v xml:space="preserve">Piso de ladrilhos ceramicos anti-derrapante, Gail ou similar, (11,5x24)cm, com 14mm de espessura, nas cores pessego, vermelho, chocolate ou castor, assentes sobre superficie em osso, com argamassa de cimento, saibro e areia no traco 1:2:3, rejuntados com </v>
          </cell>
          <cell r="D4783" t="str">
            <v>m2</v>
          </cell>
          <cell r="E4783">
            <v>60.73</v>
          </cell>
        </row>
        <row r="4784">
          <cell r="A4784" t="str">
            <v>RV007706</v>
          </cell>
          <cell r="B4784" t="str">
            <v>RV15150100/</v>
          </cell>
          <cell r="C4784" t="str">
            <v>Piso em mosaico de azulejos de varias origens, com argamassa de cimento e areia, no traco 1:3, sobre base ja existente.</v>
          </cell>
          <cell r="D4784" t="str">
            <v>m2</v>
          </cell>
          <cell r="E4784">
            <v>22.18</v>
          </cell>
        </row>
        <row r="4785">
          <cell r="A4785" t="str">
            <v>RV004459</v>
          </cell>
          <cell r="B4785" t="str">
            <v>RV15150150/</v>
          </cell>
          <cell r="C4785" t="str">
            <v>Revestimento de piso, com ceramica 20x20cm, Cecrisa linha Stadium Jenel WH ou similar, assentes sobre superficies osso com argamassa de cimento, saibro e areia no traco 1:2:3, rejuntados com cimento branco e corante.</v>
          </cell>
          <cell r="D4785" t="str">
            <v>m2</v>
          </cell>
          <cell r="E4785">
            <v>29.91</v>
          </cell>
        </row>
        <row r="4786">
          <cell r="A4786" t="str">
            <v>RV000849</v>
          </cell>
          <cell r="B4786" t="str">
            <v>RV15150200/</v>
          </cell>
          <cell r="C4786" t="str">
            <v>Revestimento de piso, com ladrilhos ceramicos Portobello ou similar, carga pesada, de (30x30)cm, na cor grafite ou branca, cimento, saibro e areia no traco 1:2:3, cimento branco.</v>
          </cell>
          <cell r="D4786" t="str">
            <v>m2</v>
          </cell>
          <cell r="E4786">
            <v>33.25</v>
          </cell>
        </row>
        <row r="4787">
          <cell r="A4787" t="str">
            <v>RV005638</v>
          </cell>
          <cell r="B4787" t="str">
            <v>RV15200050/</v>
          </cell>
          <cell r="C4787" t="str">
            <v>Assentamento de placas nao trabalhadas de granito, sobre terreno nivelado, com as juntas tomadas com argamassa de cimento e areia no traco 1:3.</v>
          </cell>
          <cell r="D4787" t="str">
            <v>m2</v>
          </cell>
          <cell r="E4787">
            <v>40.9</v>
          </cell>
        </row>
        <row r="4788">
          <cell r="A4788" t="str">
            <v>RV010399</v>
          </cell>
          <cell r="B4788" t="str">
            <v>RV15200100/</v>
          </cell>
          <cell r="C4788" t="str">
            <v>Assentamento de lajoes de granito em calcadas de logradouros, com rejuntamento de argamassa de cimento e areia, no traco 1:3, sem fornecimento das pedras.</v>
          </cell>
          <cell r="D4788" t="str">
            <v>m2</v>
          </cell>
          <cell r="E4788">
            <v>36.979999999999997</v>
          </cell>
        </row>
        <row r="4789">
          <cell r="A4789" t="str">
            <v>RV007996</v>
          </cell>
          <cell r="B4789" t="str">
            <v>RV15200150A</v>
          </cell>
          <cell r="C4789" t="str">
            <v>Capa degrau de Marmore Branco Nacional de (3x28)cm, com 1 polimento, assentes com recobrimento de nata de cimento sobre argamassa de cimento, saibro e areia no traco 1:2:2.</v>
          </cell>
          <cell r="D4789" t="str">
            <v>m</v>
          </cell>
          <cell r="E4789">
            <v>66.64</v>
          </cell>
        </row>
        <row r="4790">
          <cell r="A4790" t="str">
            <v>RV017973</v>
          </cell>
          <cell r="B4790" t="str">
            <v>RV15200200/</v>
          </cell>
          <cell r="C4790" t="str">
            <v>Granito rustico em placas de (50x50)cm, espessura de 3 a 4cm, com corte manual. Fornecimento.</v>
          </cell>
          <cell r="D4790" t="str">
            <v>un</v>
          </cell>
          <cell r="E4790">
            <v>4.6500000000000004</v>
          </cell>
        </row>
        <row r="4791">
          <cell r="A4791" t="str">
            <v>SC017690</v>
          </cell>
          <cell r="B4791" t="str">
            <v>SC05050700/</v>
          </cell>
          <cell r="C4791" t="str">
            <v>Demolicao manual de alvenaria de tijolos furados, inclusive empilhamento dentro do canteiro de servico.</v>
          </cell>
          <cell r="D4791" t="str">
            <v>m3</v>
          </cell>
          <cell r="E4791">
            <v>41.93</v>
          </cell>
        </row>
        <row r="4792">
          <cell r="A4792" t="str">
            <v>SC002193</v>
          </cell>
          <cell r="B4792" t="str">
            <v>SC05050750/</v>
          </cell>
          <cell r="C4792" t="str">
            <v>Demolicao manual de alvenaria de tijolos macicos inclusive empilhamento dentro do canteiro de servico.</v>
          </cell>
          <cell r="D4792" t="str">
            <v>m3</v>
          </cell>
          <cell r="E4792">
            <v>58.04</v>
          </cell>
        </row>
        <row r="4793">
          <cell r="A4793" t="str">
            <v>SC017697</v>
          </cell>
          <cell r="B4793" t="str">
            <v>SC05050800/</v>
          </cell>
          <cell r="C4793" t="str">
            <v>Demolicao manual de base suporte, contrapiso, camada regularizadora ou de assentamento de tacos, ceramicas e azulejos.</v>
          </cell>
          <cell r="D4793" t="str">
            <v>m2</v>
          </cell>
          <cell r="E4793">
            <v>7.26</v>
          </cell>
        </row>
        <row r="4794">
          <cell r="A4794" t="str">
            <v>SC017688</v>
          </cell>
          <cell r="B4794" t="str">
            <v>SC05050850/</v>
          </cell>
          <cell r="C4794" t="str">
            <v>Demolicao manual de concreto simples com empilhamento lateral dentro do canteiro do servico.</v>
          </cell>
          <cell r="D4794" t="str">
            <v>m3</v>
          </cell>
          <cell r="E4794">
            <v>66.209999999999994</v>
          </cell>
        </row>
        <row r="4795">
          <cell r="A4795" t="str">
            <v>SC002200</v>
          </cell>
          <cell r="B4795" t="str">
            <v>SC05050900/</v>
          </cell>
          <cell r="C4795" t="str">
            <v>Demolicao manual de concreto armado estando as pecas em posicao espacial sobre o terreno ou plano horizontal de trabalho, inclusive o empilhamento lateral dentro do canteiro.</v>
          </cell>
          <cell r="D4795" t="str">
            <v>m3</v>
          </cell>
          <cell r="E4795">
            <v>92.11</v>
          </cell>
        </row>
        <row r="4796">
          <cell r="A4796" t="str">
            <v>SC017689</v>
          </cell>
          <cell r="B4796" t="str">
            <v>SC05050950/</v>
          </cell>
          <cell r="C4796" t="str">
            <v>Demolicao manual de concreto armado compreendendo pilares, vigas e lajes, em estrutura apresentando posicao espacial, inclusive empilhamento lateral dentro do canteiro.</v>
          </cell>
          <cell r="D4796" t="str">
            <v>m3</v>
          </cell>
          <cell r="E4796">
            <v>93.8</v>
          </cell>
        </row>
        <row r="4797">
          <cell r="A4797" t="str">
            <v>SC002214</v>
          </cell>
          <cell r="B4797" t="str">
            <v>SC05051000/</v>
          </cell>
          <cell r="C4797" t="str">
            <v>Demolicao de divisorias de placas de marmorite.</v>
          </cell>
          <cell r="D4797" t="str">
            <v>m2</v>
          </cell>
          <cell r="E4797">
            <v>3.87</v>
          </cell>
        </row>
        <row r="4798">
          <cell r="A4798" t="str">
            <v>SC002194</v>
          </cell>
          <cell r="B4798" t="str">
            <v>SC05051050/</v>
          </cell>
          <cell r="C4798" t="str">
            <v>Demolicao de filme (pelicula) de impermeabilizacao e respectiva tela de poliester tipo Denver ou similar, Hey'di Cryl ou similar.</v>
          </cell>
          <cell r="D4798" t="str">
            <v>m2</v>
          </cell>
          <cell r="E4798">
            <v>4.55</v>
          </cell>
        </row>
        <row r="4799">
          <cell r="A4799" t="str">
            <v>SC005198</v>
          </cell>
          <cell r="B4799" t="str">
            <v>SC05051100/</v>
          </cell>
          <cell r="C4799" t="str">
            <v>Demolicao manual de pavimentacao de concreto asfaltico de 5cm de espessura.</v>
          </cell>
          <cell r="D4799" t="str">
            <v>m3</v>
          </cell>
          <cell r="E4799">
            <v>58.04</v>
          </cell>
        </row>
        <row r="4800">
          <cell r="A4800" t="str">
            <v>SC002195</v>
          </cell>
          <cell r="B4800" t="str">
            <v>SC05051150/</v>
          </cell>
          <cell r="C4800" t="str">
            <v>Demolicao manual de pavimentacao de macadame betuminoso, inclusive afastamento lateral dentro do canteiro de servico.</v>
          </cell>
          <cell r="D4800" t="str">
            <v>m3</v>
          </cell>
          <cell r="E4800">
            <v>17.91</v>
          </cell>
        </row>
        <row r="4801">
          <cell r="A4801" t="str">
            <v>SC000177</v>
          </cell>
          <cell r="B4801" t="str">
            <v>SC05051200/</v>
          </cell>
          <cell r="C4801" t="str">
            <v>Demolicao manual de piso de alta resistencia tipo Marmorite, Oxicret, Korodur ou similar.</v>
          </cell>
          <cell r="D4801" t="str">
            <v>m2</v>
          </cell>
          <cell r="E4801">
            <v>7.26</v>
          </cell>
        </row>
        <row r="4802">
          <cell r="A4802" t="str">
            <v>SC000170</v>
          </cell>
          <cell r="B4802" t="str">
            <v>SC05051250/</v>
          </cell>
          <cell r="C4802" t="str">
            <v>Demolicao manual de piso cimentado, exclusive a base de concreto, inclusive empilhamento lateral dentro do canteiro de servico.</v>
          </cell>
          <cell r="D4802" t="str">
            <v>m2</v>
          </cell>
          <cell r="E4802">
            <v>3.39</v>
          </cell>
        </row>
        <row r="4803">
          <cell r="A4803" t="str">
            <v>SC000171</v>
          </cell>
          <cell r="B4803" t="str">
            <v>SC05051300/</v>
          </cell>
          <cell r="C4803" t="str">
            <v>Demolicao manual de piso cimentado e da respectiva base de concreto, ou passeio de concreto, inclusive afastamento lateral dentro do canteiro de servico.</v>
          </cell>
          <cell r="D4803" t="str">
            <v>m2</v>
          </cell>
          <cell r="E4803">
            <v>6.58</v>
          </cell>
        </row>
        <row r="4804">
          <cell r="A4804" t="str">
            <v>SC017696</v>
          </cell>
          <cell r="B4804" t="str">
            <v>SC05051350/</v>
          </cell>
          <cell r="C4804" t="str">
            <v>Demolicao de piso de ladrilho ceramico.</v>
          </cell>
          <cell r="D4804" t="str">
            <v>m2</v>
          </cell>
          <cell r="E4804">
            <v>4.74</v>
          </cell>
        </row>
        <row r="4805">
          <cell r="A4805" t="str">
            <v>SC000165</v>
          </cell>
          <cell r="B4805" t="str">
            <v>SC05051400/</v>
          </cell>
          <cell r="C4805" t="str">
            <v>Demolicao de revestimento em argamassa de cal e areia ou cimento e saibro.</v>
          </cell>
          <cell r="D4805" t="str">
            <v>m2</v>
          </cell>
          <cell r="E4805">
            <v>2.42</v>
          </cell>
        </row>
        <row r="4806">
          <cell r="A4806" t="str">
            <v>SC000167</v>
          </cell>
          <cell r="B4806" t="str">
            <v>SC05051450/</v>
          </cell>
          <cell r="C4806" t="str">
            <v>Demolicao de revestimento em azulejos, ceramicas, marmores ou lambris.</v>
          </cell>
          <cell r="D4806" t="str">
            <v>m2</v>
          </cell>
          <cell r="E4806">
            <v>5.81</v>
          </cell>
        </row>
        <row r="4807">
          <cell r="A4807" t="str">
            <v>SC000166</v>
          </cell>
          <cell r="B4807" t="str">
            <v>SC05051500/</v>
          </cell>
          <cell r="C4807" t="str">
            <v>Demolicao de revestimento em argamassa de cimento e areia em parede.</v>
          </cell>
          <cell r="D4807" t="str">
            <v>m2</v>
          </cell>
          <cell r="E4807">
            <v>7.26</v>
          </cell>
        </row>
        <row r="4808">
          <cell r="A4808" t="str">
            <v>SC000168</v>
          </cell>
          <cell r="B4808" t="str">
            <v>SC05051550/</v>
          </cell>
          <cell r="C4808" t="str">
            <v>Demolicao de revestimento de argamassa de cimento e areia em reservatorios ou em superficies de concreto, inclusive limpeza com escovao de aco, exclusive jato de agua ou ar.</v>
          </cell>
          <cell r="D4808" t="str">
            <v>m2</v>
          </cell>
          <cell r="E4808">
            <v>13.07</v>
          </cell>
        </row>
        <row r="4809">
          <cell r="A4809" t="str">
            <v>SC000172</v>
          </cell>
          <cell r="B4809" t="str">
            <v>SC05051600/</v>
          </cell>
          <cell r="C4809" t="str">
            <v>Demolicao de revestimento de soleiras, peitoris ou escadas.</v>
          </cell>
          <cell r="D4809" t="str">
            <v>m2</v>
          </cell>
          <cell r="E4809">
            <v>2.97</v>
          </cell>
        </row>
        <row r="4810">
          <cell r="A4810" t="str">
            <v>SC002201</v>
          </cell>
          <cell r="B4810" t="str">
            <v>SC05051650/</v>
          </cell>
          <cell r="C4810" t="str">
            <v>Demolicao de rodape de alta resistencia, tipo Marmorite, Oxicret ou Korodur ou similar.</v>
          </cell>
          <cell r="D4810" t="str">
            <v>m</v>
          </cell>
          <cell r="E4810">
            <v>2.13</v>
          </cell>
        </row>
        <row r="4811">
          <cell r="A4811" t="str">
            <v>SC002221</v>
          </cell>
          <cell r="B4811" t="str">
            <v>SC05051700/</v>
          </cell>
          <cell r="C4811" t="str">
            <v>Recolocacao de tacos soltos usando pixe, pedrisco e argamassa de cimento e saibro no traco 1:6 com remocao de base existente.</v>
          </cell>
          <cell r="D4811" t="str">
            <v>m2</v>
          </cell>
          <cell r="E4811">
            <v>31.18</v>
          </cell>
        </row>
        <row r="4812">
          <cell r="A4812" t="str">
            <v>SC005226</v>
          </cell>
          <cell r="B4812" t="str">
            <v>SC05051750/</v>
          </cell>
          <cell r="C4812" t="str">
            <v>Remocao de armarios, balcoes construidos com compensado de madeira.</v>
          </cell>
          <cell r="D4812" t="str">
            <v>m2</v>
          </cell>
          <cell r="E4812">
            <v>4.25</v>
          </cell>
        </row>
        <row r="4813">
          <cell r="A4813" t="str">
            <v>SC000186</v>
          </cell>
          <cell r="B4813" t="str">
            <v>SC05051800/</v>
          </cell>
          <cell r="C4813" t="str">
            <v>Remocao de calhas e condutores.</v>
          </cell>
          <cell r="D4813" t="str">
            <v>m</v>
          </cell>
          <cell r="E4813">
            <v>0.97</v>
          </cell>
        </row>
        <row r="4814">
          <cell r="A4814" t="str">
            <v>SC000178</v>
          </cell>
          <cell r="B4814" t="str">
            <v>SC05051850/</v>
          </cell>
          <cell r="C4814" t="str">
            <v>Remocao cuidadosa da camada de capeamento de concreto armado visando a exposicao da armadura, usando cinzel e ponteiro.</v>
          </cell>
          <cell r="D4814" t="str">
            <v>m3</v>
          </cell>
          <cell r="E4814">
            <v>829.04</v>
          </cell>
        </row>
        <row r="4815">
          <cell r="A4815" t="str">
            <v>SC002197</v>
          </cell>
          <cell r="B4815" t="str">
            <v>SC05051900/</v>
          </cell>
          <cell r="C4815" t="str">
            <v>Remocao de cobertura de chapas onduladas de aluminio, medida em projecao horizontal, exclusive madeiramento.</v>
          </cell>
          <cell r="D4815" t="str">
            <v>m2</v>
          </cell>
          <cell r="E4815">
            <v>2.4300000000000002</v>
          </cell>
        </row>
        <row r="4816">
          <cell r="A4816" t="str">
            <v>SC002203</v>
          </cell>
          <cell r="B4816" t="str">
            <v>SC05051950/</v>
          </cell>
          <cell r="C4816" t="str">
            <v>Remocao de cobertura de telhas de aluminio, exclusive suporte, estrutura ou madeiramento, medida pela projecao horizontal.</v>
          </cell>
          <cell r="D4816" t="str">
            <v>m2</v>
          </cell>
          <cell r="E4816">
            <v>2.3199999999999998</v>
          </cell>
        </row>
        <row r="4817">
          <cell r="A4817" t="str">
            <v>SC000175</v>
          </cell>
          <cell r="B4817" t="str">
            <v>SC05052000/</v>
          </cell>
          <cell r="C4817" t="str">
            <v>Remocao de cobertura de telha colonial, medida em projecao horizontal, exclusive madeiramento.</v>
          </cell>
          <cell r="D4817" t="str">
            <v>m2</v>
          </cell>
          <cell r="E4817">
            <v>5.0999999999999996</v>
          </cell>
        </row>
        <row r="4818">
          <cell r="A4818" t="str">
            <v>SC000180</v>
          </cell>
          <cell r="B4818" t="str">
            <v>SC05052050/</v>
          </cell>
          <cell r="C4818" t="str">
            <v>Remocao de cobertura de telha colonial, inclusive madeiramento, medido o conjunto em projecao horizontal.</v>
          </cell>
          <cell r="D4818" t="str">
            <v>m2</v>
          </cell>
          <cell r="E4818">
            <v>9.8699999999999992</v>
          </cell>
        </row>
        <row r="4819">
          <cell r="A4819" t="str">
            <v>SC000176</v>
          </cell>
          <cell r="B4819" t="str">
            <v>SC05052100/</v>
          </cell>
          <cell r="C4819" t="str">
            <v>Remocao de cobertura de telha francesa, medida em projecao horizontal, exclusive madeiramento.</v>
          </cell>
          <cell r="D4819" t="str">
            <v>m2</v>
          </cell>
          <cell r="E4819">
            <v>3.96</v>
          </cell>
        </row>
        <row r="4820">
          <cell r="A4820" t="str">
            <v>SC000181</v>
          </cell>
          <cell r="B4820" t="str">
            <v>SC05052150/</v>
          </cell>
          <cell r="C4820" t="str">
            <v>Remocao de cobertura de telha francesa, inclusive madeiramento, medido o conjunto em projecao horizontal.</v>
          </cell>
          <cell r="D4820" t="str">
            <v>m2</v>
          </cell>
          <cell r="E4820">
            <v>9.0399999999999991</v>
          </cell>
        </row>
        <row r="4821">
          <cell r="A4821" t="str">
            <v>SC000174</v>
          </cell>
          <cell r="B4821" t="str">
            <v>SC05052200/</v>
          </cell>
          <cell r="C4821" t="str">
            <v>Remocao de cobertura de telha de fibro-cimento convencional ondulada, medida em projecao horizontal, exclusive madeiramento.</v>
          </cell>
          <cell r="D4821" t="str">
            <v>m2</v>
          </cell>
          <cell r="E4821">
            <v>2.97</v>
          </cell>
        </row>
        <row r="4822">
          <cell r="A4822" t="str">
            <v>SC002196</v>
          </cell>
          <cell r="B4822" t="str">
            <v>SC05052250/</v>
          </cell>
          <cell r="C4822" t="str">
            <v>Remocao de cobertura de telha fibro-cimento, tipo calha 43 ou 49 ou similar, medida em projecao horizontal, exclusive o madeiramento.</v>
          </cell>
          <cell r="D4822" t="str">
            <v>m2</v>
          </cell>
          <cell r="E4822">
            <v>3.19</v>
          </cell>
        </row>
        <row r="4823">
          <cell r="A4823" t="str">
            <v>SC002202</v>
          </cell>
          <cell r="B4823" t="str">
            <v>SC05052300/</v>
          </cell>
          <cell r="C4823" t="str">
            <v>Remocao de cobertura de telha de fibro-cimento, tipo calha 43 ou 49 ou similar, medido o conjunto em projecao horizontal, inclusive madeiramento.</v>
          </cell>
          <cell r="D4823" t="str">
            <v>m2</v>
          </cell>
          <cell r="E4823">
            <v>4.7300000000000004</v>
          </cell>
        </row>
        <row r="4824">
          <cell r="A4824" t="str">
            <v>SC002198</v>
          </cell>
          <cell r="B4824" t="str">
            <v>SC05052350/</v>
          </cell>
          <cell r="C4824" t="str">
            <v>Remocao de cobertura de telha fibro-cimento, tipo calha 90 ou metalica tipo Tekno ou similar, medida em projecao horizontal, exclusive madeiramento.</v>
          </cell>
          <cell r="D4824" t="str">
            <v>m2</v>
          </cell>
          <cell r="E4824">
            <v>2.46</v>
          </cell>
        </row>
        <row r="4825">
          <cell r="A4825" t="str">
            <v>SC002204</v>
          </cell>
          <cell r="B4825" t="str">
            <v>SC05052400/</v>
          </cell>
          <cell r="C4825" t="str">
            <v>Remocao de cobertura de telha de fibro-cimento, tipo calha 90, ou metalica tipo Tekno ou similar, medido o conjunto em projecao horizontal, inclusive madeiramento.</v>
          </cell>
          <cell r="D4825" t="str">
            <v>m2</v>
          </cell>
          <cell r="E4825">
            <v>3.64</v>
          </cell>
        </row>
        <row r="4826">
          <cell r="A4826" t="str">
            <v>SC000182</v>
          </cell>
          <cell r="B4826" t="str">
            <v>SC05052450/</v>
          </cell>
          <cell r="C4826" t="str">
            <v>Remocao de cobertura de telha de fibro-cimento convencional, ondulada, inclusive madeiramento medindo o conjunto em projecao horizontal.</v>
          </cell>
          <cell r="D4826" t="str">
            <v>m2</v>
          </cell>
          <cell r="E4826">
            <v>4.24</v>
          </cell>
        </row>
        <row r="4827">
          <cell r="A4827" t="str">
            <v>SC002211</v>
          </cell>
          <cell r="B4827" t="str">
            <v>SC05052500/</v>
          </cell>
          <cell r="C4827" t="str">
            <v>Remocao de divisorias de madeira, Eucatex, Duratex ou similar.</v>
          </cell>
          <cell r="D4827" t="str">
            <v>m2</v>
          </cell>
          <cell r="E4827">
            <v>2.42</v>
          </cell>
        </row>
        <row r="4828">
          <cell r="A4828" t="str">
            <v>SC002207</v>
          </cell>
          <cell r="B4828" t="str">
            <v>SC05052550/</v>
          </cell>
          <cell r="C4828" t="str">
            <v>Remocao cuidadosa de camada de protecao de impermeabilizacao.</v>
          </cell>
          <cell r="D4828" t="str">
            <v>m2</v>
          </cell>
          <cell r="E4828">
            <v>6.06</v>
          </cell>
        </row>
        <row r="4829">
          <cell r="A4829" t="str">
            <v>SC017699</v>
          </cell>
          <cell r="B4829" t="str">
            <v>SC05052600/</v>
          </cell>
          <cell r="C4829" t="str">
            <v>Retirada de impermeabilizacao flexivel (asfalto, Igol, etc.), inclusive afastamento lateral, dentro do canteiro de servico; exclusive camada de protecao.</v>
          </cell>
          <cell r="D4829" t="str">
            <v>m2</v>
          </cell>
          <cell r="E4829">
            <v>1.94</v>
          </cell>
        </row>
        <row r="4830">
          <cell r="A4830" t="str">
            <v>SC002205</v>
          </cell>
          <cell r="B4830" t="str">
            <v>SC05052650/</v>
          </cell>
          <cell r="C4830" t="str">
            <v>Remocao de forro de estuque.</v>
          </cell>
          <cell r="D4830" t="str">
            <v>m2</v>
          </cell>
          <cell r="E4830">
            <v>3.39</v>
          </cell>
        </row>
        <row r="4831">
          <cell r="A4831" t="str">
            <v>SC000188</v>
          </cell>
          <cell r="B4831" t="str">
            <v>SC05052700/</v>
          </cell>
          <cell r="C4831" t="str">
            <v>Remocao de forro de frisos de madeira, Eucatex ou similar ou tabuas, exclusive o engradamento.</v>
          </cell>
          <cell r="D4831" t="str">
            <v>m2</v>
          </cell>
          <cell r="E4831">
            <v>3.48</v>
          </cell>
        </row>
        <row r="4832">
          <cell r="A4832" t="str">
            <v>SC000190</v>
          </cell>
          <cell r="B4832" t="str">
            <v>SC05052750/</v>
          </cell>
          <cell r="C4832" t="str">
            <v>Remocao de frisos de assoalho.</v>
          </cell>
          <cell r="D4832" t="str">
            <v>m2</v>
          </cell>
          <cell r="E4832">
            <v>4.3499999999999996</v>
          </cell>
        </row>
        <row r="4833">
          <cell r="A4833" t="str">
            <v>SC002222</v>
          </cell>
          <cell r="B4833" t="str">
            <v>SC05052800/</v>
          </cell>
          <cell r="C4833" t="str">
            <v>Remocao de leito filtrante.</v>
          </cell>
          <cell r="D4833" t="str">
            <v>m3</v>
          </cell>
          <cell r="E4833">
            <v>6.1</v>
          </cell>
        </row>
        <row r="4834">
          <cell r="A4834" t="str">
            <v>SC009004</v>
          </cell>
          <cell r="B4834" t="str">
            <v>SC05052850/</v>
          </cell>
          <cell r="C4834" t="str">
            <v>Remocao de madeiramento de cobertura de telhas francesas.</v>
          </cell>
          <cell r="D4834" t="str">
            <v>m2</v>
          </cell>
          <cell r="E4834">
            <v>5.0999999999999996</v>
          </cell>
        </row>
        <row r="4835">
          <cell r="A4835" t="str">
            <v>SC000183</v>
          </cell>
          <cell r="B4835" t="str">
            <v>SC05052900/</v>
          </cell>
          <cell r="C4835" t="str">
            <v>Remocao manual de passeio de pedra portuguesa.</v>
          </cell>
          <cell r="D4835" t="str">
            <v>m2</v>
          </cell>
          <cell r="E4835">
            <v>2.67</v>
          </cell>
        </row>
        <row r="4836">
          <cell r="A4836" t="str">
            <v>SC000184</v>
          </cell>
          <cell r="B4836" t="str">
            <v>SC05052950/</v>
          </cell>
          <cell r="C4836" t="str">
            <v>Remocao manual de pavimentacao de lajoes de granito em passeio.</v>
          </cell>
          <cell r="D4836" t="str">
            <v>m2</v>
          </cell>
          <cell r="E4836">
            <v>5.81</v>
          </cell>
        </row>
        <row r="4837">
          <cell r="A4837" t="str">
            <v>SC000185</v>
          </cell>
          <cell r="B4837" t="str">
            <v>SC05053000/</v>
          </cell>
          <cell r="C4837" t="str">
            <v>Remocao de pavimentacao tipo Blokret ou similar.</v>
          </cell>
          <cell r="D4837" t="str">
            <v>m2</v>
          </cell>
          <cell r="E4837">
            <v>1.7</v>
          </cell>
        </row>
        <row r="4838">
          <cell r="A4838" t="str">
            <v>SC002210</v>
          </cell>
          <cell r="B4838" t="str">
            <v>SC05053050/</v>
          </cell>
          <cell r="C4838" t="str">
            <v>Remocao de peitoris.</v>
          </cell>
          <cell r="D4838" t="str">
            <v>m</v>
          </cell>
          <cell r="E4838">
            <v>16.920000000000002</v>
          </cell>
        </row>
        <row r="4839">
          <cell r="A4839" t="str">
            <v>SC000189</v>
          </cell>
          <cell r="B4839" t="str">
            <v>SC05053100/</v>
          </cell>
          <cell r="C4839" t="str">
            <v>Remocao de piso de tacos.</v>
          </cell>
          <cell r="D4839" t="str">
            <v>m2</v>
          </cell>
          <cell r="E4839">
            <v>3.39</v>
          </cell>
        </row>
        <row r="4840">
          <cell r="A4840" t="str">
            <v>SC017698</v>
          </cell>
          <cell r="B4840" t="str">
            <v>SC05053150/</v>
          </cell>
          <cell r="C4840" t="str">
            <v>Remocao de placas de revestimento Paviflex ou similar.</v>
          </cell>
          <cell r="D4840" t="str">
            <v>m2</v>
          </cell>
          <cell r="E4840">
            <v>1.7</v>
          </cell>
        </row>
        <row r="4841">
          <cell r="A4841" t="str">
            <v>SC002213</v>
          </cell>
          <cell r="B4841" t="str">
            <v>SC05053200/</v>
          </cell>
          <cell r="C4841" t="str">
            <v>Remocao de tapete de nylon ou carpete colado no piso e retirada do residuo de cola com espatula ou palha de aco.</v>
          </cell>
          <cell r="D4841" t="str">
            <v>m2</v>
          </cell>
          <cell r="E4841">
            <v>3.87</v>
          </cell>
        </row>
        <row r="4842">
          <cell r="A4842" t="str">
            <v>SC002223</v>
          </cell>
          <cell r="B4842" t="str">
            <v>SC05053250/</v>
          </cell>
          <cell r="C4842" t="str">
            <v>Remocao de tubulacao de ferro fundido com diametro nominal de 50mm a 300mm, exclusive escavacao e reaterro.</v>
          </cell>
          <cell r="D4842" t="str">
            <v>m</v>
          </cell>
          <cell r="E4842">
            <v>12.99</v>
          </cell>
        </row>
        <row r="4843">
          <cell r="A4843" t="str">
            <v>SC002224</v>
          </cell>
          <cell r="B4843" t="str">
            <v>SC05053300/</v>
          </cell>
          <cell r="C4843" t="str">
            <v>Remocao de tubulacao de ferro fundido com diametro nominal de 400mm a 600mm, exclusive escavacao e reaterro.</v>
          </cell>
          <cell r="D4843" t="str">
            <v>m</v>
          </cell>
          <cell r="E4843">
            <v>26.09</v>
          </cell>
        </row>
        <row r="4844">
          <cell r="A4844" t="str">
            <v>SC002225</v>
          </cell>
          <cell r="B4844" t="str">
            <v>SC05053350/</v>
          </cell>
          <cell r="C4844" t="str">
            <v>Remocao de tubulacao de ferro fundido com diametro nominal de 700mm a 1200mm, exclusive escavacao e reaterro.</v>
          </cell>
          <cell r="D4844" t="str">
            <v>m</v>
          </cell>
          <cell r="E4844">
            <v>63.71</v>
          </cell>
        </row>
        <row r="4845">
          <cell r="A4845" t="str">
            <v>SC017700</v>
          </cell>
          <cell r="B4845" t="str">
            <v>SC05053400/</v>
          </cell>
          <cell r="C4845" t="str">
            <v>Remocao de tubo de concreto com diametro nominal acima de 1500mm.</v>
          </cell>
          <cell r="D4845" t="str">
            <v>m</v>
          </cell>
          <cell r="E4845">
            <v>141.54</v>
          </cell>
        </row>
        <row r="4846">
          <cell r="A4846" t="str">
            <v>SC000231</v>
          </cell>
          <cell r="B4846" t="str">
            <v>SC05100050/</v>
          </cell>
          <cell r="C4846" t="str">
            <v>Arrancamento de tampao de ferro fundido (tampa e colar).</v>
          </cell>
          <cell r="D4846" t="str">
            <v>un</v>
          </cell>
          <cell r="E4846">
            <v>16.02</v>
          </cell>
        </row>
        <row r="4847">
          <cell r="A4847" t="str">
            <v>SC017925</v>
          </cell>
          <cell r="B4847" t="str">
            <v>SC05100100/</v>
          </cell>
          <cell r="C4847" t="str">
            <v>Demolicao, com equipamento de ar comprimido, de passeio cimentado com espessura ate 10cm, inclusive afastamento lateral dentro do canteiro de servicos.</v>
          </cell>
          <cell r="D4847" t="str">
            <v>m2</v>
          </cell>
          <cell r="E4847">
            <v>3.31</v>
          </cell>
        </row>
        <row r="4848">
          <cell r="A4848" t="str">
            <v>SC000218</v>
          </cell>
          <cell r="B4848" t="str">
            <v>SC05100150/</v>
          </cell>
          <cell r="C4848" t="str">
            <v>Demolicao, com equipamento de ar comprimido, de pisos ou pavimento de concreto simples, inclusive afastamento lateral dentro de canteiro de servicos.</v>
          </cell>
          <cell r="D4848" t="str">
            <v>m3</v>
          </cell>
          <cell r="E4848">
            <v>44.66</v>
          </cell>
        </row>
        <row r="4849">
          <cell r="A4849" t="str">
            <v>SC017922</v>
          </cell>
          <cell r="B4849" t="str">
            <v>SC05100200/</v>
          </cell>
          <cell r="C4849" t="str">
            <v>Demolicao, com equipamento de ar comprimido, de pavimentacao de concreto simples, com 15cm de espessura, inclusive afastamento lateral dentro do canteiro de servicos.</v>
          </cell>
          <cell r="D4849" t="str">
            <v>m2</v>
          </cell>
          <cell r="E4849">
            <v>6.96</v>
          </cell>
        </row>
        <row r="4850">
          <cell r="A4850" t="str">
            <v>SC017923</v>
          </cell>
          <cell r="B4850" t="str">
            <v>SC05100250/</v>
          </cell>
          <cell r="C4850" t="str">
            <v>Demolicao, com equipamento de ar comprimido, de pavimentacao de concreto simples, com 20cm de espessura, inclusive afastamento lateral dentro do canteiro de servicos.</v>
          </cell>
          <cell r="D4850" t="str">
            <v>m2</v>
          </cell>
          <cell r="E4850">
            <v>8.7100000000000009</v>
          </cell>
        </row>
        <row r="4851">
          <cell r="A4851" t="str">
            <v>SC000219</v>
          </cell>
          <cell r="B4851" t="str">
            <v>SC05100300/</v>
          </cell>
          <cell r="C4851" t="str">
            <v>Demolicao, com equipamento de ar comprimido, de pisos ou pavimento de concreto armado, inclusive afastamento lateral dentro de canteiro de servicos.</v>
          </cell>
          <cell r="D4851" t="str">
            <v>m3</v>
          </cell>
          <cell r="E4851">
            <v>75.92</v>
          </cell>
        </row>
        <row r="4852">
          <cell r="A4852" t="str">
            <v>SC005907</v>
          </cell>
          <cell r="B4852" t="str">
            <v>SC40050100/</v>
          </cell>
          <cell r="C4852" t="str">
            <v>Cabo de aco galvanizado, diametro de 3/16", fornecimento e colocacao em cercas, com moirao de madeira, inclusive retirada do existente.</v>
          </cell>
          <cell r="D4852" t="str">
            <v>m</v>
          </cell>
          <cell r="E4852">
            <v>2.31</v>
          </cell>
        </row>
        <row r="4853">
          <cell r="A4853" t="str">
            <v>SC000275</v>
          </cell>
          <cell r="B4853" t="str">
            <v>SC40050150/</v>
          </cell>
          <cell r="C4853" t="str">
            <v>Cerca divisoria com moiroes em madeira de Lei de 3"x3", com 2m de altura livre, 0,50m enterrados, espacados de 3m, 4 fios de arame farpado.</v>
          </cell>
          <cell r="D4853" t="str">
            <v>m</v>
          </cell>
          <cell r="E4853">
            <v>8.3800000000000008</v>
          </cell>
        </row>
        <row r="4854">
          <cell r="A4854" t="str">
            <v>SC000276</v>
          </cell>
          <cell r="B4854" t="str">
            <v>SC40050200/</v>
          </cell>
          <cell r="C4854" t="str">
            <v>Cerca de moirao reto de concreto armado (0,10x2,50)m, espacados de 3m, cravada a 50cm do solo, com 6 fios corridos de arame galvanizado no 12.   Fornecimento e colocacao.</v>
          </cell>
          <cell r="D4854" t="str">
            <v>m</v>
          </cell>
          <cell r="E4854">
            <v>10.73</v>
          </cell>
        </row>
        <row r="4855">
          <cell r="A4855" t="str">
            <v>SC017642</v>
          </cell>
          <cell r="B4855" t="str">
            <v>SC40050250/</v>
          </cell>
          <cell r="C4855" t="str">
            <v>Moirao em Eucalipto ou similar, para cercas, com secao de diametro de 15cm, altura livre media de 1,30m, enterrado a 1m de profundidade, incluindo escavacao e espalhamento do material excedente, conforme projeto FPJ.  Fornecimento e colocacao.</v>
          </cell>
          <cell r="D4855" t="str">
            <v>un</v>
          </cell>
          <cell r="E4855">
            <v>58.19</v>
          </cell>
        </row>
        <row r="4856">
          <cell r="A4856" t="str">
            <v>SC017641</v>
          </cell>
          <cell r="B4856" t="str">
            <v>SC40050300/</v>
          </cell>
          <cell r="C4856" t="str">
            <v>Moirao em Eucalipto ou similar, para cercas, com secao de diametro de 15cm, altura livre media de 1,60m, enterrado a 1m de profundidade, incluindo escavacao e espalhamento do material excedente, conforme projeto FPJ.  Fornecimento e colocacao.</v>
          </cell>
          <cell r="D4856" t="str">
            <v>un</v>
          </cell>
          <cell r="E4856">
            <v>62.18</v>
          </cell>
        </row>
        <row r="4857">
          <cell r="A4857" t="str">
            <v>SC000279</v>
          </cell>
          <cell r="B4857" t="str">
            <v>SC45050050/</v>
          </cell>
          <cell r="C4857" t="str">
            <v>Placa de acrilico desenhada, indicando sanitario masculino ou feminino, de (39x19)cm.  Fornecimento e colocacao.</v>
          </cell>
          <cell r="D4857" t="str">
            <v>un</v>
          </cell>
          <cell r="E4857">
            <v>17.09</v>
          </cell>
        </row>
        <row r="4858">
          <cell r="A4858" t="str">
            <v>SC007007</v>
          </cell>
          <cell r="B4858" t="str">
            <v>SC45050150/</v>
          </cell>
          <cell r="C4858" t="str">
            <v>Totem informativo nas dimensoes de (0,50x1,50)m, produzido em resina de poliester reforcado com fibra de vidro e coremat, com impressao serigrafica ou policromatica em dupla face agregada ao material com U,V, pre-acelerado, catalizado e pigmentado.  Estru</v>
          </cell>
          <cell r="D4858" t="str">
            <v>un</v>
          </cell>
          <cell r="E4858">
            <v>2490</v>
          </cell>
        </row>
        <row r="4859">
          <cell r="A4859" t="str">
            <v>SC017662</v>
          </cell>
          <cell r="B4859" t="str">
            <v>SC45100050/</v>
          </cell>
          <cell r="C4859" t="str">
            <v>Placa de acrilico para identificacao de salas, medindo (8x25)cm, polida nas bordas.  Fornecimento e colocacao.</v>
          </cell>
          <cell r="D4859" t="str">
            <v>un</v>
          </cell>
          <cell r="E4859">
            <v>20.440000000000001</v>
          </cell>
        </row>
        <row r="4860">
          <cell r="A4860" t="str">
            <v>SC017661</v>
          </cell>
          <cell r="B4860" t="str">
            <v>SC45100100/</v>
          </cell>
          <cell r="C4860" t="str">
            <v>Placa de ferro esmaltado de (12x18)cm com numeracao para identificacao de imovel em logradouro, padrao CEHAB.  Fornecimento e colocacao.</v>
          </cell>
          <cell r="D4860" t="str">
            <v>un</v>
          </cell>
          <cell r="E4860">
            <v>9.81</v>
          </cell>
        </row>
        <row r="4861">
          <cell r="A4861" t="str">
            <v>SC017659</v>
          </cell>
          <cell r="B4861" t="str">
            <v>SC45100150/</v>
          </cell>
          <cell r="C4861" t="str">
            <v>Placa de inauguracao em aluminio com as dimensoes de (0,40x0,60)m.  Fornecimento e colocacao.</v>
          </cell>
          <cell r="D4861" t="str">
            <v>un</v>
          </cell>
          <cell r="E4861">
            <v>64.81</v>
          </cell>
        </row>
        <row r="4862">
          <cell r="A4862" t="str">
            <v>SC017660</v>
          </cell>
          <cell r="B4862" t="str">
            <v>SC45100200/</v>
          </cell>
          <cell r="C4862" t="str">
            <v>Placa de inauguracao em bronze, com as dimensoes de (0,35x0,50)m.  Fornecimento e colocacao.</v>
          </cell>
          <cell r="D4862" t="str">
            <v>un</v>
          </cell>
          <cell r="E4862">
            <v>1003.56</v>
          </cell>
        </row>
        <row r="4863">
          <cell r="A4863" t="str">
            <v>SC017663</v>
          </cell>
          <cell r="B4863" t="str">
            <v>SC45150050/</v>
          </cell>
          <cell r="C4863" t="str">
            <v>Placas de identificacao de monumentos historicos em bronze com as dimensoes de (0,35x0,50)m.  Fornecimento e colocacao, exclusive pedestal de concreto.</v>
          </cell>
          <cell r="D4863" t="str">
            <v>un</v>
          </cell>
          <cell r="E4863">
            <v>1003.22</v>
          </cell>
        </row>
        <row r="4864">
          <cell r="A4864" t="str">
            <v>SC007403</v>
          </cell>
          <cell r="B4864" t="str">
            <v>SC45150100/</v>
          </cell>
          <cell r="C4864" t="str">
            <v>Placas de identificacao de monumentos historicos em bronze com as dimensoes de (0,35x0,50)m.  Fornecimento e colocacao, inclusive pedestal de concreto.</v>
          </cell>
          <cell r="D4864" t="str">
            <v>un</v>
          </cell>
          <cell r="E4864">
            <v>1115.69</v>
          </cell>
        </row>
        <row r="4865">
          <cell r="A4865" t="str">
            <v>SC009346</v>
          </cell>
          <cell r="B4865" t="str">
            <v>SC45150150/</v>
          </cell>
          <cell r="C4865" t="str">
            <v>Placa de identificacao de monumentos e/ou arvores notaveis medindo (15,50x15)cm, em aco escovado com impressao em corrosao a acido em baixo relevo, cor dos textos em preto 100% e marcas em cores, tipologia Ottawa ou similar, fixacao sobre tubo de ferro ga</v>
          </cell>
          <cell r="D4865" t="str">
            <v>un</v>
          </cell>
          <cell r="E4865">
            <v>135.58000000000001</v>
          </cell>
        </row>
        <row r="4866">
          <cell r="A4866" t="str">
            <v>SC007094</v>
          </cell>
          <cell r="B4866" t="str">
            <v>SC45200050/</v>
          </cell>
          <cell r="C4866" t="str">
            <v>Letra de aco inoxidavel no 22 com 20cm de altura.  Fornecimento e colocacao.</v>
          </cell>
          <cell r="D4866" t="str">
            <v>un</v>
          </cell>
          <cell r="E4866">
            <v>47.81</v>
          </cell>
        </row>
        <row r="4867">
          <cell r="A4867" t="str">
            <v>SC005675</v>
          </cell>
          <cell r="B4867" t="str">
            <v>SC45200100/</v>
          </cell>
          <cell r="C4867" t="str">
            <v>Letra fundida em aluminio, polida e oxidada nas laterais, tipo helvetica, com altura de 10cm e espessura de 5mm, com pinos para fixacao.  Fornecimento e colocacao.</v>
          </cell>
          <cell r="D4867" t="str">
            <v>un</v>
          </cell>
          <cell r="E4867">
            <v>39.32</v>
          </cell>
        </row>
        <row r="4868">
          <cell r="A4868" t="str">
            <v>SC005676</v>
          </cell>
          <cell r="B4868" t="str">
            <v>SC45200150/</v>
          </cell>
          <cell r="C4868" t="str">
            <v>Letra fundida em bronze, polida e oxidada nas laterais, tipo helvetica, com altura de 10cm e espessura de 5mm, com pinos para fixacao.  Fornecimento e colocacao.</v>
          </cell>
          <cell r="D4868" t="str">
            <v>un</v>
          </cell>
          <cell r="E4868">
            <v>46.17</v>
          </cell>
        </row>
        <row r="4869">
          <cell r="A4869" t="str">
            <v>SC017701</v>
          </cell>
          <cell r="B4869" t="str">
            <v>SC99990050/</v>
          </cell>
          <cell r="C4869" t="str">
            <v>Quiosque de alimentacao em fibra de vidro Gel-Coat e estrutura construida em madeira de Lei de 1a qualidade (Ipe, Tabaco), nas seguintes dimensoes: teto de (2,80x2,80)m, sendo contra teto liso e cobertura com nervura para reforco, estrutura interna de (1,</v>
          </cell>
          <cell r="D4869" t="str">
            <v>un</v>
          </cell>
          <cell r="E4869">
            <v>10980</v>
          </cell>
        </row>
        <row r="4870">
          <cell r="A4870" t="str">
            <v>SE000001</v>
          </cell>
          <cell r="B4870" t="str">
            <v>SE05050050/</v>
          </cell>
          <cell r="C4870" t="str">
            <v>Perfuracao manual de solo, a trado, com diametro de 10cm.</v>
          </cell>
          <cell r="D4870" t="str">
            <v>m</v>
          </cell>
          <cell r="E4870">
            <v>3.64</v>
          </cell>
        </row>
        <row r="4871">
          <cell r="A4871" t="str">
            <v>SE000002</v>
          </cell>
          <cell r="B4871" t="str">
            <v>SE05050100/</v>
          </cell>
          <cell r="C4871" t="str">
            <v>Perfuracao manual de solo, a trado, com diametro de 20cm.</v>
          </cell>
          <cell r="D4871" t="str">
            <v>m</v>
          </cell>
          <cell r="E4871">
            <v>9.07</v>
          </cell>
        </row>
        <row r="4872">
          <cell r="A4872" t="str">
            <v>SE010220</v>
          </cell>
          <cell r="B4872" t="str">
            <v>SE10050050A</v>
          </cell>
          <cell r="C4872" t="str">
            <v>Perfuracao rotativa vertical, em solo, com coroa de Widia ou similar, diametro N (75mm), inclusive deslocamento e posicionamento em cada furo.</v>
          </cell>
          <cell r="D4872" t="str">
            <v>m</v>
          </cell>
          <cell r="E4872">
            <v>31.88</v>
          </cell>
        </row>
        <row r="4873">
          <cell r="A4873" t="str">
            <v>SE010221</v>
          </cell>
          <cell r="B4873" t="str">
            <v>SE10050100A</v>
          </cell>
          <cell r="C4873" t="str">
            <v>Perfuracao rotativa inclinada, em solo, com coroa de Widia ou similar, diametro N (75mm), inclusive deslocamento e posicionamento em cada furo.</v>
          </cell>
          <cell r="D4873" t="str">
            <v>m</v>
          </cell>
          <cell r="E4873">
            <v>42.79</v>
          </cell>
        </row>
        <row r="4874">
          <cell r="A4874" t="str">
            <v>SE010364</v>
          </cell>
          <cell r="B4874" t="str">
            <v>SE10050150/</v>
          </cell>
          <cell r="C4874" t="str">
            <v>Perfuracao rotativa vertical, em solo,  com Coroa de Widia ou similar, diametro H (99mm),  inclusive deslocamento e posicionamneto em cada furo.</v>
          </cell>
          <cell r="D4874" t="str">
            <v>m</v>
          </cell>
          <cell r="E4874">
            <v>43.4</v>
          </cell>
        </row>
        <row r="4875">
          <cell r="A4875" t="str">
            <v>SE000013</v>
          </cell>
          <cell r="B4875" t="str">
            <v>SE10100050/</v>
          </cell>
          <cell r="C4875" t="str">
            <v>Perfuracao com martelete ou perfuratriz manual, diametro ate 1 1/4", em granito ou gnaisse, inclusive ar comprimido utilizando apenas uma perfuratriz e um compressor, exclusive mangueira, considerando uma producao media bruta de 0,5m/h.</v>
          </cell>
          <cell r="D4875" t="str">
            <v>m</v>
          </cell>
          <cell r="E4875">
            <v>96.54</v>
          </cell>
        </row>
        <row r="4876">
          <cell r="A4876" t="str">
            <v>SE000012</v>
          </cell>
          <cell r="B4876" t="str">
            <v>SE10100100/</v>
          </cell>
          <cell r="C4876" t="str">
            <v>Perfuracao com martelete ou perfuratriz manual, diametro ate 1 1/4", em granito ou gnaisse, inclusive ar comprimido utilizando apenas uma perfuratriz e um compressor, exclusive mangueira, considerando uma producao media bruta de 1,5m/h.</v>
          </cell>
          <cell r="D4876" t="str">
            <v>m</v>
          </cell>
          <cell r="E4876">
            <v>13.29</v>
          </cell>
        </row>
        <row r="4877">
          <cell r="A4877" t="str">
            <v>SE000011</v>
          </cell>
          <cell r="B4877" t="str">
            <v>SE10100150/</v>
          </cell>
          <cell r="C4877" t="str">
            <v>Perfuracao com Wagon Drill pesado, diametro ate 4 1/2", em granito ou gnaisse, inclusive ar comprimido.</v>
          </cell>
          <cell r="D4877" t="str">
            <v>m</v>
          </cell>
          <cell r="E4877">
            <v>82.19</v>
          </cell>
        </row>
        <row r="4878">
          <cell r="A4878" t="str">
            <v>SE010372</v>
          </cell>
          <cell r="B4878" t="str">
            <v>SE10150050/</v>
          </cell>
          <cell r="C4878" t="str">
            <v>Perfuracao rotativa com Coroa de diamante, em rocha, diametro PW, horizontal, inclusive deslocamentos e instalacoes.</v>
          </cell>
          <cell r="D4878" t="str">
            <v>m</v>
          </cell>
          <cell r="E4878">
            <v>113.25</v>
          </cell>
        </row>
        <row r="4879">
          <cell r="A4879" t="str">
            <v>SE010223</v>
          </cell>
          <cell r="B4879" t="str">
            <v>SE10150100A</v>
          </cell>
          <cell r="C4879" t="str">
            <v>Perfuracao rotativa inclinada, em rocha sa, com coroa de diamante, diametro B (60mm), inclusive deslocamento e posicionamento em cada furo.</v>
          </cell>
          <cell r="D4879" t="str">
            <v>m</v>
          </cell>
          <cell r="E4879">
            <v>249.1</v>
          </cell>
        </row>
        <row r="4880">
          <cell r="A4880" t="str">
            <v>SE010366</v>
          </cell>
          <cell r="B4880" t="str">
            <v>SE10150150/</v>
          </cell>
          <cell r="C4880" t="str">
            <v>Perfuracao rotativa inclinada, em rocha alterada, com coroa de diamante, diametro B (60mm), inclusive deslocamento e posicionamento em cada furo.</v>
          </cell>
          <cell r="D4880" t="str">
            <v>m</v>
          </cell>
          <cell r="E4880">
            <v>239.05</v>
          </cell>
        </row>
        <row r="4881">
          <cell r="A4881" t="str">
            <v>SE010367</v>
          </cell>
          <cell r="B4881" t="str">
            <v>SE10150200/</v>
          </cell>
          <cell r="C4881" t="str">
            <v>Perfuracao rotativa inclinada, em rocha alterada, com coroa de diamante, diametro N (75mm), inclusive deslocamento e posicionamento em cada furo.</v>
          </cell>
          <cell r="D4881" t="str">
            <v>m</v>
          </cell>
          <cell r="E4881">
            <v>285.33</v>
          </cell>
        </row>
        <row r="4882">
          <cell r="A4882" t="str">
            <v>SE010371</v>
          </cell>
          <cell r="B4882" t="str">
            <v>SE10150250/</v>
          </cell>
          <cell r="C4882" t="str">
            <v>Perfuracao rotativa inclinada, em rocha sa, com coroa de diamante, diametro N (75mm), inclusive deslocamento e posicionamento em cada furo.</v>
          </cell>
          <cell r="D4882" t="str">
            <v>m</v>
          </cell>
          <cell r="E4882">
            <v>260.23</v>
          </cell>
        </row>
        <row r="4883">
          <cell r="A4883" t="str">
            <v>SE010222</v>
          </cell>
          <cell r="B4883" t="str">
            <v>SE10150300A</v>
          </cell>
          <cell r="C4883" t="str">
            <v>Perfuracao rotativa vertical, em rocha sa, com coroa de diamante, diametro B (60mm), inclusive deslocamento e posicionamento em cada furo.</v>
          </cell>
          <cell r="D4883" t="str">
            <v>m</v>
          </cell>
          <cell r="E4883">
            <v>180.5</v>
          </cell>
        </row>
        <row r="4884">
          <cell r="A4884" t="str">
            <v>SE010376</v>
          </cell>
          <cell r="B4884" t="str">
            <v>SE10150350/</v>
          </cell>
          <cell r="C4884" t="str">
            <v>Perfuracao rotativa vertical, em rocha alterada, com coroa de diamante, diametro H(99mm), inclusive deslocamento e posicionamento em cada furo.</v>
          </cell>
          <cell r="D4884" t="str">
            <v>m</v>
          </cell>
          <cell r="E4884">
            <v>297.47000000000003</v>
          </cell>
        </row>
        <row r="4885">
          <cell r="A4885" t="str">
            <v>SE010377</v>
          </cell>
          <cell r="B4885" t="str">
            <v>SE10150400/</v>
          </cell>
          <cell r="C4885" t="str">
            <v>Perfuracao rotativa vertical, em rocha sa, com coroa de diamante, diametro H (99mm), inclusive deslocamento e posicionamento em cada furo.</v>
          </cell>
          <cell r="D4885" t="str">
            <v>m</v>
          </cell>
          <cell r="E4885">
            <v>334.74</v>
          </cell>
        </row>
        <row r="4886">
          <cell r="A4886" t="str">
            <v>SE007043</v>
          </cell>
          <cell r="B4886" t="str">
            <v>SE15050050/</v>
          </cell>
          <cell r="C4886" t="str">
            <v>Execucao de sondagem eletrica vertical (SEV), inclusive o processamento e interpretacao dos perfis, bem como a apresentacao dos resultados em papel e em meio digital.</v>
          </cell>
          <cell r="D4886" t="str">
            <v>un</v>
          </cell>
          <cell r="E4886">
            <v>409.95</v>
          </cell>
        </row>
        <row r="4887">
          <cell r="A4887" t="str">
            <v>SE007058</v>
          </cell>
          <cell r="B4887" t="str">
            <v>SE15050100/</v>
          </cell>
          <cell r="C4887" t="str">
            <v>Execucao de linha de prospeccao geofisica pelo metodo de caminhamento eletrico, inclusive o processamento e interpretacao das secoes, bem como a apresentacao do resultados (secoes originais e interpretadas), em papel e em meio digital.</v>
          </cell>
          <cell r="D4887" t="str">
            <v>m</v>
          </cell>
          <cell r="E4887">
            <v>2.85</v>
          </cell>
        </row>
        <row r="4888">
          <cell r="A4888" t="str">
            <v>SE007049</v>
          </cell>
          <cell r="B4888" t="str">
            <v>SE15100050/</v>
          </cell>
          <cell r="C4888" t="str">
            <v>Execucao de linha de prospeccao sismica pelo metodo de reflexao, utilizando martelo ou explosivo como fonte geradora do pulso sismico, incluindo a apresentacao do relatorio com os dados, em papel e em meio digital, excluindo o processamento e interpretaca</v>
          </cell>
          <cell r="D4888" t="str">
            <v>m</v>
          </cell>
          <cell r="E4888">
            <v>3.82</v>
          </cell>
        </row>
        <row r="4889">
          <cell r="A4889" t="str">
            <v>SE007053</v>
          </cell>
          <cell r="B4889" t="str">
            <v>SE15100100/</v>
          </cell>
          <cell r="C4889" t="str">
            <v>Execucao de linha de prospeccao sismica pelo metodo de refracao, utilizando martelo ou explosivo como fonte geradora do pulso sismico, incluindo a apresentacao do relatorio com os dados, em papel e em meio digital, excluindo o processamento e interpretaca</v>
          </cell>
          <cell r="D4889" t="str">
            <v>m</v>
          </cell>
          <cell r="E4889">
            <v>3.59</v>
          </cell>
        </row>
        <row r="4890">
          <cell r="A4890" t="str">
            <v>SE007057</v>
          </cell>
          <cell r="B4890" t="str">
            <v>SE15100150/</v>
          </cell>
          <cell r="C4890" t="str">
            <v>Execucao de linha de prospeccao por radar de penetracao no solo (GPR), incluindo a apresentacao do relatorio com as secoes processadas, em papel e em meio digital, excluindo o processamento e interpretacao dos dados.</v>
          </cell>
          <cell r="D4890" t="str">
            <v>m</v>
          </cell>
          <cell r="E4890">
            <v>0.86</v>
          </cell>
        </row>
        <row r="4891">
          <cell r="A4891" t="str">
            <v>SE007051</v>
          </cell>
          <cell r="B4891" t="str">
            <v>SE15100200/</v>
          </cell>
          <cell r="C4891" t="str">
            <v>Interpretacao de dados de radar de penetracao no solo (GPR), incluindo a analise de secoes migradas e nao migradas e apresentacao do relatorio com as secoes interpretadas, em papel e em meio digital.</v>
          </cell>
          <cell r="D4891" t="str">
            <v>m</v>
          </cell>
          <cell r="E4891">
            <v>1.9</v>
          </cell>
        </row>
        <row r="4892">
          <cell r="A4892" t="str">
            <v>SE007054</v>
          </cell>
          <cell r="B4892" t="str">
            <v>SE15100250/</v>
          </cell>
          <cell r="C4892" t="str">
            <v xml:space="preserve">Processamento de dados de radar de penetracao no solo (GPR), incluindo correcao topografica, filtros, ganhos e migracao, atraves de softwares para esse fim, Gradix ou similar, incluindo a apresentacao do relatorio com as secoes processadas, em papel e em </v>
          </cell>
          <cell r="D4892" t="str">
            <v>m</v>
          </cell>
          <cell r="E4892">
            <v>1.4</v>
          </cell>
        </row>
        <row r="4893">
          <cell r="A4893" t="str">
            <v>SE007044</v>
          </cell>
          <cell r="B4893" t="str">
            <v>SE15150050/</v>
          </cell>
          <cell r="C4893" t="str">
            <v>Interpretacao de linha sismica de reflexao, incluindo a analise de secoes migradas e nao migradas e a apresentacao do relatorio com as secoes interpretadas, em papel e em meio digital.</v>
          </cell>
          <cell r="D4893" t="str">
            <v>m</v>
          </cell>
          <cell r="E4893">
            <v>1.72</v>
          </cell>
        </row>
        <row r="4894">
          <cell r="A4894" t="str">
            <v>SE007046</v>
          </cell>
          <cell r="B4894" t="str">
            <v>SE15150100/</v>
          </cell>
          <cell r="C4894" t="str">
            <v xml:space="preserve">Processamento de linha sismica de refracao, incluindo correcao topografica, filtros, ganhos, analises de velocidade e migracao, atraves de softwares especificos para este fim (tipo Seistrix ou similar), incluindo a apresentacao do relatorio com as secoes </v>
          </cell>
          <cell r="D4894" t="str">
            <v>m</v>
          </cell>
          <cell r="E4894">
            <v>1.37</v>
          </cell>
        </row>
        <row r="4895">
          <cell r="A4895" t="str">
            <v>SE007052</v>
          </cell>
          <cell r="B4895" t="str">
            <v>SE15150150/</v>
          </cell>
          <cell r="C4895" t="str">
            <v>Processamento e interpretacao de linha sismica de refracao, incluindo a apresentacao de relatorio com as secoes processadas e interpretadas, em papel e em meio digital.</v>
          </cell>
          <cell r="D4895" t="str">
            <v>m</v>
          </cell>
          <cell r="E4895">
            <v>2.0299999999999998</v>
          </cell>
        </row>
        <row r="4896">
          <cell r="A4896" t="str">
            <v>SE007061</v>
          </cell>
          <cell r="B4896" t="str">
            <v>SE20050050/</v>
          </cell>
          <cell r="C4896" t="str">
            <v>Abertura de picada, em encosta, em terreno de vegetacao media.</v>
          </cell>
          <cell r="D4896" t="str">
            <v>m</v>
          </cell>
          <cell r="E4896">
            <v>0.73</v>
          </cell>
        </row>
        <row r="4897">
          <cell r="A4897" t="str">
            <v>SE000020</v>
          </cell>
          <cell r="B4897" t="str">
            <v>SE20050100/</v>
          </cell>
          <cell r="C4897" t="str">
            <v>Destocamento de arvores de porte medio e raizes profundas, sem remocao e auxilio mecanico.</v>
          </cell>
          <cell r="D4897" t="str">
            <v>un</v>
          </cell>
          <cell r="E4897">
            <v>60.03</v>
          </cell>
        </row>
        <row r="4898">
          <cell r="A4898" t="str">
            <v>SE000021</v>
          </cell>
          <cell r="B4898" t="str">
            <v>SE20050150/</v>
          </cell>
          <cell r="C4898" t="str">
            <v>Destocamento de arvores de porte medio e raizes profundas, sem auxilio mecanico, inclusive carga e transporte.</v>
          </cell>
          <cell r="D4898" t="str">
            <v>un</v>
          </cell>
          <cell r="E4898">
            <v>60.42</v>
          </cell>
        </row>
        <row r="4899">
          <cell r="A4899" t="str">
            <v>SE000017</v>
          </cell>
          <cell r="B4899" t="str">
            <v>SE20050200/</v>
          </cell>
          <cell r="C4899" t="str">
            <v>Preparo manual de terreno, compreendendo acerto, raspagem eventualmente ate 0,25m de profundidade e afastamento lateral do material excedente.</v>
          </cell>
          <cell r="D4899" t="str">
            <v>m2</v>
          </cell>
          <cell r="E4899">
            <v>2.9</v>
          </cell>
        </row>
        <row r="4900">
          <cell r="A4900" t="str">
            <v>SE004853</v>
          </cell>
          <cell r="B4900" t="str">
            <v>SE20050250/</v>
          </cell>
          <cell r="C4900" t="str">
            <v>Rocado manual em vegetacao rala, empilhamento e queima de residuos.</v>
          </cell>
          <cell r="D4900" t="str">
            <v>m2</v>
          </cell>
          <cell r="E4900">
            <v>0.08</v>
          </cell>
        </row>
        <row r="4901">
          <cell r="A4901" t="str">
            <v>SE000018</v>
          </cell>
          <cell r="B4901" t="str">
            <v>SE20050300/</v>
          </cell>
          <cell r="C4901" t="str">
            <v>Rocado em vegetacao espessa com empilhamento lateral e queima dos residuos.</v>
          </cell>
          <cell r="D4901" t="str">
            <v>m2</v>
          </cell>
          <cell r="E4901">
            <v>0.28999999999999998</v>
          </cell>
        </row>
        <row r="4902">
          <cell r="A4902" t="str">
            <v>SE000019</v>
          </cell>
          <cell r="B4902" t="str">
            <v>SE20050350/</v>
          </cell>
          <cell r="C4902" t="str">
            <v>Rocado a foice e machado em mata de pequeno porte e queima dos residuos sem destocamento ou remocao.</v>
          </cell>
          <cell r="D4902" t="str">
            <v>m2</v>
          </cell>
          <cell r="E4902">
            <v>0.57999999999999996</v>
          </cell>
        </row>
        <row r="4903">
          <cell r="A4903" t="str">
            <v>SE007804</v>
          </cell>
          <cell r="B4903" t="str">
            <v>SE20050400/</v>
          </cell>
          <cell r="C4903" t="str">
            <v>Rocado de vegetacao graminea, em area de encosta, a altura de 10cm, em fase de implantacao.</v>
          </cell>
          <cell r="D4903" t="str">
            <v>m2</v>
          </cell>
          <cell r="E4903">
            <v>0.09</v>
          </cell>
        </row>
        <row r="4904">
          <cell r="A4904" t="str">
            <v>SE007805</v>
          </cell>
          <cell r="B4904" t="str">
            <v>SE20050450/</v>
          </cell>
          <cell r="C4904" t="str">
            <v>Rocado de vegetacao graminea, em area de encosta, a altura de 10cm, em fase de implantacao.</v>
          </cell>
          <cell r="D4904" t="str">
            <v>m2</v>
          </cell>
          <cell r="E4904">
            <v>7.0000000000000007E-2</v>
          </cell>
        </row>
        <row r="4905">
          <cell r="A4905" t="str">
            <v>SE004846</v>
          </cell>
          <cell r="B4905" t="str">
            <v>SE20050500A</v>
          </cell>
          <cell r="C4905" t="str">
            <v>Rocado mecanico, empregando rocadeira costal e ajuntamento do material resultante.</v>
          </cell>
          <cell r="D4905" t="str">
            <v>ha</v>
          </cell>
          <cell r="E4905">
            <v>1015.6</v>
          </cell>
        </row>
        <row r="4906">
          <cell r="A4906" t="str">
            <v>SE004850</v>
          </cell>
          <cell r="B4906" t="str">
            <v>SE20050550A</v>
          </cell>
          <cell r="C4906" t="str">
            <v>Rocado mecanico, em areas de reflorestamento empregando rocadeira costal e ajuntamento do material resultante.</v>
          </cell>
          <cell r="D4906" t="str">
            <v>ha</v>
          </cell>
          <cell r="E4906">
            <v>1450.18</v>
          </cell>
        </row>
        <row r="4907">
          <cell r="A4907" t="str">
            <v>SE004423</v>
          </cell>
          <cell r="B4907" t="str">
            <v>SE20050600/</v>
          </cell>
          <cell r="C4907" t="str">
            <v>Suavizacao e reconformacao manual de taludes, com pequeno desmatamento e altura media de 0,50m.</v>
          </cell>
          <cell r="D4907" t="str">
            <v>m3</v>
          </cell>
          <cell r="E4907">
            <v>12.35</v>
          </cell>
        </row>
        <row r="4908">
          <cell r="A4908" t="str">
            <v>SE004424</v>
          </cell>
          <cell r="B4908" t="str">
            <v>SE20050650/</v>
          </cell>
          <cell r="C4908" t="str">
            <v>Suavizacao e reconformacao manual de taludes, com pequeno desmatamento e altura media de 1m.</v>
          </cell>
          <cell r="D4908" t="str">
            <v>m3</v>
          </cell>
          <cell r="E4908">
            <v>17.91</v>
          </cell>
        </row>
        <row r="4909">
          <cell r="A4909" t="str">
            <v>SE004425</v>
          </cell>
          <cell r="B4909" t="str">
            <v>SE20050700/</v>
          </cell>
          <cell r="C4909" t="str">
            <v>Suavizacao e reconformacao manual de taludes, com pequeno desmatamento e altura media de 1,50m.</v>
          </cell>
          <cell r="D4909" t="str">
            <v>m3</v>
          </cell>
          <cell r="E4909">
            <v>24.21</v>
          </cell>
        </row>
        <row r="4910">
          <cell r="A4910" t="str">
            <v>SE003983</v>
          </cell>
          <cell r="B4910" t="str">
            <v>SE20100050/</v>
          </cell>
          <cell r="C4910" t="str">
            <v>Lancamento de linha poligonal basica com precisao de fechamento relativa a 1a ordem, usando distanciometro eletronico, em terreno de orografia nao acidentada, vegetacao rala.</v>
          </cell>
          <cell r="D4910" t="str">
            <v>Km</v>
          </cell>
          <cell r="E4910">
            <v>171.53</v>
          </cell>
        </row>
        <row r="4911">
          <cell r="A4911" t="str">
            <v>SE004190</v>
          </cell>
          <cell r="B4911" t="str">
            <v>SE20100100/</v>
          </cell>
          <cell r="C4911" t="str">
            <v>Lancamento de linha poligonal  com precisao de fechamento relativa a 3a ordem,  em terreno de orografia nao acidentada, vegetacao rala.</v>
          </cell>
          <cell r="D4911" t="str">
            <v>Km</v>
          </cell>
          <cell r="E4911">
            <v>138.41999999999999</v>
          </cell>
        </row>
        <row r="4912">
          <cell r="A4912" t="str">
            <v>SE003987</v>
          </cell>
          <cell r="B4912" t="str">
            <v>SE20100150/</v>
          </cell>
          <cell r="C4912" t="str">
            <v>Levantamento topografico, planialtimetrico e cadastral, executado de acordo com as especificacoes da Prefeitura da Cidade do Rio de Janeiro, em terreno de orografia acidentada, vegetacao rala e edificacao leve, com area de ate 4 ha (escala 1:500).</v>
          </cell>
          <cell r="D4912" t="str">
            <v>ha</v>
          </cell>
          <cell r="E4912">
            <v>1611.64</v>
          </cell>
        </row>
        <row r="4913">
          <cell r="A4913" t="str">
            <v>SE004967</v>
          </cell>
          <cell r="B4913" t="str">
            <v>SE25300200A</v>
          </cell>
          <cell r="C4913" t="str">
            <v>Projeto executivo de arquitetura para loteamentos com 3 unidades, uni ou bifamiliares tipo para areas de ate 12000m2 apresentado em Autocad For Windows nos padroes da contratante, inclusive as legalizacoes pertinentes e a coordenacao dos projetos compleme</v>
          </cell>
          <cell r="D4913" t="str">
            <v>m2</v>
          </cell>
          <cell r="E4913">
            <v>9.15</v>
          </cell>
        </row>
        <row r="4914">
          <cell r="A4914" t="str">
            <v>SE004968</v>
          </cell>
          <cell r="B4914" t="str">
            <v>SE25300250A</v>
          </cell>
          <cell r="C4914" t="str">
            <v>Projeto executivo de arquitetura para loteamentos com ate 3 unidades, uni ou bifamiliares tipo para areas de 12000 ate 36000m2 apresentado em Autocad For Windows nos padroes da contratante, inclusive as legalizacoes pertinentes e a coordenacao dos projeto</v>
          </cell>
          <cell r="D4914" t="str">
            <v>m2</v>
          </cell>
          <cell r="E4914">
            <v>6.45</v>
          </cell>
        </row>
        <row r="4915">
          <cell r="A4915" t="str">
            <v>SE004969</v>
          </cell>
          <cell r="B4915" t="str">
            <v>SE25300300A</v>
          </cell>
          <cell r="C4915" t="str">
            <v>Projeto executivo de arquitetura para loteamentos com ate 3 unidades, uni ou bifamiliares tipo para areas acima de 36000m2 apresentado em Autocad For Windows nos padroes da contratante, inclusive as legalizacoes pertinentes e a coordenacao dos projetos co</v>
          </cell>
          <cell r="D4915" t="str">
            <v>m2</v>
          </cell>
          <cell r="E4915">
            <v>6.45</v>
          </cell>
        </row>
        <row r="4916">
          <cell r="A4916" t="str">
            <v>SE004860</v>
          </cell>
          <cell r="B4916" t="str">
            <v>SE25350050A</v>
          </cell>
          <cell r="C4916" t="str">
            <v>Projeto basico de arquitetura para habitacao/ edificios de ate 6000m2,  apresentado em Autocad for Windows nos padroes da contratante, inclusive as legalizacoes pertinentes e a coordenacao dos projetos complementares.</v>
          </cell>
          <cell r="D4916" t="str">
            <v>m2</v>
          </cell>
          <cell r="E4916">
            <v>20.21</v>
          </cell>
        </row>
        <row r="4917">
          <cell r="A4917" t="str">
            <v>SE004863</v>
          </cell>
          <cell r="B4917" t="str">
            <v>SE25350100A</v>
          </cell>
          <cell r="C4917" t="str">
            <v xml:space="preserve">Projeto basico de arquitetura para habitacao/ edificios de 6000 ate 12000m2 apresentado em Autocad for Windows nos padroes da contratante, inclusive as legalizacoes pertinentes e a coordenacao dos projetos complementares.  Observacao: ate 6000m2 conforme </v>
          </cell>
          <cell r="D4917" t="str">
            <v>m2</v>
          </cell>
          <cell r="E4917">
            <v>14.64</v>
          </cell>
        </row>
        <row r="4918">
          <cell r="A4918" t="str">
            <v>SE004866</v>
          </cell>
          <cell r="B4918" t="str">
            <v>SE25350150A</v>
          </cell>
          <cell r="C4918" t="str">
            <v>Projeto basico de arquitetura para habitacao/ edificios acima de 12000m2 apresentado em Autocad for Windows nos padroes da contratante, inclusive as legalizacoes pertinentes e a coordenacao dos projetos complementares.  Observacao: ate 6000m2 conforme o i</v>
          </cell>
          <cell r="D4918" t="str">
            <v>m2</v>
          </cell>
          <cell r="E4918">
            <v>11.71</v>
          </cell>
        </row>
        <row r="4919">
          <cell r="A4919" t="str">
            <v>SE004970</v>
          </cell>
          <cell r="B4919" t="str">
            <v>SE25350200A</v>
          </cell>
          <cell r="C4919" t="str">
            <v>Projeto executivo de arquitetura para habitacao/edificios de ate 6000m2 apresentado em Autocad For Windows nos padroes da contratante, inclusive as legalizacoes pertinentes e a coordenacao dos projetos complementares.</v>
          </cell>
          <cell r="D4919" t="str">
            <v>m2</v>
          </cell>
          <cell r="E4919">
            <v>32.229999999999997</v>
          </cell>
        </row>
        <row r="4920">
          <cell r="A4920" t="str">
            <v>SE004971</v>
          </cell>
          <cell r="B4920" t="str">
            <v>SE25350250A</v>
          </cell>
          <cell r="C4920" t="str">
            <v>Projeto executivo de arquitetura para habitacao/edificios de 6000 ate 12000m2 apresentado em Autocad For Windows nos padroes da contratante inclusive as legalizacoes pertinentes e a coordenacao dos projetos complementares.  Observacao: ate 6000m2 conforme</v>
          </cell>
          <cell r="D4920" t="str">
            <v>m2</v>
          </cell>
          <cell r="E4920">
            <v>21.98</v>
          </cell>
        </row>
        <row r="4921">
          <cell r="A4921" t="str">
            <v>SE004972</v>
          </cell>
          <cell r="B4921" t="str">
            <v>SE25350300A</v>
          </cell>
          <cell r="C4921" t="str">
            <v>Projeto executivo de arquitetura para habitacao/edificios acima de 12000m2 apresentado em Autocad For Windows nos padroes da contratante, inclusive as legalizacoes pertinentes e a coordenacao dos projetos complementares.  Observacao: ate 6000m2 conforme o</v>
          </cell>
          <cell r="D4921" t="str">
            <v>m2</v>
          </cell>
          <cell r="E4921">
            <v>17.600000000000001</v>
          </cell>
        </row>
        <row r="4922">
          <cell r="A4922" t="str">
            <v>SE004878</v>
          </cell>
          <cell r="B4922" t="str">
            <v>SE25400050A</v>
          </cell>
          <cell r="C4922" t="str">
            <v>Fornecimento de projeto executivo de instalacao de incendio em Autocad aprovado na concessionaria em predios escolares e administrativos com ate 500m2 de area.</v>
          </cell>
          <cell r="D4922" t="str">
            <v>m2</v>
          </cell>
          <cell r="E4922">
            <v>2.4700000000000002</v>
          </cell>
        </row>
        <row r="4923">
          <cell r="A4923" t="str">
            <v>SE004879</v>
          </cell>
          <cell r="B4923" t="str">
            <v>SE25400100A</v>
          </cell>
          <cell r="C4923" t="str">
            <v>Fornecimento de projeto executivo de instalacao de incendio em Autocad aprovado na concessionaria em predios escolares e administrativos, com 500 a 3000m2 de area, sendo os primeiros 500m2 medidos como o item SE004878.</v>
          </cell>
          <cell r="D4923" t="str">
            <v>m2</v>
          </cell>
          <cell r="E4923">
            <v>1.36</v>
          </cell>
        </row>
        <row r="4924">
          <cell r="A4924" t="str">
            <v>SE004880</v>
          </cell>
          <cell r="B4924" t="str">
            <v>SE25400150A</v>
          </cell>
          <cell r="C4924" t="str">
            <v>Fornecimento de projeto executivo de instalacao de incendio em Autocad aprovado na concessionaria em predios escolares e administrativos, considerando a area acima de 3000m2, sendo os primeiros 500m2 medidos como o item SE004878 e de 501 a 3000m2 como o i</v>
          </cell>
          <cell r="D4924" t="str">
            <v>m2</v>
          </cell>
          <cell r="E4924">
            <v>0.68</v>
          </cell>
        </row>
        <row r="4925">
          <cell r="A4925" t="str">
            <v>SE004902</v>
          </cell>
          <cell r="B4925" t="str">
            <v>SE25400200A</v>
          </cell>
          <cell r="C4925" t="str">
            <v>Fornecimento de projeto executivo de instalacao de incendio em Autocad aprovado na concessionaria em predios culturais com ate 500m2 de area.</v>
          </cell>
          <cell r="D4925" t="str">
            <v>m2</v>
          </cell>
          <cell r="E4925">
            <v>6.18</v>
          </cell>
        </row>
        <row r="4926">
          <cell r="A4926" t="str">
            <v>SE004903</v>
          </cell>
          <cell r="B4926" t="str">
            <v>SE25400250A</v>
          </cell>
          <cell r="C4926" t="str">
            <v>Fornecimento de projeto executivo de instalacao de incendio em Autocad aprovado na concessionaria em predios culturais com area acima de 500m2.</v>
          </cell>
          <cell r="D4926" t="str">
            <v>m2</v>
          </cell>
          <cell r="E4926">
            <v>4.13</v>
          </cell>
        </row>
        <row r="4927">
          <cell r="A4927" t="str">
            <v>SE004919</v>
          </cell>
          <cell r="B4927" t="str">
            <v>SE25400300A</v>
          </cell>
          <cell r="C4927" t="str">
            <v>Fornecimento de projeto executivo de instalacao de incendio em Autocad aprovado na concessionaria em predios hospitalares.</v>
          </cell>
          <cell r="D4927" t="str">
            <v>m2</v>
          </cell>
          <cell r="E4927">
            <v>4.9400000000000004</v>
          </cell>
        </row>
        <row r="4928">
          <cell r="A4928" t="str">
            <v>SE004936</v>
          </cell>
          <cell r="B4928" t="str">
            <v>SE25400350A</v>
          </cell>
          <cell r="C4928" t="str">
            <v>Fornecimento de projeto executivo de instalacao de incendio em Autocad aprovado na concessionaria em habitacoes/edificios com ate 500m2 de area.</v>
          </cell>
          <cell r="D4928" t="str">
            <v>m2</v>
          </cell>
          <cell r="E4928">
            <v>3.03</v>
          </cell>
        </row>
        <row r="4929">
          <cell r="A4929" t="str">
            <v>SE004937</v>
          </cell>
          <cell r="B4929" t="str">
            <v>SE25400400A</v>
          </cell>
          <cell r="C4929" t="str">
            <v>Fornecimento de projeto executivo de instalacao de incendio em Autocad aprovado na concessionaria em habitacoes/edificios, com 500 a 3000m2 de area sendo os primeiros 500m2 medidos como o item SE004936.</v>
          </cell>
          <cell r="D4929" t="str">
            <v>m2</v>
          </cell>
          <cell r="E4929">
            <v>1.43</v>
          </cell>
        </row>
        <row r="4930">
          <cell r="A4930" t="str">
            <v>SE004938</v>
          </cell>
          <cell r="B4930" t="str">
            <v>SE25400450A</v>
          </cell>
          <cell r="C4930" t="str">
            <v>Fornecimento de projeto executivo de instalacao de incendio em Autocad aprovado na concessionaria em habitacoes/edificios, considerando a area acima de 3000m2, sendo os primeiros 500m2 medidos como o item SE004936 e de 501 a 3000m2 como o item SE004937.</v>
          </cell>
          <cell r="D4930" t="str">
            <v>m2</v>
          </cell>
          <cell r="E4930">
            <v>0.77</v>
          </cell>
        </row>
        <row r="4931">
          <cell r="A4931" t="str">
            <v>SE004949</v>
          </cell>
          <cell r="B4931" t="str">
            <v>SE25400500A</v>
          </cell>
          <cell r="C4931" t="str">
            <v>Fornecimento de projeto executivo de instalacao de incendio em Autocad aprovado na concessionaria em habitacao/loteamento com ate 36000m2 de area.</v>
          </cell>
          <cell r="D4931" t="str">
            <v>m2</v>
          </cell>
          <cell r="E4931">
            <v>0.81</v>
          </cell>
        </row>
        <row r="4932">
          <cell r="A4932" t="str">
            <v>SE004950</v>
          </cell>
          <cell r="B4932" t="str">
            <v>SE25400550A</v>
          </cell>
          <cell r="C4932" t="str">
            <v>Fornecimento de projeto executivo de instalacao de incendio em Autocad aprovado na concessionaria em habitacao/loteamento, considerando a area acima de 36000m2.</v>
          </cell>
          <cell r="D4932" t="str">
            <v>m2</v>
          </cell>
          <cell r="E4932">
            <v>0.39</v>
          </cell>
        </row>
        <row r="4933">
          <cell r="A4933" t="str">
            <v>SE004876</v>
          </cell>
          <cell r="B4933" t="str">
            <v>SE25450050A</v>
          </cell>
          <cell r="C4933" t="str">
            <v>Fornecimento de projeto executivo de instalacao de gas em Autocad aprovado na concessionaria em predios escolares e administrativos com ate 500m2 de area.</v>
          </cell>
          <cell r="D4933" t="str">
            <v>m2</v>
          </cell>
          <cell r="E4933">
            <v>1.36</v>
          </cell>
        </row>
        <row r="4934">
          <cell r="A4934" t="str">
            <v>SE004877</v>
          </cell>
          <cell r="B4934" t="str">
            <v>SE25450100A</v>
          </cell>
          <cell r="C4934" t="str">
            <v>Fornecimento de projeto executivo de instalacao de gas em Autocad aprovado na concessionaria em predios escolares e administrativos com area acima de 500m2.</v>
          </cell>
          <cell r="D4934" t="str">
            <v>m2</v>
          </cell>
          <cell r="E4934">
            <v>0.68</v>
          </cell>
        </row>
        <row r="4935">
          <cell r="A4935" t="str">
            <v>SE004900</v>
          </cell>
          <cell r="B4935" t="str">
            <v>SE25450150A</v>
          </cell>
          <cell r="C4935" t="str">
            <v>Fornecimento de projeto executivo de instalacao de gas em Autocad aprovado na concessionaria em predios culturais.</v>
          </cell>
          <cell r="D4935" t="str">
            <v>m2</v>
          </cell>
          <cell r="E4935">
            <v>2.2000000000000002</v>
          </cell>
        </row>
        <row r="4936">
          <cell r="A4936" t="str">
            <v>SE004917</v>
          </cell>
          <cell r="B4936" t="str">
            <v>SE25450200A</v>
          </cell>
          <cell r="C4936" t="str">
            <v>Fornecimento de projeto executivo de instalacao de gas em Autocad aprovado na concessionaria em predios hospitalares, com ate 4000m2 de area.</v>
          </cell>
          <cell r="D4936" t="str">
            <v>m2</v>
          </cell>
          <cell r="E4936">
            <v>4.9400000000000004</v>
          </cell>
        </row>
        <row r="4937">
          <cell r="A4937" t="str">
            <v>SE004918</v>
          </cell>
          <cell r="B4937" t="str">
            <v>SE25450250A</v>
          </cell>
          <cell r="C4937" t="str">
            <v>Fornecimento de projeto executivo de instalacao de gas em Autocad aprovado na concessionaria em predios hospitalares, considerando a area acima de 4000m2.</v>
          </cell>
          <cell r="D4937" t="str">
            <v>m2</v>
          </cell>
          <cell r="E4937">
            <v>2.4700000000000002</v>
          </cell>
        </row>
        <row r="4938">
          <cell r="A4938" t="str">
            <v>SE004934</v>
          </cell>
          <cell r="B4938" t="str">
            <v>SE25450300A</v>
          </cell>
          <cell r="C4938" t="str">
            <v>Fornecimento de projeto executivo de instalacao de gas em Autocad aprovado na concessionaria em habitacoes/edificios com ate 500m2 de area.</v>
          </cell>
          <cell r="D4938" t="str">
            <v>m2</v>
          </cell>
          <cell r="E4938">
            <v>1.43</v>
          </cell>
        </row>
        <row r="4939">
          <cell r="A4939" t="str">
            <v>SE004935</v>
          </cell>
          <cell r="B4939" t="str">
            <v>SE25450350A</v>
          </cell>
          <cell r="C4939" t="str">
            <v>Fornecimento de projeto executivo de instalacao de gas em Autocad aprovado na concessionaria em habitacoes/edificios com area acima de 500m2.</v>
          </cell>
          <cell r="D4939" t="str">
            <v>m2</v>
          </cell>
          <cell r="E4939">
            <v>0.77</v>
          </cell>
        </row>
        <row r="4940">
          <cell r="A4940" t="str">
            <v>SE004947</v>
          </cell>
          <cell r="B4940" t="str">
            <v>SE25450400A</v>
          </cell>
          <cell r="C4940" t="str">
            <v>Fornecimento de projeto executivo de instalacao de gas em Autocad aprovado na concessionaria em habitacao/loteamento com ate 12000m2 de area.</v>
          </cell>
          <cell r="D4940" t="str">
            <v>m2</v>
          </cell>
          <cell r="E4940">
            <v>0.81</v>
          </cell>
        </row>
        <row r="4941">
          <cell r="A4941" t="str">
            <v>SE004948</v>
          </cell>
          <cell r="B4941" t="str">
            <v>SE25450450A</v>
          </cell>
          <cell r="C4941" t="str">
            <v>Fornecimento de projeto executivo de instalacao de gas em Autocad aprovado na concessionaria em habitacao/loteamento, considerando a area acima de 12000m2.</v>
          </cell>
          <cell r="D4941" t="str">
            <v>m2</v>
          </cell>
          <cell r="E4941">
            <v>0.39</v>
          </cell>
        </row>
        <row r="4942">
          <cell r="A4942" t="str">
            <v>SE004871</v>
          </cell>
          <cell r="B4942" t="str">
            <v>SE25500050A</v>
          </cell>
          <cell r="C4942" t="str">
            <v>Fornecimento de projeto executivo de instalacao mecanica em Autocad aprovado na concessionaria em predios escolares e administrativos com ate 500m2 de area.</v>
          </cell>
          <cell r="D4942" t="str">
            <v>m2</v>
          </cell>
          <cell r="E4942">
            <v>2.4700000000000002</v>
          </cell>
        </row>
        <row r="4943">
          <cell r="A4943" t="str">
            <v>SE004872</v>
          </cell>
          <cell r="B4943" t="str">
            <v>SE25500100A</v>
          </cell>
          <cell r="C4943" t="str">
            <v>Fornecimento de projeto executivo de instalacao mecanica em Autocad aprovado na concessionaria em predios escolares e administrativos, com 500 a 3000m2 de area, sendo os primeiros 500m2 medidos como o item SE004871.</v>
          </cell>
          <cell r="D4943" t="str">
            <v>m2</v>
          </cell>
          <cell r="E4943">
            <v>2.2000000000000002</v>
          </cell>
        </row>
        <row r="4944">
          <cell r="A4944" t="str">
            <v>SE004873</v>
          </cell>
          <cell r="B4944" t="str">
            <v>SE25500150A</v>
          </cell>
          <cell r="C4944" t="str">
            <v>Fornecimento de projeto executivo de instalacao mecanica em Autocad aprovado na concessionaria em predios escolares e administrativos, considerando a area acima de 3000m2, sendo os primeiros 500m2 medidos como o item SE004871 e de 501 a 3000m2 como o item</v>
          </cell>
          <cell r="D4944" t="str">
            <v>m2</v>
          </cell>
          <cell r="E4944">
            <v>1.36</v>
          </cell>
        </row>
        <row r="4945">
          <cell r="A4945" t="str">
            <v>SE004891</v>
          </cell>
          <cell r="B4945" t="str">
            <v>SE25500200A</v>
          </cell>
          <cell r="C4945" t="str">
            <v>Fornecimento de projeto executivo de instalacao de mecanica em Autocad aprovado pela concessionaria, em predios culturais com ate 3000m2 de area.</v>
          </cell>
          <cell r="D4945" t="str">
            <v>m2</v>
          </cell>
          <cell r="E4945">
            <v>4.13</v>
          </cell>
        </row>
        <row r="4946">
          <cell r="A4946" t="str">
            <v>SE004892</v>
          </cell>
          <cell r="B4946" t="str">
            <v>SE25500250A</v>
          </cell>
          <cell r="C4946" t="str">
            <v>Fornecimento de projeto executivo de instalacao de mecanica em Autocad aprovado pela concessionaria, em predios culturais, considerando a area acima de 3000m2.</v>
          </cell>
          <cell r="D4946" t="str">
            <v>m2</v>
          </cell>
          <cell r="E4946">
            <v>2.2000000000000002</v>
          </cell>
        </row>
        <row r="4947">
          <cell r="A4947" t="str">
            <v>SE004914</v>
          </cell>
          <cell r="B4947" t="str">
            <v>SE25500300A</v>
          </cell>
          <cell r="C4947" t="str">
            <v>Fornecimento de projeto executivo de instalacao mecanica em Autocad aprovado na concessionaria em predios hospitalares.</v>
          </cell>
          <cell r="D4947" t="str">
            <v>m2</v>
          </cell>
          <cell r="E4947">
            <v>9.8699999999999992</v>
          </cell>
        </row>
        <row r="4948">
          <cell r="A4948" t="str">
            <v>SE004928</v>
          </cell>
          <cell r="B4948" t="str">
            <v>SE25500350A</v>
          </cell>
          <cell r="C4948" t="str">
            <v>Fornecimento de projeto executivo de instalacao mecanica em Autocad aprovado na concessionaria em habitacoes/edificios com ate 500m2 de area.</v>
          </cell>
          <cell r="D4948" t="str">
            <v>m2</v>
          </cell>
          <cell r="E4948">
            <v>3.03</v>
          </cell>
        </row>
        <row r="4949">
          <cell r="A4949" t="str">
            <v>SE004930</v>
          </cell>
          <cell r="B4949" t="str">
            <v>SE25500400A</v>
          </cell>
          <cell r="C4949" t="str">
            <v>Fornecimento de projeto executivo de instalacao mecanica em Autocad aprovado na concessionaria em habitacoes/edificios, com 500 a 3000m2 de area sendo os primeiros 500m2 medidos como o item SE004928.</v>
          </cell>
          <cell r="D4949" t="str">
            <v>m2</v>
          </cell>
          <cell r="E4949">
            <v>2.27</v>
          </cell>
        </row>
        <row r="4950">
          <cell r="A4950" t="str">
            <v>SE004931</v>
          </cell>
          <cell r="B4950" t="str">
            <v>SE25500450A</v>
          </cell>
          <cell r="C4950" t="str">
            <v>Fornecimento de projeto executivo de instalacao mecanica em Autocad aprovado na concessionaria em habitacoes/edificios, considerando a area acima de 3000m2, sendo os primeiros 500m2 medidos como o item SE004928 e de 501 a 3000m2 como o item SE004930.</v>
          </cell>
          <cell r="D4950" t="str">
            <v>m2</v>
          </cell>
          <cell r="E4950">
            <v>1.43</v>
          </cell>
        </row>
        <row r="4951">
          <cell r="A4951" t="str">
            <v>SE004874</v>
          </cell>
          <cell r="B4951" t="str">
            <v>SE25550050A</v>
          </cell>
          <cell r="C4951" t="str">
            <v>Fornecimento de projeto executivo de instalacao de telefone em Autocad aprovado na concessionaria em predios escolares e administrativos com ate 500m2 de area.</v>
          </cell>
          <cell r="D4951" t="str">
            <v>m2</v>
          </cell>
          <cell r="E4951">
            <v>1.36</v>
          </cell>
        </row>
        <row r="4952">
          <cell r="A4952" t="str">
            <v>SE004875</v>
          </cell>
          <cell r="B4952" t="str">
            <v>SE25550100A</v>
          </cell>
          <cell r="C4952" t="str">
            <v>Fornecimento de projeto executivo de instalacao de telefone em Autocad aprovado na concessionaria em predios escolares e administrativos com area acima de 500m2.</v>
          </cell>
          <cell r="D4952" t="str">
            <v>m2</v>
          </cell>
          <cell r="E4952">
            <v>0.68</v>
          </cell>
        </row>
        <row r="4953">
          <cell r="A4953" t="str">
            <v>SE004894</v>
          </cell>
          <cell r="B4953" t="str">
            <v>SE25550150A</v>
          </cell>
          <cell r="C4953" t="str">
            <v>Fornecimento de projeto executivo de instalacao de telefone em Autocad aprovado pela concessionaria, em predios culturais, com ate 500m2 de area.</v>
          </cell>
          <cell r="D4953" t="str">
            <v>m2</v>
          </cell>
          <cell r="E4953">
            <v>4.13</v>
          </cell>
        </row>
        <row r="4954">
          <cell r="A4954" t="str">
            <v>SE004899</v>
          </cell>
          <cell r="B4954" t="str">
            <v>SE25550200A</v>
          </cell>
          <cell r="C4954" t="str">
            <v>Fornecimento de projeto executivo de instalacao de telefone em Autocad aprovado na concessionaria em predios culturais, com area acima de 500m2, sendo os primeiros 500m2 medidos como o item SE004894.</v>
          </cell>
          <cell r="D4954" t="str">
            <v>m2</v>
          </cell>
          <cell r="E4954">
            <v>2.2000000000000002</v>
          </cell>
        </row>
        <row r="4955">
          <cell r="A4955" t="str">
            <v>SE004915</v>
          </cell>
          <cell r="B4955" t="str">
            <v>SE25550250A</v>
          </cell>
          <cell r="C4955" t="str">
            <v>Fornecimento de projeto executivo de instalacao de telefone em Autocad aprovado na concessionaria em predios hospitalares.</v>
          </cell>
          <cell r="D4955" t="str">
            <v>m2</v>
          </cell>
          <cell r="E4955">
            <v>4.9400000000000004</v>
          </cell>
        </row>
        <row r="4956">
          <cell r="A4956" t="str">
            <v>SE004932</v>
          </cell>
          <cell r="B4956" t="str">
            <v>SE25550300A</v>
          </cell>
          <cell r="C4956" t="str">
            <v>Fornecimento de projeto executivo de instalacao de telefone em Autocad aprovado na concessionaria em habitacoes/edificios com ate 500m2 de area.</v>
          </cell>
          <cell r="D4956" t="str">
            <v>m2</v>
          </cell>
          <cell r="E4956">
            <v>1.43</v>
          </cell>
        </row>
        <row r="4957">
          <cell r="A4957" t="str">
            <v>SE004933</v>
          </cell>
          <cell r="B4957" t="str">
            <v>SE25550350A</v>
          </cell>
          <cell r="C4957" t="str">
            <v>Fornecimento de projeto executivo de instalacao de telefone em Autocad aprovado na concessionaria em habitacoes/edificios, com 500 a 3000m2 de area sendo os primeiros 500m2 medidos como o item SE004932.</v>
          </cell>
          <cell r="D4957" t="str">
            <v>m2</v>
          </cell>
          <cell r="E4957">
            <v>0.77</v>
          </cell>
        </row>
        <row r="4958">
          <cell r="A4958" t="str">
            <v>SE004945</v>
          </cell>
          <cell r="B4958" t="str">
            <v>SE25550400A</v>
          </cell>
          <cell r="C4958" t="str">
            <v>Fornecimento de projeto executivo de instalacao de telefone em Autocad aprovado na concessionaria em habitacao/loteamento com ate 12000m2 de area.</v>
          </cell>
          <cell r="D4958" t="str">
            <v>m2</v>
          </cell>
          <cell r="E4958">
            <v>0.81</v>
          </cell>
        </row>
        <row r="4959">
          <cell r="A4959" t="str">
            <v>SE004946</v>
          </cell>
          <cell r="B4959" t="str">
            <v>SE25550450A</v>
          </cell>
          <cell r="C4959" t="str">
            <v>Fornecimento de projeto executivo de instalacao de telefone em Autocad aprovado na concessionaria em habitacao/loteamento, considerando a area acima de 12000m2.</v>
          </cell>
          <cell r="D4959" t="str">
            <v>m2</v>
          </cell>
          <cell r="E4959">
            <v>0.39</v>
          </cell>
        </row>
        <row r="4960">
          <cell r="A4960" t="str">
            <v>SE004881</v>
          </cell>
          <cell r="B4960" t="str">
            <v>SE25600050A</v>
          </cell>
          <cell r="C4960" t="str">
            <v>Fornecimento de projeto executivo de instalacao de esgoto sanitario e aguas pluviais em Autocad aprovado pela concessionaria, em predios escolares e administrativos com ate 500m2 de area.</v>
          </cell>
          <cell r="D4960" t="str">
            <v>m2</v>
          </cell>
          <cell r="E4960">
            <v>2.4700000000000002</v>
          </cell>
        </row>
        <row r="4961">
          <cell r="A4961" t="str">
            <v>SE004883</v>
          </cell>
          <cell r="B4961" t="str">
            <v>SE25600100A</v>
          </cell>
          <cell r="C4961" t="str">
            <v>Fornecimento de projeto executivo de instalacao de esgoto sanitario e aguas pluviais em Autocad aprovado pela concessionaria, em predios escolares e administrativos com 500 a 3000m2 de area sendo os primeiros 500m2 medidos como o item SE004881.</v>
          </cell>
          <cell r="D4961" t="str">
            <v>m2</v>
          </cell>
          <cell r="E4961">
            <v>2.2000000000000002</v>
          </cell>
        </row>
        <row r="4962">
          <cell r="A4962" t="str">
            <v>SE004862</v>
          </cell>
          <cell r="B4962" t="str">
            <v>SE25600150A</v>
          </cell>
          <cell r="C4962" t="str">
            <v>Fornecimento de projeto executivo de instalacao de esgoto sanitario e aguas pluviais em Autocad aprovado na concessionaria em predios escolares e administrativos, considerando a aera acima de 3000m2, sendo os primeiros 500m2 medidos como o item SE004881 e</v>
          </cell>
          <cell r="D4962" t="str">
            <v>m2</v>
          </cell>
          <cell r="E4962">
            <v>1.36</v>
          </cell>
        </row>
        <row r="4963">
          <cell r="A4963" t="str">
            <v>SE004884</v>
          </cell>
          <cell r="B4963" t="str">
            <v>SE25600200A</v>
          </cell>
          <cell r="C4963" t="str">
            <v>Fornecimento de projeto executivo de instalacao de esgoto sanitario e aguas pluviais em Autocad aprovado pela concessionaria, em predios culturais.</v>
          </cell>
          <cell r="D4963" t="str">
            <v>m2</v>
          </cell>
          <cell r="E4963">
            <v>2.2000000000000002</v>
          </cell>
        </row>
        <row r="4964">
          <cell r="A4964" t="str">
            <v>SE004908</v>
          </cell>
          <cell r="B4964" t="str">
            <v>SE25600250A</v>
          </cell>
          <cell r="C4964" t="str">
            <v>Fornecimento de projeto executivo de instalacao de esgoto sanitario e aguas pluviais em Autocad aprovado na concessionaria, em predios hospitalares com ate 4000m2 de area.</v>
          </cell>
          <cell r="D4964" t="str">
            <v>m2</v>
          </cell>
          <cell r="E4964">
            <v>7.38</v>
          </cell>
        </row>
        <row r="4965">
          <cell r="A4965" t="str">
            <v>SE004909</v>
          </cell>
          <cell r="B4965" t="str">
            <v>SE25600300A</v>
          </cell>
          <cell r="C4965" t="str">
            <v>Fornecimento de projeto executivo de instalacao de esgoto sanitario e aguas pluviais em Autocad aprovado na concessionaria em predios hospitalares, considerando area acima de 4000m2.</v>
          </cell>
          <cell r="D4965" t="str">
            <v>m2</v>
          </cell>
          <cell r="E4965">
            <v>6.18</v>
          </cell>
        </row>
        <row r="4966">
          <cell r="A4966" t="str">
            <v>SE004939</v>
          </cell>
          <cell r="B4966" t="str">
            <v>SE25600350A</v>
          </cell>
          <cell r="C4966" t="str">
            <v>Fornecimento de projeto executivo de instalacao de esgoto sanitario e aguas pluviais em Autocad aprovado na concessionaria em urbanizacao com ate 15000m2 de area.</v>
          </cell>
          <cell r="D4966" t="str">
            <v>m2</v>
          </cell>
          <cell r="E4966">
            <v>0.41</v>
          </cell>
        </row>
        <row r="4967">
          <cell r="A4967" t="str">
            <v>SE004940</v>
          </cell>
          <cell r="B4967" t="str">
            <v>SE25600400A</v>
          </cell>
          <cell r="C4967" t="str">
            <v>Fornecimento de projeto executivo de instalacao de esgoto sanitario e aguas pluviais em Autocad aprovado na concessionaria em urbanizacao, considerando a area acima de 15000m2.</v>
          </cell>
          <cell r="D4967" t="str">
            <v>m2</v>
          </cell>
          <cell r="E4967">
            <v>0.26</v>
          </cell>
        </row>
        <row r="4968">
          <cell r="A4968" t="str">
            <v>SE004951</v>
          </cell>
          <cell r="B4968" t="str">
            <v>SE25600450A</v>
          </cell>
          <cell r="C4968" t="str">
            <v>Fornecimento de projeto executivo de instalacao de esgoto e aguas pluviais em Autocad aprovado na concessionaria em habitacao/loteamento com ate 12000m2 de area.</v>
          </cell>
          <cell r="D4968" t="str">
            <v>m2</v>
          </cell>
          <cell r="E4968">
            <v>2.2000000000000002</v>
          </cell>
        </row>
        <row r="4969">
          <cell r="A4969" t="str">
            <v>SE004952</v>
          </cell>
          <cell r="B4969" t="str">
            <v>SE25600500A</v>
          </cell>
          <cell r="C4969" t="str">
            <v>Fornecimento de projeto executivo de instalacao de esgoto e aguas pluviais em Autocad aprovado na concessionaria em habitacao/loteamento com 12000 a 36000m2 de area, sendo os primeiros 12000m2 medidos como o item SE004951.</v>
          </cell>
          <cell r="D4969" t="str">
            <v>m2</v>
          </cell>
          <cell r="E4969">
            <v>1.62</v>
          </cell>
        </row>
        <row r="4970">
          <cell r="A4970" t="str">
            <v>SE004953</v>
          </cell>
          <cell r="B4970" t="str">
            <v>SE25600550A</v>
          </cell>
          <cell r="C4970" t="str">
            <v>Fornecimento de projeto executivo de instalacao de esgoto e aguas pluviais em Autocad aprovado na concessionaria em habitacao/loteamento, considerando a area acima de 36000m2, sendo os primeiros 12000m2 medidos como o item SE004951 e de 12001 a 36000m2 co</v>
          </cell>
          <cell r="D4970" t="str">
            <v>m2</v>
          </cell>
          <cell r="E4970">
            <v>0.81</v>
          </cell>
        </row>
        <row r="4971">
          <cell r="A4971" t="str">
            <v>SE004864</v>
          </cell>
          <cell r="B4971" t="str">
            <v>SE25650050A</v>
          </cell>
          <cell r="C4971" t="str">
            <v>Fornecimento de projeto executivo de instalacao de agua em Autocad aprovado na concessionaria em predios escolares e administrativos, com ate 500m2 de area.</v>
          </cell>
          <cell r="D4971" t="str">
            <v>m2</v>
          </cell>
          <cell r="E4971">
            <v>4.13</v>
          </cell>
        </row>
        <row r="4972">
          <cell r="A4972" t="str">
            <v>SE004865</v>
          </cell>
          <cell r="B4972" t="str">
            <v>SE25650100A</v>
          </cell>
          <cell r="C4972" t="str">
            <v>Fornecimento de projeto executivo de instalacao de agua em Autocad aprovado na concessionaria em predios escolares e administrativos, com 500 a 3000m2 de area sendo os primeiros 500m2  medidos como o item SE004864.</v>
          </cell>
          <cell r="D4972" t="str">
            <v>m2</v>
          </cell>
          <cell r="E4972">
            <v>2.4700000000000002</v>
          </cell>
        </row>
        <row r="4973">
          <cell r="A4973" t="str">
            <v>SE004867</v>
          </cell>
          <cell r="B4973" t="str">
            <v>SE25650150A</v>
          </cell>
          <cell r="C4973" t="str">
            <v xml:space="preserve">Fornecimento de projeto executivo de instalacao de agua em Autocad aprovado na concessionaria em predios escolares e administrativos, considerando a area acima de 3000m2, sendo os primeiros 500m2 medidos como o item SE004864.  DE 500 a 3000m2 como o item </v>
          </cell>
          <cell r="D4973" t="str">
            <v>m2</v>
          </cell>
          <cell r="E4973">
            <v>2.2000000000000002</v>
          </cell>
        </row>
        <row r="4974">
          <cell r="A4974" t="str">
            <v>ST010084</v>
          </cell>
          <cell r="B4974" t="str">
            <v>ST10100850/</v>
          </cell>
          <cell r="C4974" t="str">
            <v>Controlador eletronico de trafego local, com microprocessador de 16/32 bits, tarjetas em formato doble europeu, tecnologia HCMOS e CMOS de baixo consumo, multicapa nos circuitos impressos, diferenciacao de grupos entre grupos de trafego e grupos de comand</v>
          </cell>
          <cell r="D4974" t="str">
            <v>un</v>
          </cell>
          <cell r="E4974">
            <v>28947.81</v>
          </cell>
        </row>
        <row r="4975">
          <cell r="A4975" t="str">
            <v>ST010080</v>
          </cell>
          <cell r="B4975" t="str">
            <v>ST10100900/</v>
          </cell>
          <cell r="C4975" t="str">
            <v>Controlador eletronico de trafego local, com microprocessador de 16/32 bits, tarjetas em formato doble europeu, tecnologia HCMOS e CMOS de baixo consumo, multicapa nos circuitos impressos, diferenciacao de grupos entre grupos de trafego e grupos de comand</v>
          </cell>
          <cell r="D4975" t="str">
            <v>un</v>
          </cell>
          <cell r="E4975">
            <v>30189.05</v>
          </cell>
        </row>
        <row r="4976">
          <cell r="A4976" t="str">
            <v>ST010079</v>
          </cell>
          <cell r="B4976" t="str">
            <v>ST10100950/</v>
          </cell>
          <cell r="C4976" t="str">
            <v>Controlador eletronico de trafego local, com microprocessador de 16/32 bits, tarjetas em formato doble europeu, tecnologia HCMOS e CMOS de baixo consumo, multicapa nos circuitos impressos, diferenciacao de grupos entre grupos de trafego e grupos de comand</v>
          </cell>
          <cell r="D4976" t="str">
            <v>un</v>
          </cell>
          <cell r="E4976">
            <v>31434.240000000002</v>
          </cell>
        </row>
        <row r="4977">
          <cell r="A4977" t="str">
            <v>ST010078</v>
          </cell>
          <cell r="B4977" t="str">
            <v>ST10101000/</v>
          </cell>
          <cell r="C4977" t="str">
            <v>Controlador eletronico de trafego local, com microprocessador de 16/32 bits, tarjetas em formato doble europeu, tecnologia HCMOS e CMOS de baixo consumo, multicapa nos circuitos impressos, diferenciacao de grupos entre grupos de trafego e grupos de comand</v>
          </cell>
          <cell r="D4977" t="str">
            <v>un</v>
          </cell>
          <cell r="E4977">
            <v>32655.72</v>
          </cell>
        </row>
        <row r="4978">
          <cell r="A4978" t="str">
            <v>ST010081</v>
          </cell>
          <cell r="B4978" t="str">
            <v>ST10101050/</v>
          </cell>
          <cell r="C4978" t="str">
            <v>Controlador eletronico de trafego local, com microprocessador de 16/32 bits, tarjetas em formato doble europeu, tecnologia HCMOS e CMOS de baixo consumo, multicapa nos circuitos impressos, diferenciacao de grupos entre grupos de trafego e grupos de comand</v>
          </cell>
          <cell r="D4978" t="str">
            <v>un</v>
          </cell>
          <cell r="E4978">
            <v>33877.199999999997</v>
          </cell>
        </row>
        <row r="4979">
          <cell r="A4979" t="str">
            <v>ST010082</v>
          </cell>
          <cell r="B4979" t="str">
            <v>ST10101100/</v>
          </cell>
          <cell r="C4979" t="str">
            <v>Controlador eletronico de trafego local, com microprocessador de 16/32 bits, tarjetas em formato doble europeu, tecnologia HCMOS e CMOS de baixo consumo, multicapa nos circuitos impressos, diferenciacao de grupos entre grupos de trafego e grupos de comand</v>
          </cell>
          <cell r="D4979" t="str">
            <v>un</v>
          </cell>
          <cell r="E4979">
            <v>25596.89</v>
          </cell>
        </row>
        <row r="4980">
          <cell r="A4980" t="str">
            <v>ST010083</v>
          </cell>
          <cell r="B4980" t="str">
            <v>ST10101150/</v>
          </cell>
          <cell r="C4980" t="str">
            <v>Controlador eletronico de trafego local, com microprocessador de 16/32 bits, tarjetas em formato doble europeu, tecnologia HCMOS e CMOS de baixo consumo, multicapa nos circuitos impressos, diferenciacao de grupos entre grupos de trafego e grupos de comand</v>
          </cell>
          <cell r="D4980" t="str">
            <v>un</v>
          </cell>
          <cell r="E4980">
            <v>36339.919999999998</v>
          </cell>
        </row>
        <row r="4981">
          <cell r="A4981" t="str">
            <v>ST009354</v>
          </cell>
          <cell r="B4981" t="str">
            <v>ST10101200/</v>
          </cell>
          <cell r="C4981" t="str">
            <v>Modulo de detetores para controlador de trafego local, compativel com sistema CET-RIO/CTA, modulos II, V, VI, VII, da Dataprom ou similar.  Fornecimento.</v>
          </cell>
          <cell r="D4981" t="str">
            <v>un</v>
          </cell>
          <cell r="E4981">
            <v>1348.83</v>
          </cell>
        </row>
        <row r="4982">
          <cell r="A4982" t="str">
            <v>ST010443</v>
          </cell>
          <cell r="B4982" t="str">
            <v>ST10101250/</v>
          </cell>
          <cell r="C4982" t="str">
            <v>Modulo de detetores para controlador de trafego local, com capacidade para 2 lacos indutivos, BST ou similar.  Fornecimento.</v>
          </cell>
          <cell r="D4982" t="str">
            <v>un</v>
          </cell>
          <cell r="E4982">
            <v>2732.31</v>
          </cell>
        </row>
        <row r="4983">
          <cell r="A4983" t="str">
            <v>ST009640</v>
          </cell>
          <cell r="B4983" t="str">
            <v>ST10101300/</v>
          </cell>
          <cell r="C4983" t="str">
            <v>Modulo de potencia para controlador de trafego local, compativel com sistema CET-RIO/CTA, modulos II, V, VI, VII, da Dataprom ou similar.  Fornecimento.</v>
          </cell>
          <cell r="D4983" t="str">
            <v>un</v>
          </cell>
          <cell r="E4983">
            <v>780</v>
          </cell>
        </row>
        <row r="4984">
          <cell r="A4984" t="str">
            <v>ST010634</v>
          </cell>
          <cell r="B4984" t="str">
            <v>ST10101350/</v>
          </cell>
          <cell r="C4984" t="str">
            <v>Placa de grupo para controlador de trafego local RMX-Y, com capacidade para 2 fases, modelo GTX-201-V7, Sainco Trafico ou similar.  Fornecimento.</v>
          </cell>
          <cell r="D4984" t="str">
            <v>un</v>
          </cell>
          <cell r="E4984">
            <v>5252.4</v>
          </cell>
        </row>
        <row r="4985">
          <cell r="A4985" t="str">
            <v>ST005394</v>
          </cell>
          <cell r="B4985" t="str">
            <v>ST10101400/</v>
          </cell>
          <cell r="C4985" t="str">
            <v>Detetor veicular infravermelho aereo duplo.  Fornecimento.</v>
          </cell>
          <cell r="D4985" t="str">
            <v>un</v>
          </cell>
          <cell r="E4985">
            <v>729.5</v>
          </cell>
        </row>
        <row r="4986">
          <cell r="A4986" t="str">
            <v>ST002378</v>
          </cell>
          <cell r="B4986" t="str">
            <v>ST10150050A</v>
          </cell>
          <cell r="C4986" t="str">
            <v>Bloco semaforico para pedestre, inclusive suportes de fixacao, conforme especificacao da CET-RIO.  Fornecimento.</v>
          </cell>
          <cell r="D4986" t="str">
            <v>un</v>
          </cell>
          <cell r="E4986">
            <v>435.5</v>
          </cell>
        </row>
        <row r="4987">
          <cell r="A4987" t="str">
            <v>ST002379</v>
          </cell>
          <cell r="B4987" t="str">
            <v>ST10150100/</v>
          </cell>
          <cell r="C4987" t="str">
            <v>Bloco semaforico principal, de foco dirigido e alta visibilidade, inclusive suportes de fixacao, conforme especificacao da CET-RIO.  Fornecimento.</v>
          </cell>
          <cell r="D4987" t="str">
            <v>un</v>
          </cell>
          <cell r="E4987" t="e">
            <v>#N/A</v>
          </cell>
        </row>
        <row r="4988">
          <cell r="A4988" t="str">
            <v>ST002376</v>
          </cell>
          <cell r="B4988" t="str">
            <v>ST10150150A</v>
          </cell>
          <cell r="C4988" t="str">
            <v>Bloco semaforico principal, inclusive suportes de fixacao, conforme especificacao da CET-RIO.  Fornecimento.</v>
          </cell>
          <cell r="D4988" t="str">
            <v>un</v>
          </cell>
          <cell r="E4988">
            <v>1152.97</v>
          </cell>
        </row>
        <row r="4989">
          <cell r="A4989" t="str">
            <v>ST002377</v>
          </cell>
          <cell r="B4989" t="str">
            <v>ST10150200A</v>
          </cell>
          <cell r="C4989" t="str">
            <v>Bloco semaforico repetidor, inclusive suportes de fixacao, conforme especificacao da CET-RIO.  Fornecimento.</v>
          </cell>
          <cell r="D4989" t="str">
            <v>un</v>
          </cell>
          <cell r="E4989">
            <v>633</v>
          </cell>
        </row>
        <row r="4990">
          <cell r="A4990" t="str">
            <v>ST005370</v>
          </cell>
          <cell r="B4990" t="str">
            <v>ST10150250/</v>
          </cell>
          <cell r="C4990" t="str">
            <v>Botoeira para travessia de pedestres conforme especificacao da CET-RIO.  Fornecimento.</v>
          </cell>
          <cell r="D4990" t="str">
            <v>un</v>
          </cell>
          <cell r="E4990">
            <v>141</v>
          </cell>
        </row>
        <row r="4991">
          <cell r="A4991" t="str">
            <v>ST010239</v>
          </cell>
          <cell r="B4991" t="str">
            <v>ST10150300/</v>
          </cell>
          <cell r="C4991" t="str">
            <v>Conjunto semaforico para pedestre com semaforo tipo SEMCO, inclusive lampadas e suportes de fixacao duplos para poste reto, pintados na cor do poste.  Fornecimento, exclusive poste.</v>
          </cell>
          <cell r="D4991" t="str">
            <v>un</v>
          </cell>
          <cell r="E4991">
            <v>1656</v>
          </cell>
        </row>
        <row r="4992">
          <cell r="A4992" t="str">
            <v>ST010237</v>
          </cell>
          <cell r="B4992" t="str">
            <v>ST10150350/</v>
          </cell>
          <cell r="C4992" t="str">
            <v>Conjunto semaforico principal com semaforo tipo SEMCO, inclusive lampadas e suportes duplos em tubo de aco para fixacao na posicao horizontal em poste curvo padrao RIOLUZ, pintados na cor do poste.  Fornecimento, exclusive poste padrao RIOLUZ.</v>
          </cell>
          <cell r="D4992" t="str">
            <v>un</v>
          </cell>
          <cell r="E4992">
            <v>4243.5</v>
          </cell>
        </row>
        <row r="4993">
          <cell r="A4993" t="str">
            <v>ST010238</v>
          </cell>
          <cell r="B4993" t="str">
            <v>ST10150400/</v>
          </cell>
          <cell r="C4993" t="str">
            <v>Conjunto semaforico repetidor com semaforo tipo SEMCO, inclusive lampadas e suportes de fixacao duplos para poste reto, pintados na cor do poste.  Fornecimento, exclusive poste.</v>
          </cell>
          <cell r="D4993" t="str">
            <v>un</v>
          </cell>
          <cell r="E4993">
            <v>2508.16</v>
          </cell>
        </row>
        <row r="4994">
          <cell r="A4994" t="str">
            <v>ST005773</v>
          </cell>
          <cell r="B4994" t="str">
            <v>ST10150450/</v>
          </cell>
          <cell r="C4994" t="str">
            <v>Lampada de 60W, 127V, com filamento reforcado, disco refletor, preenchida com gas kripton, 8000h de vida util media.  Fornecimento.</v>
          </cell>
          <cell r="D4994" t="str">
            <v>un</v>
          </cell>
          <cell r="E4994">
            <v>23.16</v>
          </cell>
        </row>
        <row r="4995">
          <cell r="A4995" t="str">
            <v>ST005390</v>
          </cell>
          <cell r="B4995" t="str">
            <v>ST10200150A</v>
          </cell>
          <cell r="C4995" t="str">
            <v>Base de concreto armado para controlador de trafego.</v>
          </cell>
          <cell r="D4995" t="str">
            <v>un</v>
          </cell>
          <cell r="E4995">
            <v>49.26</v>
          </cell>
        </row>
        <row r="4996">
          <cell r="A4996" t="str">
            <v>ST005393</v>
          </cell>
          <cell r="B4996" t="str">
            <v>ST10200200A</v>
          </cell>
          <cell r="C4996" t="str">
            <v>Instalacao, ajustes e testes de detetor veicular para laco indutivo.</v>
          </cell>
          <cell r="D4996" t="str">
            <v>un</v>
          </cell>
          <cell r="E4996">
            <v>110.81</v>
          </cell>
        </row>
        <row r="4997">
          <cell r="A4997" t="str">
            <v>ST005392</v>
          </cell>
          <cell r="B4997" t="str">
            <v>ST10200250A</v>
          </cell>
          <cell r="C4997" t="str">
            <v>Instalacao, programacao e teste de funcionamento de controlador de trafego.</v>
          </cell>
          <cell r="D4997" t="str">
            <v>un</v>
          </cell>
          <cell r="E4997">
            <v>162.22</v>
          </cell>
        </row>
        <row r="4998">
          <cell r="A4998" t="str">
            <v>ST010436</v>
          </cell>
          <cell r="B4998" t="str">
            <v>ST10200300/</v>
          </cell>
          <cell r="C4998" t="str">
            <v>Servicos de instalacao de lacos indutivos permanentes, incluindo corte, limpeza do rasgo, fornecimento e colocacao de fio ate a caixa de passagem na calcada, teste de continuidade eletrica e fornecimento e aplicacao de selante para fixacao do fio e recomp</v>
          </cell>
          <cell r="D4998" t="str">
            <v>un</v>
          </cell>
          <cell r="E4998">
            <v>680</v>
          </cell>
        </row>
        <row r="4999">
          <cell r="A4999" t="str">
            <v>ST006329</v>
          </cell>
          <cell r="B4999" t="str">
            <v>ST10250050/</v>
          </cell>
          <cell r="C4999" t="str">
            <v>Pedestal tubular, com bandeja, para controladores de trafego tipo Tesc, Datapron ou similares, conforme especificacao CET-RIO.</v>
          </cell>
          <cell r="D4999" t="str">
            <v>un</v>
          </cell>
          <cell r="E4999">
            <v>366.5</v>
          </cell>
        </row>
        <row r="5000">
          <cell r="A5000" t="str">
            <v>ST010120</v>
          </cell>
          <cell r="B5000" t="str">
            <v>ST10300050/</v>
          </cell>
          <cell r="C5000" t="str">
            <v>Retirada de controlador de trafego.</v>
          </cell>
          <cell r="D5000" t="str">
            <v>un</v>
          </cell>
          <cell r="E5000">
            <v>153.1</v>
          </cell>
        </row>
        <row r="5001">
          <cell r="A5001" t="str">
            <v>ST005364</v>
          </cell>
          <cell r="B5001" t="str">
            <v>ST15050050/</v>
          </cell>
          <cell r="C5001" t="str">
            <v>Portico, coluna tubular, em aco galvanizado a quente, trelica para sustentacao das placas, chumbadores para fixacao, vao de 13,20m.  Fornecimento.</v>
          </cell>
          <cell r="D5001" t="str">
            <v>un</v>
          </cell>
          <cell r="E5001">
            <v>28065</v>
          </cell>
        </row>
        <row r="5002">
          <cell r="A5002" t="str">
            <v>ST005361</v>
          </cell>
          <cell r="B5002" t="str">
            <v>ST15050100/</v>
          </cell>
          <cell r="C5002" t="str">
            <v>Portico, coluna tubular, em aco galvanizado a quente, trelica para sustentacao das placas, chumbadores para fixacao, vao de 15,20m.  Fornecimento.</v>
          </cell>
          <cell r="D5002" t="str">
            <v>un</v>
          </cell>
          <cell r="E5002">
            <v>32805</v>
          </cell>
        </row>
        <row r="5003">
          <cell r="A5003" t="str">
            <v>ST005365</v>
          </cell>
          <cell r="B5003" t="str">
            <v>ST15050150/</v>
          </cell>
          <cell r="C5003" t="str">
            <v>Portico, coluna tubular, em aco galvanizado a quente, trelica para sustentacao das placas, chumbadores para fixacao, vao de 17,20m.  Fornecimento.</v>
          </cell>
          <cell r="D5003" t="str">
            <v>un</v>
          </cell>
          <cell r="E5003">
            <v>34593.33</v>
          </cell>
        </row>
        <row r="5004">
          <cell r="A5004" t="str">
            <v>ST005366</v>
          </cell>
          <cell r="B5004" t="str">
            <v>ST15050200/</v>
          </cell>
          <cell r="C5004" t="str">
            <v>Portico, coluna tubular, em aco galvanizado a quente, trelica para sustentacao das placas, chumbadores para fixacao, vao de 18,80m.  Fornecimento.</v>
          </cell>
          <cell r="D5004" t="str">
            <v>un</v>
          </cell>
          <cell r="E5004">
            <v>36358</v>
          </cell>
        </row>
        <row r="5005">
          <cell r="A5005" t="str">
            <v>ST005363</v>
          </cell>
          <cell r="B5005" t="str">
            <v>ST15050250/</v>
          </cell>
          <cell r="C5005" t="str">
            <v>Portico, coluna tubular, em aco galvanizado a quente, trelica para sustentacao das placas, chumbadores para fixacao, vao de 22,40m.  Fornecimento.</v>
          </cell>
          <cell r="D5005" t="str">
            <v>un</v>
          </cell>
          <cell r="E5005">
            <v>45747</v>
          </cell>
        </row>
        <row r="5006">
          <cell r="A5006" t="str">
            <v>ST005360</v>
          </cell>
          <cell r="B5006" t="str">
            <v>ST15050300/</v>
          </cell>
          <cell r="C5006" t="str">
            <v>Semi-portico simples, em aco galvanizado a quente, bandeira simples, viga trelicada em balanco e chumbadores para fixacao, coluna tubular, vao de 5,10m.  Fornecimento.</v>
          </cell>
          <cell r="D5006" t="str">
            <v>un</v>
          </cell>
          <cell r="E5006">
            <v>12943.31</v>
          </cell>
        </row>
        <row r="5007">
          <cell r="A5007" t="str">
            <v>ST005362</v>
          </cell>
          <cell r="B5007" t="str">
            <v>ST15050350/</v>
          </cell>
          <cell r="C5007" t="str">
            <v>Semi-portico simples, em aco galvanizado a quente, bandeira simples, viga trelicada em balanco e chumbadores para fixacao, coluna tubular, vao de 8,60m.  Fornecimento.</v>
          </cell>
          <cell r="D5007" t="str">
            <v>un</v>
          </cell>
          <cell r="E5007">
            <v>15963.7</v>
          </cell>
        </row>
        <row r="5008">
          <cell r="A5008" t="str">
            <v>ST005782</v>
          </cell>
          <cell r="B5008" t="str">
            <v>ST15050400/</v>
          </cell>
          <cell r="C5008" t="str">
            <v>Semi-portico duplo, coluna tubular em aco galvanizado a quente, trelicas em balanco para sustentacao das placas e chumbadores para fixacao, vao de 5,10m.  Fornecimento.</v>
          </cell>
          <cell r="D5008" t="str">
            <v>un</v>
          </cell>
          <cell r="E5008">
            <v>19025.59</v>
          </cell>
        </row>
        <row r="5009">
          <cell r="A5009" t="str">
            <v>ST005783</v>
          </cell>
          <cell r="B5009" t="str">
            <v>ST15050450/</v>
          </cell>
          <cell r="C5009" t="str">
            <v>Semi-portico duplo, coluna tubular em aco galvanizado a quente, trelicas em balanco para sustentacao das placas e chumbadores para fixacao, vao de 8,60m.  Fornecimento.</v>
          </cell>
          <cell r="D5009" t="str">
            <v>un</v>
          </cell>
          <cell r="E5009">
            <v>20388.2</v>
          </cell>
        </row>
        <row r="5010">
          <cell r="A5010" t="str">
            <v>ST017978</v>
          </cell>
          <cell r="B5010" t="str">
            <v>ST15100050/</v>
          </cell>
          <cell r="C5010" t="str">
            <v>Coluna de aco galvanizado a fogo e pintado, conica, continua, com 6,00m de altura, para instalacao de ate 4 bracos projetados para sinalizacao, conforme especificacoes CET-RIO. Fornecimento.</v>
          </cell>
          <cell r="D5010" t="str">
            <v>un</v>
          </cell>
          <cell r="E5010">
            <v>840</v>
          </cell>
        </row>
        <row r="5011">
          <cell r="A5011" t="str">
            <v>ST005387</v>
          </cell>
          <cell r="B5011" t="str">
            <v>ST15100100/</v>
          </cell>
          <cell r="C5011" t="str">
            <v>Poste tipo G8, simples, de 2" de diametro,altura de 2200mm, conforme especificacao da CET-RIO.  Fornecimento.</v>
          </cell>
          <cell r="D5011" t="str">
            <v>un</v>
          </cell>
          <cell r="E5011">
            <v>85.05</v>
          </cell>
        </row>
        <row r="5012">
          <cell r="A5012" t="str">
            <v>ST005386</v>
          </cell>
          <cell r="B5012" t="str">
            <v>ST15100150/</v>
          </cell>
          <cell r="C5012" t="str">
            <v>Poste tipo G7, de 2" de diametro, altura de 3500mm, conforme especificacao da CET-RIO.  Fornecimento.</v>
          </cell>
          <cell r="D5012" t="str">
            <v>un</v>
          </cell>
          <cell r="E5012">
            <v>122.85</v>
          </cell>
        </row>
        <row r="5013">
          <cell r="A5013" t="str">
            <v>ST005388</v>
          </cell>
          <cell r="B5013" t="str">
            <v>ST15100200/</v>
          </cell>
          <cell r="C5013" t="str">
            <v>Poste tipo G9, simples, de 2" de diametro, altura de 4500mm, conforme especificacao da CET-RIO.  Fornecimento.</v>
          </cell>
          <cell r="D5013" t="str">
            <v>un</v>
          </cell>
          <cell r="E5013">
            <v>169.05</v>
          </cell>
        </row>
        <row r="5014">
          <cell r="A5014" t="str">
            <v>ST005372</v>
          </cell>
          <cell r="B5014" t="str">
            <v>ST15100250/</v>
          </cell>
          <cell r="C5014" t="str">
            <v>Poste tipo S5, simples, de 4" de diametro.  Conforme especificacao da CET-RIO.  Fornecimento.</v>
          </cell>
          <cell r="D5014" t="str">
            <v>un</v>
          </cell>
          <cell r="E5014">
            <v>515.54999999999995</v>
          </cell>
        </row>
        <row r="5015">
          <cell r="A5015" t="str">
            <v>ST005384</v>
          </cell>
          <cell r="B5015" t="str">
            <v>ST15100300/</v>
          </cell>
          <cell r="C5015" t="str">
            <v>Poste tipo G3 ou S3, coluna de 4 1/2" de diametro, braco projetado de 2800mm, conforme especificacao da CET-RIO.  Fornecimento.</v>
          </cell>
          <cell r="D5015" t="str">
            <v>un</v>
          </cell>
          <cell r="E5015">
            <v>1190.7</v>
          </cell>
        </row>
        <row r="5016">
          <cell r="A5016" t="str">
            <v>ST005383</v>
          </cell>
          <cell r="B5016" t="str">
            <v>ST15100350/</v>
          </cell>
          <cell r="C5016" t="str">
            <v>Poste tipo G2 ou S2, coluna de 4 1/2" de diametro, braco projetado de 3700mm, conforme especificacao da CET-RIO.  Fornecimento.</v>
          </cell>
          <cell r="D5016" t="str">
            <v>un</v>
          </cell>
          <cell r="E5016">
            <v>1284.1500000000001</v>
          </cell>
        </row>
        <row r="5017">
          <cell r="A5017" t="str">
            <v>ST005373</v>
          </cell>
          <cell r="B5017" t="str">
            <v>ST15100400/</v>
          </cell>
          <cell r="C5017" t="str">
            <v>Poste tipo G1 ou S1, coluna de 4 1/2" de diametro, braco projetado de 4700mm, conforme especificacao da CET-RIO.  Fornecimento.</v>
          </cell>
          <cell r="D5017" t="str">
            <v>un</v>
          </cell>
          <cell r="E5017">
            <v>1397.55</v>
          </cell>
        </row>
        <row r="5018">
          <cell r="A5018" t="str">
            <v>ST005371</v>
          </cell>
          <cell r="B5018" t="str">
            <v>ST15100450/</v>
          </cell>
          <cell r="C5018" t="str">
            <v>Poste tipo S4, coluna de 4 1/2", de diametro, braco projetado de 4", e  projecao de 6200mm, conforme especificacao da CET-RIO.  Fornecimento.</v>
          </cell>
          <cell r="D5018" t="str">
            <v>un</v>
          </cell>
          <cell r="E5018">
            <v>1622.25</v>
          </cell>
        </row>
        <row r="5019">
          <cell r="A5019" t="str">
            <v>ST010442</v>
          </cell>
          <cell r="B5019" t="str">
            <v>ST15100500/</v>
          </cell>
          <cell r="C5019" t="str">
            <v>Poste tipo G4, coluna de 5" de diametro, braco projetado de 4 1/2" e projecao de 4700mm, conforme especificacao da CET-RIO.  Fornecimento.</v>
          </cell>
          <cell r="D5019" t="str">
            <v>un</v>
          </cell>
          <cell r="E5019">
            <v>1565.55</v>
          </cell>
        </row>
        <row r="5020">
          <cell r="A5020" t="str">
            <v>ST005385</v>
          </cell>
          <cell r="B5020" t="str">
            <v>ST15100550/</v>
          </cell>
          <cell r="C5020" t="str">
            <v>Poste tipo G5, coluna de 6" de diametro, braco projetado de 4700mm, conforme especificacao da CET-RIO.  Fornecimento.</v>
          </cell>
          <cell r="D5020" t="str">
            <v>un</v>
          </cell>
          <cell r="E5020">
            <v>2186.1</v>
          </cell>
        </row>
        <row r="5021">
          <cell r="A5021" t="str">
            <v>ST017982</v>
          </cell>
          <cell r="B5021" t="str">
            <v>ST15150050/</v>
          </cell>
          <cell r="C5021" t="str">
            <v>Assentamento de poste simples de aco, diametro de 2", inclusive abertura de furo, fundacao e recomposicao do piso.</v>
          </cell>
          <cell r="D5021" t="str">
            <v>un</v>
          </cell>
          <cell r="E5021">
            <v>19.5</v>
          </cell>
        </row>
        <row r="5022">
          <cell r="A5022" t="str">
            <v>ST017981</v>
          </cell>
          <cell r="B5022" t="str">
            <v>ST15150100/</v>
          </cell>
          <cell r="C5022" t="str">
            <v>Assentamento de poste simples de aco, diametro maior que 4", inclusive abertura de furo, fundacao e recomposicao do piso.</v>
          </cell>
          <cell r="D5022" t="str">
            <v>un</v>
          </cell>
          <cell r="E5022">
            <v>83.45</v>
          </cell>
        </row>
        <row r="5023">
          <cell r="A5023" t="str">
            <v>ST017581</v>
          </cell>
          <cell r="B5023" t="str">
            <v>ST15150150/</v>
          </cell>
          <cell r="C5023" t="str">
            <v>Assentamento e montagem de poste de aco com braco projetado, inclusive abertura de furo, fundacao e recomposicao do piso.</v>
          </cell>
          <cell r="D5023" t="str">
            <v>un</v>
          </cell>
          <cell r="E5023">
            <v>104.51</v>
          </cell>
        </row>
        <row r="5024">
          <cell r="A5024" t="str">
            <v>ST005405</v>
          </cell>
          <cell r="B5024" t="str">
            <v>ST15150200/</v>
          </cell>
          <cell r="C5024" t="str">
            <v>Base de concreto para uma coluna de portico.</v>
          </cell>
          <cell r="D5024" t="str">
            <v>un</v>
          </cell>
          <cell r="E5024">
            <v>478.49</v>
          </cell>
        </row>
        <row r="5025">
          <cell r="A5025" t="str">
            <v>ST017725</v>
          </cell>
          <cell r="B5025" t="str">
            <v>ST15150250/</v>
          </cell>
          <cell r="C5025" t="str">
            <v>Retirada de poste com braco projetado.</v>
          </cell>
          <cell r="D5025" t="str">
            <v>un</v>
          </cell>
          <cell r="E5025">
            <v>91.14</v>
          </cell>
        </row>
        <row r="5026">
          <cell r="A5026" t="str">
            <v>ST005401</v>
          </cell>
          <cell r="B5026" t="str">
            <v>ST15150300A</v>
          </cell>
          <cell r="C5026" t="str">
            <v>Retirada de poste simples de aco, diametro de 2".</v>
          </cell>
          <cell r="D5026" t="str">
            <v>un</v>
          </cell>
          <cell r="E5026">
            <v>10.32</v>
          </cell>
        </row>
        <row r="5027">
          <cell r="A5027" t="str">
            <v>ST005402</v>
          </cell>
          <cell r="B5027" t="str">
            <v>ST15150350A</v>
          </cell>
          <cell r="C5027" t="str">
            <v>Retirada de poste simples de aco, diametro maior que 4".</v>
          </cell>
          <cell r="D5027" t="str">
            <v>un</v>
          </cell>
          <cell r="E5027">
            <v>62.8</v>
          </cell>
        </row>
        <row r="5028">
          <cell r="A5028" t="str">
            <v>ST005395</v>
          </cell>
          <cell r="B5028" t="str">
            <v>ST15200050A</v>
          </cell>
          <cell r="C5028" t="str">
            <v>Instalacao e retirada de paineis modulados em porticos ou semi-porticos.</v>
          </cell>
          <cell r="D5028" t="str">
            <v>m2</v>
          </cell>
          <cell r="E5028">
            <v>33.78</v>
          </cell>
        </row>
        <row r="5029">
          <cell r="A5029" t="str">
            <v>ST017980</v>
          </cell>
          <cell r="B5029" t="str">
            <v>ST15200100/</v>
          </cell>
          <cell r="C5029" t="str">
            <v>Instalacao ou retirada de placas em braco projetado.</v>
          </cell>
          <cell r="D5029" t="str">
            <v>un</v>
          </cell>
          <cell r="E5029">
            <v>60.49</v>
          </cell>
        </row>
        <row r="5030">
          <cell r="A5030" t="str">
            <v>ST005397</v>
          </cell>
          <cell r="B5030" t="str">
            <v>ST15200150A</v>
          </cell>
          <cell r="C5030" t="str">
            <v>Instalacao e retirada de placas em postes duplos.</v>
          </cell>
          <cell r="D5030" t="str">
            <v>un</v>
          </cell>
          <cell r="E5030">
            <v>28.7</v>
          </cell>
        </row>
        <row r="5031">
          <cell r="A5031" t="str">
            <v>ST005396</v>
          </cell>
          <cell r="B5031" t="str">
            <v>ST15200200A</v>
          </cell>
          <cell r="C5031" t="str">
            <v>Instalacao e retirada de placas em postes simples, CET-RIO ou postes RIOLUZ.</v>
          </cell>
          <cell r="D5031" t="str">
            <v>un</v>
          </cell>
          <cell r="E5031">
            <v>14.37</v>
          </cell>
        </row>
        <row r="5032">
          <cell r="A5032" t="str">
            <v>ST005781</v>
          </cell>
          <cell r="B5032" t="str">
            <v>ST15250050/</v>
          </cell>
          <cell r="C5032" t="str">
            <v>Placa de sinalizacao de aluminio com fundo, em pelicula refletiva com esferas inclusas, simbolos e tarjas, em pelicula refletiva com esferas encapsuladas, inclusive elementos de fixacao, conforme especificacao CET-RIO.  Fornecimento.</v>
          </cell>
          <cell r="D5032" t="str">
            <v>m2</v>
          </cell>
          <cell r="E5032">
            <v>837.04</v>
          </cell>
        </row>
        <row r="5033">
          <cell r="A5033" t="str">
            <v>ST005777</v>
          </cell>
          <cell r="B5033" t="str">
            <v>ST15250100/</v>
          </cell>
          <cell r="C5033" t="str">
            <v>Placa de sinalizacao de aluminio com fundo pintado, simbolos e tarjas, em pelicula refletiva com esferas inclusas, inclusive elementos de fixacao, conforme especificacao da CET-RIO.  Fornecimento.</v>
          </cell>
          <cell r="D5033" t="str">
            <v>m2</v>
          </cell>
          <cell r="E5033">
            <v>358.87</v>
          </cell>
        </row>
        <row r="5034">
          <cell r="A5034" t="str">
            <v>ST005784</v>
          </cell>
          <cell r="B5034" t="str">
            <v>ST15250150/</v>
          </cell>
          <cell r="C5034" t="str">
            <v>Placa de sinalizacao de aluminio com fundo, simbolos e tarjas, em pelicula refletiva com esferas encapsuladas, inclusive elementos de fixacao, conforme especificacao CET-RIO.  Fornecimento.</v>
          </cell>
          <cell r="D5034" t="str">
            <v>m2</v>
          </cell>
          <cell r="E5034">
            <v>1089.6300000000001</v>
          </cell>
        </row>
      </sheetData>
      <sheetData sheetId="1" refreshError="1"/>
      <sheetData sheetId="2" refreshError="1"/>
      <sheetData sheetId="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1%"/>
      <sheetName val="SERVIÇOS 2%"/>
      <sheetName val="SERVIÇOS 3%"/>
      <sheetName val="SERVIÇOS 4%"/>
      <sheetName val="SERVIÇOS 5%"/>
      <sheetName val="150"/>
      <sheetName val="150 2%"/>
      <sheetName val="150 4%"/>
      <sheetName val="150 6%"/>
      <sheetName val="250"/>
      <sheetName val="250 2%"/>
      <sheetName val="250 4%"/>
      <sheetName val="250 6%"/>
      <sheetName val="300"/>
      <sheetName val="300 2%"/>
      <sheetName val="300 4%"/>
      <sheetName val="300 6%"/>
      <sheetName val="350"/>
      <sheetName val="350 2%"/>
      <sheetName val="350 4%"/>
      <sheetName val="350 6%"/>
      <sheetName val="450"/>
      <sheetName val="450 2%"/>
      <sheetName val="450 4%"/>
      <sheetName val="450 6%"/>
      <sheetName val="AS-SERVIÇOS"/>
      <sheetName val="DDG-SERVIÇOS "/>
      <sheetName val="Tes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sheetData sheetId="26"/>
      <sheetData sheetId="27"/>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OLUME GREIDE"/>
      <sheetName val="Loc. e Dist."/>
      <sheetName val="MEMÓRIA ESCAVAÇÃO"/>
      <sheetName val="MEMÓRIA FINALIDADE"/>
      <sheetName val="RESUMO-MS-CB"/>
      <sheetName val="SOLO MOLE"/>
      <sheetName val="DESMATAMENTO"/>
      <sheetName val="RESUMO POR CÓD"/>
      <sheetName val="Plan1"/>
    </sheetNames>
    <sheetDataSet>
      <sheetData sheetId="0"/>
      <sheetData sheetId="1"/>
      <sheetData sheetId="2"/>
      <sheetData sheetId="3"/>
      <sheetData sheetId="4"/>
      <sheetData sheetId="5"/>
      <sheetData sheetId="6"/>
      <sheetData sheetId="7"/>
      <sheetData sheetId="8"/>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mat. destoc 0,15m"/>
      <sheetName val="desmat. destoc 0,15 a 0,30m"/>
      <sheetName val="ECT DMT 50m"/>
      <sheetName val="ECT DMT 50-200m"/>
      <sheetName val="ECT DMT 200-400m "/>
      <sheetName val="ECT DMT 400-600m  "/>
      <sheetName val="ECT DMT 600-800m"/>
      <sheetName val="ECT DMT 800-1000m "/>
      <sheetName val="ECT DMT 1000-1200m "/>
      <sheetName val="ECT DMT 1200-1400m"/>
      <sheetName val="ECT DMT 1400-1600m "/>
      <sheetName val="ECT DMT 1600-1800m"/>
      <sheetName val="ECT DMT 1800-2000m"/>
      <sheetName val="ECT DMT 2000-3000m "/>
      <sheetName val="ECT DMT 3000-5000m"/>
      <sheetName val="Compactação Aterro 95%"/>
      <sheetName val="Compactação Aterro 100% "/>
      <sheetName val="Compactação  botafora"/>
      <sheetName val="Alvenaria pedra argam"/>
      <sheetName val="Alvenaria tijolo"/>
      <sheetName val="AUXILIAR Dentes BDTC 1,00m "/>
      <sheetName val="AUXILIAR Dentes BDTC 1,20m "/>
      <sheetName val="AUXILIAR Dentes BSTC 0,60m"/>
      <sheetName val="AUXILIAR Dentes BSTC 0,80m "/>
      <sheetName val="AUXILIAR Dentes BSTC 1,00m "/>
      <sheetName val="AUXILIAR Dentes BSTC 1,20m  "/>
      <sheetName val="Usinagem CBUQ"/>
      <sheetName val="Forma comum"/>
      <sheetName val="Forma compensada resinada"/>
      <sheetName val="AUXILIAR Concreto magro"/>
      <sheetName val="AUXILIAR Concreto 10 MPa"/>
      <sheetName val="AUXILIAR Concreto 12 MPa"/>
      <sheetName val="AUXILIAR Concreto 15 MPa"/>
      <sheetName val="Concr. estr. 18 MPa Convencio"/>
      <sheetName val="AUXILIAR Concreto 22 MPa"/>
      <sheetName val="AUXILIAR Concreto 18 MPa"/>
      <sheetName val="AUXILIAR Ciclópico 12 MPa"/>
      <sheetName val="AUXILIAR Argamassa 1-3"/>
      <sheetName val="AUXILIAR Argamassa 1-4"/>
      <sheetName val="Fabricação balizador"/>
      <sheetName val="Concreto 18 MPa (mourão)"/>
      <sheetName val="Mourão esticador cerca"/>
      <sheetName val="Mourão suporte cerca"/>
      <sheetName val="AUXILIAR tubo perfurado"/>
      <sheetName val="AUXILIAR tubo poroso"/>
      <sheetName val="AUXILIAR tubo d=30cm"/>
      <sheetName val="AUXILIAR tubo d=60cm "/>
      <sheetName val="AUXILIAR tubo d=80cm"/>
      <sheetName val="AUXILIAR tubo d=1,0m "/>
      <sheetName val="AUXILIAR tubo d=1,20m"/>
      <sheetName val="Confecção Placa sinalização"/>
      <sheetName val="Confecção suporte placa sinal"/>
      <sheetName val="AUXILIAR lastro brita"/>
      <sheetName val="Compactação  manual"/>
      <sheetName val="Reaterro e compactação"/>
      <sheetName val="Escavação mecanica e reaterro"/>
      <sheetName val="Valeta VPC 01"/>
      <sheetName val="Valeta VPA 01"/>
      <sheetName val="Dreno DPS 01"/>
      <sheetName val="Dreno DPS 02"/>
      <sheetName val="Dreno DPS 07"/>
      <sheetName val="Dreno DPS 08"/>
      <sheetName val="Boca saída dreno BSD 01"/>
      <sheetName val="Boca saída dreno BSD 02"/>
      <sheetName val="Sarjeta STC 02"/>
      <sheetName val="C"/>
      <sheetName val="Teor"/>
      <sheetName val="C.U"/>
      <sheetName val="Capa Memória de Calc"/>
      <sheetName val="Capa Resumo"/>
      <sheetName val="Capa Documentação"/>
      <sheetName val="Capa Anexo I"/>
      <sheetName val="Capa Anexo II"/>
      <sheetName val="Capa Anexo III"/>
      <sheetName val="Capa Premissas"/>
      <sheetName val="Capa Caract. Seg."/>
      <sheetName val="RESUMO-4ª MED"/>
      <sheetName val="Capa Anexo IV"/>
      <sheetName val="Capa Apres"/>
      <sheetName val="Capa Mapa"/>
      <sheetName val="P A T O 98 D"/>
      <sheetName val="450"/>
      <sheetName val="PROJETO"/>
      <sheetName val="Capa Caract_ Seg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ÁGUA"/>
      <sheetName val="ESGOTO"/>
      <sheetName val=" A+E classificada 1"/>
      <sheetName val="A+E classificada 2"/>
      <sheetName val="ABC 1"/>
      <sheetName val="ABC 2"/>
      <sheetName val="ABC 3"/>
      <sheetName val="TABELA DE RECURSOS"/>
      <sheetName val="BASEFORN"/>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7"/>
      <sheetName val="78"/>
      <sheetName val="79"/>
      <sheetName val="80"/>
      <sheetName val="81"/>
      <sheetName val="82"/>
      <sheetName val="83"/>
      <sheetName val="84"/>
      <sheetName val="85"/>
      <sheetName val="86"/>
      <sheetName val="87"/>
      <sheetName val="88"/>
      <sheetName val="89"/>
      <sheetName val="90"/>
      <sheetName val="91"/>
      <sheetName val="92"/>
      <sheetName val="93"/>
      <sheetName val="94 (1-3)"/>
      <sheetName val="94 (2-3)"/>
      <sheetName val="94 (3-3)"/>
      <sheetName val="95 (1-3)"/>
      <sheetName val="95 (2-3)"/>
      <sheetName val="95 (3-3)"/>
      <sheetName val="96 (1-3)"/>
      <sheetName val="96 (2-3)"/>
      <sheetName val="96 (3-3)"/>
      <sheetName val="97 (1-3)"/>
      <sheetName val="97 (2-3)"/>
      <sheetName val="97 (3-3)"/>
      <sheetName val="98"/>
      <sheetName val="99 (1-3)"/>
      <sheetName val="99 (2-3)"/>
      <sheetName val="99 (3-3)"/>
      <sheetName val="100"/>
      <sheetName val="101"/>
      <sheetName val="102"/>
      <sheetName val="103"/>
      <sheetName val="104"/>
      <sheetName val="105"/>
      <sheetName val="106"/>
      <sheetName val="107"/>
      <sheetName val="108"/>
      <sheetName val="109"/>
      <sheetName val="110"/>
      <sheetName val="111"/>
      <sheetName val="112"/>
      <sheetName val="113"/>
      <sheetName val="114"/>
      <sheetName val="115"/>
      <sheetName val="116"/>
      <sheetName val="117"/>
      <sheetName val="118"/>
      <sheetName val="119"/>
      <sheetName val="120"/>
      <sheetName val="121"/>
      <sheetName val="122"/>
      <sheetName val="123"/>
      <sheetName val="124"/>
      <sheetName val="125"/>
      <sheetName val="126"/>
      <sheetName val="127"/>
      <sheetName val="128"/>
      <sheetName val="129"/>
      <sheetName val="130"/>
      <sheetName val="131"/>
      <sheetName val="132"/>
      <sheetName val="133"/>
      <sheetName val="134"/>
      <sheetName val="135"/>
      <sheetName val="136"/>
      <sheetName val="137"/>
      <sheetName val="138"/>
      <sheetName val="139"/>
      <sheetName val="140"/>
      <sheetName val="141"/>
      <sheetName val="142"/>
      <sheetName val="143"/>
      <sheetName val="144"/>
      <sheetName val="145"/>
      <sheetName val="146"/>
      <sheetName val="147"/>
      <sheetName val="148"/>
      <sheetName val="149"/>
      <sheetName val="150"/>
      <sheetName val="151"/>
      <sheetName val="152"/>
      <sheetName val="153"/>
      <sheetName val="154"/>
      <sheetName val="155"/>
      <sheetName val="156"/>
      <sheetName val="157"/>
      <sheetName val="158"/>
      <sheetName val="159"/>
      <sheetName val="160"/>
      <sheetName val="161"/>
      <sheetName val="162"/>
      <sheetName val="163"/>
      <sheetName val="164"/>
      <sheetName val="165"/>
      <sheetName val="166"/>
      <sheetName val="167"/>
      <sheetName val="168"/>
      <sheetName val="169"/>
      <sheetName val="170"/>
      <sheetName val="171"/>
      <sheetName val="172"/>
      <sheetName val="173"/>
      <sheetName val="174"/>
      <sheetName val="175"/>
      <sheetName val="176"/>
      <sheetName val="177"/>
      <sheetName val="178"/>
      <sheetName val="179"/>
      <sheetName val="180"/>
      <sheetName val="181"/>
      <sheetName val="182"/>
      <sheetName val="183"/>
      <sheetName val="184"/>
      <sheetName val="185"/>
      <sheetName val="186"/>
      <sheetName val="187"/>
      <sheetName val="188"/>
      <sheetName val="189"/>
      <sheetName val="190"/>
      <sheetName val="191"/>
      <sheetName val="192"/>
      <sheetName val="193"/>
      <sheetName val="194"/>
      <sheetName val="195"/>
      <sheetName val="196"/>
      <sheetName val="197"/>
      <sheetName val="198"/>
      <sheetName val="199"/>
      <sheetName val="200"/>
      <sheetName val="201"/>
      <sheetName val="202"/>
      <sheetName val="203"/>
      <sheetName val="204"/>
      <sheetName val="205"/>
      <sheetName val="206"/>
      <sheetName val="207"/>
      <sheetName val="208"/>
      <sheetName val="209"/>
      <sheetName val="210"/>
      <sheetName val="211"/>
      <sheetName val="212"/>
      <sheetName val="213"/>
      <sheetName val="214"/>
      <sheetName val="215"/>
      <sheetName val="216"/>
      <sheetName val="217"/>
      <sheetName val="218"/>
      <sheetName val="219"/>
      <sheetName val="220"/>
      <sheetName val="221"/>
      <sheetName val="222"/>
      <sheetName val="223"/>
      <sheetName val="224"/>
      <sheetName val="225"/>
      <sheetName val="226"/>
      <sheetName val="227"/>
      <sheetName val="228"/>
      <sheetName val="229"/>
      <sheetName val="230"/>
      <sheetName val="231"/>
      <sheetName val="232"/>
      <sheetName val="233"/>
      <sheetName val="234"/>
      <sheetName val="235"/>
      <sheetName val="236"/>
      <sheetName val="237"/>
      <sheetName val="238"/>
      <sheetName val="239"/>
      <sheetName val="240"/>
      <sheetName val="241"/>
      <sheetName val="242"/>
      <sheetName val="243"/>
      <sheetName val="244"/>
      <sheetName val="245"/>
      <sheetName val="246"/>
      <sheetName val="247"/>
      <sheetName val="248"/>
      <sheetName val="249"/>
      <sheetName val="250"/>
      <sheetName val="251"/>
      <sheetName val="252"/>
      <sheetName val="253"/>
      <sheetName val="254"/>
      <sheetName val="255"/>
      <sheetName val="256"/>
      <sheetName val="257"/>
      <sheetName val="258"/>
      <sheetName val="259"/>
      <sheetName val="260"/>
      <sheetName val="261"/>
      <sheetName val="262"/>
      <sheetName val="263"/>
      <sheetName val="264"/>
      <sheetName val="265"/>
      <sheetName val="266"/>
      <sheetName val="267"/>
      <sheetName val="268"/>
      <sheetName val="269"/>
      <sheetName val="270"/>
      <sheetName val="271"/>
      <sheetName val="272"/>
      <sheetName val="273"/>
      <sheetName val="274"/>
      <sheetName val="275"/>
      <sheetName val="276"/>
      <sheetName val="277"/>
      <sheetName val="278"/>
      <sheetName val="279"/>
      <sheetName val="280"/>
      <sheetName val="281"/>
      <sheetName val="282"/>
      <sheetName val="283"/>
      <sheetName val="284"/>
      <sheetName val="285"/>
      <sheetName val="286"/>
      <sheetName val="287"/>
      <sheetName val="288"/>
      <sheetName val="289"/>
      <sheetName val="290"/>
      <sheetName val="291"/>
      <sheetName val="292"/>
      <sheetName val="293"/>
      <sheetName val="294"/>
      <sheetName val="295"/>
      <sheetName val="296"/>
      <sheetName val="297"/>
      <sheetName val="298"/>
      <sheetName val="299"/>
      <sheetName val="300"/>
      <sheetName val="301"/>
      <sheetName val="302"/>
      <sheetName val="303"/>
      <sheetName val="304"/>
      <sheetName val="305"/>
      <sheetName val="306"/>
      <sheetName val="307"/>
      <sheetName val="308"/>
      <sheetName val="309"/>
      <sheetName val="310"/>
      <sheetName val="311"/>
      <sheetName val="312"/>
      <sheetName val="313"/>
      <sheetName val="314"/>
      <sheetName val="315"/>
      <sheetName val="316"/>
      <sheetName val="317"/>
      <sheetName val="318"/>
      <sheetName val="319"/>
      <sheetName val="320"/>
      <sheetName val="321"/>
      <sheetName val="322"/>
      <sheetName val="323"/>
      <sheetName val="324"/>
      <sheetName val="325"/>
      <sheetName val="326"/>
      <sheetName val="327"/>
      <sheetName val="328"/>
      <sheetName val="329"/>
      <sheetName val="330"/>
      <sheetName val="331"/>
      <sheetName val="332"/>
      <sheetName val="333"/>
      <sheetName val="334"/>
      <sheetName val="335"/>
      <sheetName val="336"/>
      <sheetName val="337"/>
      <sheetName val="338"/>
      <sheetName val="339"/>
      <sheetName val="340"/>
      <sheetName val="341"/>
      <sheetName val="342"/>
      <sheetName val="343"/>
      <sheetName val="344"/>
      <sheetName val="345"/>
      <sheetName val="346"/>
      <sheetName val="347"/>
      <sheetName val="348 (1-2)"/>
      <sheetName val="348 (2-2)"/>
      <sheetName val="349 (1-2)"/>
      <sheetName val="349 (2-2)"/>
      <sheetName val="350 (1-2)"/>
      <sheetName val="350 (2-2)"/>
      <sheetName val="351 (1-2)"/>
      <sheetName val="351 (2-2)"/>
      <sheetName val="352 (1-2)"/>
      <sheetName val="352 (2-2)"/>
      <sheetName val="353 (1-2)"/>
      <sheetName val="353 (2-2)"/>
      <sheetName val="354 (1-2)"/>
      <sheetName val="354 (2-2)"/>
      <sheetName val="355"/>
      <sheetName val="356"/>
      <sheetName val="357"/>
      <sheetName val="358"/>
      <sheetName val="359"/>
      <sheetName val="360"/>
      <sheetName val="361"/>
      <sheetName val="362"/>
      <sheetName val="363"/>
      <sheetName val="364"/>
      <sheetName val="365"/>
      <sheetName val="366"/>
      <sheetName val="367"/>
      <sheetName val="368"/>
      <sheetName val="369"/>
      <sheetName val="370"/>
      <sheetName val="371"/>
      <sheetName val="372"/>
      <sheetName val="373"/>
      <sheetName val="374"/>
      <sheetName val="375"/>
      <sheetName val="376"/>
      <sheetName val="377"/>
      <sheetName val="378"/>
      <sheetName val="379"/>
      <sheetName val="380"/>
      <sheetName val="381"/>
      <sheetName val="382"/>
      <sheetName val="383"/>
      <sheetName val="384"/>
      <sheetName val="385"/>
      <sheetName val="386"/>
      <sheetName val="387"/>
      <sheetName val="388"/>
      <sheetName val="389"/>
      <sheetName val="390"/>
      <sheetName val="391"/>
      <sheetName val="392"/>
      <sheetName val="393"/>
      <sheetName val="394"/>
      <sheetName val="395"/>
      <sheetName val="396"/>
      <sheetName val="397"/>
      <sheetName val="398"/>
      <sheetName val="399"/>
      <sheetName val="400"/>
      <sheetName val="401"/>
      <sheetName val="402"/>
      <sheetName val="403"/>
      <sheetName val="404"/>
      <sheetName val="405"/>
      <sheetName val="406"/>
      <sheetName val="407"/>
      <sheetName val="408"/>
      <sheetName val="409"/>
      <sheetName val="410"/>
      <sheetName val="411"/>
      <sheetName val="412"/>
      <sheetName val="413"/>
      <sheetName val="414"/>
      <sheetName val="415"/>
      <sheetName val="416"/>
      <sheetName val="417"/>
      <sheetName val="418"/>
      <sheetName val="419"/>
      <sheetName val="420"/>
      <sheetName val="421"/>
      <sheetName val="422"/>
      <sheetName val="423"/>
      <sheetName val="424"/>
      <sheetName val="425"/>
      <sheetName val="426"/>
      <sheetName val="427"/>
      <sheetName val="428"/>
      <sheetName val="429"/>
      <sheetName val="430"/>
      <sheetName val="431"/>
      <sheetName val="432"/>
      <sheetName val="433"/>
      <sheetName val="434"/>
      <sheetName val="435"/>
      <sheetName val="436"/>
      <sheetName val="437"/>
      <sheetName val="438"/>
      <sheetName val="439"/>
      <sheetName val="440"/>
      <sheetName val="441"/>
      <sheetName val="442"/>
      <sheetName val="443"/>
      <sheetName val="444"/>
      <sheetName val="445"/>
      <sheetName val="446"/>
      <sheetName val="447"/>
      <sheetName val="448"/>
      <sheetName val="449"/>
      <sheetName val="450"/>
      <sheetName val="451"/>
      <sheetName val="452"/>
      <sheetName val="453"/>
      <sheetName val="454"/>
      <sheetName val="455"/>
      <sheetName val="456"/>
      <sheetName val="457"/>
      <sheetName val="458"/>
      <sheetName val="459"/>
      <sheetName val="460"/>
      <sheetName val="461"/>
      <sheetName val="462"/>
      <sheetName val="463"/>
      <sheetName val="464"/>
      <sheetName val="465"/>
      <sheetName val="466"/>
      <sheetName val="467"/>
      <sheetName val="468"/>
      <sheetName val="469"/>
      <sheetName val="470"/>
      <sheetName val="471"/>
      <sheetName val="472"/>
      <sheetName val="473"/>
      <sheetName val="474"/>
      <sheetName val="475"/>
      <sheetName val="476"/>
      <sheetName val="477"/>
      <sheetName val="478"/>
      <sheetName val="479"/>
      <sheetName val="480"/>
      <sheetName val="481"/>
      <sheetName val="482"/>
      <sheetName val="483"/>
      <sheetName val="484"/>
      <sheetName val="485"/>
      <sheetName val="486"/>
      <sheetName val="487"/>
      <sheetName val="488"/>
      <sheetName val="489"/>
      <sheetName val="490"/>
      <sheetName val="491"/>
      <sheetName val="492"/>
      <sheetName val="493"/>
      <sheetName val="494"/>
      <sheetName val="495"/>
      <sheetName val="496"/>
      <sheetName val="497"/>
      <sheetName val="498"/>
      <sheetName val="499"/>
      <sheetName val="500"/>
      <sheetName val="501"/>
      <sheetName val="502"/>
      <sheetName val="503"/>
      <sheetName val="504"/>
      <sheetName val="505"/>
      <sheetName val="506"/>
      <sheetName val="507"/>
      <sheetName val="508"/>
      <sheetName val="509"/>
      <sheetName val="510"/>
      <sheetName val="511"/>
      <sheetName val="512"/>
      <sheetName val="513"/>
      <sheetName val="514"/>
      <sheetName val="515"/>
      <sheetName val="516"/>
      <sheetName val="517"/>
      <sheetName val="518"/>
      <sheetName val="519"/>
      <sheetName val="520"/>
      <sheetName val="521"/>
      <sheetName val="522"/>
      <sheetName val="523"/>
      <sheetName val="524"/>
      <sheetName val="525"/>
      <sheetName val="526"/>
      <sheetName val="527"/>
      <sheetName val="528"/>
      <sheetName val="529"/>
      <sheetName val="530"/>
      <sheetName val="531"/>
      <sheetName val="532"/>
      <sheetName val="533"/>
      <sheetName val="534"/>
      <sheetName val="535"/>
      <sheetName val="536"/>
      <sheetName val="537"/>
      <sheetName val="538"/>
      <sheetName val="539"/>
      <sheetName val="540"/>
      <sheetName val="541"/>
      <sheetName val="542"/>
      <sheetName val="543"/>
      <sheetName val="544"/>
      <sheetName val="545"/>
      <sheetName val="546"/>
      <sheetName val="547"/>
      <sheetName val="548"/>
      <sheetName val="549"/>
      <sheetName val="550"/>
      <sheetName val="551"/>
      <sheetName val="552"/>
      <sheetName val="553"/>
      <sheetName val="554"/>
      <sheetName val="555"/>
      <sheetName val="556"/>
      <sheetName val="557"/>
      <sheetName val="558"/>
      <sheetName val="559"/>
      <sheetName val="560"/>
      <sheetName val="561"/>
      <sheetName val="562"/>
      <sheetName val="563"/>
      <sheetName val="564"/>
      <sheetName val="565"/>
      <sheetName val="566"/>
      <sheetName val="567"/>
      <sheetName val="568"/>
      <sheetName val="569"/>
      <sheetName val="570"/>
      <sheetName val="571"/>
      <sheetName val="572"/>
      <sheetName val="573"/>
      <sheetName val="574"/>
      <sheetName val="575"/>
      <sheetName val="576"/>
      <sheetName val="577"/>
      <sheetName val="578"/>
      <sheetName val="579"/>
      <sheetName val="580"/>
      <sheetName val="581"/>
      <sheetName val="582"/>
      <sheetName val="583"/>
      <sheetName val="584"/>
      <sheetName val="585"/>
      <sheetName val="586"/>
      <sheetName val="587"/>
      <sheetName val="588"/>
      <sheetName val="589"/>
      <sheetName val="590"/>
      <sheetName val="591"/>
      <sheetName val="592"/>
      <sheetName val="593"/>
      <sheetName val="594"/>
      <sheetName val="595"/>
      <sheetName val="596"/>
      <sheetName val="597"/>
      <sheetName val="598"/>
      <sheetName val="599"/>
      <sheetName val="600"/>
      <sheetName val="601"/>
      <sheetName val="602"/>
      <sheetName val="603"/>
      <sheetName val="604"/>
      <sheetName val="605"/>
      <sheetName val="606"/>
      <sheetName val="607"/>
      <sheetName val="608"/>
      <sheetName val="609"/>
      <sheetName val="610"/>
      <sheetName val="611"/>
      <sheetName val="612"/>
      <sheetName val="613"/>
      <sheetName val="614"/>
      <sheetName val="615"/>
      <sheetName val="616"/>
      <sheetName val="617"/>
      <sheetName val="618"/>
      <sheetName val="619"/>
      <sheetName val="620"/>
      <sheetName val="621"/>
      <sheetName val="622"/>
      <sheetName val="623"/>
      <sheetName val="624"/>
      <sheetName val="625"/>
      <sheetName val="626"/>
      <sheetName val="627"/>
      <sheetName val="628"/>
      <sheetName val="629"/>
      <sheetName val="630"/>
      <sheetName val="631"/>
      <sheetName val="632"/>
      <sheetName val="633"/>
      <sheetName val="634"/>
      <sheetName val="635"/>
      <sheetName val="636"/>
      <sheetName val="637"/>
      <sheetName val="638"/>
      <sheetName val="639"/>
      <sheetName val="640"/>
      <sheetName val="641"/>
      <sheetName val="642"/>
      <sheetName val="643"/>
      <sheetName val="644"/>
      <sheetName val="645"/>
      <sheetName val="646"/>
      <sheetName val="647"/>
      <sheetName val="648"/>
      <sheetName val="649"/>
      <sheetName val="650"/>
      <sheetName val="651"/>
      <sheetName val="652"/>
      <sheetName val="653"/>
      <sheetName val="654"/>
      <sheetName val="655"/>
      <sheetName val="656"/>
      <sheetName val="657"/>
      <sheetName val="658"/>
      <sheetName val="659"/>
      <sheetName val="660"/>
      <sheetName val="661"/>
      <sheetName val="662"/>
      <sheetName val="663"/>
      <sheetName val="664"/>
      <sheetName val="665"/>
      <sheetName val="666"/>
      <sheetName val="667"/>
      <sheetName val="668"/>
      <sheetName val="669"/>
      <sheetName val="670"/>
      <sheetName val="671"/>
      <sheetName val="672"/>
      <sheetName val="673"/>
      <sheetName val="674"/>
      <sheetName val="675"/>
      <sheetName val="676"/>
      <sheetName val="677"/>
      <sheetName val="678"/>
      <sheetName val="679"/>
      <sheetName val="680"/>
      <sheetName val="681"/>
      <sheetName val="682"/>
      <sheetName val="683"/>
      <sheetName val="684"/>
      <sheetName val="PLANILHA CLASSIFICADA"/>
      <sheetName val="BASE"/>
      <sheetName val="TAB REC"/>
      <sheetName val="PLANILHA"/>
      <sheetName val="1 1487 "/>
      <sheetName val="2 1488"/>
      <sheetName val="3 1489"/>
      <sheetName val="4 654"/>
      <sheetName val=" 5 556"/>
      <sheetName val="6 433"/>
      <sheetName val="7 434"/>
      <sheetName val="8 1491 "/>
      <sheetName val="9 1490"/>
      <sheetName val="10 4224"/>
      <sheetName val="11 4245"/>
      <sheetName val="12 1404"/>
      <sheetName val="13 1405"/>
      <sheetName val="14 608"/>
      <sheetName val="15 609"/>
      <sheetName val="16 162"/>
      <sheetName val="17 1948"/>
      <sheetName val="18 534"/>
      <sheetName val="19 692"/>
      <sheetName val="20 535"/>
      <sheetName val="21 536"/>
      <sheetName val="22 4244"/>
      <sheetName val="23 537"/>
      <sheetName val="24 538"/>
      <sheetName val="25 600"/>
      <sheetName val="26 738"/>
      <sheetName val="27 879"/>
      <sheetName val="28 598"/>
      <sheetName val="29 599"/>
      <sheetName val="30 736"/>
      <sheetName val="31 286"/>
      <sheetName val="32 276"/>
      <sheetName val="33 293"/>
      <sheetName val="34 297"/>
      <sheetName val="35 300"/>
      <sheetName val="36 282"/>
      <sheetName val="37 281"/>
      <sheetName val="38 3702"/>
      <sheetName val="39 2333"/>
      <sheetName val="40 3412"/>
      <sheetName val="41 1406"/>
      <sheetName val="42 551"/>
      <sheetName val="43 3411"/>
      <sheetName val="44 552"/>
      <sheetName val="45 1407"/>
      <sheetName val="46 1899"/>
      <sheetName val="47 449"/>
      <sheetName val="48 3410"/>
      <sheetName val="49 3064"/>
      <sheetName val="50 553"/>
      <sheetName val="51 3701"/>
      <sheetName val="52 690"/>
      <sheetName val="53 554"/>
      <sheetName val="54 2332"/>
      <sheetName val="55 555"/>
      <sheetName val="56 4223"/>
      <sheetName val="57 447"/>
      <sheetName val="58 3409"/>
      <sheetName val="59 147"/>
      <sheetName val="60 430"/>
      <sheetName val="61 435"/>
      <sheetName val="62 2423"/>
      <sheetName val="63 1011"/>
      <sheetName val="64 3150"/>
      <sheetName val="94"/>
      <sheetName val="95"/>
      <sheetName val="96"/>
      <sheetName val="97"/>
      <sheetName val="99"/>
      <sheetName val="164 A"/>
      <sheetName val="348"/>
      <sheetName val="349"/>
      <sheetName val="350"/>
      <sheetName val="351"/>
      <sheetName val="352"/>
      <sheetName val="353"/>
      <sheetName val="354"/>
      <sheetName val="GERAL ESTUDO 2"/>
      <sheetName val="GERAL ESTUDO 2 (2)"/>
      <sheetName val="1 0023"/>
      <sheetName val="2 0027"/>
      <sheetName val="3 0022"/>
      <sheetName val="4 0024"/>
      <sheetName val="5 0026"/>
      <sheetName val="6 0031"/>
      <sheetName val="7 0019"/>
      <sheetName val="8 0029"/>
      <sheetName val="9 0005"/>
      <sheetName val="10 0008"/>
      <sheetName val="11 0006"/>
      <sheetName val="12 0007"/>
      <sheetName val="13 0021"/>
      <sheetName val="14 0018"/>
      <sheetName val="15 0013"/>
      <sheetName val="16 0016"/>
      <sheetName val="17 0015"/>
      <sheetName val="18 0014"/>
      <sheetName val="19 0030"/>
      <sheetName val="20 0012"/>
      <sheetName val="21 0010"/>
      <sheetName val="22 0011"/>
      <sheetName val="23 0009"/>
      <sheetName val="24 0028"/>
      <sheetName val="25 0025"/>
      <sheetName val="26 0017"/>
      <sheetName val="27 1558"/>
      <sheetName val="28 0066"/>
      <sheetName val="29 1155"/>
      <sheetName val="30 1078"/>
      <sheetName val="31 1042"/>
      <sheetName val="32 1557"/>
      <sheetName val="33 0046"/>
      <sheetName val="34 0065"/>
      <sheetName val="35 0042"/>
      <sheetName val="36 0043"/>
      <sheetName val="37 0468"/>
      <sheetName val="38 0645"/>
      <sheetName val="39 2141"/>
      <sheetName val="40 0386"/>
      <sheetName val="41 1537"/>
      <sheetName val="42 0334"/>
      <sheetName val="43 0190"/>
      <sheetName val="44 0651"/>
      <sheetName val="45 2117"/>
      <sheetName val="46 2118"/>
      <sheetName val="47 2144"/>
      <sheetName val="48 4457"/>
      <sheetName val="49 1731"/>
      <sheetName val="50 2119"/>
      <sheetName val="51 1566"/>
      <sheetName val="52 0633"/>
      <sheetName val="53 0469"/>
      <sheetName val="54 0470"/>
      <sheetName val="55 1565"/>
      <sheetName val="56 0625"/>
      <sheetName val="57 0174"/>
      <sheetName val="58 0165"/>
      <sheetName val="59 0166"/>
      <sheetName val="60 4254"/>
      <sheetName val="61 2846"/>
      <sheetName val="62 3306"/>
      <sheetName val="63 2098"/>
      <sheetName val="64 2099"/>
      <sheetName val="65 2100"/>
      <sheetName val="66 0611"/>
      <sheetName val="67 2097"/>
      <sheetName val="68 0059"/>
      <sheetName val="69 0461"/>
      <sheetName val="70 4272"/>
      <sheetName val="71 0481"/>
      <sheetName val="72 0381"/>
      <sheetName val="73 0067"/>
      <sheetName val="74 1550"/>
      <sheetName val="75 0069"/>
      <sheetName val="76 0322"/>
      <sheetName val="77 1932"/>
      <sheetName val="78 0063"/>
      <sheetName val="79 0345"/>
      <sheetName val="80 0365"/>
      <sheetName val="81 0064"/>
      <sheetName val="82 1573"/>
      <sheetName val="83 0643"/>
      <sheetName val="84 1927"/>
      <sheetName val="85 0052"/>
      <sheetName val="86 0473"/>
      <sheetName val="87 0051"/>
      <sheetName val="88 0472"/>
      <sheetName val="89 0053"/>
      <sheetName val="90 4264"/>
      <sheetName val="91 0181"/>
      <sheetName val="92 4133"/>
      <sheetName val="93 1881"/>
      <sheetName val="94 0456"/>
      <sheetName val="95 2023"/>
      <sheetName val="96 2024"/>
      <sheetName val="97 0338"/>
      <sheetName val="98 0453"/>
      <sheetName val="99 2013"/>
      <sheetName val="100 2014"/>
      <sheetName val="101 2015"/>
      <sheetName val="102 2355"/>
      <sheetName val="103 0170"/>
      <sheetName val="104 0309"/>
      <sheetName val="105 2353"/>
      <sheetName val="106 2017"/>
      <sheetName val="107 2018"/>
      <sheetName val="108 0310"/>
      <sheetName val="109 0455"/>
      <sheetName val="110 2354"/>
      <sheetName val="111 2020"/>
      <sheetName val="112 2356"/>
      <sheetName val="113 2021"/>
      <sheetName val="114 1917"/>
      <sheetName val="115 0629"/>
      <sheetName val="116 1443"/>
      <sheetName val="117 0465"/>
      <sheetName val="118 0466"/>
      <sheetName val="119 0462"/>
      <sheetName val="120 0341"/>
      <sheetName val="121 1434"/>
      <sheetName val="122 1909"/>
      <sheetName val="123 0311"/>
      <sheetName val="124 0339"/>
      <sheetName val="125 0171"/>
      <sheetName val="126 2025"/>
      <sheetName val="127 0057"/>
      <sheetName val="128 0621"/>
      <sheetName val="129 2028"/>
      <sheetName val="131 2373"/>
      <sheetName val="132 1031"/>
      <sheetName val="133 1030"/>
      <sheetName val="134 2372"/>
      <sheetName val="135 0349"/>
      <sheetName val="136 0180"/>
      <sheetName val="137 1880"/>
      <sheetName val="138 4141"/>
      <sheetName val="139 0329"/>
      <sheetName val="140 0325"/>
      <sheetName val="141 1567"/>
      <sheetName val="142 1576"/>
      <sheetName val="143 1575"/>
      <sheetName val="144 1577"/>
      <sheetName val="145 1574"/>
      <sheetName val="146 2445"/>
      <sheetName val="147 2458"/>
      <sheetName val="148 2365"/>
      <sheetName val="149 2042"/>
      <sheetName val="150 2120"/>
      <sheetName val="151 4139"/>
      <sheetName val="153 1776"/>
      <sheetName val="154 1648"/>
      <sheetName val="155 4145"/>
      <sheetName val="156 4143"/>
      <sheetName val="157 2440"/>
      <sheetName val="158 2441"/>
      <sheetName val="159 1578"/>
      <sheetName val="160 4148"/>
      <sheetName val="161 4147"/>
      <sheetName val="162 2448"/>
      <sheetName val="163 1568"/>
      <sheetName val="164 4110"/>
      <sheetName val="165 0323"/>
      <sheetName val="166 1884"/>
      <sheetName val="167 1882"/>
      <sheetName val="168 1777"/>
      <sheetName val="169 1560"/>
      <sheetName val="170 0646"/>
      <sheetName val="171 0648"/>
      <sheetName val="172 0098"/>
      <sheetName val="173 0337"/>
      <sheetName val="174 0103"/>
      <sheetName val="175 2347"/>
      <sheetName val="176 0104"/>
      <sheetName val="177 0335"/>
      <sheetName val="178 4270"/>
      <sheetName val="179 2454"/>
      <sheetName val="180 0060"/>
      <sheetName val="181 0343"/>
      <sheetName val="182 2102"/>
      <sheetName val="183 0167"/>
      <sheetName val="184 0657"/>
      <sheetName val="185 0613"/>
      <sheetName val="186 1427"/>
      <sheetName val="187 4258"/>
      <sheetName val="188 1730"/>
      <sheetName val="189 1076"/>
      <sheetName val="190 2452"/>
      <sheetName val="191 0647"/>
      <sheetName val="192 0383"/>
      <sheetName val="193 0384"/>
      <sheetName val="194 1564"/>
      <sheetName val="195 1879"/>
      <sheetName val="196 1570"/>
      <sheetName val="197 0071"/>
      <sheetName val="198 0070"/>
      <sheetName val="199 1563"/>
      <sheetName val="200 1883"/>
      <sheetName val="201 2349"/>
      <sheetName val="202 0045"/>
      <sheetName val="203 4274"/>
      <sheetName val="204 2453"/>
      <sheetName val="205 1562"/>
      <sheetName val="206 1561"/>
      <sheetName val="207 2450"/>
      <sheetName val="208 1074"/>
      <sheetName val="209 2036"/>
      <sheetName val="210 2037"/>
      <sheetName val="211 2038"/>
      <sheetName val="212 2039"/>
      <sheetName val="213 2040"/>
      <sheetName val="214 2041"/>
      <sheetName val="215 1541"/>
      <sheetName val="216 2048"/>
      <sheetName val="217 0068"/>
      <sheetName val="218 0474"/>
      <sheetName val="219 0475"/>
      <sheetName val="220 0649"/>
      <sheetName val="221 4265"/>
      <sheetName val="222 0096"/>
      <sheetName val="223 0097"/>
      <sheetName val="224 0635"/>
      <sheetName val="226 0073"/>
      <sheetName val="227 1073"/>
      <sheetName val="228 1027"/>
      <sheetName val="229 0644"/>
      <sheetName val="230 1043"/>
      <sheetName val="231 4135"/>
      <sheetName val="232 2135"/>
      <sheetName val="233 0047"/>
      <sheetName val="234 2848"/>
      <sheetName val="235 3311"/>
      <sheetName val="236 2103"/>
      <sheetName val="237 2104"/>
      <sheetName val="238 2105"/>
      <sheetName val="239 1554"/>
      <sheetName val="240 1569"/>
      <sheetName val="241 0324"/>
      <sheetName val="CRONO FISI FINAN"/>
      <sheetName val="5.5.10.1"/>
      <sheetName val="5.5.10.2"/>
      <sheetName val="5.5.10.3"/>
      <sheetName val="4.4.10.2"/>
      <sheetName val="4.4.10.3"/>
      <sheetName val="9.4.10.1"/>
      <sheetName val="9.4.10.2"/>
      <sheetName val="3.1.5.1"/>
      <sheetName val="3.1.5.5"/>
      <sheetName val="3.1.5.6"/>
      <sheetName val="3.1.5.7"/>
      <sheetName val="3.1.5.8"/>
      <sheetName val="3.1.5.9"/>
      <sheetName val="3.1.5.10"/>
      <sheetName val="3.1.5.11"/>
      <sheetName val="3.1.5.12"/>
      <sheetName val="3.1.5.13"/>
      <sheetName val="3.1.5.14"/>
      <sheetName val="3.1.5.15"/>
      <sheetName val="3.1.5.16"/>
      <sheetName val="3.1.5.17"/>
      <sheetName val="3.1.5.18"/>
      <sheetName val="3.1.5.19"/>
      <sheetName val="Planilha PROJETISTA"/>
      <sheetName val="CRONO FISI FINAN ETA S BRAZ"/>
      <sheetName val="Q.C.I."/>
      <sheetName val="CANTEIRO OB(1.0)"/>
      <sheetName val="GALERIA TUB(2.0)"/>
      <sheetName val="CANAL A DECANT (3.0)"/>
      <sheetName val="TB A LAV ASCENCIONAL(4.0)"/>
      <sheetName val="E ELEV LAV SUPERF(05)"/>
      <sheetName val="BARR A LAV SUP(6)"/>
      <sheetName val="Plan1"/>
      <sheetName val="FILTROS(7)"/>
      <sheetName val="CASA QUIM(8)"/>
      <sheetName val="INST ELÉT(9)"/>
      <sheetName val="REFORMA PRÉDIO ETA"/>
      <sheetName val="DECANTADORES MELHO"/>
      <sheetName val="CRONO FISI FINAN GLEBA"/>
      <sheetName val="CRONOGRAMA DE DESEMBOLSO"/>
      <sheetName val="ORÇAMENTO GLEBA"/>
      <sheetName val="MEMÓRIA ORÇAMENTO"/>
      <sheetName val="COMPOSIÇÕES PREÇOS"/>
      <sheetName val="caixapre"/>
      <sheetName val="EAP Off-Site"/>
      <sheetName val="REPLAN-RECEBIMENTO"/>
      <sheetName val="EAP CALCULADA"/>
      <sheetName val="Recebimento"/>
      <sheetName val="Gráf1"/>
      <sheetName val="Gráf2"/>
      <sheetName val="Recebimento (%)"/>
      <sheetName val="Curvas"/>
      <sheetName val="data"/>
      <sheetName val="data2"/>
      <sheetName val="data3"/>
      <sheetName val="data4"/>
      <sheetName val="nivel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B5">
            <v>4340</v>
          </cell>
          <cell r="C5" t="str">
            <v>F</v>
          </cell>
          <cell r="D5" t="str">
            <v>12.1.3.1.10</v>
          </cell>
          <cell r="E5" t="str">
            <v>Abraçadeira tipo U para eletroduto DN 3/4"</v>
          </cell>
          <cell r="F5" t="str">
            <v>un</v>
          </cell>
          <cell r="G5">
            <v>98</v>
          </cell>
          <cell r="H5">
            <v>1.25</v>
          </cell>
          <cell r="I5">
            <v>0.96</v>
          </cell>
          <cell r="J5">
            <v>1</v>
          </cell>
          <cell r="K5">
            <v>122.5</v>
          </cell>
          <cell r="L5">
            <v>0</v>
          </cell>
          <cell r="N5">
            <v>1.25</v>
          </cell>
          <cell r="O5">
            <v>122.5</v>
          </cell>
        </row>
        <row r="6">
          <cell r="B6">
            <v>1590</v>
          </cell>
          <cell r="C6" t="str">
            <v>F</v>
          </cell>
          <cell r="D6" t="str">
            <v>15.1.1.9</v>
          </cell>
          <cell r="E6" t="str">
            <v>Abraçadeira tipo U para eletroduto DN 3/4" com bucha e parafuso</v>
          </cell>
          <cell r="F6" t="str">
            <v>un</v>
          </cell>
          <cell r="G6">
            <v>120</v>
          </cell>
          <cell r="H6">
            <v>3.69</v>
          </cell>
          <cell r="I6">
            <v>2.84</v>
          </cell>
          <cell r="J6">
            <v>1</v>
          </cell>
          <cell r="K6">
            <v>442.8</v>
          </cell>
          <cell r="L6">
            <v>0.01</v>
          </cell>
          <cell r="N6">
            <v>3.7</v>
          </cell>
          <cell r="O6">
            <v>444</v>
          </cell>
        </row>
        <row r="7">
          <cell r="B7">
            <v>252</v>
          </cell>
          <cell r="C7" t="str">
            <v>F</v>
          </cell>
          <cell r="D7" t="str">
            <v>4.4.2.11</v>
          </cell>
          <cell r="E7" t="str">
            <v>Acoplamento para junta Alvenius  DN 600</v>
          </cell>
          <cell r="F7" t="str">
            <v>pç</v>
          </cell>
          <cell r="G7">
            <v>7</v>
          </cell>
          <cell r="H7">
            <v>1360</v>
          </cell>
          <cell r="I7">
            <v>1046.1500000000001</v>
          </cell>
          <cell r="J7">
            <v>1</v>
          </cell>
          <cell r="K7">
            <v>9520</v>
          </cell>
          <cell r="L7">
            <v>0</v>
          </cell>
          <cell r="N7">
            <v>1360</v>
          </cell>
          <cell r="O7">
            <v>9520</v>
          </cell>
        </row>
        <row r="8">
          <cell r="B8">
            <v>1466</v>
          </cell>
          <cell r="C8" t="str">
            <v>F</v>
          </cell>
          <cell r="D8" t="str">
            <v>13.4.1</v>
          </cell>
          <cell r="E8" t="str">
            <v>Adaptador PVC PBA à bolsa de fofo DN 100</v>
          </cell>
          <cell r="F8" t="str">
            <v>pç</v>
          </cell>
          <cell r="G8">
            <v>6</v>
          </cell>
          <cell r="H8">
            <v>104.62</v>
          </cell>
          <cell r="I8">
            <v>80.48</v>
          </cell>
          <cell r="J8">
            <v>1</v>
          </cell>
          <cell r="K8">
            <v>627.72</v>
          </cell>
          <cell r="L8">
            <v>0</v>
          </cell>
          <cell r="N8">
            <v>104.62</v>
          </cell>
          <cell r="O8">
            <v>627.72</v>
          </cell>
        </row>
        <row r="9">
          <cell r="B9">
            <v>1702</v>
          </cell>
          <cell r="C9" t="str">
            <v>F</v>
          </cell>
          <cell r="D9" t="str">
            <v>15.5.1.12</v>
          </cell>
          <cell r="E9" t="str">
            <v xml:space="preserve">Alça pré-formada de distribuição </v>
          </cell>
          <cell r="F9" t="str">
            <v>un</v>
          </cell>
          <cell r="G9">
            <v>14</v>
          </cell>
          <cell r="H9">
            <v>3.28</v>
          </cell>
          <cell r="I9">
            <v>2.52</v>
          </cell>
          <cell r="J9">
            <v>1</v>
          </cell>
          <cell r="K9">
            <v>45.92</v>
          </cell>
          <cell r="L9">
            <v>0</v>
          </cell>
          <cell r="N9">
            <v>3.28</v>
          </cell>
          <cell r="O9">
            <v>45.92</v>
          </cell>
        </row>
        <row r="10">
          <cell r="B10">
            <v>2130</v>
          </cell>
          <cell r="C10" t="str">
            <v>F</v>
          </cell>
          <cell r="D10" t="str">
            <v>2.2.2.9</v>
          </cell>
          <cell r="E10" t="str">
            <v>Anel Borracha Para Tubo Pvc Rede Esgoto Eb 644 Dn 100mm</v>
          </cell>
          <cell r="F10" t="str">
            <v>pç</v>
          </cell>
          <cell r="G10">
            <v>18794</v>
          </cell>
          <cell r="H10">
            <v>2.59</v>
          </cell>
          <cell r="I10">
            <v>1.99</v>
          </cell>
          <cell r="J10">
            <v>1</v>
          </cell>
          <cell r="K10">
            <v>48676.46</v>
          </cell>
          <cell r="L10">
            <v>0</v>
          </cell>
          <cell r="N10">
            <v>2.59</v>
          </cell>
          <cell r="O10">
            <v>48676.46</v>
          </cell>
        </row>
        <row r="11">
          <cell r="B11">
            <v>2067</v>
          </cell>
          <cell r="C11" t="str">
            <v>F</v>
          </cell>
          <cell r="D11" t="str">
            <v>2.1.7.2.1</v>
          </cell>
          <cell r="E11" t="str">
            <v>Anel Borracha Para Tubo Pvc Rede Esgoto Eb 644 Dn 150mm</v>
          </cell>
          <cell r="F11" t="str">
            <v>pç</v>
          </cell>
          <cell r="G11">
            <v>10869</v>
          </cell>
          <cell r="H11">
            <v>6.34</v>
          </cell>
          <cell r="I11">
            <v>4.88</v>
          </cell>
          <cell r="J11">
            <v>1</v>
          </cell>
          <cell r="K11">
            <v>68909.460000000006</v>
          </cell>
          <cell r="L11">
            <v>0</v>
          </cell>
          <cell r="N11">
            <v>6.34</v>
          </cell>
          <cell r="O11">
            <v>68909.460000000006</v>
          </cell>
        </row>
        <row r="12">
          <cell r="B12">
            <v>2068</v>
          </cell>
          <cell r="C12" t="str">
            <v>F</v>
          </cell>
          <cell r="D12" t="str">
            <v>2.1.7.2.2</v>
          </cell>
          <cell r="E12" t="str">
            <v>Anel Borracha Para Tubo Pvc Rede Esgoto Eb 644 Dn 200mm</v>
          </cell>
          <cell r="F12" t="str">
            <v>pç</v>
          </cell>
          <cell r="G12">
            <v>499</v>
          </cell>
          <cell r="H12">
            <v>9.41</v>
          </cell>
          <cell r="I12">
            <v>7.24</v>
          </cell>
          <cell r="J12">
            <v>1</v>
          </cell>
          <cell r="K12">
            <v>4695.59</v>
          </cell>
          <cell r="L12">
            <v>0</v>
          </cell>
          <cell r="N12">
            <v>9.41</v>
          </cell>
          <cell r="O12">
            <v>4695.59</v>
          </cell>
        </row>
        <row r="13">
          <cell r="B13">
            <v>2221</v>
          </cell>
          <cell r="C13" t="str">
            <v>F</v>
          </cell>
          <cell r="D13" t="str">
            <v>3.1.7.2.2</v>
          </cell>
          <cell r="E13" t="str">
            <v>Anel Borracha Para Tubo Pvc Rede Esgoto Eb 644 Dn 250mm</v>
          </cell>
          <cell r="F13" t="str">
            <v>pç</v>
          </cell>
          <cell r="G13">
            <v>338</v>
          </cell>
          <cell r="H13">
            <v>18.21</v>
          </cell>
          <cell r="I13">
            <v>14.01</v>
          </cell>
          <cell r="J13">
            <v>1</v>
          </cell>
          <cell r="K13">
            <v>6154.98</v>
          </cell>
          <cell r="L13">
            <v>0</v>
          </cell>
          <cell r="N13">
            <v>18.21</v>
          </cell>
          <cell r="O13">
            <v>6154.98</v>
          </cell>
        </row>
        <row r="14">
          <cell r="B14">
            <v>3265</v>
          </cell>
          <cell r="C14" t="str">
            <v>F</v>
          </cell>
          <cell r="D14" t="str">
            <v>7.1.7.2.4</v>
          </cell>
          <cell r="E14" t="str">
            <v>Anel Borracha Para Tubo Pvc Rede Esgoto Eb 644 Dn 300mm</v>
          </cell>
          <cell r="F14" t="str">
            <v>pç</v>
          </cell>
          <cell r="G14">
            <v>95</v>
          </cell>
          <cell r="H14">
            <v>32.380000000000003</v>
          </cell>
          <cell r="I14">
            <v>24.91</v>
          </cell>
          <cell r="J14">
            <v>1</v>
          </cell>
          <cell r="K14">
            <v>3076.1</v>
          </cell>
          <cell r="L14">
            <v>0</v>
          </cell>
          <cell r="N14">
            <v>32.380000000000003</v>
          </cell>
          <cell r="O14">
            <v>3076.1</v>
          </cell>
        </row>
        <row r="15">
          <cell r="B15">
            <v>2222</v>
          </cell>
          <cell r="C15" t="str">
            <v>F</v>
          </cell>
          <cell r="D15" t="str">
            <v>3.1.7.2.3</v>
          </cell>
          <cell r="E15" t="str">
            <v>Anel Borracha Para Tubo Pvc Rede Esgoto Eb 644 Dn 350mm</v>
          </cell>
          <cell r="F15" t="str">
            <v>pç</v>
          </cell>
          <cell r="G15">
            <v>138</v>
          </cell>
          <cell r="H15">
            <v>38.869999999999997</v>
          </cell>
          <cell r="I15">
            <v>29.9</v>
          </cell>
          <cell r="J15">
            <v>1</v>
          </cell>
          <cell r="K15">
            <v>5364.06</v>
          </cell>
          <cell r="L15">
            <v>0</v>
          </cell>
          <cell r="N15">
            <v>38.869999999999997</v>
          </cell>
          <cell r="O15">
            <v>5364.06</v>
          </cell>
        </row>
        <row r="16">
          <cell r="B16">
            <v>2069</v>
          </cell>
          <cell r="C16" t="str">
            <v>F</v>
          </cell>
          <cell r="D16" t="str">
            <v>2.1.7.2.3</v>
          </cell>
          <cell r="E16" t="str">
            <v>Anel Borracha Para Tubo Pvc Rede Esgoto Eb 644 Dn 400mm</v>
          </cell>
          <cell r="F16" t="str">
            <v>pç</v>
          </cell>
          <cell r="G16">
            <v>115</v>
          </cell>
          <cell r="H16">
            <v>48.83</v>
          </cell>
          <cell r="I16">
            <v>37.56</v>
          </cell>
          <cell r="J16">
            <v>1</v>
          </cell>
          <cell r="K16">
            <v>5615.45</v>
          </cell>
          <cell r="L16">
            <v>0</v>
          </cell>
          <cell r="N16">
            <v>48.83</v>
          </cell>
          <cell r="O16">
            <v>5615.45</v>
          </cell>
        </row>
        <row r="17">
          <cell r="B17">
            <v>1467</v>
          </cell>
          <cell r="C17" t="str">
            <v>F</v>
          </cell>
          <cell r="D17" t="str">
            <v>13.4.2</v>
          </cell>
          <cell r="E17" t="str">
            <v>Anel de borracha para PVC PBA JE DN  75</v>
          </cell>
          <cell r="F17" t="str">
            <v>pç</v>
          </cell>
          <cell r="G17">
            <v>491</v>
          </cell>
          <cell r="H17">
            <v>3.46</v>
          </cell>
          <cell r="I17">
            <v>2.66</v>
          </cell>
          <cell r="J17">
            <v>1</v>
          </cell>
          <cell r="K17">
            <v>1698.86</v>
          </cell>
          <cell r="L17">
            <v>0</v>
          </cell>
          <cell r="N17">
            <v>3.46</v>
          </cell>
          <cell r="O17">
            <v>1698.86</v>
          </cell>
        </row>
        <row r="18">
          <cell r="B18">
            <v>1468</v>
          </cell>
          <cell r="C18" t="str">
            <v>F</v>
          </cell>
          <cell r="D18" t="str">
            <v>13.4.3</v>
          </cell>
          <cell r="E18" t="str">
            <v>Anel de borracha para PVC PBA JE DN 100</v>
          </cell>
          <cell r="F18" t="str">
            <v>pç</v>
          </cell>
          <cell r="G18">
            <v>79</v>
          </cell>
          <cell r="H18">
            <v>3.69</v>
          </cell>
          <cell r="I18">
            <v>2.84</v>
          </cell>
          <cell r="J18">
            <v>1</v>
          </cell>
          <cell r="K18">
            <v>291.51</v>
          </cell>
          <cell r="L18">
            <v>0</v>
          </cell>
          <cell r="N18">
            <v>3.69</v>
          </cell>
          <cell r="O18">
            <v>291.51</v>
          </cell>
        </row>
        <row r="19">
          <cell r="B19">
            <v>1608</v>
          </cell>
          <cell r="C19" t="str">
            <v>F</v>
          </cell>
          <cell r="D19" t="str">
            <v>15.2.1.8</v>
          </cell>
          <cell r="E19" t="str">
            <v>Ar condicionado split 60.000BTU´S 220v - Teto/Parede</v>
          </cell>
          <cell r="F19" t="str">
            <v>un</v>
          </cell>
          <cell r="G19">
            <v>1</v>
          </cell>
          <cell r="H19">
            <v>5850</v>
          </cell>
          <cell r="I19">
            <v>4500</v>
          </cell>
          <cell r="J19">
            <v>1</v>
          </cell>
          <cell r="K19">
            <v>5850</v>
          </cell>
          <cell r="L19">
            <v>4150</v>
          </cell>
          <cell r="M19">
            <v>5850</v>
          </cell>
          <cell r="N19">
            <v>10000</v>
          </cell>
          <cell r="O19">
            <v>10000</v>
          </cell>
        </row>
        <row r="20">
          <cell r="B20">
            <v>1667</v>
          </cell>
          <cell r="C20" t="str">
            <v>F</v>
          </cell>
          <cell r="D20" t="str">
            <v>15.3.1.15</v>
          </cell>
          <cell r="E20" t="str">
            <v>Arandela a prova de gases vapores e pó, em alumínio fundido, para lâmpada mista até 250W</v>
          </cell>
          <cell r="F20" t="str">
            <v>un</v>
          </cell>
          <cell r="G20">
            <v>22</v>
          </cell>
          <cell r="H20">
            <v>119.6</v>
          </cell>
          <cell r="I20">
            <v>92</v>
          </cell>
          <cell r="J20">
            <v>1</v>
          </cell>
          <cell r="K20">
            <v>2631.2</v>
          </cell>
          <cell r="L20">
            <v>0</v>
          </cell>
          <cell r="N20">
            <v>119.6</v>
          </cell>
          <cell r="O20">
            <v>2631.2</v>
          </cell>
        </row>
        <row r="21">
          <cell r="B21">
            <v>4401</v>
          </cell>
          <cell r="C21" t="str">
            <v>F</v>
          </cell>
          <cell r="D21" t="str">
            <v>12.2.1.1</v>
          </cell>
          <cell r="E21" t="str">
            <v>Armação secundária de 1 estribo</v>
          </cell>
          <cell r="F21" t="str">
            <v>un</v>
          </cell>
          <cell r="G21">
            <v>5</v>
          </cell>
          <cell r="H21">
            <v>11.9</v>
          </cell>
          <cell r="I21">
            <v>9.15</v>
          </cell>
          <cell r="J21">
            <v>1</v>
          </cell>
          <cell r="K21">
            <v>59.5</v>
          </cell>
          <cell r="L21">
            <v>0</v>
          </cell>
          <cell r="N21">
            <v>11.9</v>
          </cell>
          <cell r="O21">
            <v>59.5</v>
          </cell>
        </row>
        <row r="22">
          <cell r="B22">
            <v>2326</v>
          </cell>
          <cell r="C22" t="str">
            <v>F</v>
          </cell>
          <cell r="D22" t="str">
            <v>3.4.8.1</v>
          </cell>
          <cell r="E22" t="str">
            <v xml:space="preserve">Arruela de Borracha para Flange PN 10 DN  50 mm </v>
          </cell>
          <cell r="F22" t="str">
            <v>UND.</v>
          </cell>
          <cell r="G22">
            <v>70</v>
          </cell>
          <cell r="H22">
            <v>16.579999999999998</v>
          </cell>
          <cell r="I22">
            <v>12.75</v>
          </cell>
          <cell r="J22">
            <v>1</v>
          </cell>
          <cell r="K22">
            <v>1160.5999999999999</v>
          </cell>
          <cell r="L22">
            <v>0</v>
          </cell>
          <cell r="N22">
            <v>16.579999999999998</v>
          </cell>
          <cell r="O22">
            <v>1160.5999999999999</v>
          </cell>
        </row>
        <row r="23">
          <cell r="B23">
            <v>407</v>
          </cell>
          <cell r="C23" t="str">
            <v>F</v>
          </cell>
          <cell r="D23" t="str">
            <v>7.1.4.20</v>
          </cell>
          <cell r="E23" t="str">
            <v>Arruelas borracha p/ flanges PN 10 DN  50 0,020 kg</v>
          </cell>
          <cell r="F23" t="str">
            <v>pc</v>
          </cell>
          <cell r="G23">
            <v>6</v>
          </cell>
          <cell r="H23">
            <v>16.579999999999998</v>
          </cell>
          <cell r="I23">
            <v>12.75</v>
          </cell>
          <cell r="J23">
            <v>1</v>
          </cell>
          <cell r="K23">
            <v>99.48</v>
          </cell>
          <cell r="L23">
            <v>0</v>
          </cell>
          <cell r="N23">
            <v>16.579999999999998</v>
          </cell>
          <cell r="O23">
            <v>99.48</v>
          </cell>
        </row>
        <row r="24">
          <cell r="B24">
            <v>136</v>
          </cell>
          <cell r="C24" t="str">
            <v>F</v>
          </cell>
          <cell r="D24" t="str">
            <v>3.3.3.4</v>
          </cell>
          <cell r="E24" t="str">
            <v>Arruela de Borracha para Flange PN 10 DN 100 mm</v>
          </cell>
          <cell r="F24" t="str">
            <v>un</v>
          </cell>
          <cell r="G24">
            <v>80</v>
          </cell>
          <cell r="H24">
            <v>29.39</v>
          </cell>
          <cell r="I24">
            <v>22.61</v>
          </cell>
          <cell r="J24">
            <v>1</v>
          </cell>
          <cell r="K24">
            <v>2351.1999999999998</v>
          </cell>
          <cell r="L24">
            <v>0</v>
          </cell>
          <cell r="N24">
            <v>29.39</v>
          </cell>
          <cell r="O24">
            <v>2351.1999999999998</v>
          </cell>
        </row>
        <row r="25">
          <cell r="B25">
            <v>408</v>
          </cell>
          <cell r="C25" t="str">
            <v>F</v>
          </cell>
          <cell r="D25" t="str">
            <v>7.1.4.21</v>
          </cell>
          <cell r="E25" t="str">
            <v>Arruelas borracha p/ flanges PN 10 DN 100 0,040 kg</v>
          </cell>
          <cell r="F25" t="str">
            <v>pc</v>
          </cell>
          <cell r="G25">
            <v>3</v>
          </cell>
          <cell r="H25">
            <v>29.39</v>
          </cell>
          <cell r="I25">
            <v>22.61</v>
          </cell>
          <cell r="J25">
            <v>1</v>
          </cell>
          <cell r="K25">
            <v>88.17</v>
          </cell>
          <cell r="L25">
            <v>0</v>
          </cell>
          <cell r="N25">
            <v>29.39</v>
          </cell>
          <cell r="O25">
            <v>88.17</v>
          </cell>
        </row>
        <row r="26">
          <cell r="B26">
            <v>2404</v>
          </cell>
          <cell r="C26" t="str">
            <v>F</v>
          </cell>
          <cell r="D26" t="str">
            <v>3.5.10.2.4</v>
          </cell>
          <cell r="E26" t="str">
            <v xml:space="preserve">Arruela de Borracha para Flange PN 10 DN 150 mm </v>
          </cell>
          <cell r="F26" t="str">
            <v>und</v>
          </cell>
          <cell r="G26">
            <v>57</v>
          </cell>
          <cell r="H26">
            <v>40.729999999999997</v>
          </cell>
          <cell r="I26">
            <v>31.33</v>
          </cell>
          <cell r="J26">
            <v>1</v>
          </cell>
          <cell r="K26">
            <v>2321.61</v>
          </cell>
          <cell r="L26">
            <v>0</v>
          </cell>
          <cell r="N26">
            <v>40.729999999999997</v>
          </cell>
          <cell r="O26">
            <v>2321.61</v>
          </cell>
        </row>
        <row r="27">
          <cell r="B27">
            <v>409</v>
          </cell>
          <cell r="C27" t="str">
            <v>F</v>
          </cell>
          <cell r="D27" t="str">
            <v>7.1.4.22</v>
          </cell>
          <cell r="E27" t="str">
            <v>Arruelas borracha p/ flanges PN 10 DN 150 0,060 kg</v>
          </cell>
          <cell r="F27" t="str">
            <v>pc</v>
          </cell>
          <cell r="G27">
            <v>6</v>
          </cell>
          <cell r="H27">
            <v>40.729999999999997</v>
          </cell>
          <cell r="I27">
            <v>31.33</v>
          </cell>
          <cell r="J27">
            <v>1</v>
          </cell>
          <cell r="K27">
            <v>244.38</v>
          </cell>
          <cell r="L27">
            <v>0</v>
          </cell>
          <cell r="N27">
            <v>40.729999999999997</v>
          </cell>
          <cell r="O27">
            <v>244.38</v>
          </cell>
        </row>
        <row r="28">
          <cell r="B28">
            <v>979</v>
          </cell>
          <cell r="C28" t="str">
            <v>F</v>
          </cell>
          <cell r="D28" t="str">
            <v>7.5.3.2.6</v>
          </cell>
          <cell r="E28" t="str">
            <v xml:space="preserve">Arruela de Borracha para Flange PN 10 DN 200 mm </v>
          </cell>
          <cell r="F28" t="str">
            <v>und.</v>
          </cell>
          <cell r="G28">
            <v>265</v>
          </cell>
          <cell r="H28">
            <v>50.35</v>
          </cell>
          <cell r="I28">
            <v>38.729999999999997</v>
          </cell>
          <cell r="J28">
            <v>1</v>
          </cell>
          <cell r="K28">
            <v>13342.75</v>
          </cell>
          <cell r="L28">
            <v>0</v>
          </cell>
          <cell r="N28">
            <v>50.35</v>
          </cell>
          <cell r="O28">
            <v>13342.75</v>
          </cell>
        </row>
        <row r="29">
          <cell r="B29">
            <v>410</v>
          </cell>
          <cell r="C29" t="str">
            <v>F</v>
          </cell>
          <cell r="D29" t="str">
            <v>7.1.4.23</v>
          </cell>
          <cell r="E29" t="str">
            <v>Arruelas borracha p/ flanges PN 10 DN 200 0,090 kg</v>
          </cell>
          <cell r="F29" t="str">
            <v>pc</v>
          </cell>
          <cell r="G29">
            <v>3</v>
          </cell>
          <cell r="H29">
            <v>50.35</v>
          </cell>
          <cell r="I29">
            <v>38.729999999999997</v>
          </cell>
          <cell r="J29">
            <v>1</v>
          </cell>
          <cell r="K29">
            <v>151.05000000000001</v>
          </cell>
          <cell r="L29">
            <v>0</v>
          </cell>
          <cell r="N29">
            <v>50.35</v>
          </cell>
          <cell r="O29">
            <v>151.05000000000001</v>
          </cell>
        </row>
        <row r="30">
          <cell r="B30">
            <v>2402</v>
          </cell>
          <cell r="C30" t="str">
            <v>F</v>
          </cell>
          <cell r="D30" t="str">
            <v>3.5.10.2.2</v>
          </cell>
          <cell r="E30" t="str">
            <v xml:space="preserve">Arruela de Borracha para Flange PN 10 DN 250 mm </v>
          </cell>
          <cell r="F30" t="str">
            <v>und</v>
          </cell>
          <cell r="G30">
            <v>11</v>
          </cell>
          <cell r="H30">
            <v>98.89</v>
          </cell>
          <cell r="I30">
            <v>76.069999999999993</v>
          </cell>
          <cell r="J30">
            <v>1</v>
          </cell>
          <cell r="K30">
            <v>1087.79</v>
          </cell>
          <cell r="L30">
            <v>0</v>
          </cell>
          <cell r="N30">
            <v>98.89</v>
          </cell>
          <cell r="O30">
            <v>1087.79</v>
          </cell>
        </row>
        <row r="31">
          <cell r="B31">
            <v>980</v>
          </cell>
          <cell r="C31" t="str">
            <v>F</v>
          </cell>
          <cell r="D31" t="str">
            <v>7.5.3.2.7</v>
          </cell>
          <cell r="E31" t="str">
            <v xml:space="preserve">Arruela de Borracha para Flange PN 10 DN 300 mm </v>
          </cell>
          <cell r="F31" t="str">
            <v>und.</v>
          </cell>
          <cell r="G31">
            <v>14</v>
          </cell>
          <cell r="H31">
            <v>178.41</v>
          </cell>
          <cell r="I31">
            <v>137.24</v>
          </cell>
          <cell r="J31">
            <v>1</v>
          </cell>
          <cell r="K31">
            <v>2497.7399999999998</v>
          </cell>
          <cell r="L31">
            <v>0</v>
          </cell>
          <cell r="N31">
            <v>178.41</v>
          </cell>
          <cell r="O31">
            <v>2497.7399999999998</v>
          </cell>
        </row>
        <row r="32">
          <cell r="B32">
            <v>1130</v>
          </cell>
          <cell r="C32" t="str">
            <v>F</v>
          </cell>
          <cell r="D32" t="str">
            <v>8.3.4.2</v>
          </cell>
          <cell r="E32" t="str">
            <v>Arruela borracha p/ flange pn10 dn  300 0,140 kg</v>
          </cell>
          <cell r="F32" t="str">
            <v>pc</v>
          </cell>
          <cell r="G32">
            <v>32</v>
          </cell>
          <cell r="H32">
            <v>178.41</v>
          </cell>
          <cell r="I32">
            <v>137.24</v>
          </cell>
          <cell r="J32">
            <v>1</v>
          </cell>
          <cell r="K32">
            <v>5709.12</v>
          </cell>
          <cell r="L32">
            <v>0</v>
          </cell>
          <cell r="N32">
            <v>178.41</v>
          </cell>
          <cell r="O32">
            <v>5709.12</v>
          </cell>
        </row>
        <row r="33">
          <cell r="B33">
            <v>2698</v>
          </cell>
          <cell r="C33" t="str">
            <v>F</v>
          </cell>
          <cell r="D33" t="str">
            <v>4.5.10.2.1</v>
          </cell>
          <cell r="E33" t="str">
            <v xml:space="preserve">Arruela de Borracha para Flange PN 10 DN 350 mm </v>
          </cell>
          <cell r="F33" t="str">
            <v>und</v>
          </cell>
          <cell r="G33">
            <v>1</v>
          </cell>
          <cell r="H33">
            <v>218.44</v>
          </cell>
          <cell r="I33">
            <v>168.03</v>
          </cell>
          <cell r="J33">
            <v>1</v>
          </cell>
          <cell r="K33">
            <v>218.44</v>
          </cell>
          <cell r="L33">
            <v>0</v>
          </cell>
          <cell r="N33">
            <v>218.44</v>
          </cell>
          <cell r="O33">
            <v>218.44</v>
          </cell>
        </row>
        <row r="34">
          <cell r="B34">
            <v>981</v>
          </cell>
          <cell r="C34" t="str">
            <v>F</v>
          </cell>
          <cell r="D34" t="str">
            <v>7.5.3.2.8</v>
          </cell>
          <cell r="E34" t="str">
            <v xml:space="preserve">Arruela de Borracha para Flange PN 10 DN 400 mm </v>
          </cell>
          <cell r="F34" t="str">
            <v>und.</v>
          </cell>
          <cell r="G34">
            <v>47</v>
          </cell>
          <cell r="H34">
            <v>235.4</v>
          </cell>
          <cell r="I34">
            <v>181.08</v>
          </cell>
          <cell r="J34">
            <v>1</v>
          </cell>
          <cell r="K34">
            <v>11063.8</v>
          </cell>
          <cell r="L34">
            <v>0</v>
          </cell>
          <cell r="N34">
            <v>235.4</v>
          </cell>
          <cell r="O34">
            <v>11063.8</v>
          </cell>
        </row>
        <row r="35">
          <cell r="B35">
            <v>422</v>
          </cell>
          <cell r="C35" t="str">
            <v>F</v>
          </cell>
          <cell r="D35" t="str">
            <v>7.1.5.11</v>
          </cell>
          <cell r="E35" t="str">
            <v>Arruelas borracha p/ flanges  DN400  0,200kg</v>
          </cell>
          <cell r="F35" t="str">
            <v>pc</v>
          </cell>
          <cell r="G35">
            <v>3</v>
          </cell>
          <cell r="H35">
            <v>235.4</v>
          </cell>
          <cell r="I35">
            <v>181.08</v>
          </cell>
          <cell r="J35">
            <v>1</v>
          </cell>
          <cell r="K35">
            <v>706.2</v>
          </cell>
          <cell r="L35">
            <v>0</v>
          </cell>
          <cell r="N35">
            <v>235.4</v>
          </cell>
          <cell r="O35">
            <v>706.2</v>
          </cell>
        </row>
        <row r="36">
          <cell r="B36">
            <v>138</v>
          </cell>
          <cell r="C36" t="str">
            <v>F</v>
          </cell>
          <cell r="D36" t="str">
            <v>3.3.3.6</v>
          </cell>
          <cell r="E36" t="str">
            <v>Arruela de Borracha para Flange PN 10 DN 500 mm</v>
          </cell>
          <cell r="F36" t="str">
            <v>un</v>
          </cell>
          <cell r="G36">
            <v>8</v>
          </cell>
          <cell r="H36">
            <v>241.74</v>
          </cell>
          <cell r="I36">
            <v>185.95</v>
          </cell>
          <cell r="J36">
            <v>1</v>
          </cell>
          <cell r="K36">
            <v>1933.92</v>
          </cell>
          <cell r="L36">
            <v>0</v>
          </cell>
          <cell r="N36">
            <v>241.74</v>
          </cell>
          <cell r="O36">
            <v>1933.92</v>
          </cell>
        </row>
        <row r="37">
          <cell r="B37">
            <v>137</v>
          </cell>
          <cell r="C37" t="str">
            <v>F</v>
          </cell>
          <cell r="D37" t="str">
            <v>3.3.3.5</v>
          </cell>
          <cell r="E37" t="str">
            <v>Arruela de Borracha para Flange PN 10 DN 600 mm</v>
          </cell>
          <cell r="F37" t="str">
            <v>un</v>
          </cell>
          <cell r="G37">
            <v>10</v>
          </cell>
          <cell r="H37">
            <v>502.88</v>
          </cell>
          <cell r="I37">
            <v>386.83</v>
          </cell>
          <cell r="J37">
            <v>1</v>
          </cell>
          <cell r="K37">
            <v>5028.8</v>
          </cell>
          <cell r="L37">
            <v>0</v>
          </cell>
          <cell r="N37">
            <v>502.88</v>
          </cell>
          <cell r="O37">
            <v>5028.8</v>
          </cell>
        </row>
        <row r="38">
          <cell r="B38">
            <v>3480</v>
          </cell>
          <cell r="C38" t="str">
            <v>F</v>
          </cell>
          <cell r="D38" t="str">
            <v>7.5.10.2.1</v>
          </cell>
          <cell r="E38" t="str">
            <v xml:space="preserve">Arruela de Borracha para Flange PN 10 DN 800 mm </v>
          </cell>
          <cell r="F38" t="str">
            <v>und</v>
          </cell>
          <cell r="G38">
            <v>1</v>
          </cell>
          <cell r="H38">
            <v>1110.92</v>
          </cell>
          <cell r="I38">
            <v>854.55</v>
          </cell>
          <cell r="J38">
            <v>1</v>
          </cell>
          <cell r="K38">
            <v>1110.92</v>
          </cell>
          <cell r="L38">
            <v>0</v>
          </cell>
          <cell r="N38">
            <v>1110.92</v>
          </cell>
          <cell r="O38">
            <v>1110.92</v>
          </cell>
        </row>
        <row r="39">
          <cell r="B39">
            <v>4405</v>
          </cell>
          <cell r="C39" t="str">
            <v>F</v>
          </cell>
          <cell r="D39" t="str">
            <v>12.2.1.1</v>
          </cell>
          <cell r="E39" t="str">
            <v xml:space="preserve">Arruela galvanizada Ø16mm  </v>
          </cell>
          <cell r="F39" t="str">
            <v>un</v>
          </cell>
          <cell r="G39">
            <v>5</v>
          </cell>
          <cell r="H39">
            <v>1.44</v>
          </cell>
          <cell r="I39">
            <v>1.1100000000000001</v>
          </cell>
          <cell r="J39">
            <v>1</v>
          </cell>
          <cell r="K39">
            <v>7.2</v>
          </cell>
          <cell r="L39">
            <v>0</v>
          </cell>
          <cell r="N39">
            <v>1.44</v>
          </cell>
          <cell r="O39">
            <v>7.2</v>
          </cell>
        </row>
        <row r="40">
          <cell r="B40">
            <v>247</v>
          </cell>
          <cell r="C40" t="str">
            <v>F</v>
          </cell>
          <cell r="D40" t="str">
            <v>4.4.2.6</v>
          </cell>
          <cell r="E40" t="str">
            <v>Arruela p/ juntas flangeadas p/ DN 300 0,080 kg</v>
          </cell>
          <cell r="F40" t="str">
            <v>pc</v>
          </cell>
          <cell r="G40">
            <v>12</v>
          </cell>
          <cell r="H40">
            <v>178.41</v>
          </cell>
          <cell r="I40">
            <v>137.24</v>
          </cell>
          <cell r="J40">
            <v>1</v>
          </cell>
          <cell r="K40">
            <v>2140.92</v>
          </cell>
          <cell r="L40">
            <v>0</v>
          </cell>
          <cell r="N40">
            <v>178.41</v>
          </cell>
          <cell r="O40">
            <v>2140.92</v>
          </cell>
        </row>
        <row r="41">
          <cell r="B41">
            <v>248</v>
          </cell>
          <cell r="C41" t="str">
            <v>F</v>
          </cell>
          <cell r="D41" t="str">
            <v>4.4.2.7</v>
          </cell>
          <cell r="E41" t="str">
            <v>Arruela p/ juntas flangeadas p/ DN 400 0,130 kg</v>
          </cell>
          <cell r="F41" t="str">
            <v>pc</v>
          </cell>
          <cell r="G41">
            <v>60</v>
          </cell>
          <cell r="H41">
            <v>235.4</v>
          </cell>
          <cell r="I41">
            <v>181.08</v>
          </cell>
          <cell r="J41">
            <v>1</v>
          </cell>
          <cell r="K41">
            <v>14124</v>
          </cell>
          <cell r="L41">
            <v>0</v>
          </cell>
          <cell r="N41">
            <v>235.4</v>
          </cell>
          <cell r="O41">
            <v>14124</v>
          </cell>
        </row>
        <row r="42">
          <cell r="B42">
            <v>249</v>
          </cell>
          <cell r="C42" t="str">
            <v>F</v>
          </cell>
          <cell r="D42" t="str">
            <v>4.4.2.8</v>
          </cell>
          <cell r="E42" t="str">
            <v>Arruela p/ juntas flangeadas p/ DN 500 0,590 kg</v>
          </cell>
          <cell r="F42" t="str">
            <v>pc</v>
          </cell>
          <cell r="G42">
            <v>60</v>
          </cell>
          <cell r="H42">
            <v>241.74</v>
          </cell>
          <cell r="I42">
            <v>185.95</v>
          </cell>
          <cell r="J42">
            <v>1</v>
          </cell>
          <cell r="K42">
            <v>14504.4</v>
          </cell>
          <cell r="L42">
            <v>0</v>
          </cell>
          <cell r="N42">
            <v>241.74</v>
          </cell>
          <cell r="O42">
            <v>14504.4</v>
          </cell>
        </row>
        <row r="43">
          <cell r="B43">
            <v>250</v>
          </cell>
          <cell r="C43" t="str">
            <v>F</v>
          </cell>
          <cell r="D43" t="str">
            <v>4.4.2.9</v>
          </cell>
          <cell r="E43" t="str">
            <v>Arruela p/ juntas flangeadas p/ DN 600 0,280 kg</v>
          </cell>
          <cell r="F43" t="str">
            <v>pc</v>
          </cell>
          <cell r="G43">
            <v>50</v>
          </cell>
          <cell r="H43">
            <v>502.88</v>
          </cell>
          <cell r="I43">
            <v>386.83</v>
          </cell>
          <cell r="J43">
            <v>1</v>
          </cell>
          <cell r="K43">
            <v>25144</v>
          </cell>
          <cell r="L43">
            <v>0</v>
          </cell>
          <cell r="N43">
            <v>502.88</v>
          </cell>
          <cell r="O43">
            <v>25144</v>
          </cell>
        </row>
        <row r="44">
          <cell r="B44">
            <v>251</v>
          </cell>
          <cell r="C44" t="str">
            <v>F</v>
          </cell>
          <cell r="D44" t="str">
            <v>4.4.2.10</v>
          </cell>
          <cell r="E44" t="str">
            <v>Arruela p/ juntas flangeadas p/ DN 1000 2,371 kg</v>
          </cell>
          <cell r="F44" t="str">
            <v>pc</v>
          </cell>
          <cell r="G44">
            <v>6</v>
          </cell>
          <cell r="H44">
            <v>1424.11</v>
          </cell>
          <cell r="I44">
            <v>1095.47</v>
          </cell>
          <cell r="J44">
            <v>1</v>
          </cell>
          <cell r="K44">
            <v>8544.66</v>
          </cell>
          <cell r="L44">
            <v>0</v>
          </cell>
          <cell r="N44">
            <v>1424.11</v>
          </cell>
          <cell r="O44">
            <v>8544.66</v>
          </cell>
        </row>
        <row r="45">
          <cell r="B45">
            <v>1705</v>
          </cell>
          <cell r="C45" t="str">
            <v>F</v>
          </cell>
          <cell r="D45" t="str">
            <v>15.5.1.15</v>
          </cell>
          <cell r="E45" t="str">
            <v>Arruela quadrada 38mm c/furo de 14mm</v>
          </cell>
          <cell r="F45" t="str">
            <v>un</v>
          </cell>
          <cell r="G45">
            <v>36</v>
          </cell>
          <cell r="H45">
            <v>0.72</v>
          </cell>
          <cell r="I45">
            <v>0.55000000000000004</v>
          </cell>
          <cell r="J45">
            <v>1</v>
          </cell>
          <cell r="K45">
            <v>25.92</v>
          </cell>
          <cell r="L45">
            <v>0</v>
          </cell>
          <cell r="N45">
            <v>0.72</v>
          </cell>
          <cell r="O45">
            <v>25.92</v>
          </cell>
        </row>
        <row r="46">
          <cell r="B46">
            <v>1706</v>
          </cell>
          <cell r="C46" t="str">
            <v>F</v>
          </cell>
          <cell r="D46" t="str">
            <v>15.5.1.16</v>
          </cell>
          <cell r="E46" t="str">
            <v>Arruela quadrada 38mm c/furo de 18mm</v>
          </cell>
          <cell r="F46" t="str">
            <v>un</v>
          </cell>
          <cell r="G46">
            <v>36</v>
          </cell>
          <cell r="H46">
            <v>1.31</v>
          </cell>
          <cell r="I46">
            <v>1.01</v>
          </cell>
          <cell r="J46">
            <v>1</v>
          </cell>
          <cell r="K46">
            <v>47.16</v>
          </cell>
          <cell r="L46">
            <v>0</v>
          </cell>
          <cell r="N46">
            <v>1.31</v>
          </cell>
          <cell r="O46">
            <v>47.16</v>
          </cell>
        </row>
        <row r="47">
          <cell r="B47">
            <v>4427</v>
          </cell>
          <cell r="C47" t="str">
            <v>F</v>
          </cell>
          <cell r="D47" t="str">
            <v>12.2.1.1</v>
          </cell>
          <cell r="E47" t="str">
            <v>Base para rele fotoeletrico, mod. B - 10a, ref. Tecnowatt ou similar</v>
          </cell>
          <cell r="F47" t="str">
            <v>un</v>
          </cell>
          <cell r="G47">
            <v>23</v>
          </cell>
          <cell r="H47">
            <v>22.36</v>
          </cell>
          <cell r="I47">
            <v>17.2</v>
          </cell>
          <cell r="J47">
            <v>1</v>
          </cell>
          <cell r="K47">
            <v>514.28</v>
          </cell>
          <cell r="L47">
            <v>0</v>
          </cell>
          <cell r="N47">
            <v>22.36</v>
          </cell>
          <cell r="O47">
            <v>514.28</v>
          </cell>
        </row>
        <row r="48">
          <cell r="B48">
            <v>1116</v>
          </cell>
          <cell r="C48" t="str">
            <v>F</v>
          </cell>
          <cell r="D48" t="str">
            <v>8.3.2.7</v>
          </cell>
          <cell r="E48" t="str">
            <v>Bastidor ("rack") plc lc-700 smar</v>
          </cell>
          <cell r="F48" t="str">
            <v>un</v>
          </cell>
          <cell r="G48">
            <v>3</v>
          </cell>
          <cell r="H48">
            <v>1140</v>
          </cell>
          <cell r="I48">
            <v>876.92</v>
          </cell>
          <cell r="J48">
            <v>1</v>
          </cell>
          <cell r="K48">
            <v>3420</v>
          </cell>
          <cell r="L48">
            <v>0</v>
          </cell>
          <cell r="N48">
            <v>1140</v>
          </cell>
          <cell r="O48">
            <v>3420</v>
          </cell>
        </row>
        <row r="49">
          <cell r="B49">
            <v>1628</v>
          </cell>
          <cell r="C49" t="str">
            <v>F</v>
          </cell>
          <cell r="D49" t="str">
            <v>15.2.2.19</v>
          </cell>
          <cell r="E49" t="str">
            <v>Braçadeira tipo "u", para eletroduto de aço galvanizado diametro ø3/4" ref.: 115-04 da mopa ou equivalente</v>
          </cell>
          <cell r="F49" t="str">
            <v>pÇ</v>
          </cell>
          <cell r="G49">
            <v>30</v>
          </cell>
          <cell r="H49">
            <v>4.3</v>
          </cell>
          <cell r="I49">
            <v>3.31</v>
          </cell>
          <cell r="J49">
            <v>1</v>
          </cell>
          <cell r="K49">
            <v>129</v>
          </cell>
          <cell r="L49">
            <v>0</v>
          </cell>
          <cell r="N49">
            <v>4.3</v>
          </cell>
          <cell r="O49">
            <v>129</v>
          </cell>
        </row>
        <row r="50">
          <cell r="B50">
            <v>1629</v>
          </cell>
          <cell r="C50" t="str">
            <v>F</v>
          </cell>
          <cell r="D50" t="str">
            <v>15.2.2.20</v>
          </cell>
          <cell r="E50" t="str">
            <v>Braçadeira tipo "u" para eletroduto de aço galvanizado 1"</v>
          </cell>
          <cell r="F50" t="str">
            <v>pÇ</v>
          </cell>
          <cell r="G50">
            <v>12</v>
          </cell>
          <cell r="H50">
            <v>4.88</v>
          </cell>
          <cell r="I50">
            <v>3.75</v>
          </cell>
          <cell r="J50">
            <v>1</v>
          </cell>
          <cell r="K50">
            <v>58.56</v>
          </cell>
          <cell r="L50">
            <v>0</v>
          </cell>
          <cell r="N50">
            <v>4.88</v>
          </cell>
          <cell r="O50">
            <v>58.56</v>
          </cell>
        </row>
        <row r="51">
          <cell r="B51">
            <v>4426</v>
          </cell>
          <cell r="C51" t="str">
            <v>F</v>
          </cell>
          <cell r="D51" t="str">
            <v>12.2.1.1</v>
          </cell>
          <cell r="E51" t="str">
            <v>Braço em aço galvanizado para iluminação Pública 2000mm</v>
          </cell>
          <cell r="F51" t="str">
            <v>un</v>
          </cell>
          <cell r="G51">
            <v>5</v>
          </cell>
          <cell r="H51">
            <v>110.34</v>
          </cell>
          <cell r="I51">
            <v>84.88</v>
          </cell>
          <cell r="J51">
            <v>1</v>
          </cell>
          <cell r="K51">
            <v>551.70000000000005</v>
          </cell>
          <cell r="L51">
            <v>0</v>
          </cell>
          <cell r="N51">
            <v>110.34</v>
          </cell>
          <cell r="O51">
            <v>551.70000000000005</v>
          </cell>
        </row>
        <row r="52">
          <cell r="B52">
            <v>4864</v>
          </cell>
          <cell r="C52" t="str">
            <v>F</v>
          </cell>
          <cell r="D52" t="str">
            <v>12.4.1.1.14</v>
          </cell>
          <cell r="E52" t="str">
            <v>Cabeçote de alumínio Elbow DN 1 1/2"</v>
          </cell>
          <cell r="F52" t="str">
            <v>un</v>
          </cell>
          <cell r="G52">
            <v>3</v>
          </cell>
          <cell r="H52">
            <v>23</v>
          </cell>
          <cell r="I52">
            <v>17.690000000000001</v>
          </cell>
          <cell r="J52">
            <v>1</v>
          </cell>
          <cell r="K52">
            <v>69</v>
          </cell>
          <cell r="L52">
            <v>0</v>
          </cell>
          <cell r="N52">
            <v>23</v>
          </cell>
          <cell r="O52">
            <v>69</v>
          </cell>
        </row>
        <row r="53">
          <cell r="B53">
            <v>4638</v>
          </cell>
          <cell r="C53" t="str">
            <v>F</v>
          </cell>
          <cell r="D53" t="str">
            <v>12.3.1.1.14</v>
          </cell>
          <cell r="E53" t="str">
            <v>Cabeçote de alumínio Elbow DN 2"</v>
          </cell>
          <cell r="F53" t="str">
            <v>un</v>
          </cell>
          <cell r="G53">
            <v>1</v>
          </cell>
          <cell r="H53">
            <v>27</v>
          </cell>
          <cell r="I53">
            <v>20.77</v>
          </cell>
          <cell r="J53">
            <v>1</v>
          </cell>
          <cell r="K53">
            <v>27</v>
          </cell>
          <cell r="L53">
            <v>0</v>
          </cell>
          <cell r="N53">
            <v>27</v>
          </cell>
          <cell r="O53">
            <v>27</v>
          </cell>
        </row>
        <row r="54">
          <cell r="B54">
            <v>4412</v>
          </cell>
          <cell r="C54" t="str">
            <v>F</v>
          </cell>
          <cell r="D54" t="str">
            <v>12.2.1.1</v>
          </cell>
          <cell r="E54" t="str">
            <v>Cabeçote de alumínio Elbow DN 3"</v>
          </cell>
          <cell r="F54" t="str">
            <v>un</v>
          </cell>
          <cell r="G54">
            <v>1</v>
          </cell>
          <cell r="H54">
            <v>43.99</v>
          </cell>
          <cell r="I54">
            <v>33.840000000000003</v>
          </cell>
          <cell r="J54">
            <v>1</v>
          </cell>
          <cell r="K54">
            <v>43.99</v>
          </cell>
          <cell r="L54">
            <v>0.01</v>
          </cell>
          <cell r="N54">
            <v>44</v>
          </cell>
          <cell r="O54">
            <v>44</v>
          </cell>
        </row>
        <row r="55">
          <cell r="B55">
            <v>1718</v>
          </cell>
          <cell r="C55" t="str">
            <v>F</v>
          </cell>
          <cell r="D55" t="str">
            <v>15.5.1.28</v>
          </cell>
          <cell r="E55" t="str">
            <v>Cabeçote de aluminio Elbow DN 3/4"</v>
          </cell>
          <cell r="F55" t="str">
            <v>un</v>
          </cell>
          <cell r="G55">
            <v>8</v>
          </cell>
          <cell r="H55">
            <v>19.8</v>
          </cell>
          <cell r="I55">
            <v>15.23</v>
          </cell>
          <cell r="J55">
            <v>1</v>
          </cell>
          <cell r="K55">
            <v>158.4</v>
          </cell>
          <cell r="L55">
            <v>0</v>
          </cell>
          <cell r="N55">
            <v>19.8</v>
          </cell>
          <cell r="O55">
            <v>158.4</v>
          </cell>
        </row>
        <row r="56">
          <cell r="B56">
            <v>1722</v>
          </cell>
          <cell r="C56" t="str">
            <v>F</v>
          </cell>
          <cell r="D56" t="str">
            <v>15.5.1.32</v>
          </cell>
          <cell r="E56" t="str">
            <v>Cabeçote de aluminio Elbow DN 4"</v>
          </cell>
          <cell r="F56" t="str">
            <v>un</v>
          </cell>
          <cell r="G56">
            <v>6</v>
          </cell>
          <cell r="H56">
            <v>59.8</v>
          </cell>
          <cell r="I56">
            <v>46</v>
          </cell>
          <cell r="J56">
            <v>1</v>
          </cell>
          <cell r="K56">
            <v>358.8</v>
          </cell>
          <cell r="L56">
            <v>0</v>
          </cell>
          <cell r="N56">
            <v>59.8</v>
          </cell>
          <cell r="O56">
            <v>358.8</v>
          </cell>
        </row>
        <row r="57">
          <cell r="B57">
            <v>1711</v>
          </cell>
          <cell r="C57" t="str">
            <v>F</v>
          </cell>
          <cell r="D57" t="str">
            <v>15.5.1.21</v>
          </cell>
          <cell r="E57" t="str">
            <v xml:space="preserve">Cabo de aço galvanizado 7 fios 1/4" SM </v>
          </cell>
          <cell r="F57" t="str">
            <v>m</v>
          </cell>
          <cell r="G57">
            <v>24</v>
          </cell>
          <cell r="H57">
            <v>2.39</v>
          </cell>
          <cell r="I57">
            <v>1.84</v>
          </cell>
          <cell r="J57">
            <v>1</v>
          </cell>
          <cell r="K57">
            <v>57.36</v>
          </cell>
          <cell r="L57">
            <v>0.01</v>
          </cell>
          <cell r="N57">
            <v>2.4</v>
          </cell>
          <cell r="O57">
            <v>57.6</v>
          </cell>
        </row>
        <row r="58">
          <cell r="B58">
            <v>5399</v>
          </cell>
          <cell r="C58" t="str">
            <v>F</v>
          </cell>
          <cell r="D58" t="str">
            <v>12.6.4.1.3</v>
          </cell>
          <cell r="E58" t="str">
            <v>Cabo de cobre isolação para 0,6/1kv #6mm² sintenax da pirelli ou equivalente</v>
          </cell>
          <cell r="F58" t="str">
            <v>m</v>
          </cell>
          <cell r="G58">
            <v>40</v>
          </cell>
          <cell r="H58">
            <v>3.37</v>
          </cell>
          <cell r="I58">
            <v>2.59</v>
          </cell>
          <cell r="J58">
            <v>1</v>
          </cell>
          <cell r="K58">
            <v>134.80000000000001</v>
          </cell>
          <cell r="L58">
            <v>0</v>
          </cell>
          <cell r="N58">
            <v>3.37</v>
          </cell>
          <cell r="O58">
            <v>134.80000000000001</v>
          </cell>
        </row>
        <row r="59">
          <cell r="B59">
            <v>1613</v>
          </cell>
          <cell r="C59" t="str">
            <v>F</v>
          </cell>
          <cell r="D59" t="str">
            <v>15.2.2.4</v>
          </cell>
          <cell r="E59" t="str">
            <v>Cabo de cobre isolação para 0,6/1kv # 10 mm² preto ref.: sintenax da pirelli ou equivalente</v>
          </cell>
          <cell r="F59" t="str">
            <v>m</v>
          </cell>
          <cell r="G59">
            <v>300</v>
          </cell>
          <cell r="H59">
            <v>5.17</v>
          </cell>
          <cell r="I59">
            <v>3.98</v>
          </cell>
          <cell r="J59">
            <v>1</v>
          </cell>
          <cell r="K59">
            <v>1551</v>
          </cell>
          <cell r="L59">
            <v>0</v>
          </cell>
          <cell r="N59">
            <v>5.17</v>
          </cell>
          <cell r="O59">
            <v>1551</v>
          </cell>
        </row>
        <row r="60">
          <cell r="B60">
            <v>5373</v>
          </cell>
          <cell r="C60" t="str">
            <v>F</v>
          </cell>
          <cell r="D60" t="str">
            <v>12.6.3.1.3</v>
          </cell>
          <cell r="E60" t="str">
            <v>Cabo de cobre nu meio duro 6mm²</v>
          </cell>
          <cell r="F60" t="str">
            <v>m</v>
          </cell>
          <cell r="G60">
            <v>20</v>
          </cell>
          <cell r="H60">
            <v>3.69</v>
          </cell>
          <cell r="I60">
            <v>2.84</v>
          </cell>
          <cell r="J60">
            <v>1</v>
          </cell>
          <cell r="K60">
            <v>73.8</v>
          </cell>
          <cell r="L60">
            <v>0</v>
          </cell>
          <cell r="N60">
            <v>3.69</v>
          </cell>
          <cell r="O60">
            <v>73.8</v>
          </cell>
        </row>
        <row r="61">
          <cell r="B61">
            <v>1614</v>
          </cell>
          <cell r="C61" t="str">
            <v>F</v>
          </cell>
          <cell r="D61" t="str">
            <v>15.2.2.5</v>
          </cell>
          <cell r="E61" t="str">
            <v>Cabo de cobre nu meio duro 10mm²</v>
          </cell>
          <cell r="F61" t="str">
            <v>m</v>
          </cell>
          <cell r="G61">
            <v>105</v>
          </cell>
          <cell r="H61">
            <v>5.82</v>
          </cell>
          <cell r="I61">
            <v>4.4800000000000004</v>
          </cell>
          <cell r="J61">
            <v>1</v>
          </cell>
          <cell r="K61">
            <v>611.1</v>
          </cell>
          <cell r="L61">
            <v>0</v>
          </cell>
          <cell r="N61">
            <v>5.82</v>
          </cell>
          <cell r="O61">
            <v>611.1</v>
          </cell>
        </row>
        <row r="62">
          <cell r="B62">
            <v>4642</v>
          </cell>
          <cell r="C62" t="str">
            <v>F</v>
          </cell>
          <cell r="D62" t="str">
            <v>12.3.1.1.18</v>
          </cell>
          <cell r="E62" t="str">
            <v>Cabo de cobre nu meio duro 16mm²</v>
          </cell>
          <cell r="F62" t="str">
            <v>m</v>
          </cell>
          <cell r="G62">
            <v>35</v>
          </cell>
          <cell r="H62">
            <v>7.48</v>
          </cell>
          <cell r="I62">
            <v>5.75</v>
          </cell>
          <cell r="J62">
            <v>1</v>
          </cell>
          <cell r="K62">
            <v>261.8</v>
          </cell>
          <cell r="L62">
            <v>0</v>
          </cell>
          <cell r="N62">
            <v>7.48</v>
          </cell>
          <cell r="O62">
            <v>261.8</v>
          </cell>
        </row>
        <row r="63">
          <cell r="B63">
            <v>4492</v>
          </cell>
          <cell r="C63" t="str">
            <v>F</v>
          </cell>
          <cell r="D63" t="str">
            <v>12.2.4.1.4</v>
          </cell>
          <cell r="E63" t="str">
            <v>Cabo de cobre nu meio duro 25mm²</v>
          </cell>
          <cell r="F63" t="str">
            <v>m</v>
          </cell>
          <cell r="G63">
            <v>5</v>
          </cell>
          <cell r="H63">
            <v>13.3</v>
          </cell>
          <cell r="I63">
            <v>10.23</v>
          </cell>
          <cell r="J63">
            <v>1</v>
          </cell>
          <cell r="K63">
            <v>66.5</v>
          </cell>
          <cell r="L63">
            <v>0</v>
          </cell>
          <cell r="N63">
            <v>13.3</v>
          </cell>
          <cell r="O63">
            <v>66.5</v>
          </cell>
        </row>
        <row r="64">
          <cell r="B64">
            <v>4291</v>
          </cell>
          <cell r="C64" t="str">
            <v>F</v>
          </cell>
          <cell r="D64" t="str">
            <v>12.1.1.1.13</v>
          </cell>
          <cell r="E64" t="str">
            <v>Cabo de cobre nu meio duro 35mm²</v>
          </cell>
          <cell r="F64" t="str">
            <v>m</v>
          </cell>
          <cell r="G64">
            <v>48</v>
          </cell>
          <cell r="H64">
            <v>17.079999999999998</v>
          </cell>
          <cell r="I64">
            <v>13.14</v>
          </cell>
          <cell r="J64">
            <v>1</v>
          </cell>
          <cell r="K64">
            <v>819.84</v>
          </cell>
          <cell r="L64">
            <v>0</v>
          </cell>
          <cell r="N64">
            <v>17.079999999999998</v>
          </cell>
          <cell r="O64">
            <v>819.84</v>
          </cell>
        </row>
        <row r="65">
          <cell r="B65">
            <v>1703</v>
          </cell>
          <cell r="C65" t="str">
            <v>F</v>
          </cell>
          <cell r="D65" t="str">
            <v>15.5.1.13</v>
          </cell>
          <cell r="E65" t="str">
            <v>Cabo de cobre nu meio duro 50mm²</v>
          </cell>
          <cell r="F65" t="str">
            <v>m</v>
          </cell>
          <cell r="G65">
            <v>29</v>
          </cell>
          <cell r="H65">
            <v>22.26</v>
          </cell>
          <cell r="I65">
            <v>17.12</v>
          </cell>
          <cell r="J65">
            <v>1</v>
          </cell>
          <cell r="K65">
            <v>645.54</v>
          </cell>
          <cell r="L65">
            <v>0</v>
          </cell>
          <cell r="N65">
            <v>22.26</v>
          </cell>
          <cell r="O65">
            <v>645.54</v>
          </cell>
        </row>
        <row r="66">
          <cell r="B66">
            <v>1737</v>
          </cell>
          <cell r="C66" t="str">
            <v>F</v>
          </cell>
          <cell r="D66" t="str">
            <v>15.6.1.2</v>
          </cell>
          <cell r="E66" t="str">
            <v>Cabo de cobre nu meio duro 120mm²</v>
          </cell>
          <cell r="F66" t="str">
            <v>m</v>
          </cell>
          <cell r="G66">
            <v>70</v>
          </cell>
          <cell r="H66">
            <v>54.29</v>
          </cell>
          <cell r="I66">
            <v>41.76</v>
          </cell>
          <cell r="J66">
            <v>1</v>
          </cell>
          <cell r="K66">
            <v>3800.3</v>
          </cell>
          <cell r="L66">
            <v>0</v>
          </cell>
          <cell r="N66">
            <v>54.29</v>
          </cell>
          <cell r="O66">
            <v>3800.3</v>
          </cell>
        </row>
        <row r="67">
          <cell r="B67">
            <v>5401</v>
          </cell>
          <cell r="C67" t="str">
            <v>F</v>
          </cell>
          <cell r="D67" t="str">
            <v>12.6.4.1.5</v>
          </cell>
          <cell r="E67" t="str">
            <v>Cabo de cobre tripolar isolado em PVC,0,6/1kV 4mm2</v>
          </cell>
          <cell r="F67" t="str">
            <v>m</v>
          </cell>
          <cell r="G67">
            <v>80</v>
          </cell>
          <cell r="H67">
            <v>11.04</v>
          </cell>
          <cell r="I67">
            <v>8.49</v>
          </cell>
          <cell r="J67">
            <v>1</v>
          </cell>
          <cell r="K67">
            <v>883.2</v>
          </cell>
          <cell r="L67">
            <v>0</v>
          </cell>
          <cell r="N67">
            <v>11.04</v>
          </cell>
          <cell r="O67">
            <v>883.2</v>
          </cell>
        </row>
        <row r="68">
          <cell r="B68">
            <v>4943</v>
          </cell>
          <cell r="C68" t="str">
            <v>F</v>
          </cell>
          <cell r="D68" t="str">
            <v>12.4.4.1.5</v>
          </cell>
          <cell r="E68" t="str">
            <v>Cabo de cobre tripolar isolado em PVC,0,6/1kV 6mm2</v>
          </cell>
          <cell r="F68" t="str">
            <v>m</v>
          </cell>
          <cell r="G68">
            <v>40</v>
          </cell>
          <cell r="H68">
            <v>15.04</v>
          </cell>
          <cell r="I68">
            <v>11.57</v>
          </cell>
          <cell r="J68">
            <v>1</v>
          </cell>
          <cell r="K68">
            <v>601.6</v>
          </cell>
          <cell r="L68">
            <v>0</v>
          </cell>
          <cell r="N68">
            <v>15.04</v>
          </cell>
          <cell r="O68">
            <v>601.6</v>
          </cell>
        </row>
        <row r="69">
          <cell r="B69">
            <v>4719</v>
          </cell>
          <cell r="C69" t="str">
            <v>F</v>
          </cell>
          <cell r="D69" t="str">
            <v>12.3.4.1.5</v>
          </cell>
          <cell r="E69" t="str">
            <v>Cabo de cobre tripolar isolado em PVC,0,6/1kV 25mm2</v>
          </cell>
          <cell r="F69" t="str">
            <v>m</v>
          </cell>
          <cell r="G69">
            <v>40</v>
          </cell>
          <cell r="H69">
            <v>56.88</v>
          </cell>
          <cell r="I69">
            <v>43.75</v>
          </cell>
          <cell r="J69">
            <v>1</v>
          </cell>
          <cell r="K69">
            <v>2275.1999999999998</v>
          </cell>
          <cell r="L69">
            <v>0</v>
          </cell>
          <cell r="N69">
            <v>56.88</v>
          </cell>
          <cell r="O69">
            <v>2275.1999999999998</v>
          </cell>
        </row>
        <row r="70">
          <cell r="B70">
            <v>4493</v>
          </cell>
          <cell r="C70" t="str">
            <v>F</v>
          </cell>
          <cell r="D70" t="str">
            <v>12.2.4.1.5</v>
          </cell>
          <cell r="E70" t="str">
            <v>Cabo de cobre unipolar isolado em PVC,0,6/1kV 35mm2</v>
          </cell>
          <cell r="F70" t="str">
            <v>m</v>
          </cell>
          <cell r="G70">
            <v>90</v>
          </cell>
          <cell r="H70">
            <v>21</v>
          </cell>
          <cell r="I70">
            <v>16.149999999999999</v>
          </cell>
          <cell r="J70">
            <v>1</v>
          </cell>
          <cell r="K70">
            <v>1890</v>
          </cell>
          <cell r="L70">
            <v>0</v>
          </cell>
          <cell r="N70">
            <v>21</v>
          </cell>
          <cell r="O70">
            <v>1890</v>
          </cell>
        </row>
        <row r="71">
          <cell r="B71">
            <v>5176</v>
          </cell>
          <cell r="C71" t="str">
            <v>F</v>
          </cell>
          <cell r="D71" t="str">
            <v>12.5.4.1.5</v>
          </cell>
          <cell r="E71" t="str">
            <v>Cabo de cobre unipolar isolado em PVC,0,6/1kV 50mm2</v>
          </cell>
          <cell r="F71" t="str">
            <v>m</v>
          </cell>
          <cell r="G71">
            <v>90</v>
          </cell>
          <cell r="H71">
            <v>45.01</v>
          </cell>
          <cell r="I71">
            <v>34.619999999999997</v>
          </cell>
          <cell r="J71">
            <v>1</v>
          </cell>
          <cell r="K71">
            <v>4050.9</v>
          </cell>
          <cell r="L71">
            <v>-0.01</v>
          </cell>
          <cell r="N71">
            <v>45</v>
          </cell>
          <cell r="O71">
            <v>4050</v>
          </cell>
        </row>
        <row r="72">
          <cell r="B72">
            <v>4494</v>
          </cell>
          <cell r="C72" t="str">
            <v>F</v>
          </cell>
          <cell r="D72" t="str">
            <v>12.2.4.1.6</v>
          </cell>
          <cell r="E72" t="str">
            <v>cabo de comando blindado com isolação em pvc 0,6/1kV 4mm²</v>
          </cell>
          <cell r="F72" t="str">
            <v>m</v>
          </cell>
          <cell r="G72">
            <v>120</v>
          </cell>
          <cell r="H72">
            <v>7.61</v>
          </cell>
          <cell r="I72">
            <v>5.85</v>
          </cell>
          <cell r="J72">
            <v>1</v>
          </cell>
          <cell r="K72">
            <v>913.2</v>
          </cell>
          <cell r="L72">
            <v>-0.01</v>
          </cell>
          <cell r="N72">
            <v>7.6</v>
          </cell>
          <cell r="O72">
            <v>912</v>
          </cell>
        </row>
        <row r="73">
          <cell r="B73">
            <v>4495</v>
          </cell>
          <cell r="C73" t="str">
            <v>F</v>
          </cell>
          <cell r="D73" t="str">
            <v>12.2.4.1.7</v>
          </cell>
          <cell r="E73" t="str">
            <v>cabo de sinalização multipar com 6 pares</v>
          </cell>
          <cell r="F73" t="str">
            <v>m</v>
          </cell>
          <cell r="G73">
            <v>120</v>
          </cell>
          <cell r="H73">
            <v>9.59</v>
          </cell>
          <cell r="I73">
            <v>7.38</v>
          </cell>
          <cell r="J73">
            <v>1</v>
          </cell>
          <cell r="K73">
            <v>1150.8</v>
          </cell>
          <cell r="L73">
            <v>0.01</v>
          </cell>
          <cell r="N73">
            <v>9.6</v>
          </cell>
          <cell r="O73">
            <v>1152</v>
          </cell>
        </row>
        <row r="74">
          <cell r="B74">
            <v>1612</v>
          </cell>
          <cell r="C74" t="str">
            <v>F</v>
          </cell>
          <cell r="D74" t="str">
            <v>15.2.2.3</v>
          </cell>
          <cell r="E74" t="str">
            <v>Cabo flexível de cobre bipolar, com isolação em pvc 750v 2,5mm²</v>
          </cell>
          <cell r="F74" t="str">
            <v>m</v>
          </cell>
          <cell r="G74">
            <v>60</v>
          </cell>
          <cell r="H74">
            <v>1.4</v>
          </cell>
          <cell r="I74">
            <v>1.08</v>
          </cell>
          <cell r="J74">
            <v>1</v>
          </cell>
          <cell r="K74">
            <v>84</v>
          </cell>
          <cell r="L74">
            <v>0</v>
          </cell>
          <cell r="N74">
            <v>1.4</v>
          </cell>
          <cell r="O74">
            <v>84</v>
          </cell>
        </row>
        <row r="75">
          <cell r="B75">
            <v>5372</v>
          </cell>
          <cell r="C75" t="str">
            <v>F</v>
          </cell>
          <cell r="D75" t="str">
            <v>12.6.3.1.2</v>
          </cell>
          <cell r="E75" t="str">
            <v>Cabo meio duro de cobre unipolar , com isolação em PVC 0,6/1kV 6mm²</v>
          </cell>
          <cell r="F75" t="str">
            <v>m</v>
          </cell>
          <cell r="G75">
            <v>40</v>
          </cell>
          <cell r="H75">
            <v>6.84</v>
          </cell>
          <cell r="I75">
            <v>5.26</v>
          </cell>
          <cell r="J75">
            <v>1</v>
          </cell>
          <cell r="K75">
            <v>273.60000000000002</v>
          </cell>
          <cell r="L75">
            <v>0</v>
          </cell>
          <cell r="N75">
            <v>6.84</v>
          </cell>
          <cell r="O75">
            <v>273.60000000000002</v>
          </cell>
        </row>
        <row r="76">
          <cell r="B76">
            <v>4941</v>
          </cell>
          <cell r="C76" t="str">
            <v>F</v>
          </cell>
          <cell r="D76" t="str">
            <v>12.4.4.1.3</v>
          </cell>
          <cell r="E76" t="str">
            <v>Cabo meio duro de cobre unipolar , com isolação em PVC 0,6/1kV 10mm²</v>
          </cell>
          <cell r="F76" t="str">
            <v>m</v>
          </cell>
          <cell r="G76">
            <v>130</v>
          </cell>
          <cell r="H76">
            <v>9.65</v>
          </cell>
          <cell r="I76">
            <v>7.42</v>
          </cell>
          <cell r="J76">
            <v>1</v>
          </cell>
          <cell r="K76">
            <v>1254.5</v>
          </cell>
          <cell r="L76">
            <v>-0.01</v>
          </cell>
          <cell r="N76">
            <v>9.64</v>
          </cell>
          <cell r="O76">
            <v>1253.2</v>
          </cell>
        </row>
        <row r="77">
          <cell r="B77">
            <v>4866</v>
          </cell>
          <cell r="C77" t="str">
            <v>F</v>
          </cell>
          <cell r="D77" t="str">
            <v>12.4.1.1.16</v>
          </cell>
          <cell r="E77" t="str">
            <v>Cabo meio duro de cobre unipolar , com isolação em PVC 0,6/1kV 16mm²</v>
          </cell>
          <cell r="F77" t="str">
            <v>m</v>
          </cell>
          <cell r="G77">
            <v>240</v>
          </cell>
          <cell r="H77">
            <v>14.85</v>
          </cell>
          <cell r="I77">
            <v>11.42</v>
          </cell>
          <cell r="J77">
            <v>1</v>
          </cell>
          <cell r="K77">
            <v>3564</v>
          </cell>
          <cell r="L77">
            <v>-0.01</v>
          </cell>
          <cell r="N77">
            <v>14.84</v>
          </cell>
          <cell r="O77">
            <v>3561.6</v>
          </cell>
        </row>
        <row r="78">
          <cell r="B78">
            <v>4641</v>
          </cell>
          <cell r="C78" t="str">
            <v>F</v>
          </cell>
          <cell r="D78" t="str">
            <v>12.3.1.1.17</v>
          </cell>
          <cell r="E78" t="str">
            <v>Cabo meio duro de cobre unipolar , com isolação em PVC 0,6/1kV 25mm²</v>
          </cell>
          <cell r="F78" t="str">
            <v>m</v>
          </cell>
          <cell r="G78">
            <v>50</v>
          </cell>
          <cell r="H78">
            <v>23.22</v>
          </cell>
          <cell r="I78">
            <v>17.86</v>
          </cell>
          <cell r="J78">
            <v>1</v>
          </cell>
          <cell r="K78">
            <v>1161</v>
          </cell>
          <cell r="L78">
            <v>0</v>
          </cell>
          <cell r="N78">
            <v>23.22</v>
          </cell>
          <cell r="O78">
            <v>1161</v>
          </cell>
        </row>
        <row r="79">
          <cell r="B79">
            <v>4640</v>
          </cell>
          <cell r="C79" t="str">
            <v>F</v>
          </cell>
          <cell r="D79" t="str">
            <v>12.3.1.1.16</v>
          </cell>
          <cell r="E79" t="str">
            <v>Cabo meio duro de cobre unipolar , com isolação em PVC 0,6/1kV 35mm²</v>
          </cell>
          <cell r="F79" t="str">
            <v>m</v>
          </cell>
          <cell r="G79">
            <v>100</v>
          </cell>
          <cell r="H79">
            <v>32.18</v>
          </cell>
          <cell r="I79">
            <v>24.75</v>
          </cell>
          <cell r="J79">
            <v>1</v>
          </cell>
          <cell r="K79">
            <v>3218</v>
          </cell>
          <cell r="L79">
            <v>0</v>
          </cell>
          <cell r="N79">
            <v>32.18</v>
          </cell>
          <cell r="O79">
            <v>3218</v>
          </cell>
        </row>
        <row r="80">
          <cell r="B80">
            <v>4415</v>
          </cell>
          <cell r="C80" t="str">
            <v>F</v>
          </cell>
          <cell r="D80" t="str">
            <v>12.2.1.1</v>
          </cell>
          <cell r="E80" t="str">
            <v>Cabo meio duro de cobre unipolar , com isolação em PVC 0,6/1kV 50mm²</v>
          </cell>
          <cell r="F80" t="str">
            <v>m</v>
          </cell>
          <cell r="G80">
            <v>62</v>
          </cell>
          <cell r="H80">
            <v>45.01</v>
          </cell>
          <cell r="I80">
            <v>34.619999999999997</v>
          </cell>
          <cell r="J80">
            <v>1</v>
          </cell>
          <cell r="K80">
            <v>2790.62</v>
          </cell>
          <cell r="L80">
            <v>-0.01</v>
          </cell>
          <cell r="N80">
            <v>45</v>
          </cell>
          <cell r="O80">
            <v>2790</v>
          </cell>
        </row>
        <row r="81">
          <cell r="B81">
            <v>4414</v>
          </cell>
          <cell r="C81" t="str">
            <v>F</v>
          </cell>
          <cell r="D81" t="str">
            <v>12.2.1.1</v>
          </cell>
          <cell r="E81" t="str">
            <v>Cabo meio duro de cobre unipolar , com isolação em PVC 0,6/1kV 70mm²</v>
          </cell>
          <cell r="F81" t="str">
            <v>m</v>
          </cell>
          <cell r="G81">
            <v>92</v>
          </cell>
          <cell r="H81">
            <v>53.2</v>
          </cell>
          <cell r="I81">
            <v>40.92</v>
          </cell>
          <cell r="J81">
            <v>1</v>
          </cell>
          <cell r="K81">
            <v>4894.3999999999996</v>
          </cell>
          <cell r="L81">
            <v>0</v>
          </cell>
          <cell r="N81">
            <v>53.2</v>
          </cell>
          <cell r="O81">
            <v>4894.3999999999996</v>
          </cell>
        </row>
        <row r="82">
          <cell r="B82">
            <v>1724</v>
          </cell>
          <cell r="C82" t="str">
            <v>F</v>
          </cell>
          <cell r="D82" t="str">
            <v>15.5.1.34</v>
          </cell>
          <cell r="E82" t="str">
            <v>Cabo meio duro de cobre unipolar , com isolação em PVC 0,6/1kV 95mm²</v>
          </cell>
          <cell r="F82" t="str">
            <v>m</v>
          </cell>
          <cell r="G82">
            <v>50</v>
          </cell>
          <cell r="H82">
            <v>60</v>
          </cell>
          <cell r="I82">
            <v>46.15</v>
          </cell>
          <cell r="J82">
            <v>1</v>
          </cell>
          <cell r="K82">
            <v>3000</v>
          </cell>
          <cell r="L82">
            <v>0</v>
          </cell>
          <cell r="N82">
            <v>60</v>
          </cell>
          <cell r="O82">
            <v>3000</v>
          </cell>
        </row>
        <row r="83">
          <cell r="B83">
            <v>1736</v>
          </cell>
          <cell r="C83" t="str">
            <v>F</v>
          </cell>
          <cell r="D83" t="str">
            <v>15.6.1.1</v>
          </cell>
          <cell r="E83" t="str">
            <v>Cabo meio duro de cobre unipolar , com isolação em PVC 0,6/1kV 240mm²</v>
          </cell>
          <cell r="F83" t="str">
            <v>m</v>
          </cell>
          <cell r="G83">
            <v>440</v>
          </cell>
          <cell r="H83">
            <v>186</v>
          </cell>
          <cell r="I83">
            <v>143.08000000000001</v>
          </cell>
          <cell r="J83">
            <v>1</v>
          </cell>
          <cell r="K83">
            <v>81840</v>
          </cell>
          <cell r="L83">
            <v>0</v>
          </cell>
          <cell r="N83">
            <v>186</v>
          </cell>
          <cell r="O83">
            <v>81840</v>
          </cell>
        </row>
        <row r="84">
          <cell r="B84">
            <v>1728</v>
          </cell>
          <cell r="C84" t="str">
            <v>F</v>
          </cell>
          <cell r="D84" t="str">
            <v>15.5.1.38</v>
          </cell>
          <cell r="E84" t="str">
            <v>Caixa de alumínio para medição trifásica BT com transformador de corrente, conforme norma CELPA</v>
          </cell>
          <cell r="F84" t="str">
            <v>un</v>
          </cell>
          <cell r="G84">
            <v>3</v>
          </cell>
          <cell r="H84">
            <v>1560</v>
          </cell>
          <cell r="I84">
            <v>1200</v>
          </cell>
          <cell r="J84">
            <v>1</v>
          </cell>
          <cell r="K84">
            <v>4680</v>
          </cell>
          <cell r="L84">
            <v>0</v>
          </cell>
          <cell r="N84">
            <v>1560</v>
          </cell>
          <cell r="O84">
            <v>4680</v>
          </cell>
        </row>
        <row r="85">
          <cell r="B85">
            <v>521</v>
          </cell>
          <cell r="C85" t="str">
            <v>F</v>
          </cell>
          <cell r="D85" t="str">
            <v>7.2.4.1.34</v>
          </cell>
          <cell r="E85" t="str">
            <v>Cap c/ bolsas JGS FºFº DN 150mm Inclusive anel de borracha.</v>
          </cell>
          <cell r="F85" t="str">
            <v>pç</v>
          </cell>
          <cell r="G85">
            <v>1</v>
          </cell>
          <cell r="H85">
            <v>135.47</v>
          </cell>
          <cell r="I85">
            <v>104.21</v>
          </cell>
          <cell r="J85">
            <v>1</v>
          </cell>
          <cell r="K85">
            <v>135.47</v>
          </cell>
          <cell r="L85">
            <v>0</v>
          </cell>
          <cell r="N85">
            <v>135.47</v>
          </cell>
          <cell r="O85">
            <v>135.47</v>
          </cell>
        </row>
        <row r="86">
          <cell r="B86">
            <v>396</v>
          </cell>
          <cell r="C86" t="str">
            <v>F</v>
          </cell>
          <cell r="D86" t="str">
            <v>7.1.4.9</v>
          </cell>
          <cell r="E86" t="str">
            <v>Cap c/ bolsas jgs FoFo DN 300 32,100kg</v>
          </cell>
          <cell r="F86" t="str">
            <v>pc</v>
          </cell>
          <cell r="G86">
            <v>2</v>
          </cell>
          <cell r="H86">
            <v>556.23</v>
          </cell>
          <cell r="I86">
            <v>427.87</v>
          </cell>
          <cell r="J86">
            <v>1</v>
          </cell>
          <cell r="K86">
            <v>1112.46</v>
          </cell>
          <cell r="L86">
            <v>0</v>
          </cell>
          <cell r="N86">
            <v>556.23</v>
          </cell>
          <cell r="O86">
            <v>1112.46</v>
          </cell>
        </row>
        <row r="87">
          <cell r="B87">
            <v>397</v>
          </cell>
          <cell r="C87" t="str">
            <v>F</v>
          </cell>
          <cell r="D87" t="str">
            <v>7.1.4.10</v>
          </cell>
          <cell r="E87" t="str">
            <v>Cap c/ bolsas jgs FoFo DN 400 51,500kg</v>
          </cell>
          <cell r="F87" t="str">
            <v>pç</v>
          </cell>
          <cell r="G87">
            <v>1</v>
          </cell>
          <cell r="H87">
            <v>1012.62</v>
          </cell>
          <cell r="I87">
            <v>778.94</v>
          </cell>
          <cell r="J87">
            <v>1</v>
          </cell>
          <cell r="K87">
            <v>1012.62</v>
          </cell>
          <cell r="L87">
            <v>0</v>
          </cell>
          <cell r="N87">
            <v>1012.62</v>
          </cell>
          <cell r="O87">
            <v>1012.62</v>
          </cell>
        </row>
        <row r="88">
          <cell r="B88">
            <v>1470</v>
          </cell>
          <cell r="C88" t="str">
            <v>F</v>
          </cell>
          <cell r="D88" t="str">
            <v>13.4.5</v>
          </cell>
          <cell r="E88" t="str">
            <v>CAP em PVC PBA JE cl20 DN  75</v>
          </cell>
          <cell r="F88" t="str">
            <v>pç</v>
          </cell>
          <cell r="G88">
            <v>9</v>
          </cell>
          <cell r="H88">
            <v>11.14</v>
          </cell>
          <cell r="I88">
            <v>8.57</v>
          </cell>
          <cell r="J88">
            <v>1</v>
          </cell>
          <cell r="K88">
            <v>100.26</v>
          </cell>
          <cell r="L88">
            <v>0</v>
          </cell>
          <cell r="N88">
            <v>11.14</v>
          </cell>
          <cell r="O88">
            <v>100.26</v>
          </cell>
        </row>
        <row r="89">
          <cell r="B89">
            <v>1469</v>
          </cell>
          <cell r="C89" t="str">
            <v>F</v>
          </cell>
          <cell r="D89" t="str">
            <v>13.4.4</v>
          </cell>
          <cell r="E89" t="str">
            <v xml:space="preserve">CAP em PVC PBA JE cl20 DN 100 </v>
          </cell>
          <cell r="F89" t="str">
            <v>pç</v>
          </cell>
          <cell r="G89">
            <v>1</v>
          </cell>
          <cell r="H89">
            <v>20.7</v>
          </cell>
          <cell r="I89">
            <v>15.92</v>
          </cell>
          <cell r="J89">
            <v>1</v>
          </cell>
          <cell r="K89">
            <v>20.7</v>
          </cell>
          <cell r="L89">
            <v>0</v>
          </cell>
          <cell r="N89">
            <v>20.7</v>
          </cell>
          <cell r="O89">
            <v>20.7</v>
          </cell>
        </row>
        <row r="90">
          <cell r="B90">
            <v>4170</v>
          </cell>
          <cell r="C90" t="str">
            <v>F</v>
          </cell>
          <cell r="D90" t="str">
            <v>10.7.1.2.5</v>
          </cell>
          <cell r="E90" t="str">
            <v>CAP Fofo c/bolsa PN 10 DN 300mm</v>
          </cell>
          <cell r="F90" t="str">
            <v>pc</v>
          </cell>
          <cell r="G90">
            <v>4</v>
          </cell>
          <cell r="H90">
            <v>556.23</v>
          </cell>
          <cell r="I90">
            <v>427.87</v>
          </cell>
          <cell r="J90">
            <v>1</v>
          </cell>
          <cell r="K90">
            <v>2224.92</v>
          </cell>
          <cell r="L90">
            <v>0</v>
          </cell>
          <cell r="N90">
            <v>556.23</v>
          </cell>
          <cell r="O90">
            <v>2224.92</v>
          </cell>
        </row>
        <row r="91">
          <cell r="B91">
            <v>4198</v>
          </cell>
          <cell r="C91" t="str">
            <v>F</v>
          </cell>
          <cell r="D91" t="str">
            <v>10.7.1.7.4</v>
          </cell>
          <cell r="E91" t="str">
            <v>CAP Fofo c/bolsa PN 10 DN 400mm</v>
          </cell>
          <cell r="F91" t="str">
            <v>und</v>
          </cell>
          <cell r="G91">
            <v>6</v>
          </cell>
          <cell r="H91">
            <v>1012.62</v>
          </cell>
          <cell r="I91">
            <v>778.94</v>
          </cell>
          <cell r="J91">
            <v>1</v>
          </cell>
          <cell r="K91">
            <v>6075.72</v>
          </cell>
          <cell r="L91">
            <v>0</v>
          </cell>
          <cell r="N91">
            <v>1012.62</v>
          </cell>
          <cell r="O91">
            <v>6075.72</v>
          </cell>
        </row>
        <row r="92">
          <cell r="B92">
            <v>1383</v>
          </cell>
          <cell r="C92" t="str">
            <v>F</v>
          </cell>
          <cell r="D92" t="str">
            <v>12.4.1</v>
          </cell>
          <cell r="E92" t="str">
            <v>CAP FoFo jgs DN 100 2,600 kg</v>
          </cell>
          <cell r="F92" t="str">
            <v>pç</v>
          </cell>
          <cell r="G92">
            <v>4</v>
          </cell>
          <cell r="H92">
            <v>82</v>
          </cell>
          <cell r="I92">
            <v>63.08</v>
          </cell>
          <cell r="J92">
            <v>1</v>
          </cell>
          <cell r="K92">
            <v>328</v>
          </cell>
          <cell r="L92">
            <v>0</v>
          </cell>
          <cell r="N92">
            <v>82</v>
          </cell>
          <cell r="O92">
            <v>328</v>
          </cell>
        </row>
        <row r="93">
          <cell r="B93">
            <v>1384</v>
          </cell>
          <cell r="C93" t="str">
            <v>F</v>
          </cell>
          <cell r="D93" t="str">
            <v>12.4.2</v>
          </cell>
          <cell r="E93" t="str">
            <v>CAP FoFo jgs DN 150 9,400 kg</v>
          </cell>
          <cell r="F93" t="str">
            <v>pç</v>
          </cell>
          <cell r="G93">
            <v>1</v>
          </cell>
          <cell r="H93">
            <v>135.47</v>
          </cell>
          <cell r="I93">
            <v>104.21</v>
          </cell>
          <cell r="J93">
            <v>1</v>
          </cell>
          <cell r="K93">
            <v>135.47</v>
          </cell>
          <cell r="L93">
            <v>0</v>
          </cell>
          <cell r="N93">
            <v>135.47</v>
          </cell>
          <cell r="O93">
            <v>135.47</v>
          </cell>
        </row>
        <row r="94">
          <cell r="B94">
            <v>582</v>
          </cell>
          <cell r="C94" t="str">
            <v>F</v>
          </cell>
          <cell r="D94" t="str">
            <v>7.2.5.1.24</v>
          </cell>
          <cell r="E94" t="str">
            <v>Cap PVC-PBA (NBR 10351) P/ Rede de Água JE PB DN  50mm</v>
          </cell>
          <cell r="F94" t="str">
            <v>un</v>
          </cell>
          <cell r="G94">
            <v>14</v>
          </cell>
          <cell r="H94">
            <v>4.97</v>
          </cell>
          <cell r="I94">
            <v>3.82</v>
          </cell>
          <cell r="J94">
            <v>1</v>
          </cell>
          <cell r="K94">
            <v>69.58</v>
          </cell>
          <cell r="L94">
            <v>0</v>
          </cell>
          <cell r="N94">
            <v>4.97</v>
          </cell>
          <cell r="O94">
            <v>69.58</v>
          </cell>
        </row>
        <row r="95">
          <cell r="B95">
            <v>583</v>
          </cell>
          <cell r="C95" t="str">
            <v>F</v>
          </cell>
          <cell r="D95" t="str">
            <v>7.2.5.1.25</v>
          </cell>
          <cell r="E95" t="str">
            <v>Cap PVC-PBA (NBR 10351) P/ Rede de Água JE PB DN 100mm</v>
          </cell>
          <cell r="F95" t="str">
            <v>un</v>
          </cell>
          <cell r="G95">
            <v>1</v>
          </cell>
          <cell r="H95">
            <v>20.7</v>
          </cell>
          <cell r="I95">
            <v>15.92</v>
          </cell>
          <cell r="J95">
            <v>1</v>
          </cell>
          <cell r="K95">
            <v>20.7</v>
          </cell>
          <cell r="L95">
            <v>0</v>
          </cell>
          <cell r="N95">
            <v>20.7</v>
          </cell>
          <cell r="O95">
            <v>20.7</v>
          </cell>
        </row>
        <row r="96">
          <cell r="B96">
            <v>1685</v>
          </cell>
          <cell r="C96" t="str">
            <v>F</v>
          </cell>
          <cell r="D96" t="str">
            <v>15.4.1.6</v>
          </cell>
          <cell r="E96" t="str">
            <v>CCM para comando e proteção de 16 motores de 3CV com partida direta, conforme diagrama unifilar e folha de dados</v>
          </cell>
          <cell r="F96" t="str">
            <v>un</v>
          </cell>
          <cell r="G96">
            <v>1</v>
          </cell>
          <cell r="H96">
            <v>24000</v>
          </cell>
          <cell r="I96">
            <v>18461.54</v>
          </cell>
          <cell r="J96">
            <v>1</v>
          </cell>
          <cell r="K96">
            <v>24000</v>
          </cell>
          <cell r="L96">
            <v>0</v>
          </cell>
          <cell r="N96">
            <v>24000</v>
          </cell>
          <cell r="O96">
            <v>24000</v>
          </cell>
        </row>
        <row r="97">
          <cell r="B97">
            <v>1670</v>
          </cell>
          <cell r="C97" t="str">
            <v>F</v>
          </cell>
          <cell r="D97" t="str">
            <v>15.3.1.18</v>
          </cell>
          <cell r="E97" t="str">
            <v>CCM para comando e proteção de 24 motores de 3CV com partida direta, conforme diagrama unifilar e folha de dados</v>
          </cell>
          <cell r="F97" t="str">
            <v>un</v>
          </cell>
          <cell r="G97">
            <v>1</v>
          </cell>
          <cell r="H97">
            <v>30000</v>
          </cell>
          <cell r="I97">
            <v>23076.92</v>
          </cell>
          <cell r="J97">
            <v>1</v>
          </cell>
          <cell r="K97">
            <v>30000</v>
          </cell>
          <cell r="L97">
            <v>0</v>
          </cell>
          <cell r="N97">
            <v>30000</v>
          </cell>
          <cell r="O97">
            <v>30000</v>
          </cell>
        </row>
        <row r="98">
          <cell r="B98">
            <v>5421</v>
          </cell>
          <cell r="C98" t="str">
            <v>F</v>
          </cell>
          <cell r="D98" t="str">
            <v>12.6.4.1.25</v>
          </cell>
          <cell r="E98" t="str">
            <v>CCM para comando e proteção de motores 5CV (1+1)  com conversor de frequencia:</v>
          </cell>
          <cell r="F98" t="str">
            <v>un</v>
          </cell>
          <cell r="G98">
            <v>2</v>
          </cell>
          <cell r="H98">
            <v>14400</v>
          </cell>
          <cell r="I98">
            <v>11076.92</v>
          </cell>
          <cell r="J98">
            <v>1</v>
          </cell>
          <cell r="K98">
            <v>28800</v>
          </cell>
          <cell r="L98">
            <v>0</v>
          </cell>
          <cell r="N98">
            <v>14400</v>
          </cell>
          <cell r="O98">
            <v>28800</v>
          </cell>
        </row>
        <row r="99">
          <cell r="B99">
            <v>5422</v>
          </cell>
          <cell r="D99" t="str">
            <v>2.12.6.4.1.25.1</v>
          </cell>
          <cell r="E99" t="str">
            <v>Disjuntor tripolar em caixa moldada IN=25A 10Ka 220V máximo de 690Vca relê de Proteção termomagnética - 1 un.</v>
          </cell>
          <cell r="G99">
            <v>1</v>
          </cell>
          <cell r="I99">
            <v>0</v>
          </cell>
          <cell r="K99" t="str">
            <v/>
          </cell>
          <cell r="L99">
            <v>0</v>
          </cell>
        </row>
        <row r="100">
          <cell r="B100">
            <v>5423</v>
          </cell>
          <cell r="D100" t="str">
            <v>2.12.6.4.1.25.2</v>
          </cell>
          <cell r="E100" t="str">
            <v>Bloco de contato auxiliar 1NAF - 2 un.</v>
          </cell>
          <cell r="G100">
            <v>2</v>
          </cell>
          <cell r="I100">
            <v>0</v>
          </cell>
          <cell r="K100" t="str">
            <v/>
          </cell>
          <cell r="L100">
            <v>0</v>
          </cell>
        </row>
        <row r="101">
          <cell r="B101">
            <v>5424</v>
          </cell>
          <cell r="D101" t="str">
            <v>2.12.6.4.1.25.3</v>
          </cell>
          <cell r="E101" t="str">
            <v>Bloco de contato de alarme 1NAF - 1 un.</v>
          </cell>
          <cell r="G101">
            <v>1</v>
          </cell>
          <cell r="I101">
            <v>0</v>
          </cell>
          <cell r="K101" t="str">
            <v/>
          </cell>
          <cell r="L101">
            <v>0</v>
          </cell>
        </row>
        <row r="102">
          <cell r="B102">
            <v>5425</v>
          </cell>
          <cell r="D102" t="str">
            <v>2.12.6.4.1.25.4</v>
          </cell>
          <cell r="E102" t="str">
            <v>Acionamento Rotativo externo com manopla rotativa prol.     - 1 un.</v>
          </cell>
          <cell r="G102">
            <v>1</v>
          </cell>
          <cell r="I102">
            <v>0</v>
          </cell>
          <cell r="K102" t="str">
            <v/>
          </cell>
          <cell r="L102">
            <v>0</v>
          </cell>
        </row>
        <row r="103">
          <cell r="B103">
            <v>5426</v>
          </cell>
          <cell r="D103" t="str">
            <v>2.12.6.4.1.25.5</v>
          </cell>
          <cell r="E103" t="str">
            <v>Transformador de corrente de baixa tensão a seco uso interno classe 0,6 Kv,relação 25/5A exatidão 0,3c2,5 p/ med.  -     3 un.</v>
          </cell>
          <cell r="G103">
            <v>3</v>
          </cell>
          <cell r="I103">
            <v>0</v>
          </cell>
          <cell r="K103" t="str">
            <v/>
          </cell>
          <cell r="L103">
            <v>0</v>
          </cell>
        </row>
        <row r="104">
          <cell r="B104">
            <v>5427</v>
          </cell>
          <cell r="D104" t="str">
            <v>2.12.6.4.1.25.6</v>
          </cell>
          <cell r="E104" t="str">
            <v>Medidor microprocessado de grandeza elétrica medição de corrente, tensão, demanda de energia c/com.Modebus  - 1 un.</v>
          </cell>
          <cell r="G104">
            <v>1</v>
          </cell>
          <cell r="I104">
            <v>0</v>
          </cell>
          <cell r="K104" t="str">
            <v/>
          </cell>
          <cell r="L104">
            <v>0</v>
          </cell>
        </row>
        <row r="105">
          <cell r="B105">
            <v>5428</v>
          </cell>
          <cell r="D105" t="str">
            <v>2.12.6.4.1.25.7</v>
          </cell>
          <cell r="E105" t="str">
            <v>Chave de aferição montagem semi-embutida ( porta do painel) com 10 chaves ( 6 para circuito de corrente 4para tensão) - 1 un.</v>
          </cell>
          <cell r="G105">
            <v>1</v>
          </cell>
          <cell r="I105">
            <v>0</v>
          </cell>
          <cell r="K105" t="str">
            <v/>
          </cell>
          <cell r="L105">
            <v>0</v>
          </cell>
        </row>
        <row r="106">
          <cell r="B106">
            <v>5429</v>
          </cell>
          <cell r="D106" t="str">
            <v>2.12.6.4.1.25.8</v>
          </cell>
          <cell r="E106" t="str">
            <v>Disjuntor tripolar termomagnético corrente ajuste 1,0-1,6 10Ka 440V - 1 un.</v>
          </cell>
          <cell r="G106">
            <v>1</v>
          </cell>
          <cell r="I106">
            <v>0</v>
          </cell>
          <cell r="K106" t="str">
            <v/>
          </cell>
          <cell r="L106">
            <v>0</v>
          </cell>
        </row>
        <row r="107">
          <cell r="B107">
            <v>5430</v>
          </cell>
          <cell r="D107" t="str">
            <v>2.12.6.4.1.25.9</v>
          </cell>
          <cell r="E107" t="str">
            <v>Disjuntor tripolar termomagnético corrente ajuste1,0-1,6A 10Ka 440V - 1 un.</v>
          </cell>
          <cell r="G107">
            <v>1</v>
          </cell>
          <cell r="I107">
            <v>0</v>
          </cell>
          <cell r="K107" t="str">
            <v/>
          </cell>
          <cell r="L107">
            <v>0</v>
          </cell>
        </row>
        <row r="108">
          <cell r="B108">
            <v>5431</v>
          </cell>
          <cell r="D108" t="str">
            <v>2.12.6.4.1.25.10</v>
          </cell>
          <cell r="E108" t="str">
            <v>Disjuntor tripolar termomagnético corrente ajuste20-25A 50Ka 400/415V - 1 un.</v>
          </cell>
          <cell r="G108">
            <v>1</v>
          </cell>
          <cell r="I108">
            <v>0</v>
          </cell>
          <cell r="K108" t="str">
            <v/>
          </cell>
          <cell r="L108">
            <v>0</v>
          </cell>
        </row>
        <row r="109">
          <cell r="B109">
            <v>5432</v>
          </cell>
          <cell r="D109" t="str">
            <v>2.12.6.4.1.25.11</v>
          </cell>
          <cell r="E109" t="str">
            <v>Disjuntor mono termomagnético IN=6A curva B ICC= 6Ka/127V - 2 un.</v>
          </cell>
          <cell r="G109">
            <v>2</v>
          </cell>
          <cell r="I109">
            <v>0</v>
          </cell>
          <cell r="K109" t="str">
            <v/>
          </cell>
          <cell r="L109">
            <v>0</v>
          </cell>
        </row>
        <row r="110">
          <cell r="B110">
            <v>5433</v>
          </cell>
          <cell r="D110" t="str">
            <v>2.12.6.4.1.25.12</v>
          </cell>
          <cell r="E110" t="str">
            <v>Disjuntor mono termomagnético IN=10A curva C ICC= 6Ka/127V - 1 un.</v>
          </cell>
          <cell r="G110">
            <v>1</v>
          </cell>
          <cell r="I110">
            <v>0</v>
          </cell>
          <cell r="K110" t="str">
            <v/>
          </cell>
          <cell r="L110">
            <v>0</v>
          </cell>
        </row>
        <row r="111">
          <cell r="B111">
            <v>5434</v>
          </cell>
          <cell r="D111" t="str">
            <v>2.12.6.4.1.25.13</v>
          </cell>
          <cell r="E111" t="str">
            <v>Sinaleiro vermelho, alim. direta DIN 30,5 MM série pesada    -    1 un.</v>
          </cell>
          <cell r="G111">
            <v>1</v>
          </cell>
          <cell r="I111">
            <v>0</v>
          </cell>
          <cell r="K111" t="str">
            <v/>
          </cell>
          <cell r="L111">
            <v>0</v>
          </cell>
        </row>
        <row r="112">
          <cell r="B112">
            <v>5435</v>
          </cell>
          <cell r="D112" t="str">
            <v>2.12.6.4.1.25.14</v>
          </cell>
          <cell r="E112" t="str">
            <v>Lâmpada led's (base BA 9S) vermelho alim. 127V - 1 un.</v>
          </cell>
          <cell r="G112">
            <v>1</v>
          </cell>
          <cell r="I112">
            <v>0</v>
          </cell>
          <cell r="K112" t="str">
            <v/>
          </cell>
          <cell r="L112">
            <v>0</v>
          </cell>
        </row>
        <row r="113">
          <cell r="B113">
            <v>5436</v>
          </cell>
          <cell r="D113" t="str">
            <v>2.12.6.4.1.25.15</v>
          </cell>
          <cell r="E113" t="str">
            <v>Sinaleiro verde,alim.direta DIN 30,5MM série pesada - 1 un.</v>
          </cell>
          <cell r="G113">
            <v>1</v>
          </cell>
          <cell r="I113">
            <v>0</v>
          </cell>
          <cell r="K113" t="str">
            <v/>
          </cell>
          <cell r="L113">
            <v>0</v>
          </cell>
        </row>
        <row r="114">
          <cell r="B114">
            <v>5437</v>
          </cell>
          <cell r="D114" t="str">
            <v>2.12.6.4.1.25.16</v>
          </cell>
          <cell r="E114" t="str">
            <v>Lâmpada led's (base BA 9S) verde alim. 127V - 1 un.</v>
          </cell>
          <cell r="G114">
            <v>1</v>
          </cell>
          <cell r="I114">
            <v>0</v>
          </cell>
          <cell r="K114" t="str">
            <v/>
          </cell>
          <cell r="L114">
            <v>0</v>
          </cell>
        </row>
        <row r="115">
          <cell r="B115">
            <v>5438</v>
          </cell>
          <cell r="D115" t="str">
            <v>2.12.6.4.1.25.17</v>
          </cell>
          <cell r="E115" t="str">
            <v>Borne para cabo 2,5mm² passo 5,2mm - 10 un.</v>
          </cell>
          <cell r="G115">
            <v>10</v>
          </cell>
          <cell r="I115">
            <v>0</v>
          </cell>
          <cell r="K115" t="str">
            <v/>
          </cell>
          <cell r="L115">
            <v>0</v>
          </cell>
        </row>
        <row r="116">
          <cell r="B116">
            <v>5439</v>
          </cell>
          <cell r="D116" t="str">
            <v>2.12.6.4.1.25.18</v>
          </cell>
          <cell r="E116" t="str">
            <v>Poste para separação - 2 un.</v>
          </cell>
          <cell r="G116">
            <v>2</v>
          </cell>
          <cell r="I116">
            <v>0</v>
          </cell>
          <cell r="K116" t="str">
            <v/>
          </cell>
          <cell r="L116">
            <v>0</v>
          </cell>
        </row>
        <row r="117">
          <cell r="B117">
            <v>5440</v>
          </cell>
          <cell r="D117" t="str">
            <v>2.12.6.4.1.25.19</v>
          </cell>
          <cell r="E117" t="str">
            <v>Placa final para borne 2,5mm - 1 un.</v>
          </cell>
          <cell r="G117">
            <v>1</v>
          </cell>
          <cell r="I117">
            <v>0</v>
          </cell>
          <cell r="K117" t="str">
            <v/>
          </cell>
          <cell r="L117">
            <v>0</v>
          </cell>
        </row>
        <row r="118">
          <cell r="B118">
            <v>5441</v>
          </cell>
          <cell r="D118" t="str">
            <v>2.12.6.4.1.25.20</v>
          </cell>
          <cell r="E118" t="str">
            <v>Alimentador</v>
          </cell>
          <cell r="I118">
            <v>0</v>
          </cell>
          <cell r="K118" t="str">
            <v/>
          </cell>
          <cell r="L118">
            <v>0</v>
          </cell>
        </row>
        <row r="119">
          <cell r="B119">
            <v>5442</v>
          </cell>
          <cell r="D119" t="str">
            <v>2.12.6.4.1.25.21</v>
          </cell>
          <cell r="E119" t="str">
            <v>Disjuntor tripolar DE BAIXA TENSÃO em caixa moldada - 1 un.</v>
          </cell>
          <cell r="G119">
            <v>1</v>
          </cell>
          <cell r="I119">
            <v>0</v>
          </cell>
          <cell r="K119" t="str">
            <v/>
          </cell>
          <cell r="L119">
            <v>0</v>
          </cell>
        </row>
        <row r="120">
          <cell r="B120">
            <v>5443</v>
          </cell>
          <cell r="D120" t="str">
            <v>2.12.6.4.1.25.22</v>
          </cell>
          <cell r="E120" t="str">
            <v>execução fixa IN=25A 10Ka/220V,  V.máx 600Vca relè prot. - 1 un.</v>
          </cell>
          <cell r="G120">
            <v>1</v>
          </cell>
          <cell r="I120">
            <v>0</v>
          </cell>
          <cell r="K120" t="str">
            <v/>
          </cell>
          <cell r="L120">
            <v>0</v>
          </cell>
        </row>
        <row r="121">
          <cell r="B121">
            <v>5444</v>
          </cell>
          <cell r="D121" t="str">
            <v>2.12.6.4.1.25.23</v>
          </cell>
          <cell r="E121" t="str">
            <v>Bloco de contato auxiliar 1NAF - 3 un.</v>
          </cell>
          <cell r="G121">
            <v>3</v>
          </cell>
          <cell r="I121">
            <v>0</v>
          </cell>
          <cell r="K121" t="str">
            <v/>
          </cell>
          <cell r="L121">
            <v>0</v>
          </cell>
        </row>
        <row r="122">
          <cell r="B122">
            <v>5445</v>
          </cell>
          <cell r="D122" t="str">
            <v>2.12.6.4.1.25.24</v>
          </cell>
          <cell r="E122" t="str">
            <v>Bloco de contato de alarme 1NAF - 1 un.</v>
          </cell>
          <cell r="G122">
            <v>1</v>
          </cell>
          <cell r="I122">
            <v>0</v>
          </cell>
          <cell r="K122" t="str">
            <v/>
          </cell>
          <cell r="L122">
            <v>0</v>
          </cell>
        </row>
        <row r="123">
          <cell r="B123">
            <v>5446</v>
          </cell>
          <cell r="D123" t="str">
            <v>2.12.6.4.1.25.25</v>
          </cell>
          <cell r="E123" t="str">
            <v>Borne para cabo 4,0mm² passo 5,2mm - 6 un.</v>
          </cell>
          <cell r="G123">
            <v>6</v>
          </cell>
          <cell r="I123">
            <v>0</v>
          </cell>
          <cell r="K123" t="str">
            <v/>
          </cell>
          <cell r="L123">
            <v>0</v>
          </cell>
        </row>
        <row r="124">
          <cell r="B124">
            <v>5447</v>
          </cell>
          <cell r="D124" t="str">
            <v>2.12.6.4.1.25.26</v>
          </cell>
          <cell r="E124" t="str">
            <v>Poste para separação - 6 un.</v>
          </cell>
          <cell r="G124">
            <v>6</v>
          </cell>
          <cell r="I124">
            <v>0</v>
          </cell>
          <cell r="K124" t="str">
            <v/>
          </cell>
          <cell r="L124">
            <v>0</v>
          </cell>
        </row>
        <row r="125">
          <cell r="B125">
            <v>5448</v>
          </cell>
          <cell r="D125" t="str">
            <v>2.12.6.4.1.25.27</v>
          </cell>
          <cell r="E125" t="str">
            <v>Placa final para borne 4,0mm² - 3 un.</v>
          </cell>
          <cell r="G125">
            <v>3</v>
          </cell>
          <cell r="I125">
            <v>0</v>
          </cell>
          <cell r="K125" t="str">
            <v/>
          </cell>
          <cell r="L125">
            <v>0</v>
          </cell>
        </row>
        <row r="126">
          <cell r="B126">
            <v>5449</v>
          </cell>
          <cell r="D126" t="str">
            <v>2.12.6.4.1.25.28</v>
          </cell>
          <cell r="E126" t="str">
            <v>Decafix para borne 4,0mm² - 18 un.</v>
          </cell>
          <cell r="G126">
            <v>18</v>
          </cell>
          <cell r="I126">
            <v>0</v>
          </cell>
          <cell r="K126" t="str">
            <v/>
          </cell>
          <cell r="L126">
            <v>0</v>
          </cell>
        </row>
        <row r="127">
          <cell r="B127">
            <v>5450</v>
          </cell>
          <cell r="D127" t="str">
            <v>2.12.6.4.1.25.29</v>
          </cell>
          <cell r="E127" t="str">
            <v>Partida para o Inversor de 5,0 CV</v>
          </cell>
          <cell r="I127">
            <v>0</v>
          </cell>
          <cell r="K127" t="str">
            <v/>
          </cell>
          <cell r="L127">
            <v>0</v>
          </cell>
        </row>
        <row r="128">
          <cell r="B128">
            <v>5451</v>
          </cell>
          <cell r="D128" t="str">
            <v>2.12.6.4.1.25.30</v>
          </cell>
          <cell r="E128" t="str">
            <v>Chave desconectora tripolar com base fusível tamanho 1</v>
          </cell>
          <cell r="I128">
            <v>0</v>
          </cell>
          <cell r="K128" t="str">
            <v/>
          </cell>
          <cell r="L128">
            <v>0</v>
          </cell>
        </row>
        <row r="129">
          <cell r="B129">
            <v>5452</v>
          </cell>
          <cell r="D129" t="str">
            <v>2.12.6.4.1.25.31</v>
          </cell>
          <cell r="E129" t="str">
            <v>corrente 25 A  tensão de 690Vca - 2 un.</v>
          </cell>
          <cell r="G129">
            <v>2</v>
          </cell>
          <cell r="I129">
            <v>0</v>
          </cell>
          <cell r="K129" t="str">
            <v/>
          </cell>
          <cell r="L129">
            <v>0</v>
          </cell>
        </row>
        <row r="130">
          <cell r="B130">
            <v>5453</v>
          </cell>
          <cell r="D130" t="str">
            <v>2.12.6.4.1.25.32</v>
          </cell>
          <cell r="E130" t="str">
            <v>Fusível NH 25A tamanho 0 - 6 un.</v>
          </cell>
          <cell r="G130">
            <v>6</v>
          </cell>
          <cell r="I130">
            <v>0</v>
          </cell>
          <cell r="K130" t="str">
            <v/>
          </cell>
          <cell r="L130">
            <v>0</v>
          </cell>
        </row>
        <row r="131">
          <cell r="B131">
            <v>5454</v>
          </cell>
          <cell r="D131" t="str">
            <v>2.12.6.4.1.25.33</v>
          </cell>
          <cell r="E131" t="str">
            <v>Inversor de Frequência micriprocessado para controle de um motor de 5,0 CV em 220 V /60Hz Kit IHM no inversor,com RS 458 / Modbus - 2 un.</v>
          </cell>
          <cell r="G131">
            <v>2</v>
          </cell>
          <cell r="I131">
            <v>0</v>
          </cell>
          <cell r="K131" t="str">
            <v/>
          </cell>
          <cell r="L131">
            <v>0</v>
          </cell>
        </row>
        <row r="132">
          <cell r="B132">
            <v>5455</v>
          </cell>
          <cell r="D132" t="str">
            <v>2.12.6.4.1.25.34</v>
          </cell>
          <cell r="E132" t="str">
            <v>Kit terminal remoto p/inversor porta IP54 para terminal gráfico janela IP65 para porta TG cabo com 3 metros para term. Gráfico - 2 un.</v>
          </cell>
          <cell r="G132">
            <v>2</v>
          </cell>
          <cell r="I132">
            <v>0</v>
          </cell>
          <cell r="K132" t="str">
            <v/>
          </cell>
          <cell r="L132">
            <v>0</v>
          </cell>
        </row>
        <row r="133">
          <cell r="B133">
            <v>5456</v>
          </cell>
          <cell r="D133" t="str">
            <v>2.12.6.4.1.25.35</v>
          </cell>
          <cell r="E133" t="str">
            <v>Contator tripolar IN=25A(AC3) contatos auxiliar 2NA+2NF 127V - 2 un.</v>
          </cell>
          <cell r="G133">
            <v>2</v>
          </cell>
          <cell r="I133">
            <v>0</v>
          </cell>
          <cell r="K133" t="str">
            <v/>
          </cell>
          <cell r="L133">
            <v>0</v>
          </cell>
        </row>
        <row r="134">
          <cell r="B134">
            <v>5457</v>
          </cell>
          <cell r="D134" t="str">
            <v>2.12.6.4.1.25.36</v>
          </cell>
          <cell r="E134" t="str">
            <v>Contato auxiliar frontal 2NA+2NF P/ contator série D - 2 un.</v>
          </cell>
          <cell r="G134">
            <v>2</v>
          </cell>
          <cell r="I134">
            <v>0</v>
          </cell>
          <cell r="K134" t="str">
            <v/>
          </cell>
          <cell r="L134">
            <v>0</v>
          </cell>
        </row>
        <row r="135">
          <cell r="B135">
            <v>5458</v>
          </cell>
          <cell r="D135" t="str">
            <v>2.12.6.4.1.25.37</v>
          </cell>
          <cell r="E135" t="str">
            <v>Relê TRD com retardo na desenergização tensão alim. 127 Vca 60Hz Tempo de atuação de 60 seg  com um contato 1NAF -     2 un.</v>
          </cell>
          <cell r="G135">
            <v>2</v>
          </cell>
          <cell r="I135">
            <v>0</v>
          </cell>
          <cell r="K135" t="str">
            <v/>
          </cell>
          <cell r="L135">
            <v>0</v>
          </cell>
        </row>
        <row r="136">
          <cell r="B136">
            <v>5459</v>
          </cell>
          <cell r="D136" t="str">
            <v>2.12.6.4.1.25.38</v>
          </cell>
          <cell r="E136" t="str">
            <v>Contator auxiliar2NA+2NF bobine de 127 V/60Hz - 6 un.</v>
          </cell>
          <cell r="G136">
            <v>6</v>
          </cell>
          <cell r="I136">
            <v>0</v>
          </cell>
          <cell r="K136" t="str">
            <v/>
          </cell>
          <cell r="L136">
            <v>0</v>
          </cell>
        </row>
        <row r="137">
          <cell r="B137">
            <v>5460</v>
          </cell>
          <cell r="D137" t="str">
            <v>2.12.6.4.1.25.39</v>
          </cell>
          <cell r="E137" t="str">
            <v>Disjuntor mono termomagnético IN=6A curva B ICC6Ka/127V -    2 un.</v>
          </cell>
          <cell r="G137">
            <v>2</v>
          </cell>
          <cell r="I137">
            <v>0</v>
          </cell>
          <cell r="K137" t="str">
            <v/>
          </cell>
          <cell r="L137">
            <v>0</v>
          </cell>
        </row>
        <row r="138">
          <cell r="B138">
            <v>5461</v>
          </cell>
          <cell r="D138" t="str">
            <v>2.12.6.4.1.25.40</v>
          </cell>
          <cell r="E138" t="str">
            <v>Partida para o Inversor de 5,0 CV</v>
          </cell>
          <cell r="I138">
            <v>0</v>
          </cell>
          <cell r="K138" t="str">
            <v/>
          </cell>
          <cell r="L138">
            <v>0</v>
          </cell>
        </row>
        <row r="139">
          <cell r="B139">
            <v>5462</v>
          </cell>
          <cell r="D139" t="str">
            <v>2.12.6.4.1.25.41</v>
          </cell>
          <cell r="E139" t="str">
            <v>Sinaleiro vermelho,alim.direta DIN 30,5MM série pesada - 2 un.</v>
          </cell>
          <cell r="G139">
            <v>2</v>
          </cell>
          <cell r="I139">
            <v>0</v>
          </cell>
          <cell r="K139" t="str">
            <v/>
          </cell>
          <cell r="L139">
            <v>0</v>
          </cell>
        </row>
        <row r="140">
          <cell r="B140">
            <v>5463</v>
          </cell>
          <cell r="D140" t="str">
            <v>2.12.6.4.1.25.42</v>
          </cell>
          <cell r="E140" t="str">
            <v>Lâmpada led's (base BA 9S) vermelho alim. 127V - 2 un.</v>
          </cell>
          <cell r="G140">
            <v>2</v>
          </cell>
          <cell r="I140">
            <v>0</v>
          </cell>
          <cell r="K140" t="str">
            <v/>
          </cell>
          <cell r="L140">
            <v>0</v>
          </cell>
        </row>
        <row r="141">
          <cell r="B141">
            <v>5464</v>
          </cell>
          <cell r="D141" t="str">
            <v>2.12.6.4.1.25.43</v>
          </cell>
          <cell r="E141" t="str">
            <v>Sinaleiro verde,alim.direta DIN 30,5MM série pesada - 2 un.</v>
          </cell>
          <cell r="G141">
            <v>2</v>
          </cell>
          <cell r="I141">
            <v>0</v>
          </cell>
          <cell r="K141" t="str">
            <v/>
          </cell>
          <cell r="L141">
            <v>0</v>
          </cell>
        </row>
        <row r="142">
          <cell r="B142">
            <v>5465</v>
          </cell>
          <cell r="D142" t="str">
            <v>2.12.6.4.1.25.44</v>
          </cell>
          <cell r="E142" t="str">
            <v>Lâmpada led's (base BA 9S) verde alim. 127V - 2 un.</v>
          </cell>
          <cell r="G142">
            <v>2</v>
          </cell>
          <cell r="I142">
            <v>0</v>
          </cell>
          <cell r="K142" t="str">
            <v/>
          </cell>
          <cell r="L142">
            <v>0</v>
          </cell>
        </row>
        <row r="143">
          <cell r="B143">
            <v>5466</v>
          </cell>
          <cell r="D143" t="str">
            <v>2.12.6.4.1.25.45</v>
          </cell>
          <cell r="E143" t="str">
            <v>Borne para cabo 4,0mm² passo 5,2mm - 60 un.</v>
          </cell>
          <cell r="G143">
            <v>60</v>
          </cell>
          <cell r="I143">
            <v>0</v>
          </cell>
          <cell r="K143" t="str">
            <v/>
          </cell>
          <cell r="L143">
            <v>0</v>
          </cell>
        </row>
        <row r="144">
          <cell r="B144">
            <v>5467</v>
          </cell>
          <cell r="D144" t="str">
            <v>2.12.6.4.1.25.46</v>
          </cell>
          <cell r="E144" t="str">
            <v>Poste para separação - 3 un.</v>
          </cell>
          <cell r="G144">
            <v>3</v>
          </cell>
          <cell r="I144">
            <v>0</v>
          </cell>
          <cell r="K144" t="str">
            <v/>
          </cell>
          <cell r="L144">
            <v>0</v>
          </cell>
        </row>
        <row r="145">
          <cell r="B145">
            <v>5468</v>
          </cell>
          <cell r="D145" t="str">
            <v>2.12.6.4.1.25.47</v>
          </cell>
          <cell r="E145" t="str">
            <v>Placa final para borne 4,0mm² - 2 un.</v>
          </cell>
          <cell r="G145">
            <v>2</v>
          </cell>
          <cell r="I145">
            <v>0</v>
          </cell>
          <cell r="K145" t="str">
            <v/>
          </cell>
          <cell r="L145">
            <v>0</v>
          </cell>
        </row>
        <row r="146">
          <cell r="B146">
            <v>5469</v>
          </cell>
          <cell r="D146" t="str">
            <v>2.12.6.4.1.25.48</v>
          </cell>
          <cell r="E146" t="str">
            <v>Decafix para borne 4,0mm² - 120 un.</v>
          </cell>
          <cell r="G146">
            <v>120</v>
          </cell>
          <cell r="I146">
            <v>0</v>
          </cell>
          <cell r="K146" t="str">
            <v/>
          </cell>
          <cell r="L146">
            <v>0</v>
          </cell>
        </row>
        <row r="147">
          <cell r="B147">
            <v>5470</v>
          </cell>
          <cell r="D147" t="str">
            <v>2.12.6.4.1.25.49</v>
          </cell>
          <cell r="E147" t="str">
            <v>Borne para cabo 4,0mm² passo 5,2mm - 30 un.</v>
          </cell>
          <cell r="G147">
            <v>30</v>
          </cell>
          <cell r="I147">
            <v>0</v>
          </cell>
          <cell r="K147" t="str">
            <v/>
          </cell>
          <cell r="L147">
            <v>0</v>
          </cell>
        </row>
        <row r="148">
          <cell r="B148">
            <v>5471</v>
          </cell>
          <cell r="D148" t="str">
            <v>2.12.6.4.1.25.50</v>
          </cell>
          <cell r="E148" t="str">
            <v>Poste para separação - 4 un.</v>
          </cell>
          <cell r="G148">
            <v>4</v>
          </cell>
          <cell r="I148">
            <v>0</v>
          </cell>
          <cell r="K148" t="str">
            <v/>
          </cell>
          <cell r="L148">
            <v>0</v>
          </cell>
        </row>
        <row r="149">
          <cell r="B149">
            <v>5472</v>
          </cell>
          <cell r="D149" t="str">
            <v>2.12.6.4.1.25.51</v>
          </cell>
          <cell r="E149" t="str">
            <v>Placa final para borne 4,0mm² - 2 un.</v>
          </cell>
          <cell r="G149">
            <v>2</v>
          </cell>
          <cell r="I149">
            <v>0</v>
          </cell>
          <cell r="K149" t="str">
            <v/>
          </cell>
          <cell r="L149">
            <v>0</v>
          </cell>
        </row>
        <row r="150">
          <cell r="B150">
            <v>5473</v>
          </cell>
          <cell r="D150" t="str">
            <v>2.12.6.4.1.25.52</v>
          </cell>
          <cell r="E150" t="str">
            <v>Decafix para borne 4,0mm² - 60 un.</v>
          </cell>
          <cell r="G150">
            <v>60</v>
          </cell>
          <cell r="I150">
            <v>0</v>
          </cell>
          <cell r="K150" t="str">
            <v/>
          </cell>
          <cell r="L150">
            <v>0</v>
          </cell>
        </row>
        <row r="151">
          <cell r="B151">
            <v>5474</v>
          </cell>
          <cell r="D151" t="str">
            <v>2.12.6.4.1.25.53</v>
          </cell>
          <cell r="E151" t="str">
            <v>Borne para cabo 4,0mm² passo 5,2mm - 30 un.</v>
          </cell>
          <cell r="G151">
            <v>30</v>
          </cell>
          <cell r="I151">
            <v>0</v>
          </cell>
          <cell r="K151" t="str">
            <v/>
          </cell>
          <cell r="L151">
            <v>0</v>
          </cell>
        </row>
        <row r="152">
          <cell r="B152">
            <v>5475</v>
          </cell>
          <cell r="D152" t="str">
            <v>2.12.6.4.1.25.54</v>
          </cell>
          <cell r="E152" t="str">
            <v>Poste para separação - 4 un.</v>
          </cell>
          <cell r="G152">
            <v>4</v>
          </cell>
          <cell r="I152">
            <v>0</v>
          </cell>
          <cell r="K152" t="str">
            <v/>
          </cell>
          <cell r="L152">
            <v>0</v>
          </cell>
        </row>
        <row r="153">
          <cell r="B153">
            <v>5476</v>
          </cell>
          <cell r="D153" t="str">
            <v>2.12.6.4.1.25.55</v>
          </cell>
          <cell r="E153" t="str">
            <v>Placa final para borne 4,0mm² - 2 un.</v>
          </cell>
          <cell r="G153">
            <v>2</v>
          </cell>
          <cell r="I153">
            <v>0</v>
          </cell>
          <cell r="K153" t="str">
            <v/>
          </cell>
          <cell r="L153">
            <v>0</v>
          </cell>
        </row>
        <row r="154">
          <cell r="B154">
            <v>5477</v>
          </cell>
          <cell r="D154" t="str">
            <v>2.12.6.4.1.25.56</v>
          </cell>
          <cell r="E154" t="str">
            <v>Decafix para borne 4,0mm² - 60 un.</v>
          </cell>
          <cell r="G154">
            <v>60</v>
          </cell>
          <cell r="I154">
            <v>0</v>
          </cell>
          <cell r="K154" t="str">
            <v/>
          </cell>
          <cell r="L154">
            <v>0</v>
          </cell>
        </row>
        <row r="155">
          <cell r="B155">
            <v>5478</v>
          </cell>
          <cell r="D155" t="str">
            <v>2.12.6.4.1.25.57</v>
          </cell>
          <cell r="E155" t="str">
            <v>Veneziana de ventilação - 4 un.</v>
          </cell>
          <cell r="G155">
            <v>4</v>
          </cell>
          <cell r="I155">
            <v>0</v>
          </cell>
          <cell r="K155" t="str">
            <v/>
          </cell>
          <cell r="L155">
            <v>0</v>
          </cell>
        </row>
        <row r="156">
          <cell r="B156">
            <v>5479</v>
          </cell>
          <cell r="D156" t="str">
            <v>2.12.6.4.1.25.58</v>
          </cell>
          <cell r="E156" t="str">
            <v>Ventilação 127 V - 2 un.</v>
          </cell>
          <cell r="G156">
            <v>2</v>
          </cell>
          <cell r="I156">
            <v>0</v>
          </cell>
          <cell r="K156" t="str">
            <v/>
          </cell>
          <cell r="L156">
            <v>0</v>
          </cell>
        </row>
        <row r="157">
          <cell r="B157">
            <v>5480</v>
          </cell>
          <cell r="D157" t="str">
            <v>2.12.6.4.1.25.59</v>
          </cell>
          <cell r="E157" t="str">
            <v>Diversos</v>
          </cell>
          <cell r="I157">
            <v>0</v>
          </cell>
          <cell r="K157" t="str">
            <v/>
          </cell>
          <cell r="L157">
            <v>0</v>
          </cell>
        </row>
        <row r="158">
          <cell r="B158">
            <v>5481</v>
          </cell>
          <cell r="D158" t="str">
            <v>2.12.6.4.1.25.60</v>
          </cell>
          <cell r="E158" t="str">
            <v>Disjuntor mono termomagnético IN=6A curva B ICC6Ka/127V -     1 un.</v>
          </cell>
          <cell r="G158">
            <v>1</v>
          </cell>
          <cell r="I158">
            <v>0</v>
          </cell>
          <cell r="K158" t="str">
            <v/>
          </cell>
          <cell r="L158">
            <v>0</v>
          </cell>
        </row>
        <row r="159">
          <cell r="B159">
            <v>5482</v>
          </cell>
          <cell r="D159" t="str">
            <v>2.12.6.4.1.25.61</v>
          </cell>
          <cell r="E159" t="str">
            <v>Borne para cabo 2,5mm² passo 5,2mm - 10 un.</v>
          </cell>
          <cell r="G159">
            <v>10</v>
          </cell>
          <cell r="I159">
            <v>0</v>
          </cell>
          <cell r="K159" t="str">
            <v/>
          </cell>
          <cell r="L159">
            <v>0</v>
          </cell>
        </row>
        <row r="160">
          <cell r="B160">
            <v>5483</v>
          </cell>
          <cell r="D160" t="str">
            <v>2.12.6.4.1.25.62</v>
          </cell>
          <cell r="E160" t="str">
            <v>Poste para separação - 2 un.</v>
          </cell>
          <cell r="G160">
            <v>2</v>
          </cell>
          <cell r="I160">
            <v>0</v>
          </cell>
          <cell r="K160" t="str">
            <v/>
          </cell>
          <cell r="L160">
            <v>0</v>
          </cell>
        </row>
        <row r="161">
          <cell r="B161">
            <v>5484</v>
          </cell>
          <cell r="D161" t="str">
            <v>2.12.6.4.1.25.63</v>
          </cell>
          <cell r="E161" t="str">
            <v>Placa final para borne 2,5mm - 1 un.</v>
          </cell>
          <cell r="G161">
            <v>1</v>
          </cell>
          <cell r="I161">
            <v>0</v>
          </cell>
          <cell r="K161" t="str">
            <v/>
          </cell>
          <cell r="L161">
            <v>0</v>
          </cell>
        </row>
        <row r="162">
          <cell r="B162">
            <v>5485</v>
          </cell>
          <cell r="D162" t="str">
            <v>2.12.6.4.1.25.64</v>
          </cell>
          <cell r="E162" t="str">
            <v>Decafix para borne 2,5mm² - 20 un.</v>
          </cell>
          <cell r="G162">
            <v>20</v>
          </cell>
          <cell r="I162">
            <v>0</v>
          </cell>
          <cell r="K162" t="str">
            <v/>
          </cell>
          <cell r="L162">
            <v>0</v>
          </cell>
        </row>
        <row r="163">
          <cell r="B163">
            <v>5486</v>
          </cell>
          <cell r="D163" t="str">
            <v>2.12.6.4.1.25.65</v>
          </cell>
          <cell r="E163" t="str">
            <v>Chave fim de curso 1NAF - 4 un.</v>
          </cell>
          <cell r="G163">
            <v>4</v>
          </cell>
          <cell r="I163">
            <v>0</v>
          </cell>
          <cell r="K163" t="str">
            <v/>
          </cell>
          <cell r="L163">
            <v>0</v>
          </cell>
        </row>
        <row r="164">
          <cell r="B164">
            <v>5487</v>
          </cell>
          <cell r="D164" t="str">
            <v>2.12.6.4.1.25.66</v>
          </cell>
          <cell r="E164" t="str">
            <v>Conjunto de iluminação fluorescente 9W alim. 127V - 3 un.</v>
          </cell>
          <cell r="G164">
            <v>3</v>
          </cell>
          <cell r="I164">
            <v>0</v>
          </cell>
          <cell r="K164" t="str">
            <v/>
          </cell>
          <cell r="L164">
            <v>0</v>
          </cell>
        </row>
        <row r="165">
          <cell r="B165">
            <v>5488</v>
          </cell>
          <cell r="D165" t="str">
            <v>2.12.6.4.1.25.67</v>
          </cell>
          <cell r="E165" t="str">
            <v>Termostato alim. 127V regulagem 20-60º C - 3 un.</v>
          </cell>
          <cell r="G165">
            <v>3</v>
          </cell>
          <cell r="I165">
            <v>0</v>
          </cell>
          <cell r="K165" t="str">
            <v/>
          </cell>
          <cell r="L165">
            <v>0</v>
          </cell>
        </row>
        <row r="166">
          <cell r="B166">
            <v>5489</v>
          </cell>
          <cell r="D166" t="str">
            <v>2.12.6.4.1.25.68</v>
          </cell>
          <cell r="E166" t="str">
            <v>Resistência de aquecimento 150W alim.127V - 3 un.</v>
          </cell>
          <cell r="G166">
            <v>3</v>
          </cell>
          <cell r="I166">
            <v>0</v>
          </cell>
          <cell r="K166" t="str">
            <v/>
          </cell>
          <cell r="L166">
            <v>0</v>
          </cell>
        </row>
        <row r="167">
          <cell r="B167">
            <v>5490</v>
          </cell>
          <cell r="D167" t="str">
            <v>2.12.6.4.1.25.69</v>
          </cell>
          <cell r="E167" t="str">
            <v>Tomada universal tipo industrial 2P+T 15A 127V - 3 un.</v>
          </cell>
          <cell r="G167">
            <v>3</v>
          </cell>
          <cell r="I167">
            <v>0</v>
          </cell>
          <cell r="K167" t="str">
            <v/>
          </cell>
          <cell r="L167">
            <v>0</v>
          </cell>
        </row>
        <row r="168">
          <cell r="B168">
            <v>5491</v>
          </cell>
          <cell r="D168" t="str">
            <v>2.12.6.4.1.25.70</v>
          </cell>
          <cell r="E168" t="str">
            <v>Porta documentos formato A4 - 1 un.</v>
          </cell>
          <cell r="G168">
            <v>1</v>
          </cell>
          <cell r="I168">
            <v>0</v>
          </cell>
          <cell r="K168" t="str">
            <v/>
          </cell>
          <cell r="L168">
            <v>0</v>
          </cell>
        </row>
        <row r="169">
          <cell r="B169">
            <v>5492</v>
          </cell>
          <cell r="D169" t="str">
            <v>2.12.6.4.1.25.71</v>
          </cell>
          <cell r="E169" t="str">
            <v>Conector aterramento para cabo até 4mm² - 1 un.</v>
          </cell>
          <cell r="G169">
            <v>1</v>
          </cell>
          <cell r="I169">
            <v>0</v>
          </cell>
          <cell r="K169" t="str">
            <v/>
          </cell>
          <cell r="L169">
            <v>0</v>
          </cell>
        </row>
        <row r="170">
          <cell r="B170">
            <v>4963</v>
          </cell>
          <cell r="C170" t="str">
            <v>F</v>
          </cell>
          <cell r="D170" t="str">
            <v>12.4.4.1.25</v>
          </cell>
          <cell r="E170" t="str">
            <v>CCM para comando e proteção de motores 10CV (1+1)  com conversor de frequencia composta por:</v>
          </cell>
          <cell r="F170" t="str">
            <v>un</v>
          </cell>
          <cell r="G170">
            <v>1</v>
          </cell>
          <cell r="H170">
            <v>26200.01</v>
          </cell>
          <cell r="I170">
            <v>20153.849999999999</v>
          </cell>
          <cell r="J170">
            <v>1</v>
          </cell>
          <cell r="K170">
            <v>26200.01</v>
          </cell>
          <cell r="L170">
            <v>-0.01</v>
          </cell>
          <cell r="N170">
            <v>26200</v>
          </cell>
          <cell r="O170">
            <v>26200</v>
          </cell>
        </row>
        <row r="171">
          <cell r="B171">
            <v>4964</v>
          </cell>
          <cell r="D171" t="str">
            <v>2.12.4.4.1.25.1</v>
          </cell>
          <cell r="E171" t="str">
            <v>Disjuntor tripolar em caixa moldada IN=50A 10Ka 220V máximo de 690Vca relê de Proteção termomagnética - 1 un.</v>
          </cell>
          <cell r="F171">
            <v>1</v>
          </cell>
          <cell r="I171">
            <v>0</v>
          </cell>
          <cell r="K171" t="str">
            <v/>
          </cell>
          <cell r="L171">
            <v>0</v>
          </cell>
        </row>
        <row r="172">
          <cell r="B172">
            <v>4965</v>
          </cell>
          <cell r="D172" t="str">
            <v>2.12.4.4.1.25.2</v>
          </cell>
          <cell r="E172" t="str">
            <v>Bloco de contato auxiliar 1NAF - 2 un.</v>
          </cell>
          <cell r="F172">
            <v>2</v>
          </cell>
          <cell r="I172">
            <v>0</v>
          </cell>
          <cell r="K172" t="str">
            <v/>
          </cell>
          <cell r="L172">
            <v>0</v>
          </cell>
        </row>
        <row r="173">
          <cell r="B173">
            <v>4966</v>
          </cell>
          <cell r="D173" t="str">
            <v>2.12.4.4.1.25.3</v>
          </cell>
          <cell r="E173" t="str">
            <v>Bloco de contato de alarme 1NAF - 1 un.</v>
          </cell>
          <cell r="F173">
            <v>1</v>
          </cell>
          <cell r="I173">
            <v>0</v>
          </cell>
          <cell r="K173" t="str">
            <v/>
          </cell>
          <cell r="L173">
            <v>0</v>
          </cell>
        </row>
        <row r="174">
          <cell r="B174">
            <v>4967</v>
          </cell>
          <cell r="D174" t="str">
            <v>2.12.4.4.1.25.4</v>
          </cell>
          <cell r="E174" t="str">
            <v>Acionamento Rotativo externo com manopla rotativa prol.           - 1 un.</v>
          </cell>
          <cell r="F174">
            <v>1</v>
          </cell>
          <cell r="I174">
            <v>0</v>
          </cell>
          <cell r="K174" t="str">
            <v/>
          </cell>
          <cell r="L174">
            <v>0</v>
          </cell>
        </row>
        <row r="175">
          <cell r="B175">
            <v>4968</v>
          </cell>
          <cell r="D175" t="str">
            <v>2.12.4.4.1.25.5</v>
          </cell>
          <cell r="E175" t="str">
            <v>Transformador de corrente de baixa tensão a seco uso interno classe 0,6 Kv,relação 50/5A exatidão 0,3c2,5 p/ med.   -     3 un.</v>
          </cell>
          <cell r="F175">
            <v>3</v>
          </cell>
          <cell r="I175">
            <v>0</v>
          </cell>
          <cell r="K175" t="str">
            <v/>
          </cell>
          <cell r="L175">
            <v>0</v>
          </cell>
        </row>
        <row r="176">
          <cell r="B176">
            <v>4969</v>
          </cell>
          <cell r="D176" t="str">
            <v>2.12.4.4.1.25.6</v>
          </cell>
          <cell r="E176" t="str">
            <v>Medidor microprocessado de grandeza elétrica medição de corrente, tensão, demanda de energia c/com.Modebus - 1 un.</v>
          </cell>
          <cell r="F176">
            <v>1</v>
          </cell>
          <cell r="I176">
            <v>0</v>
          </cell>
          <cell r="K176" t="str">
            <v/>
          </cell>
          <cell r="L176">
            <v>0</v>
          </cell>
        </row>
        <row r="177">
          <cell r="B177">
            <v>4970</v>
          </cell>
          <cell r="D177" t="str">
            <v>2.12.4.4.1.25.7</v>
          </cell>
          <cell r="E177" t="str">
            <v>Chave de aferição montagem semi-embutida ( porta do painel) com 10 chaves ( 6 para circuito de corrente 4para tensão) - 1 un.</v>
          </cell>
          <cell r="F177">
            <v>1</v>
          </cell>
          <cell r="I177">
            <v>0</v>
          </cell>
          <cell r="K177" t="str">
            <v/>
          </cell>
          <cell r="L177">
            <v>0</v>
          </cell>
        </row>
        <row r="178">
          <cell r="B178">
            <v>4971</v>
          </cell>
          <cell r="D178" t="str">
            <v>2.12.4.4.1.25.8</v>
          </cell>
          <cell r="E178" t="str">
            <v>Disjuntor tripolar termomagnético corrente ajuste 1,0-1,6 10Ka 440V - 1 un.</v>
          </cell>
          <cell r="F178">
            <v>1</v>
          </cell>
          <cell r="I178">
            <v>0</v>
          </cell>
          <cell r="K178" t="str">
            <v/>
          </cell>
          <cell r="L178">
            <v>0</v>
          </cell>
        </row>
        <row r="179">
          <cell r="B179">
            <v>4972</v>
          </cell>
          <cell r="D179" t="str">
            <v>2.12.4.4.1.25.9</v>
          </cell>
          <cell r="E179" t="str">
            <v>Disjuntor tripolar termomagnético corrente ajuste1,0-1,6A 10Ka 440V - 1 un.</v>
          </cell>
          <cell r="F179">
            <v>1</v>
          </cell>
          <cell r="I179">
            <v>0</v>
          </cell>
          <cell r="K179" t="str">
            <v/>
          </cell>
          <cell r="L179">
            <v>0</v>
          </cell>
        </row>
        <row r="180">
          <cell r="B180">
            <v>4973</v>
          </cell>
          <cell r="D180" t="str">
            <v>2.12.4.4.1.25.10</v>
          </cell>
          <cell r="E180" t="str">
            <v>Disjuntor tripolar termomagnético corrente ajuste20-25A 50Ka 400/415V - 1 un.</v>
          </cell>
          <cell r="F180">
            <v>1</v>
          </cell>
          <cell r="I180">
            <v>0</v>
          </cell>
          <cell r="K180" t="str">
            <v/>
          </cell>
          <cell r="L180">
            <v>0</v>
          </cell>
        </row>
        <row r="181">
          <cell r="B181">
            <v>4974</v>
          </cell>
          <cell r="D181" t="str">
            <v>2.12.4.4.1.25.11</v>
          </cell>
          <cell r="E181" t="str">
            <v>Disjuntor mono termomagnético IN=6A curva B ICC= 6Ka/127V - 2 un.</v>
          </cell>
          <cell r="F181">
            <v>2</v>
          </cell>
          <cell r="I181">
            <v>0</v>
          </cell>
          <cell r="K181" t="str">
            <v/>
          </cell>
          <cell r="L181">
            <v>0</v>
          </cell>
        </row>
        <row r="182">
          <cell r="B182">
            <v>4975</v>
          </cell>
          <cell r="D182" t="str">
            <v>2.12.4.4.1.25.12</v>
          </cell>
          <cell r="E182" t="str">
            <v>Disjuntor mono termomagnético IN=10A curva C ICC= 6Ka/127V - 1 un.</v>
          </cell>
          <cell r="F182">
            <v>1</v>
          </cell>
          <cell r="I182">
            <v>0</v>
          </cell>
          <cell r="K182" t="str">
            <v/>
          </cell>
          <cell r="L182">
            <v>0</v>
          </cell>
        </row>
        <row r="183">
          <cell r="B183">
            <v>4976</v>
          </cell>
          <cell r="D183" t="str">
            <v>2.12.4.4.1.25.13</v>
          </cell>
          <cell r="E183" t="str">
            <v>Sinaleiro vermelho, alim. direta DIN 30,5 MM série pesada
 - 1 un.</v>
          </cell>
          <cell r="F183">
            <v>1</v>
          </cell>
          <cell r="I183">
            <v>0</v>
          </cell>
          <cell r="K183" t="str">
            <v/>
          </cell>
          <cell r="L183">
            <v>0</v>
          </cell>
        </row>
        <row r="184">
          <cell r="B184">
            <v>4977</v>
          </cell>
          <cell r="D184" t="str">
            <v>2.12.4.4.1.25.14</v>
          </cell>
          <cell r="E184" t="str">
            <v>Lâmpada led's (base BA 9S) vermelho alim. 127V - 1 un.</v>
          </cell>
          <cell r="F184">
            <v>1</v>
          </cell>
          <cell r="I184">
            <v>0</v>
          </cell>
          <cell r="K184" t="str">
            <v/>
          </cell>
          <cell r="L184">
            <v>0</v>
          </cell>
        </row>
        <row r="185">
          <cell r="B185">
            <v>4978</v>
          </cell>
          <cell r="D185" t="str">
            <v>2.12.4.4.1.25.15</v>
          </cell>
          <cell r="E185" t="str">
            <v>Sinaleiro verde,alim.direta DIN 30,5MM série pesada - 1 un.</v>
          </cell>
          <cell r="F185">
            <v>1</v>
          </cell>
          <cell r="I185">
            <v>0</v>
          </cell>
          <cell r="K185" t="str">
            <v/>
          </cell>
          <cell r="L185">
            <v>0</v>
          </cell>
        </row>
        <row r="186">
          <cell r="B186">
            <v>4979</v>
          </cell>
          <cell r="D186" t="str">
            <v>2.12.4.4.1.25.16</v>
          </cell>
          <cell r="E186" t="str">
            <v>Lâmpada led's (base BA 9S) verde alim. 127V - 1 un.</v>
          </cell>
          <cell r="F186">
            <v>1</v>
          </cell>
          <cell r="I186">
            <v>0</v>
          </cell>
          <cell r="K186" t="str">
            <v/>
          </cell>
          <cell r="L186">
            <v>0</v>
          </cell>
        </row>
        <row r="187">
          <cell r="B187">
            <v>4980</v>
          </cell>
          <cell r="D187" t="str">
            <v>2.12.4.4.1.25.17</v>
          </cell>
          <cell r="E187" t="str">
            <v>Borne para cabo 2,5mm² passo 5,2mm - 10 un.</v>
          </cell>
          <cell r="F187">
            <v>10</v>
          </cell>
          <cell r="I187">
            <v>0</v>
          </cell>
          <cell r="K187" t="str">
            <v/>
          </cell>
          <cell r="L187">
            <v>0</v>
          </cell>
        </row>
        <row r="188">
          <cell r="B188">
            <v>4981</v>
          </cell>
          <cell r="D188" t="str">
            <v>2.12.4.4.1.25.18</v>
          </cell>
          <cell r="E188" t="str">
            <v>Poste para separação - 2 un.</v>
          </cell>
          <cell r="F188">
            <v>2</v>
          </cell>
          <cell r="I188">
            <v>0</v>
          </cell>
          <cell r="K188" t="str">
            <v/>
          </cell>
          <cell r="L188">
            <v>0</v>
          </cell>
        </row>
        <row r="189">
          <cell r="B189">
            <v>4982</v>
          </cell>
          <cell r="D189" t="str">
            <v>2.12.4.4.1.25.19</v>
          </cell>
          <cell r="E189" t="str">
            <v>Placa final para borne 2,5mm - 1 un.</v>
          </cell>
          <cell r="F189">
            <v>1</v>
          </cell>
          <cell r="I189">
            <v>0</v>
          </cell>
          <cell r="K189" t="str">
            <v/>
          </cell>
          <cell r="L189">
            <v>0</v>
          </cell>
        </row>
        <row r="190">
          <cell r="B190">
            <v>4983</v>
          </cell>
          <cell r="D190" t="str">
            <v>2.12.4.4.1.25.20</v>
          </cell>
          <cell r="E190" t="str">
            <v>Alimentador</v>
          </cell>
          <cell r="F190" t="str">
            <v/>
          </cell>
          <cell r="I190">
            <v>0</v>
          </cell>
          <cell r="K190" t="str">
            <v/>
          </cell>
          <cell r="L190">
            <v>0</v>
          </cell>
        </row>
        <row r="191">
          <cell r="B191">
            <v>4984</v>
          </cell>
          <cell r="D191" t="str">
            <v>2.12.4.4.1.25.21</v>
          </cell>
          <cell r="E191" t="str">
            <v>Disjuntor tripolar DE BAIXA TENSÃO em caixa moldada - 1 un.</v>
          </cell>
          <cell r="F191">
            <v>1</v>
          </cell>
          <cell r="I191">
            <v>0</v>
          </cell>
          <cell r="K191" t="str">
            <v/>
          </cell>
          <cell r="L191">
            <v>0</v>
          </cell>
        </row>
        <row r="192">
          <cell r="B192">
            <v>4985</v>
          </cell>
          <cell r="D192" t="str">
            <v>2.12.4.4.1.25.22</v>
          </cell>
          <cell r="E192" t="str">
            <v>execução fixa IN=32A 36Ka/380V,  V.máx 600Vca relè prot. - 1 un.</v>
          </cell>
          <cell r="F192">
            <v>1</v>
          </cell>
          <cell r="I192">
            <v>0</v>
          </cell>
          <cell r="K192" t="str">
            <v/>
          </cell>
          <cell r="L192">
            <v>0</v>
          </cell>
        </row>
        <row r="193">
          <cell r="B193">
            <v>4986</v>
          </cell>
          <cell r="D193" t="str">
            <v>2.12.4.4.1.25.23</v>
          </cell>
          <cell r="E193" t="str">
            <v>Bloco de contato auxiliar 1NAF - 3 un.</v>
          </cell>
          <cell r="F193">
            <v>3</v>
          </cell>
          <cell r="I193">
            <v>0</v>
          </cell>
          <cell r="K193" t="str">
            <v/>
          </cell>
          <cell r="L193">
            <v>0</v>
          </cell>
        </row>
        <row r="194">
          <cell r="B194">
            <v>4987</v>
          </cell>
          <cell r="D194" t="str">
            <v>2.12.4.4.1.25.24</v>
          </cell>
          <cell r="E194" t="str">
            <v>Bloco de contato de alarme 1NAF - 1 un.</v>
          </cell>
          <cell r="F194">
            <v>1</v>
          </cell>
          <cell r="I194">
            <v>0</v>
          </cell>
          <cell r="K194" t="str">
            <v/>
          </cell>
          <cell r="L194">
            <v>0</v>
          </cell>
        </row>
        <row r="195">
          <cell r="B195">
            <v>4988</v>
          </cell>
          <cell r="D195" t="str">
            <v>2.12.4.4.1.25.25</v>
          </cell>
          <cell r="E195" t="str">
            <v>Borne para cabo 4,0mm² passo 5,2mm - 6 un.</v>
          </cell>
          <cell r="F195">
            <v>6</v>
          </cell>
          <cell r="I195">
            <v>0</v>
          </cell>
          <cell r="K195" t="str">
            <v/>
          </cell>
          <cell r="L195">
            <v>0</v>
          </cell>
        </row>
        <row r="196">
          <cell r="B196">
            <v>4989</v>
          </cell>
          <cell r="D196" t="str">
            <v>2.12.4.4.1.25.26</v>
          </cell>
          <cell r="E196" t="str">
            <v>Poste para separação - 6 un.</v>
          </cell>
          <cell r="F196">
            <v>6</v>
          </cell>
          <cell r="I196">
            <v>0</v>
          </cell>
          <cell r="K196" t="str">
            <v/>
          </cell>
          <cell r="L196">
            <v>0</v>
          </cell>
        </row>
        <row r="197">
          <cell r="B197">
            <v>4990</v>
          </cell>
          <cell r="D197" t="str">
            <v>2.12.4.4.1.25.27</v>
          </cell>
          <cell r="E197" t="str">
            <v>Placa final para borne 4,0mm² - 3 un.</v>
          </cell>
          <cell r="F197">
            <v>3</v>
          </cell>
          <cell r="I197">
            <v>0</v>
          </cell>
          <cell r="K197" t="str">
            <v/>
          </cell>
          <cell r="L197">
            <v>0</v>
          </cell>
        </row>
        <row r="198">
          <cell r="B198">
            <v>4991</v>
          </cell>
          <cell r="D198" t="str">
            <v>2.12.4.4.1.25.28</v>
          </cell>
          <cell r="E198" t="str">
            <v>Decafix para borne 4,0mm² - 18 un.</v>
          </cell>
          <cell r="F198">
            <v>18</v>
          </cell>
          <cell r="I198">
            <v>0</v>
          </cell>
          <cell r="K198" t="str">
            <v/>
          </cell>
          <cell r="L198">
            <v>0</v>
          </cell>
        </row>
        <row r="199">
          <cell r="B199">
            <v>4992</v>
          </cell>
          <cell r="D199" t="str">
            <v>2.12.4.4.1.25.29</v>
          </cell>
          <cell r="E199" t="str">
            <v>Partida para o Inversor de 10 CV</v>
          </cell>
          <cell r="F199" t="str">
            <v/>
          </cell>
          <cell r="I199">
            <v>0</v>
          </cell>
          <cell r="K199" t="str">
            <v/>
          </cell>
          <cell r="L199">
            <v>0</v>
          </cell>
        </row>
        <row r="200">
          <cell r="B200">
            <v>4993</v>
          </cell>
          <cell r="D200" t="str">
            <v>2.12.4.4.1.25.30</v>
          </cell>
          <cell r="E200" t="str">
            <v>Chave desconectora tripolar com base fusível tamanho 1 corrente 50 A  tensão de 690Vca - 2 un.</v>
          </cell>
          <cell r="F200">
            <v>2</v>
          </cell>
          <cell r="I200">
            <v>0</v>
          </cell>
          <cell r="K200" t="str">
            <v/>
          </cell>
          <cell r="L200">
            <v>0</v>
          </cell>
        </row>
        <row r="201">
          <cell r="B201">
            <v>4994</v>
          </cell>
          <cell r="D201" t="str">
            <v>2.12.4.4.1.25.31</v>
          </cell>
          <cell r="E201" t="str">
            <v>Fusível NH 50A tamanho 00 - 6 un.</v>
          </cell>
          <cell r="F201">
            <v>6</v>
          </cell>
          <cell r="I201">
            <v>0</v>
          </cell>
          <cell r="K201" t="str">
            <v/>
          </cell>
          <cell r="L201">
            <v>0</v>
          </cell>
        </row>
        <row r="202">
          <cell r="B202">
            <v>4995</v>
          </cell>
          <cell r="D202" t="str">
            <v>2.12.4.4.1.25.32</v>
          </cell>
          <cell r="E202" t="str">
            <v>Inversor de Frequência micriprocessado para controle de um motor de 10 CV em 380 V /60Hz Kit IHM no inversor,com RS 458 / Modbus - 2 un.</v>
          </cell>
          <cell r="F202">
            <v>2</v>
          </cell>
          <cell r="I202">
            <v>0</v>
          </cell>
          <cell r="K202" t="str">
            <v/>
          </cell>
          <cell r="L202">
            <v>0</v>
          </cell>
        </row>
        <row r="203">
          <cell r="B203">
            <v>4996</v>
          </cell>
          <cell r="D203" t="str">
            <v>2.12.4.4.1.25.33</v>
          </cell>
          <cell r="E203" t="str">
            <v>Kit terminal remoto p/inversor porta IP54 para terminal gráfico janela IP65 para porta TG cabo com 3 metros para term. Gráfico - 2 un.</v>
          </cell>
          <cell r="F203">
            <v>2</v>
          </cell>
          <cell r="I203">
            <v>0</v>
          </cell>
          <cell r="K203" t="str">
            <v/>
          </cell>
          <cell r="L203">
            <v>0</v>
          </cell>
        </row>
        <row r="204">
          <cell r="B204">
            <v>4997</v>
          </cell>
          <cell r="D204" t="str">
            <v>2.12.4.4.1.25.34</v>
          </cell>
          <cell r="E204" t="str">
            <v>Contator tripolar IN=32A(AC3) contatos auxiliar 2NA+2NF 127V - 2 un.</v>
          </cell>
          <cell r="F204">
            <v>2</v>
          </cell>
          <cell r="I204">
            <v>0</v>
          </cell>
          <cell r="K204" t="str">
            <v/>
          </cell>
          <cell r="L204">
            <v>0</v>
          </cell>
        </row>
        <row r="205">
          <cell r="B205">
            <v>4998</v>
          </cell>
          <cell r="D205" t="str">
            <v>2.12.4.4.1.25.35</v>
          </cell>
          <cell r="E205" t="str">
            <v>Contato auxiliar frontal 2NA+2NF P/ contator série D - 2 un.</v>
          </cell>
          <cell r="F205">
            <v>2</v>
          </cell>
          <cell r="I205">
            <v>0</v>
          </cell>
          <cell r="K205" t="str">
            <v/>
          </cell>
          <cell r="L205">
            <v>0</v>
          </cell>
        </row>
        <row r="206">
          <cell r="B206">
            <v>4999</v>
          </cell>
          <cell r="D206" t="str">
            <v>2.12.4.4.1.25.36</v>
          </cell>
          <cell r="E206" t="str">
            <v>Relê TRD com retardo na desenergização tensão alim. 127 Vca 60Hz Tempo de atuação de 60 seg  com um contato 1NAF -     2 un.</v>
          </cell>
          <cell r="F206">
            <v>2</v>
          </cell>
          <cell r="I206">
            <v>0</v>
          </cell>
          <cell r="K206" t="str">
            <v/>
          </cell>
          <cell r="L206">
            <v>0</v>
          </cell>
        </row>
        <row r="207">
          <cell r="B207">
            <v>5000</v>
          </cell>
          <cell r="D207" t="str">
            <v>2.12.4.4.1.25.37</v>
          </cell>
          <cell r="E207" t="str">
            <v>Contator auxiliar2NA+2NF bobine de 127 V/60Hz - 6 un.</v>
          </cell>
          <cell r="F207">
            <v>6</v>
          </cell>
          <cell r="I207">
            <v>0</v>
          </cell>
          <cell r="K207" t="str">
            <v/>
          </cell>
          <cell r="L207">
            <v>0</v>
          </cell>
        </row>
        <row r="208">
          <cell r="B208">
            <v>5001</v>
          </cell>
          <cell r="D208" t="str">
            <v>2.12.4.4.1.25.38</v>
          </cell>
          <cell r="E208" t="str">
            <v>Disjuntor mono termomagnético IN=6A curva B ICC6Ka/127V -     2 un.</v>
          </cell>
          <cell r="F208">
            <v>2</v>
          </cell>
          <cell r="I208">
            <v>0</v>
          </cell>
          <cell r="K208" t="str">
            <v/>
          </cell>
          <cell r="L208">
            <v>0</v>
          </cell>
        </row>
        <row r="209">
          <cell r="B209">
            <v>5002</v>
          </cell>
          <cell r="D209" t="str">
            <v>2.12.4.4.1.25.39</v>
          </cell>
          <cell r="E209" t="str">
            <v>Partida para o Inversor de 10 CV</v>
          </cell>
          <cell r="F209" t="str">
            <v/>
          </cell>
          <cell r="I209">
            <v>0</v>
          </cell>
          <cell r="K209" t="str">
            <v/>
          </cell>
          <cell r="L209">
            <v>0</v>
          </cell>
        </row>
        <row r="210">
          <cell r="B210">
            <v>5003</v>
          </cell>
          <cell r="D210" t="str">
            <v>2.12.4.4.1.25.40</v>
          </cell>
          <cell r="E210" t="str">
            <v>Sinaleiro vermelho, alim. direta DIN 30,5 MM série pesada    -      2 un.</v>
          </cell>
          <cell r="F210">
            <v>2</v>
          </cell>
          <cell r="I210">
            <v>0</v>
          </cell>
          <cell r="K210" t="str">
            <v/>
          </cell>
          <cell r="L210">
            <v>0</v>
          </cell>
        </row>
        <row r="211">
          <cell r="B211">
            <v>5004</v>
          </cell>
          <cell r="D211" t="str">
            <v>2.12.4.4.1.25.41</v>
          </cell>
          <cell r="E211" t="str">
            <v>Lâmpada led's (base BA 9S) vermelho alim. 127V - 2 un.</v>
          </cell>
          <cell r="F211">
            <v>2</v>
          </cell>
          <cell r="I211">
            <v>0</v>
          </cell>
          <cell r="K211" t="str">
            <v/>
          </cell>
          <cell r="L211">
            <v>0</v>
          </cell>
        </row>
        <row r="212">
          <cell r="B212">
            <v>5005</v>
          </cell>
          <cell r="D212" t="str">
            <v>2.12.4.4.1.25.42</v>
          </cell>
          <cell r="E212" t="str">
            <v>Sinaleiro verde,alim.direta DIN 30,5MM série pesada - 2 un.</v>
          </cell>
          <cell r="F212">
            <v>2</v>
          </cell>
          <cell r="I212">
            <v>0</v>
          </cell>
          <cell r="K212" t="str">
            <v/>
          </cell>
          <cell r="L212">
            <v>0</v>
          </cell>
        </row>
        <row r="213">
          <cell r="B213">
            <v>5006</v>
          </cell>
          <cell r="D213" t="str">
            <v>2.12.4.4.1.25.43</v>
          </cell>
          <cell r="E213" t="str">
            <v>Lâmpada led's (base BA 9S) verde alim. 127V - 2 un.</v>
          </cell>
          <cell r="F213">
            <v>2</v>
          </cell>
          <cell r="I213">
            <v>0</v>
          </cell>
          <cell r="K213" t="str">
            <v/>
          </cell>
          <cell r="L213">
            <v>0</v>
          </cell>
        </row>
        <row r="214">
          <cell r="B214">
            <v>5007</v>
          </cell>
          <cell r="D214" t="str">
            <v>2.12.4.4.1.25.44</v>
          </cell>
          <cell r="E214" t="str">
            <v>Borne para cabo 4,0mm² passo 5,2mm - 60 un.</v>
          </cell>
          <cell r="F214">
            <v>60</v>
          </cell>
          <cell r="I214">
            <v>0</v>
          </cell>
          <cell r="K214" t="str">
            <v/>
          </cell>
          <cell r="L214">
            <v>0</v>
          </cell>
        </row>
        <row r="215">
          <cell r="B215">
            <v>5008</v>
          </cell>
          <cell r="D215" t="str">
            <v>2.12.4.4.1.25.45</v>
          </cell>
          <cell r="E215" t="str">
            <v>Poste para separação - 3 un.</v>
          </cell>
          <cell r="F215">
            <v>3</v>
          </cell>
          <cell r="I215">
            <v>0</v>
          </cell>
          <cell r="K215" t="str">
            <v/>
          </cell>
          <cell r="L215">
            <v>0</v>
          </cell>
        </row>
        <row r="216">
          <cell r="B216">
            <v>5009</v>
          </cell>
          <cell r="D216" t="str">
            <v>2.12.4.4.1.25.46</v>
          </cell>
          <cell r="E216" t="str">
            <v>Placa final para borne 4,0mm² - 2 un.</v>
          </cell>
          <cell r="F216">
            <v>2</v>
          </cell>
          <cell r="I216">
            <v>0</v>
          </cell>
          <cell r="K216" t="str">
            <v/>
          </cell>
          <cell r="L216">
            <v>0</v>
          </cell>
        </row>
        <row r="217">
          <cell r="B217">
            <v>5010</v>
          </cell>
          <cell r="D217" t="str">
            <v>2.12.4.4.1.25.47</v>
          </cell>
          <cell r="E217" t="str">
            <v>Decafix para borne 4,0mm² - 120 un.</v>
          </cell>
          <cell r="F217">
            <v>120</v>
          </cell>
          <cell r="I217">
            <v>0</v>
          </cell>
          <cell r="K217" t="str">
            <v/>
          </cell>
          <cell r="L217">
            <v>0</v>
          </cell>
        </row>
        <row r="218">
          <cell r="B218">
            <v>5011</v>
          </cell>
          <cell r="D218" t="str">
            <v>2.12.4.4.1.25.48</v>
          </cell>
          <cell r="E218" t="str">
            <v>Borne para cabo 4,0mm² passo 5,2mm - 30 un.</v>
          </cell>
          <cell r="F218">
            <v>30</v>
          </cell>
          <cell r="I218">
            <v>0</v>
          </cell>
          <cell r="K218" t="str">
            <v/>
          </cell>
          <cell r="L218">
            <v>0</v>
          </cell>
        </row>
        <row r="219">
          <cell r="B219">
            <v>5012</v>
          </cell>
          <cell r="D219" t="str">
            <v>2.12.4.4.1.25.49</v>
          </cell>
          <cell r="E219" t="str">
            <v>Poste para separação - 4 un.</v>
          </cell>
          <cell r="F219">
            <v>4</v>
          </cell>
          <cell r="I219">
            <v>0</v>
          </cell>
          <cell r="K219" t="str">
            <v/>
          </cell>
          <cell r="L219">
            <v>0</v>
          </cell>
        </row>
        <row r="220">
          <cell r="B220">
            <v>5013</v>
          </cell>
          <cell r="D220" t="str">
            <v>2.12.4.4.1.25.50</v>
          </cell>
          <cell r="E220" t="str">
            <v>Placa final para borne 4,0mm² - 2 un.</v>
          </cell>
          <cell r="F220">
            <v>2</v>
          </cell>
          <cell r="I220">
            <v>0</v>
          </cell>
          <cell r="K220" t="str">
            <v/>
          </cell>
          <cell r="L220">
            <v>0</v>
          </cell>
        </row>
        <row r="221">
          <cell r="B221">
            <v>5014</v>
          </cell>
          <cell r="D221" t="str">
            <v>2.12.4.4.1.25.51</v>
          </cell>
          <cell r="E221" t="str">
            <v>Decafix para borne 4,0mm² - 60 un.</v>
          </cell>
          <cell r="F221">
            <v>60</v>
          </cell>
          <cell r="I221">
            <v>0</v>
          </cell>
          <cell r="K221" t="str">
            <v/>
          </cell>
          <cell r="L221">
            <v>0</v>
          </cell>
        </row>
        <row r="222">
          <cell r="B222">
            <v>5015</v>
          </cell>
          <cell r="D222" t="str">
            <v>2.12.4.4.1.25.52</v>
          </cell>
          <cell r="E222" t="str">
            <v>Borne para cabo 4,0mm² passo 5,2mm - 30 un.</v>
          </cell>
          <cell r="F222">
            <v>30</v>
          </cell>
          <cell r="I222">
            <v>0</v>
          </cell>
          <cell r="K222" t="str">
            <v/>
          </cell>
          <cell r="L222">
            <v>0</v>
          </cell>
        </row>
        <row r="223">
          <cell r="B223">
            <v>5016</v>
          </cell>
          <cell r="D223" t="str">
            <v>2.12.4.4.1.25.53</v>
          </cell>
          <cell r="E223" t="str">
            <v>Poste para separação - 4 un.</v>
          </cell>
          <cell r="F223">
            <v>4</v>
          </cell>
          <cell r="I223">
            <v>0</v>
          </cell>
          <cell r="K223" t="str">
            <v/>
          </cell>
          <cell r="L223">
            <v>0</v>
          </cell>
        </row>
        <row r="224">
          <cell r="B224">
            <v>5017</v>
          </cell>
          <cell r="D224" t="str">
            <v>2.12.4.4.1.25.54</v>
          </cell>
          <cell r="E224" t="str">
            <v>Placa final para borne 4,0mm² -2 un.</v>
          </cell>
          <cell r="F224">
            <v>2</v>
          </cell>
          <cell r="I224">
            <v>0</v>
          </cell>
          <cell r="K224" t="str">
            <v/>
          </cell>
          <cell r="L224">
            <v>0</v>
          </cell>
        </row>
        <row r="225">
          <cell r="B225">
            <v>5018</v>
          </cell>
          <cell r="D225" t="str">
            <v>2.12.4.4.1.25.55</v>
          </cell>
          <cell r="E225" t="str">
            <v>Decafix para borne 4,0mm² - 60 un.</v>
          </cell>
          <cell r="F225">
            <v>60</v>
          </cell>
          <cell r="I225">
            <v>0</v>
          </cell>
          <cell r="K225" t="str">
            <v/>
          </cell>
          <cell r="L225">
            <v>0</v>
          </cell>
        </row>
        <row r="226">
          <cell r="B226">
            <v>5019</v>
          </cell>
          <cell r="D226" t="str">
            <v>2.12.4.4.1.25.56</v>
          </cell>
          <cell r="E226" t="str">
            <v>Veneziana de ventilação - 4 un.</v>
          </cell>
          <cell r="F226">
            <v>4</v>
          </cell>
          <cell r="I226">
            <v>0</v>
          </cell>
          <cell r="K226" t="str">
            <v/>
          </cell>
          <cell r="L226">
            <v>0</v>
          </cell>
        </row>
        <row r="227">
          <cell r="B227">
            <v>5020</v>
          </cell>
          <cell r="D227" t="str">
            <v>2.12.4.4.1.25.57</v>
          </cell>
          <cell r="E227" t="str">
            <v>Ventilação 127 V - 2 un.</v>
          </cell>
          <cell r="F227">
            <v>2</v>
          </cell>
          <cell r="I227">
            <v>0</v>
          </cell>
          <cell r="K227" t="str">
            <v/>
          </cell>
          <cell r="L227">
            <v>0</v>
          </cell>
        </row>
        <row r="228">
          <cell r="B228">
            <v>5021</v>
          </cell>
          <cell r="D228" t="str">
            <v>2.12.4.4.1.25.58</v>
          </cell>
          <cell r="E228" t="str">
            <v>Diversos</v>
          </cell>
          <cell r="F228" t="str">
            <v/>
          </cell>
          <cell r="I228">
            <v>0</v>
          </cell>
          <cell r="K228" t="str">
            <v/>
          </cell>
          <cell r="L228">
            <v>0</v>
          </cell>
        </row>
        <row r="229">
          <cell r="B229">
            <v>5022</v>
          </cell>
          <cell r="D229" t="str">
            <v>2.12.4.4.1.25.59</v>
          </cell>
          <cell r="E229" t="str">
            <v>Disjuntor mono termomagnético IN=6A curva B ICC6Ka/127V  -     1 un.</v>
          </cell>
          <cell r="F229">
            <v>1</v>
          </cell>
          <cell r="I229">
            <v>0</v>
          </cell>
          <cell r="K229" t="str">
            <v/>
          </cell>
          <cell r="L229">
            <v>0</v>
          </cell>
        </row>
        <row r="230">
          <cell r="B230">
            <v>5023</v>
          </cell>
          <cell r="D230" t="str">
            <v>2.12.4.4.1.25.60</v>
          </cell>
          <cell r="E230" t="str">
            <v>Borne para cabo 2,5mm² passo 5,2mm - 10 un.</v>
          </cell>
          <cell r="F230">
            <v>10</v>
          </cell>
          <cell r="I230">
            <v>0</v>
          </cell>
          <cell r="K230" t="str">
            <v/>
          </cell>
          <cell r="L230">
            <v>0</v>
          </cell>
        </row>
        <row r="231">
          <cell r="B231">
            <v>5024</v>
          </cell>
          <cell r="D231" t="str">
            <v>2.12.4.4.1.25.61</v>
          </cell>
          <cell r="E231" t="str">
            <v>Poste para separação - 2 un.</v>
          </cell>
          <cell r="F231">
            <v>2</v>
          </cell>
          <cell r="I231">
            <v>0</v>
          </cell>
          <cell r="K231" t="str">
            <v/>
          </cell>
          <cell r="L231">
            <v>0</v>
          </cell>
        </row>
        <row r="232">
          <cell r="B232">
            <v>5025</v>
          </cell>
          <cell r="D232" t="str">
            <v>2.12.4.4.1.25.62</v>
          </cell>
          <cell r="E232" t="str">
            <v>Placa final para borne 2,5mm - 1 un.</v>
          </cell>
          <cell r="F232">
            <v>1</v>
          </cell>
          <cell r="I232">
            <v>0</v>
          </cell>
          <cell r="K232" t="str">
            <v/>
          </cell>
          <cell r="L232">
            <v>0</v>
          </cell>
        </row>
        <row r="233">
          <cell r="B233">
            <v>5026</v>
          </cell>
          <cell r="D233" t="str">
            <v>2.12.4.4.1.25.63</v>
          </cell>
          <cell r="E233" t="str">
            <v>Decafix para borne 2,5mm² - 20 un.</v>
          </cell>
          <cell r="F233">
            <v>20</v>
          </cell>
          <cell r="I233">
            <v>0</v>
          </cell>
          <cell r="K233" t="str">
            <v/>
          </cell>
          <cell r="L233">
            <v>0</v>
          </cell>
        </row>
        <row r="234">
          <cell r="B234">
            <v>5027</v>
          </cell>
          <cell r="D234" t="str">
            <v>2.12.4.4.1.25.64</v>
          </cell>
          <cell r="E234" t="str">
            <v>Chave fim de curso 1NAF - 4 un.</v>
          </cell>
          <cell r="F234">
            <v>4</v>
          </cell>
          <cell r="I234">
            <v>0</v>
          </cell>
          <cell r="K234" t="str">
            <v/>
          </cell>
          <cell r="L234">
            <v>0</v>
          </cell>
        </row>
        <row r="235">
          <cell r="B235">
            <v>5028</v>
          </cell>
          <cell r="D235" t="str">
            <v>2.12.4.4.1.25.65</v>
          </cell>
          <cell r="E235" t="str">
            <v>Conjunto de iluminação fluorescente 9W alim. 127V - 3 un.</v>
          </cell>
          <cell r="F235">
            <v>3</v>
          </cell>
          <cell r="I235">
            <v>0</v>
          </cell>
          <cell r="K235" t="str">
            <v/>
          </cell>
          <cell r="L235">
            <v>0</v>
          </cell>
        </row>
        <row r="236">
          <cell r="B236">
            <v>5029</v>
          </cell>
          <cell r="D236" t="str">
            <v>2.12.4.4.1.25.66</v>
          </cell>
          <cell r="E236" t="str">
            <v>Termostato alim. 127V regulagem 20-60º C - 3 un.</v>
          </cell>
          <cell r="F236">
            <v>3</v>
          </cell>
          <cell r="I236">
            <v>0</v>
          </cell>
          <cell r="K236" t="str">
            <v/>
          </cell>
          <cell r="L236">
            <v>0</v>
          </cell>
        </row>
        <row r="237">
          <cell r="B237">
            <v>5030</v>
          </cell>
          <cell r="D237" t="str">
            <v>2.12.4.4.1.25.67</v>
          </cell>
          <cell r="E237" t="str">
            <v>Resistência de aquecimento 150W alim.127V - 3 un.</v>
          </cell>
          <cell r="F237">
            <v>3</v>
          </cell>
          <cell r="I237">
            <v>0</v>
          </cell>
          <cell r="K237" t="str">
            <v/>
          </cell>
          <cell r="L237">
            <v>0</v>
          </cell>
        </row>
        <row r="238">
          <cell r="B238">
            <v>5031</v>
          </cell>
          <cell r="D238" t="str">
            <v>2.12.4.4.1.25.68</v>
          </cell>
          <cell r="E238" t="str">
            <v>Tomada universal tipo industrial 2P+T 15A 127V - 3 un.</v>
          </cell>
          <cell r="F238">
            <v>3</v>
          </cell>
          <cell r="I238">
            <v>0</v>
          </cell>
          <cell r="K238" t="str">
            <v/>
          </cell>
          <cell r="L238">
            <v>0</v>
          </cell>
        </row>
        <row r="239">
          <cell r="B239">
            <v>5032</v>
          </cell>
          <cell r="D239" t="str">
            <v>2.12.4.4.1.25.69</v>
          </cell>
          <cell r="E239" t="str">
            <v>Porta documentos formato A4 - 1 un.</v>
          </cell>
          <cell r="F239">
            <v>1</v>
          </cell>
          <cell r="I239">
            <v>0</v>
          </cell>
          <cell r="K239" t="str">
            <v/>
          </cell>
          <cell r="L239">
            <v>0</v>
          </cell>
        </row>
        <row r="240">
          <cell r="B240">
            <v>5033</v>
          </cell>
          <cell r="D240" t="str">
            <v>2.12.4.4.1.25.70</v>
          </cell>
          <cell r="E240" t="str">
            <v>Conector aterramento para cabo até 4mm² - 1 un.</v>
          </cell>
          <cell r="F240">
            <v>1</v>
          </cell>
          <cell r="I240">
            <v>0</v>
          </cell>
          <cell r="K240" t="str">
            <v/>
          </cell>
          <cell r="L240">
            <v>0</v>
          </cell>
        </row>
        <row r="241">
          <cell r="B241">
            <v>4739</v>
          </cell>
          <cell r="C241" t="str">
            <v>F</v>
          </cell>
          <cell r="D241" t="str">
            <v>12.3.4.1.25</v>
          </cell>
          <cell r="E241" t="str">
            <v>CCM para comando e proteção de motores 20CV (1+1)  com conversor de frequencia composto por:</v>
          </cell>
          <cell r="F241" t="str">
            <v>un</v>
          </cell>
          <cell r="G241">
            <v>1</v>
          </cell>
          <cell r="H241">
            <v>63600</v>
          </cell>
          <cell r="I241">
            <v>48923.08</v>
          </cell>
          <cell r="J241">
            <v>1</v>
          </cell>
          <cell r="K241">
            <v>63600</v>
          </cell>
          <cell r="L241">
            <v>0</v>
          </cell>
          <cell r="N241">
            <v>63600</v>
          </cell>
          <cell r="O241">
            <v>63600</v>
          </cell>
        </row>
        <row r="242">
          <cell r="B242">
            <v>4740</v>
          </cell>
          <cell r="D242" t="str">
            <v>2.12.3.4.1.25.1</v>
          </cell>
          <cell r="E242" t="str">
            <v>Disjuntor tripolar em caixa moldada IN=80A 15Ka 220V máximo de 690 Vca relê de proteção termomagnética - 1 un.</v>
          </cell>
          <cell r="F242">
            <v>1</v>
          </cell>
          <cell r="I242">
            <v>0</v>
          </cell>
          <cell r="K242" t="str">
            <v/>
          </cell>
          <cell r="L242">
            <v>0</v>
          </cell>
        </row>
        <row r="243">
          <cell r="B243">
            <v>4741</v>
          </cell>
          <cell r="D243" t="str">
            <v>2.12.3.4.1.25.2</v>
          </cell>
          <cell r="E243" t="str">
            <v>Bloco de contato auxiliar 1NAF - 2 un.</v>
          </cell>
          <cell r="F243">
            <v>2</v>
          </cell>
          <cell r="I243">
            <v>0</v>
          </cell>
          <cell r="K243" t="str">
            <v/>
          </cell>
          <cell r="L243">
            <v>0</v>
          </cell>
        </row>
        <row r="244">
          <cell r="B244">
            <v>4742</v>
          </cell>
          <cell r="D244" t="str">
            <v>2.12.3.4.1.25.3</v>
          </cell>
          <cell r="E244" t="str">
            <v>Bloco de contato de alarme 1NAF - 1 un.</v>
          </cell>
          <cell r="F244">
            <v>1</v>
          </cell>
          <cell r="I244">
            <v>0</v>
          </cell>
          <cell r="K244" t="str">
            <v/>
          </cell>
          <cell r="L244">
            <v>0</v>
          </cell>
        </row>
        <row r="245">
          <cell r="B245">
            <v>4743</v>
          </cell>
          <cell r="D245" t="str">
            <v>2.12.3.4.1.25.4</v>
          </cell>
          <cell r="E245" t="str">
            <v>Acionamento Rotativo externo com manopla rotativa prol.   - 1 un.</v>
          </cell>
          <cell r="F245">
            <v>1</v>
          </cell>
          <cell r="I245">
            <v>0</v>
          </cell>
          <cell r="K245" t="str">
            <v/>
          </cell>
          <cell r="L245">
            <v>0</v>
          </cell>
        </row>
        <row r="246">
          <cell r="B246">
            <v>4744</v>
          </cell>
          <cell r="D246" t="str">
            <v>2.12.3.4.1.25.5</v>
          </cell>
          <cell r="E246" t="str">
            <v>Transformador de corrente de baixa tensão a seco uso interno classe 0,6 Kv,relação 80/5A exatidão 0,3c2,5 p/ med.    -    3 un.</v>
          </cell>
          <cell r="F246">
            <v>3</v>
          </cell>
          <cell r="I246">
            <v>0</v>
          </cell>
          <cell r="K246" t="str">
            <v/>
          </cell>
          <cell r="L246">
            <v>0</v>
          </cell>
        </row>
        <row r="247">
          <cell r="B247">
            <v>4745</v>
          </cell>
          <cell r="D247" t="str">
            <v>2.12.3.4.1.25.6</v>
          </cell>
          <cell r="E247" t="str">
            <v>Medidor microprocessado de grandeza elétrica medição de corrente, tensão, demanda de energia c/com.Modebus - 1 un.</v>
          </cell>
          <cell r="F247">
            <v>1</v>
          </cell>
          <cell r="I247">
            <v>0</v>
          </cell>
          <cell r="K247" t="str">
            <v/>
          </cell>
          <cell r="L247">
            <v>0</v>
          </cell>
        </row>
        <row r="248">
          <cell r="B248">
            <v>4746</v>
          </cell>
          <cell r="D248" t="str">
            <v>2.12.3.4.1.25.7</v>
          </cell>
          <cell r="E248" t="str">
            <v>Chave de aferição montagem semi-embutida ( porta do painel) com 10 chaves ( 6 para circuito de corrente 4para tensão) - 1 un.</v>
          </cell>
          <cell r="F248">
            <v>1</v>
          </cell>
          <cell r="I248">
            <v>0</v>
          </cell>
          <cell r="K248" t="str">
            <v/>
          </cell>
          <cell r="L248">
            <v>0</v>
          </cell>
        </row>
        <row r="249">
          <cell r="B249">
            <v>4747</v>
          </cell>
          <cell r="D249" t="str">
            <v>2.12.3.4.1.25.8</v>
          </cell>
          <cell r="E249" t="str">
            <v>Disjuntor tripolar termomagnético corrente ajuste 1,0-1,6 100Ka 440V - 1 un.</v>
          </cell>
          <cell r="F249">
            <v>1</v>
          </cell>
          <cell r="I249">
            <v>0</v>
          </cell>
          <cell r="K249" t="str">
            <v/>
          </cell>
          <cell r="L249">
            <v>0</v>
          </cell>
        </row>
        <row r="250">
          <cell r="B250">
            <v>4748</v>
          </cell>
          <cell r="D250" t="str">
            <v>2.12.3.4.1.25.9</v>
          </cell>
          <cell r="E250" t="str">
            <v>Disjuntor tripolar termomagnético corrente ajuste1,0-1,6A 100Ka 440V - 1 un.</v>
          </cell>
          <cell r="F250">
            <v>1</v>
          </cell>
          <cell r="I250">
            <v>0</v>
          </cell>
          <cell r="K250" t="str">
            <v/>
          </cell>
          <cell r="L250">
            <v>0</v>
          </cell>
        </row>
        <row r="251">
          <cell r="B251">
            <v>4749</v>
          </cell>
          <cell r="D251" t="str">
            <v>2.12.3.4.1.25.10</v>
          </cell>
          <cell r="E251" t="str">
            <v>Disjuntor tripolar termomagnético corrente ajuste20-25A 50Ka 400/415V - 1 un.</v>
          </cell>
          <cell r="F251">
            <v>1</v>
          </cell>
          <cell r="I251">
            <v>0</v>
          </cell>
          <cell r="K251" t="str">
            <v/>
          </cell>
          <cell r="L251">
            <v>0</v>
          </cell>
        </row>
        <row r="252">
          <cell r="B252">
            <v>4750</v>
          </cell>
          <cell r="D252" t="str">
            <v>2.12.3.4.1.25.11</v>
          </cell>
          <cell r="E252" t="str">
            <v>Disjuntor mono termomagnético IN=6A curva B ICC= 6Ka/127V - 2 un.</v>
          </cell>
          <cell r="F252">
            <v>2</v>
          </cell>
          <cell r="I252">
            <v>0</v>
          </cell>
          <cell r="K252" t="str">
            <v/>
          </cell>
          <cell r="L252">
            <v>0</v>
          </cell>
        </row>
        <row r="253">
          <cell r="B253">
            <v>4751</v>
          </cell>
          <cell r="D253" t="str">
            <v>2.12.3.4.1.25.12</v>
          </cell>
          <cell r="E253" t="str">
            <v>Disjuntor mono termomagnético IN=10A curva C ICC= 6Ka/127V - 1 un.</v>
          </cell>
          <cell r="F253">
            <v>1</v>
          </cell>
          <cell r="I253">
            <v>0</v>
          </cell>
          <cell r="K253" t="str">
            <v/>
          </cell>
          <cell r="L253">
            <v>0</v>
          </cell>
        </row>
        <row r="254">
          <cell r="B254">
            <v>4752</v>
          </cell>
          <cell r="D254" t="str">
            <v>2.12.3.4.1.25.13</v>
          </cell>
          <cell r="E254" t="str">
            <v>Sinaleiro vermelho,alim.direta DIN 30,5MM série pesada - 1 un.</v>
          </cell>
          <cell r="F254">
            <v>1</v>
          </cell>
          <cell r="I254">
            <v>0</v>
          </cell>
          <cell r="K254" t="str">
            <v/>
          </cell>
          <cell r="L254">
            <v>0</v>
          </cell>
        </row>
        <row r="255">
          <cell r="B255">
            <v>4753</v>
          </cell>
          <cell r="D255" t="str">
            <v>2.12.3.4.1.25.14</v>
          </cell>
          <cell r="E255" t="str">
            <v>Lâmpada led's (base BA 9S) vermelho alim. 127V - 1 un.</v>
          </cell>
          <cell r="F255">
            <v>1</v>
          </cell>
          <cell r="I255">
            <v>0</v>
          </cell>
          <cell r="K255" t="str">
            <v/>
          </cell>
          <cell r="L255">
            <v>0</v>
          </cell>
        </row>
        <row r="256">
          <cell r="B256">
            <v>4754</v>
          </cell>
          <cell r="D256" t="str">
            <v>2.12.3.4.1.25.15</v>
          </cell>
          <cell r="E256" t="str">
            <v>Sinaleiro verde,alim.direta DIN 30,5MM série pesada - 1 un.</v>
          </cell>
          <cell r="F256">
            <v>1</v>
          </cell>
          <cell r="I256">
            <v>0</v>
          </cell>
          <cell r="K256" t="str">
            <v/>
          </cell>
          <cell r="L256">
            <v>0</v>
          </cell>
        </row>
        <row r="257">
          <cell r="B257">
            <v>4755</v>
          </cell>
          <cell r="D257" t="str">
            <v>2.12.3.4.1.25.16</v>
          </cell>
          <cell r="E257" t="str">
            <v>Lâmpada led's (base BA 9S) verde alim. 127V - 1 un.</v>
          </cell>
          <cell r="F257">
            <v>1</v>
          </cell>
          <cell r="I257">
            <v>0</v>
          </cell>
          <cell r="K257" t="str">
            <v/>
          </cell>
          <cell r="L257">
            <v>0</v>
          </cell>
        </row>
        <row r="258">
          <cell r="B258">
            <v>4756</v>
          </cell>
          <cell r="D258" t="str">
            <v>2.12.3.4.1.25.17</v>
          </cell>
          <cell r="E258" t="str">
            <v>Borne para cabo 2,5mm² passo 5,2mm - 10 un.</v>
          </cell>
          <cell r="F258">
            <v>10</v>
          </cell>
          <cell r="I258">
            <v>0</v>
          </cell>
          <cell r="K258" t="str">
            <v/>
          </cell>
          <cell r="L258">
            <v>0</v>
          </cell>
        </row>
        <row r="259">
          <cell r="B259">
            <v>4757</v>
          </cell>
          <cell r="D259" t="str">
            <v>2.12.3.4.1.25.18</v>
          </cell>
          <cell r="E259" t="str">
            <v>Poste para separação - 2 un.</v>
          </cell>
          <cell r="F259">
            <v>2</v>
          </cell>
          <cell r="I259">
            <v>0</v>
          </cell>
          <cell r="K259" t="str">
            <v/>
          </cell>
          <cell r="L259">
            <v>0</v>
          </cell>
        </row>
        <row r="260">
          <cell r="B260">
            <v>4758</v>
          </cell>
          <cell r="D260" t="str">
            <v>2.12.3.4.1.25.19</v>
          </cell>
          <cell r="E260" t="str">
            <v>Placa final para borne 2,5mm - 1 un.</v>
          </cell>
          <cell r="F260">
            <v>1</v>
          </cell>
          <cell r="I260">
            <v>0</v>
          </cell>
          <cell r="K260" t="str">
            <v/>
          </cell>
          <cell r="L260">
            <v>0</v>
          </cell>
        </row>
        <row r="261">
          <cell r="B261">
            <v>4759</v>
          </cell>
          <cell r="D261" t="str">
            <v>2.12.3.4.1.25.20</v>
          </cell>
          <cell r="E261" t="str">
            <v>Alimentador</v>
          </cell>
          <cell r="F261" t="str">
            <v/>
          </cell>
          <cell r="I261">
            <v>0</v>
          </cell>
          <cell r="K261" t="str">
            <v/>
          </cell>
          <cell r="L261">
            <v>0</v>
          </cell>
        </row>
        <row r="262">
          <cell r="B262">
            <v>4760</v>
          </cell>
          <cell r="D262" t="str">
            <v>2.12.3.4.1.25.21</v>
          </cell>
          <cell r="E262" t="str">
            <v>Disjuntor tripolar DE BAIXA TENSÃO em caixa moldada - 1 un.</v>
          </cell>
          <cell r="F262">
            <v>1</v>
          </cell>
          <cell r="I262">
            <v>0</v>
          </cell>
          <cell r="K262" t="str">
            <v/>
          </cell>
          <cell r="L262">
            <v>0</v>
          </cell>
        </row>
        <row r="263">
          <cell r="B263">
            <v>4761</v>
          </cell>
          <cell r="D263" t="str">
            <v>2.12.3.4.1.25.22</v>
          </cell>
          <cell r="E263" t="str">
            <v>execução fixa IN=63A 36Ka/220V,  V.máx 380Vca relè prot. - 1 un.</v>
          </cell>
          <cell r="F263">
            <v>1</v>
          </cell>
          <cell r="I263">
            <v>0</v>
          </cell>
          <cell r="K263" t="str">
            <v/>
          </cell>
          <cell r="L263">
            <v>0</v>
          </cell>
        </row>
        <row r="264">
          <cell r="B264">
            <v>4762</v>
          </cell>
          <cell r="D264" t="str">
            <v>2.12.3.4.1.25.23</v>
          </cell>
          <cell r="E264" t="str">
            <v>Bloco de contato auxiliar 1NAF - 3 un.</v>
          </cell>
          <cell r="F264">
            <v>3</v>
          </cell>
          <cell r="I264">
            <v>0</v>
          </cell>
          <cell r="K264" t="str">
            <v/>
          </cell>
          <cell r="L264">
            <v>0</v>
          </cell>
        </row>
        <row r="265">
          <cell r="B265">
            <v>4763</v>
          </cell>
          <cell r="D265" t="str">
            <v>2.12.3.4.1.25.24</v>
          </cell>
          <cell r="E265" t="str">
            <v>Bloco de contato de alarme 1NAF - 1 un.</v>
          </cell>
          <cell r="F265">
            <v>1</v>
          </cell>
          <cell r="I265">
            <v>0</v>
          </cell>
          <cell r="K265" t="str">
            <v/>
          </cell>
          <cell r="L265">
            <v>0</v>
          </cell>
        </row>
        <row r="266">
          <cell r="B266">
            <v>4764</v>
          </cell>
          <cell r="D266" t="str">
            <v>2.12.3.4.1.25.25</v>
          </cell>
          <cell r="E266" t="str">
            <v>Borne para cabo 4,0mm² passo 5,2mm - 6 un.</v>
          </cell>
          <cell r="F266">
            <v>6</v>
          </cell>
          <cell r="I266">
            <v>0</v>
          </cell>
          <cell r="K266" t="str">
            <v/>
          </cell>
          <cell r="L266">
            <v>0</v>
          </cell>
        </row>
        <row r="267">
          <cell r="B267">
            <v>4765</v>
          </cell>
          <cell r="D267" t="str">
            <v>2.12.3.4.1.25.26</v>
          </cell>
          <cell r="E267" t="str">
            <v>Poste para separação - 6 un.</v>
          </cell>
          <cell r="F267">
            <v>6</v>
          </cell>
          <cell r="I267">
            <v>0</v>
          </cell>
          <cell r="K267" t="str">
            <v/>
          </cell>
          <cell r="L267">
            <v>0</v>
          </cell>
        </row>
        <row r="268">
          <cell r="B268">
            <v>4766</v>
          </cell>
          <cell r="D268" t="str">
            <v>2.12.3.4.1.25.27</v>
          </cell>
          <cell r="E268" t="str">
            <v>Placa final para borne 4,0mm² - 3 un.</v>
          </cell>
          <cell r="F268">
            <v>3</v>
          </cell>
          <cell r="I268">
            <v>0</v>
          </cell>
          <cell r="K268" t="str">
            <v/>
          </cell>
          <cell r="L268">
            <v>0</v>
          </cell>
        </row>
        <row r="269">
          <cell r="B269">
            <v>4767</v>
          </cell>
          <cell r="D269" t="str">
            <v>2.12.3.4.1.25.28</v>
          </cell>
          <cell r="E269" t="str">
            <v>Decafix para borne 4,0mm² - 18 un.</v>
          </cell>
          <cell r="F269">
            <v>18</v>
          </cell>
          <cell r="I269">
            <v>0</v>
          </cell>
          <cell r="K269" t="str">
            <v/>
          </cell>
          <cell r="L269">
            <v>0</v>
          </cell>
        </row>
        <row r="270">
          <cell r="B270">
            <v>4768</v>
          </cell>
          <cell r="D270" t="str">
            <v>2.12.3.4.1.25.29</v>
          </cell>
          <cell r="E270" t="str">
            <v>Partida para o Inversor de 20 CV</v>
          </cell>
          <cell r="F270" t="str">
            <v/>
          </cell>
          <cell r="I270">
            <v>0</v>
          </cell>
          <cell r="K270" t="str">
            <v/>
          </cell>
          <cell r="L270">
            <v>0</v>
          </cell>
        </row>
        <row r="271">
          <cell r="B271">
            <v>4769</v>
          </cell>
          <cell r="D271" t="str">
            <v>2.12.3.4.1.25.30</v>
          </cell>
          <cell r="E271" t="str">
            <v>Chave desconectora tripolar com base fusível tamanho 1 corrente 80 A  tensão de 690Vca - 2 un.</v>
          </cell>
          <cell r="F271">
            <v>2</v>
          </cell>
          <cell r="I271">
            <v>0</v>
          </cell>
          <cell r="K271" t="str">
            <v/>
          </cell>
          <cell r="L271">
            <v>0</v>
          </cell>
        </row>
        <row r="272">
          <cell r="B272">
            <v>4770</v>
          </cell>
          <cell r="D272" t="str">
            <v>2.12.3.4.1.25.31</v>
          </cell>
          <cell r="E272" t="str">
            <v>Fusível NH 80A tamanho 00 - 6 un.</v>
          </cell>
          <cell r="F272">
            <v>6</v>
          </cell>
          <cell r="I272">
            <v>0</v>
          </cell>
          <cell r="K272" t="str">
            <v/>
          </cell>
          <cell r="L272">
            <v>0</v>
          </cell>
        </row>
        <row r="273">
          <cell r="B273">
            <v>4771</v>
          </cell>
          <cell r="D273" t="str">
            <v>2.12.3.4.1.25.32</v>
          </cell>
          <cell r="E273" t="str">
            <v>Inversor de Frequência micriprocessado para controle de um motor de 20 CV em 220 V /60Hz Kit IHM no inversor,com RS 458 / Modbus - 2 un.</v>
          </cell>
          <cell r="F273">
            <v>2</v>
          </cell>
          <cell r="I273">
            <v>0</v>
          </cell>
          <cell r="K273" t="str">
            <v/>
          </cell>
          <cell r="L273">
            <v>0</v>
          </cell>
        </row>
        <row r="274">
          <cell r="B274">
            <v>4772</v>
          </cell>
          <cell r="D274" t="str">
            <v>2.12.3.4.1.25.33</v>
          </cell>
          <cell r="E274" t="str">
            <v>Kit terminal remoto p/inversor porta IP54 para terminal gráfico janela IP65 para porta TG cabo com 3 metros para term. Gráfico - 2 un.</v>
          </cell>
          <cell r="F274">
            <v>2</v>
          </cell>
          <cell r="I274">
            <v>0</v>
          </cell>
          <cell r="K274" t="str">
            <v/>
          </cell>
          <cell r="L274">
            <v>0</v>
          </cell>
        </row>
        <row r="275">
          <cell r="B275">
            <v>4773</v>
          </cell>
          <cell r="D275" t="str">
            <v>2.12.3.4.1.25.34</v>
          </cell>
          <cell r="E275" t="str">
            <v>Contator tripolar IN=63A(AC3) contatos auxiliar 2NA+2NF 127V - 2 un.</v>
          </cell>
          <cell r="F275">
            <v>2</v>
          </cell>
          <cell r="I275">
            <v>0</v>
          </cell>
          <cell r="K275" t="str">
            <v/>
          </cell>
          <cell r="L275">
            <v>0</v>
          </cell>
        </row>
        <row r="276">
          <cell r="B276">
            <v>4774</v>
          </cell>
          <cell r="D276" t="str">
            <v>2.12.3.4.1.25.35</v>
          </cell>
          <cell r="E276" t="str">
            <v>Contato auxiliar frontal 2NA+2NF P/ contator série D - 2 un.</v>
          </cell>
          <cell r="F276">
            <v>2</v>
          </cell>
          <cell r="I276">
            <v>0</v>
          </cell>
          <cell r="K276" t="str">
            <v/>
          </cell>
          <cell r="L276">
            <v>0</v>
          </cell>
        </row>
        <row r="277">
          <cell r="B277">
            <v>4775</v>
          </cell>
          <cell r="D277" t="str">
            <v>2.12.3.4.1.25.36</v>
          </cell>
          <cell r="E277" t="str">
            <v>Relê TRD com retardo na desenergização tensão alim. 127 Vca 60Hz Tempo de atuação de 60 seg  com um contato 1NAF -     2 un.</v>
          </cell>
          <cell r="F277">
            <v>2</v>
          </cell>
          <cell r="I277">
            <v>0</v>
          </cell>
          <cell r="K277" t="str">
            <v/>
          </cell>
          <cell r="L277">
            <v>0</v>
          </cell>
        </row>
        <row r="278">
          <cell r="B278">
            <v>4776</v>
          </cell>
          <cell r="D278" t="str">
            <v>2.12.3.4.1.25.37</v>
          </cell>
          <cell r="E278" t="str">
            <v>Contator auxiliar2NA+2NF bobine de 127 V/60Hz - 6 un.</v>
          </cell>
          <cell r="F278">
            <v>6</v>
          </cell>
          <cell r="I278">
            <v>0</v>
          </cell>
          <cell r="K278" t="str">
            <v/>
          </cell>
          <cell r="L278">
            <v>0</v>
          </cell>
        </row>
        <row r="279">
          <cell r="B279">
            <v>4777</v>
          </cell>
          <cell r="D279" t="str">
            <v>2.12.3.4.1.25.38</v>
          </cell>
          <cell r="E279" t="str">
            <v>Disjuntor mono termomagnético IN=6A curva B ICC6Ka/127V -    2 un.</v>
          </cell>
          <cell r="F279">
            <v>2</v>
          </cell>
          <cell r="I279">
            <v>0</v>
          </cell>
          <cell r="K279" t="str">
            <v/>
          </cell>
          <cell r="L279">
            <v>0</v>
          </cell>
        </row>
        <row r="280">
          <cell r="B280">
            <v>4778</v>
          </cell>
          <cell r="D280" t="str">
            <v>2.12.3.4.1.25.39</v>
          </cell>
          <cell r="E280" t="str">
            <v>Sinaleiro vermelho,alim.direta DIN 30,5MM série pesada - 2 un.</v>
          </cell>
          <cell r="F280">
            <v>2</v>
          </cell>
          <cell r="I280">
            <v>0</v>
          </cell>
          <cell r="K280" t="str">
            <v/>
          </cell>
          <cell r="L280">
            <v>0</v>
          </cell>
        </row>
        <row r="281">
          <cell r="B281">
            <v>4779</v>
          </cell>
          <cell r="D281" t="str">
            <v>2.12.3.4.1.25.40</v>
          </cell>
          <cell r="E281" t="str">
            <v>Lâmpada led's (base BA 9S) vermelho alim. 127V - 2 un.</v>
          </cell>
          <cell r="F281">
            <v>2</v>
          </cell>
          <cell r="I281">
            <v>0</v>
          </cell>
          <cell r="K281" t="str">
            <v/>
          </cell>
          <cell r="L281">
            <v>0</v>
          </cell>
        </row>
        <row r="282">
          <cell r="B282">
            <v>4780</v>
          </cell>
          <cell r="D282" t="str">
            <v>2.12.3.4.1.25.41</v>
          </cell>
          <cell r="E282" t="str">
            <v>Sinaleiro verde,alim.direta DIN 30,5MM série pesada - 2 un.</v>
          </cell>
          <cell r="F282">
            <v>2</v>
          </cell>
          <cell r="I282">
            <v>0</v>
          </cell>
          <cell r="K282" t="str">
            <v/>
          </cell>
          <cell r="L282">
            <v>0</v>
          </cell>
        </row>
        <row r="283">
          <cell r="B283">
            <v>4781</v>
          </cell>
          <cell r="D283" t="str">
            <v>2.12.3.4.1.25.42</v>
          </cell>
          <cell r="E283" t="str">
            <v>Lâmpada led's (base BA 9S) verde alim. 127V - 2 un.</v>
          </cell>
          <cell r="F283">
            <v>2</v>
          </cell>
          <cell r="I283">
            <v>0</v>
          </cell>
          <cell r="K283" t="str">
            <v/>
          </cell>
          <cell r="L283">
            <v>0</v>
          </cell>
        </row>
        <row r="284">
          <cell r="B284">
            <v>4782</v>
          </cell>
          <cell r="D284" t="str">
            <v>2.12.3.4.1.25.43</v>
          </cell>
          <cell r="E284" t="str">
            <v>Borne para cabo 4,0mm² passo 5,2mm - 60 un.</v>
          </cell>
          <cell r="F284">
            <v>60</v>
          </cell>
          <cell r="I284">
            <v>0</v>
          </cell>
          <cell r="K284" t="str">
            <v/>
          </cell>
          <cell r="L284">
            <v>0</v>
          </cell>
        </row>
        <row r="285">
          <cell r="B285">
            <v>4783</v>
          </cell>
          <cell r="D285" t="str">
            <v>2.12.3.4.1.25.44</v>
          </cell>
          <cell r="E285" t="str">
            <v>Poste para separação - 3 un.</v>
          </cell>
          <cell r="F285">
            <v>3</v>
          </cell>
          <cell r="I285">
            <v>0</v>
          </cell>
          <cell r="K285" t="str">
            <v/>
          </cell>
          <cell r="L285">
            <v>0</v>
          </cell>
        </row>
        <row r="286">
          <cell r="B286">
            <v>4784</v>
          </cell>
          <cell r="D286" t="str">
            <v>2.12.3.4.1.25.45</v>
          </cell>
          <cell r="E286" t="str">
            <v>Placa final para borne 4,0mm² - 2 un.</v>
          </cell>
          <cell r="F286">
            <v>2</v>
          </cell>
          <cell r="I286">
            <v>0</v>
          </cell>
          <cell r="K286" t="str">
            <v/>
          </cell>
          <cell r="L286">
            <v>0</v>
          </cell>
        </row>
        <row r="287">
          <cell r="B287">
            <v>4785</v>
          </cell>
          <cell r="D287" t="str">
            <v>2.12.3.4.1.25.46</v>
          </cell>
          <cell r="E287" t="str">
            <v>Decafix para borne 4,0mm² - 120 un.</v>
          </cell>
          <cell r="F287">
            <v>120</v>
          </cell>
          <cell r="I287">
            <v>0</v>
          </cell>
          <cell r="K287" t="str">
            <v/>
          </cell>
          <cell r="L287">
            <v>0</v>
          </cell>
        </row>
        <row r="288">
          <cell r="B288">
            <v>4786</v>
          </cell>
          <cell r="D288" t="str">
            <v>2.12.3.4.1.25.47</v>
          </cell>
          <cell r="E288" t="str">
            <v>Borne para cabo 4,0mm² passo 5,2mm - 30 un.</v>
          </cell>
          <cell r="F288">
            <v>30</v>
          </cell>
          <cell r="I288">
            <v>0</v>
          </cell>
          <cell r="K288" t="str">
            <v/>
          </cell>
          <cell r="L288">
            <v>0</v>
          </cell>
        </row>
        <row r="289">
          <cell r="B289">
            <v>4787</v>
          </cell>
          <cell r="D289" t="str">
            <v>2.12.3.4.1.25.48</v>
          </cell>
          <cell r="E289" t="str">
            <v>Poste para separação - 4 un.</v>
          </cell>
          <cell r="F289">
            <v>4</v>
          </cell>
          <cell r="I289">
            <v>0</v>
          </cell>
          <cell r="K289" t="str">
            <v/>
          </cell>
          <cell r="L289">
            <v>0</v>
          </cell>
        </row>
        <row r="290">
          <cell r="B290">
            <v>4788</v>
          </cell>
          <cell r="D290" t="str">
            <v>2.12.3.4.1.25.49</v>
          </cell>
          <cell r="E290" t="str">
            <v>Placa final para borne 4,0mm² - 2 un.</v>
          </cell>
          <cell r="F290">
            <v>2</v>
          </cell>
          <cell r="I290">
            <v>0</v>
          </cell>
          <cell r="K290" t="str">
            <v/>
          </cell>
          <cell r="L290">
            <v>0</v>
          </cell>
        </row>
        <row r="291">
          <cell r="B291">
            <v>4789</v>
          </cell>
          <cell r="D291" t="str">
            <v>2.12.3.4.1.25.50</v>
          </cell>
          <cell r="E291" t="str">
            <v>Decafix para borne 4,0mm² - 60 un.</v>
          </cell>
          <cell r="F291">
            <v>60</v>
          </cell>
          <cell r="I291">
            <v>0</v>
          </cell>
          <cell r="K291" t="str">
            <v/>
          </cell>
          <cell r="L291">
            <v>0</v>
          </cell>
        </row>
        <row r="292">
          <cell r="B292">
            <v>4790</v>
          </cell>
          <cell r="D292" t="str">
            <v>2.12.3.4.1.25.51</v>
          </cell>
          <cell r="E292" t="str">
            <v>Borne para cabo 4,0mm² passo 5,2mm - 30 un.</v>
          </cell>
          <cell r="F292">
            <v>30</v>
          </cell>
          <cell r="I292">
            <v>0</v>
          </cell>
          <cell r="K292" t="str">
            <v/>
          </cell>
          <cell r="L292">
            <v>0</v>
          </cell>
        </row>
        <row r="293">
          <cell r="B293">
            <v>4791</v>
          </cell>
          <cell r="D293" t="str">
            <v>2.12.3.4.1.25.52</v>
          </cell>
          <cell r="E293" t="str">
            <v>Poste para separação - 4 un.</v>
          </cell>
          <cell r="F293">
            <v>4</v>
          </cell>
          <cell r="I293">
            <v>0</v>
          </cell>
          <cell r="K293" t="str">
            <v/>
          </cell>
          <cell r="L293">
            <v>0</v>
          </cell>
        </row>
        <row r="294">
          <cell r="B294">
            <v>4792</v>
          </cell>
          <cell r="D294" t="str">
            <v>2.12.3.4.1.25.53</v>
          </cell>
          <cell r="E294" t="str">
            <v>Placa final para borne 4,0mm² - 2 un.</v>
          </cell>
          <cell r="F294">
            <v>2</v>
          </cell>
          <cell r="I294">
            <v>0</v>
          </cell>
          <cell r="K294" t="str">
            <v/>
          </cell>
          <cell r="L294">
            <v>0</v>
          </cell>
        </row>
        <row r="295">
          <cell r="B295">
            <v>4793</v>
          </cell>
          <cell r="D295" t="str">
            <v>2.12.3.4.1.25.54</v>
          </cell>
          <cell r="E295" t="str">
            <v>Decafix para borne 4,0mm² - 60 un.</v>
          </cell>
          <cell r="F295">
            <v>60</v>
          </cell>
          <cell r="I295">
            <v>0</v>
          </cell>
          <cell r="K295" t="str">
            <v/>
          </cell>
          <cell r="L295">
            <v>0</v>
          </cell>
        </row>
        <row r="296">
          <cell r="B296">
            <v>4794</v>
          </cell>
          <cell r="D296" t="str">
            <v>2.12.3.4.1.25.55</v>
          </cell>
          <cell r="E296" t="str">
            <v>Veneziana de ventilação - 4 un.</v>
          </cell>
          <cell r="F296">
            <v>4</v>
          </cell>
          <cell r="I296">
            <v>0</v>
          </cell>
          <cell r="K296" t="str">
            <v/>
          </cell>
          <cell r="L296">
            <v>0</v>
          </cell>
        </row>
        <row r="297">
          <cell r="B297">
            <v>4795</v>
          </cell>
          <cell r="D297" t="str">
            <v>2.12.3.4.1.25.56</v>
          </cell>
          <cell r="E297" t="str">
            <v>Ventilação 127 V - 2 un.</v>
          </cell>
          <cell r="F297">
            <v>2</v>
          </cell>
          <cell r="I297">
            <v>0</v>
          </cell>
          <cell r="K297" t="str">
            <v/>
          </cell>
          <cell r="L297">
            <v>0</v>
          </cell>
        </row>
        <row r="298">
          <cell r="B298">
            <v>4796</v>
          </cell>
          <cell r="D298" t="str">
            <v>2.12.3.4.1.25.57</v>
          </cell>
          <cell r="E298" t="str">
            <v>Diversos</v>
          </cell>
          <cell r="F298" t="str">
            <v/>
          </cell>
          <cell r="I298">
            <v>0</v>
          </cell>
          <cell r="K298" t="str">
            <v/>
          </cell>
          <cell r="L298">
            <v>0</v>
          </cell>
        </row>
        <row r="299">
          <cell r="B299">
            <v>4797</v>
          </cell>
          <cell r="D299" t="str">
            <v>2.12.3.4.1.25.58</v>
          </cell>
          <cell r="E299" t="str">
            <v>Disjuntor mono termomagnético IN=6A curva B ICC6Ka/127V -   1 un.</v>
          </cell>
          <cell r="F299">
            <v>1</v>
          </cell>
          <cell r="I299">
            <v>0</v>
          </cell>
          <cell r="K299" t="str">
            <v/>
          </cell>
          <cell r="L299">
            <v>0</v>
          </cell>
        </row>
        <row r="300">
          <cell r="B300">
            <v>4798</v>
          </cell>
          <cell r="D300" t="str">
            <v>2.12.3.4.1.25.59</v>
          </cell>
          <cell r="E300" t="str">
            <v>Borne para cabo 2,5mm² passo 5,2mm - 10 un.</v>
          </cell>
          <cell r="F300">
            <v>10</v>
          </cell>
          <cell r="I300">
            <v>0</v>
          </cell>
          <cell r="K300" t="str">
            <v/>
          </cell>
          <cell r="L300">
            <v>0</v>
          </cell>
        </row>
        <row r="301">
          <cell r="B301">
            <v>4799</v>
          </cell>
          <cell r="D301" t="str">
            <v>2.12.3.4.1.25.60</v>
          </cell>
          <cell r="E301" t="str">
            <v>Poste para separação - 2 un.</v>
          </cell>
          <cell r="F301">
            <v>2</v>
          </cell>
          <cell r="I301">
            <v>0</v>
          </cell>
          <cell r="K301" t="str">
            <v/>
          </cell>
          <cell r="L301">
            <v>0</v>
          </cell>
        </row>
        <row r="302">
          <cell r="B302">
            <v>4800</v>
          </cell>
          <cell r="D302" t="str">
            <v>2.12.3.4.1.25.61</v>
          </cell>
          <cell r="E302" t="str">
            <v>Placa final para borne 2,5mm - 1 un.</v>
          </cell>
          <cell r="F302">
            <v>1</v>
          </cell>
          <cell r="I302">
            <v>0</v>
          </cell>
          <cell r="K302" t="str">
            <v/>
          </cell>
          <cell r="L302">
            <v>0</v>
          </cell>
        </row>
        <row r="303">
          <cell r="B303">
            <v>4801</v>
          </cell>
          <cell r="D303" t="str">
            <v>2.12.3.4.1.25.62</v>
          </cell>
          <cell r="E303" t="str">
            <v>Decafix para borne 2,5mm² - 20 un.</v>
          </cell>
          <cell r="F303">
            <v>20</v>
          </cell>
          <cell r="I303">
            <v>0</v>
          </cell>
          <cell r="K303" t="str">
            <v/>
          </cell>
          <cell r="L303">
            <v>0</v>
          </cell>
        </row>
        <row r="304">
          <cell r="B304">
            <v>4802</v>
          </cell>
          <cell r="D304" t="str">
            <v>2.12.3.4.1.25.63</v>
          </cell>
          <cell r="E304" t="str">
            <v>Chave fim de curso 1NAF - 4 un.</v>
          </cell>
          <cell r="F304">
            <v>4</v>
          </cell>
          <cell r="I304">
            <v>0</v>
          </cell>
          <cell r="K304" t="str">
            <v/>
          </cell>
          <cell r="L304">
            <v>0</v>
          </cell>
        </row>
        <row r="305">
          <cell r="B305">
            <v>4803</v>
          </cell>
          <cell r="D305" t="str">
            <v>2.12.3.4.1.25.64</v>
          </cell>
          <cell r="E305" t="str">
            <v>Conjunto de iluminação fluorescente 9W alim.127V - 3 un.</v>
          </cell>
          <cell r="F305">
            <v>3</v>
          </cell>
          <cell r="I305">
            <v>0</v>
          </cell>
          <cell r="K305" t="str">
            <v/>
          </cell>
          <cell r="L305">
            <v>0</v>
          </cell>
        </row>
        <row r="306">
          <cell r="B306">
            <v>4804</v>
          </cell>
          <cell r="D306" t="str">
            <v>2.12.3.4.1.25.65</v>
          </cell>
          <cell r="E306" t="str">
            <v>Termostato alim. 220V regulagem 20-60º C - 3 un.</v>
          </cell>
          <cell r="F306">
            <v>3</v>
          </cell>
          <cell r="I306">
            <v>0</v>
          </cell>
          <cell r="K306" t="str">
            <v/>
          </cell>
          <cell r="L306">
            <v>0</v>
          </cell>
        </row>
        <row r="307">
          <cell r="B307">
            <v>4805</v>
          </cell>
          <cell r="D307" t="str">
            <v>2.12.3.4.1.25.66</v>
          </cell>
          <cell r="E307" t="str">
            <v>Resistência de aquecimento 150W alim.127V - 3 un.</v>
          </cell>
          <cell r="F307">
            <v>3</v>
          </cell>
          <cell r="I307">
            <v>0</v>
          </cell>
          <cell r="K307" t="str">
            <v/>
          </cell>
          <cell r="L307">
            <v>0</v>
          </cell>
        </row>
        <row r="308">
          <cell r="B308">
            <v>4806</v>
          </cell>
          <cell r="D308" t="str">
            <v>2.12.3.4.1.25.67</v>
          </cell>
          <cell r="E308" t="str">
            <v>Tomada universal tipo industrial 2P+T 15A 127V - 3 un.</v>
          </cell>
          <cell r="F308">
            <v>3</v>
          </cell>
          <cell r="I308">
            <v>0</v>
          </cell>
          <cell r="K308" t="str">
            <v/>
          </cell>
          <cell r="L308">
            <v>0</v>
          </cell>
        </row>
        <row r="309">
          <cell r="B309">
            <v>4807</v>
          </cell>
          <cell r="D309" t="str">
            <v>2.12.3.4.1.25.68</v>
          </cell>
          <cell r="E309" t="str">
            <v>Porta documentos formato A4 - 1 un.</v>
          </cell>
          <cell r="F309">
            <v>1</v>
          </cell>
          <cell r="I309">
            <v>0</v>
          </cell>
          <cell r="K309" t="str">
            <v/>
          </cell>
          <cell r="L309">
            <v>0</v>
          </cell>
        </row>
        <row r="310">
          <cell r="B310">
            <v>4808</v>
          </cell>
          <cell r="D310" t="str">
            <v>2.12.3.4.1.25.69</v>
          </cell>
          <cell r="E310" t="str">
            <v>Conector aterramento para cabo até 6mm² - 1 un.</v>
          </cell>
          <cell r="F310">
            <v>1</v>
          </cell>
          <cell r="I310">
            <v>0</v>
          </cell>
          <cell r="K310" t="str">
            <v/>
          </cell>
          <cell r="L310">
            <v>0</v>
          </cell>
        </row>
        <row r="311">
          <cell r="B311">
            <v>4513</v>
          </cell>
          <cell r="C311" t="str">
            <v>F</v>
          </cell>
          <cell r="D311" t="str">
            <v>12.2.4.1.25</v>
          </cell>
          <cell r="E311" t="str">
            <v>CCM para comando e proteção de motores30CV (1+1)  com conversor de frequencia composto por:</v>
          </cell>
          <cell r="F311" t="str">
            <v>un</v>
          </cell>
          <cell r="G311">
            <v>1</v>
          </cell>
          <cell r="H311">
            <v>92000</v>
          </cell>
          <cell r="I311">
            <v>70769.23</v>
          </cell>
          <cell r="J311">
            <v>1</v>
          </cell>
          <cell r="K311">
            <v>92000</v>
          </cell>
          <cell r="L311">
            <v>0</v>
          </cell>
          <cell r="N311">
            <v>92000</v>
          </cell>
          <cell r="O311">
            <v>92000</v>
          </cell>
        </row>
        <row r="312">
          <cell r="B312">
            <v>4514</v>
          </cell>
          <cell r="D312" t="str">
            <v>2.12.2.4.1.25.1</v>
          </cell>
          <cell r="E312" t="str">
            <v>Disjuntor tripolar em caixa moldada IN=80A 10Ka 220V máximo d 690 Vca  relê de proteção termomagnética - 1 un.</v>
          </cell>
          <cell r="F312">
            <v>1</v>
          </cell>
          <cell r="I312">
            <v>0</v>
          </cell>
          <cell r="K312" t="str">
            <v/>
          </cell>
          <cell r="L312">
            <v>0</v>
          </cell>
        </row>
        <row r="313">
          <cell r="B313">
            <v>4515</v>
          </cell>
          <cell r="D313" t="str">
            <v>2.12.2.4.1.25.2</v>
          </cell>
          <cell r="E313" t="str">
            <v>Bloco de contato auxiliar 1NAF - 2 un.</v>
          </cell>
          <cell r="F313">
            <v>2</v>
          </cell>
          <cell r="I313">
            <v>0</v>
          </cell>
          <cell r="K313" t="str">
            <v/>
          </cell>
          <cell r="L313">
            <v>0</v>
          </cell>
        </row>
        <row r="314">
          <cell r="B314">
            <v>4516</v>
          </cell>
          <cell r="D314" t="str">
            <v>2.12.2.4.1.25.3</v>
          </cell>
          <cell r="E314" t="str">
            <v>Bloco de contato de alarme 1NAF - 1 un.</v>
          </cell>
          <cell r="F314">
            <v>1</v>
          </cell>
          <cell r="I314">
            <v>0</v>
          </cell>
          <cell r="K314" t="str">
            <v/>
          </cell>
          <cell r="L314">
            <v>0</v>
          </cell>
        </row>
        <row r="315">
          <cell r="B315">
            <v>4517</v>
          </cell>
          <cell r="D315" t="str">
            <v>2.12.2.4.1.25.4</v>
          </cell>
          <cell r="E315" t="str">
            <v>Acionamento Rotativo externo com manopla rotativa prol.   - 1 un.</v>
          </cell>
          <cell r="F315">
            <v>1</v>
          </cell>
          <cell r="I315">
            <v>0</v>
          </cell>
          <cell r="K315" t="str">
            <v/>
          </cell>
          <cell r="L315">
            <v>0</v>
          </cell>
        </row>
        <row r="316">
          <cell r="B316">
            <v>4518</v>
          </cell>
          <cell r="D316" t="str">
            <v>2.12.2.4.1.25.5</v>
          </cell>
          <cell r="E316" t="str">
            <v>Transformador de corrente de baixa tensão a seco uso interno classe 0,6 Kv,relação 80/5A exatidão 0,3c2,5 p/ med.    -    3 un.</v>
          </cell>
          <cell r="F316">
            <v>3</v>
          </cell>
          <cell r="I316">
            <v>0</v>
          </cell>
          <cell r="K316" t="str">
            <v/>
          </cell>
          <cell r="L316">
            <v>0</v>
          </cell>
        </row>
        <row r="317">
          <cell r="B317">
            <v>4519</v>
          </cell>
          <cell r="D317" t="str">
            <v>2.12.2.4.1.25.6</v>
          </cell>
          <cell r="E317" t="str">
            <v>Medidor microprocessado de grandeza elétrica medição de corrente, tensão, demanda de energia c/com.Modebus - 1 un.</v>
          </cell>
          <cell r="F317">
            <v>1</v>
          </cell>
          <cell r="I317">
            <v>0</v>
          </cell>
          <cell r="K317" t="str">
            <v/>
          </cell>
          <cell r="L317">
            <v>0</v>
          </cell>
        </row>
        <row r="318">
          <cell r="B318">
            <v>4520</v>
          </cell>
          <cell r="D318" t="str">
            <v>2.12.2.4.1.25.7</v>
          </cell>
          <cell r="E318" t="str">
            <v>Chave de aferição montagem semi-embutida ( porta do painel) com 10 chaves ( 6 para circuito de corrente 4para tensão) - 1 un.</v>
          </cell>
          <cell r="F318">
            <v>1</v>
          </cell>
          <cell r="I318">
            <v>0</v>
          </cell>
          <cell r="K318" t="str">
            <v/>
          </cell>
          <cell r="L318">
            <v>0</v>
          </cell>
        </row>
        <row r="319">
          <cell r="B319">
            <v>4521</v>
          </cell>
          <cell r="D319" t="str">
            <v>2.12.2.4.1.25.8</v>
          </cell>
          <cell r="E319" t="str">
            <v>Disjuntor tripolar termomagnético corrente ajuste 1,0-1,6 100Ka 440V - 1 un.</v>
          </cell>
          <cell r="F319">
            <v>1</v>
          </cell>
          <cell r="I319">
            <v>0</v>
          </cell>
          <cell r="K319" t="str">
            <v/>
          </cell>
          <cell r="L319">
            <v>0</v>
          </cell>
        </row>
        <row r="320">
          <cell r="B320">
            <v>4522</v>
          </cell>
          <cell r="D320" t="str">
            <v>2.12.2.4.1.25.9</v>
          </cell>
          <cell r="E320" t="str">
            <v>Disjuntor tripolar termomagnético corrente ajuste1,0-1,6A 100Ka 440V - 1 un.</v>
          </cell>
          <cell r="F320">
            <v>1</v>
          </cell>
          <cell r="I320">
            <v>0</v>
          </cell>
          <cell r="K320" t="str">
            <v/>
          </cell>
          <cell r="L320">
            <v>0</v>
          </cell>
        </row>
        <row r="321">
          <cell r="B321">
            <v>4523</v>
          </cell>
          <cell r="D321" t="str">
            <v>2.12.2.4.1.25.10</v>
          </cell>
          <cell r="E321" t="str">
            <v>Disjuntor tripolar termomagnético corrente ajuste20-25A 50Ka 400/415V - 1 un.</v>
          </cell>
          <cell r="F321">
            <v>1</v>
          </cell>
          <cell r="I321">
            <v>0</v>
          </cell>
          <cell r="K321" t="str">
            <v/>
          </cell>
          <cell r="L321">
            <v>0</v>
          </cell>
        </row>
        <row r="322">
          <cell r="B322">
            <v>4524</v>
          </cell>
          <cell r="D322" t="str">
            <v>2.12.2.4.1.25.11</v>
          </cell>
          <cell r="E322" t="str">
            <v>Disjuntor mono termomagnético IN=6A curva B ICC= 6Ka/127V - 2 un.</v>
          </cell>
          <cell r="F322">
            <v>2</v>
          </cell>
          <cell r="I322">
            <v>0</v>
          </cell>
          <cell r="K322" t="str">
            <v/>
          </cell>
          <cell r="L322">
            <v>0</v>
          </cell>
        </row>
        <row r="323">
          <cell r="B323">
            <v>4525</v>
          </cell>
          <cell r="D323" t="str">
            <v>2.12.2.4.1.25.12</v>
          </cell>
          <cell r="E323" t="str">
            <v>Disjuntor mono termomagnético IN=10A curva C ICC= 6Ka/127V - 1 un.</v>
          </cell>
          <cell r="F323">
            <v>1</v>
          </cell>
          <cell r="I323">
            <v>0</v>
          </cell>
          <cell r="K323" t="str">
            <v/>
          </cell>
          <cell r="L323">
            <v>0</v>
          </cell>
        </row>
        <row r="324">
          <cell r="B324">
            <v>4526</v>
          </cell>
          <cell r="D324" t="str">
            <v>2.12.2.4.1.25.13</v>
          </cell>
          <cell r="E324" t="str">
            <v>Sinaleiro vermelho,alim.direta DIN 30,5MM série pesada - 1 un.</v>
          </cell>
          <cell r="F324">
            <v>1</v>
          </cell>
          <cell r="I324">
            <v>0</v>
          </cell>
          <cell r="K324" t="str">
            <v/>
          </cell>
          <cell r="L324">
            <v>0</v>
          </cell>
        </row>
        <row r="325">
          <cell r="B325">
            <v>4527</v>
          </cell>
          <cell r="D325" t="str">
            <v>2.12.2.4.1.25.14</v>
          </cell>
          <cell r="E325" t="str">
            <v>Lâmpada led's (base BA 9S) vermelho alim. 127V - 1 un.</v>
          </cell>
          <cell r="F325">
            <v>1</v>
          </cell>
          <cell r="I325">
            <v>0</v>
          </cell>
          <cell r="K325" t="str">
            <v/>
          </cell>
          <cell r="L325">
            <v>0</v>
          </cell>
        </row>
        <row r="326">
          <cell r="B326">
            <v>4528</v>
          </cell>
          <cell r="D326" t="str">
            <v>2.12.2.4.1.25.15</v>
          </cell>
          <cell r="E326" t="str">
            <v>Sinaleiro verde,alim.direta DIN 30,5MM série pesada - 1 un.</v>
          </cell>
          <cell r="F326">
            <v>1</v>
          </cell>
          <cell r="I326">
            <v>0</v>
          </cell>
          <cell r="K326" t="str">
            <v/>
          </cell>
          <cell r="L326">
            <v>0</v>
          </cell>
        </row>
        <row r="327">
          <cell r="B327">
            <v>4529</v>
          </cell>
          <cell r="D327" t="str">
            <v>2.12.2.4.1.25.16</v>
          </cell>
          <cell r="E327" t="str">
            <v>Lâmpada led's (base BA 9S) verde alim. 127V - 1 un.</v>
          </cell>
          <cell r="F327">
            <v>1</v>
          </cell>
          <cell r="I327">
            <v>0</v>
          </cell>
          <cell r="K327" t="str">
            <v/>
          </cell>
          <cell r="L327">
            <v>0</v>
          </cell>
        </row>
        <row r="328">
          <cell r="B328">
            <v>4530</v>
          </cell>
          <cell r="D328" t="str">
            <v>2.12.2.4.1.25.17</v>
          </cell>
          <cell r="E328" t="str">
            <v>Borne para cabo 2,5mm² passo 5,2mm - 10 un.</v>
          </cell>
          <cell r="F328">
            <v>10</v>
          </cell>
          <cell r="I328">
            <v>0</v>
          </cell>
          <cell r="K328" t="str">
            <v/>
          </cell>
          <cell r="L328">
            <v>0</v>
          </cell>
        </row>
        <row r="329">
          <cell r="B329">
            <v>4531</v>
          </cell>
          <cell r="D329" t="str">
            <v>2.12.2.4.1.25.18</v>
          </cell>
          <cell r="E329" t="str">
            <v>Poste para separação - 2 un.</v>
          </cell>
          <cell r="F329">
            <v>2</v>
          </cell>
          <cell r="I329">
            <v>0</v>
          </cell>
          <cell r="K329" t="str">
            <v/>
          </cell>
          <cell r="L329">
            <v>0</v>
          </cell>
        </row>
        <row r="330">
          <cell r="B330">
            <v>4532</v>
          </cell>
          <cell r="D330" t="str">
            <v>2.12.2.4.1.25.19</v>
          </cell>
          <cell r="E330" t="str">
            <v>Placa final para borne 2,5mm - 1 un.</v>
          </cell>
          <cell r="F330">
            <v>1</v>
          </cell>
          <cell r="I330">
            <v>0</v>
          </cell>
          <cell r="K330" t="str">
            <v/>
          </cell>
          <cell r="L330">
            <v>0</v>
          </cell>
        </row>
        <row r="331">
          <cell r="B331">
            <v>4533</v>
          </cell>
          <cell r="D331" t="str">
            <v>2.12.2.4.1.25.20</v>
          </cell>
          <cell r="E331" t="str">
            <v>Alimentador</v>
          </cell>
          <cell r="F331" t="str">
            <v/>
          </cell>
          <cell r="I331">
            <v>0</v>
          </cell>
          <cell r="K331" t="str">
            <v/>
          </cell>
          <cell r="L331">
            <v>0</v>
          </cell>
        </row>
        <row r="332">
          <cell r="B332">
            <v>4534</v>
          </cell>
          <cell r="D332" t="str">
            <v>2.12.2.4.1.25.21</v>
          </cell>
          <cell r="E332" t="str">
            <v>Disjuntor tripolar DE BAIXA TENSÃO em caixa moldada - 1 un.</v>
          </cell>
          <cell r="F332">
            <v>1</v>
          </cell>
          <cell r="I332">
            <v>0</v>
          </cell>
          <cell r="K332" t="str">
            <v/>
          </cell>
          <cell r="L332">
            <v>0</v>
          </cell>
        </row>
        <row r="333">
          <cell r="B333">
            <v>4535</v>
          </cell>
          <cell r="D333" t="str">
            <v>2.12.2.4.1.25.22</v>
          </cell>
          <cell r="E333" t="str">
            <v>execução fixa IN=32A 36Ka/220V,  V.máx 400Vca relè prot. - 1 un.</v>
          </cell>
          <cell r="F333">
            <v>1</v>
          </cell>
          <cell r="I333">
            <v>0</v>
          </cell>
          <cell r="K333" t="str">
            <v/>
          </cell>
          <cell r="L333">
            <v>0</v>
          </cell>
        </row>
        <row r="334">
          <cell r="B334">
            <v>4536</v>
          </cell>
          <cell r="D334" t="str">
            <v>2.12.2.4.1.25.23</v>
          </cell>
          <cell r="E334" t="str">
            <v>Bloco de contato auxiliar 1NAF - 3 un.</v>
          </cell>
          <cell r="F334">
            <v>3</v>
          </cell>
          <cell r="I334">
            <v>0</v>
          </cell>
          <cell r="K334" t="str">
            <v/>
          </cell>
          <cell r="L334">
            <v>0</v>
          </cell>
        </row>
        <row r="335">
          <cell r="B335">
            <v>4537</v>
          </cell>
          <cell r="D335" t="str">
            <v>2.12.2.4.1.25.24</v>
          </cell>
          <cell r="E335" t="str">
            <v>Bloco de contato de alarme 1NAF - 1 un.</v>
          </cell>
          <cell r="F335">
            <v>1</v>
          </cell>
          <cell r="I335">
            <v>0</v>
          </cell>
          <cell r="K335" t="str">
            <v/>
          </cell>
          <cell r="L335">
            <v>0</v>
          </cell>
        </row>
        <row r="336">
          <cell r="B336">
            <v>4538</v>
          </cell>
          <cell r="D336" t="str">
            <v>2.12.2.4.1.25.25</v>
          </cell>
          <cell r="E336" t="str">
            <v>Borne para cabo 4,0mm² passo 5,2mm - 6 un.</v>
          </cell>
          <cell r="F336">
            <v>6</v>
          </cell>
          <cell r="I336">
            <v>0</v>
          </cell>
          <cell r="K336" t="str">
            <v/>
          </cell>
          <cell r="L336">
            <v>0</v>
          </cell>
        </row>
        <row r="337">
          <cell r="B337">
            <v>4539</v>
          </cell>
          <cell r="D337" t="str">
            <v>2.12.2.4.1.25.26</v>
          </cell>
          <cell r="E337" t="str">
            <v>Poste para separação - 6 un.</v>
          </cell>
          <cell r="F337">
            <v>6</v>
          </cell>
          <cell r="I337">
            <v>0</v>
          </cell>
          <cell r="K337" t="str">
            <v/>
          </cell>
          <cell r="L337">
            <v>0</v>
          </cell>
        </row>
        <row r="338">
          <cell r="B338">
            <v>4540</v>
          </cell>
          <cell r="D338" t="str">
            <v>2.12.2.4.1.25.27</v>
          </cell>
          <cell r="E338" t="str">
            <v>Placa final para borne 4,0mm² - 3 un.</v>
          </cell>
          <cell r="F338">
            <v>3</v>
          </cell>
          <cell r="I338">
            <v>0</v>
          </cell>
          <cell r="K338" t="str">
            <v/>
          </cell>
          <cell r="L338">
            <v>0</v>
          </cell>
        </row>
        <row r="339">
          <cell r="B339">
            <v>4541</v>
          </cell>
          <cell r="D339" t="str">
            <v>2.12.2.4.1.25.28</v>
          </cell>
          <cell r="E339" t="str">
            <v>Decafix para borne 4,0mm² - 18 un.</v>
          </cell>
          <cell r="F339">
            <v>18</v>
          </cell>
          <cell r="I339">
            <v>0</v>
          </cell>
          <cell r="K339" t="str">
            <v/>
          </cell>
          <cell r="L339">
            <v>0</v>
          </cell>
        </row>
        <row r="340">
          <cell r="B340">
            <v>4542</v>
          </cell>
          <cell r="D340" t="str">
            <v>2.12.2.4.1.25.29</v>
          </cell>
          <cell r="E340" t="str">
            <v>Partida para o Inversor de 30 CV</v>
          </cell>
          <cell r="F340" t="str">
            <v/>
          </cell>
          <cell r="I340">
            <v>0</v>
          </cell>
          <cell r="K340" t="str">
            <v/>
          </cell>
          <cell r="L340">
            <v>0</v>
          </cell>
        </row>
        <row r="341">
          <cell r="B341">
            <v>4543</v>
          </cell>
          <cell r="D341" t="str">
            <v>2.12.2.4.1.25.30</v>
          </cell>
          <cell r="E341" t="str">
            <v>Chave desconectora tripolar com base fusível tamanho 1 corrente 100 A  tensão de 690Vca - 2 un.</v>
          </cell>
          <cell r="F341">
            <v>2</v>
          </cell>
          <cell r="I341">
            <v>0</v>
          </cell>
          <cell r="K341" t="str">
            <v/>
          </cell>
          <cell r="L341">
            <v>0</v>
          </cell>
        </row>
        <row r="342">
          <cell r="B342">
            <v>4544</v>
          </cell>
          <cell r="D342" t="str">
            <v>2.12.2.4.1.25.31</v>
          </cell>
          <cell r="E342" t="str">
            <v>Fusível NH 100A tamanho 00 - 6 un.</v>
          </cell>
          <cell r="F342">
            <v>6</v>
          </cell>
          <cell r="I342">
            <v>0</v>
          </cell>
          <cell r="K342" t="str">
            <v/>
          </cell>
          <cell r="L342">
            <v>0</v>
          </cell>
        </row>
        <row r="343">
          <cell r="B343">
            <v>4545</v>
          </cell>
          <cell r="D343" t="str">
            <v>2.12.2.4.1.25.32</v>
          </cell>
          <cell r="E343" t="str">
            <v>Inversor de Frequência micriprocessado para controle de um motor de 30 CV em 220 V /60Hz Kit IHM no inversor,com RS 458 / Modbus - 2 un.</v>
          </cell>
          <cell r="F343">
            <v>2</v>
          </cell>
          <cell r="I343">
            <v>0</v>
          </cell>
          <cell r="K343" t="str">
            <v/>
          </cell>
          <cell r="L343">
            <v>0</v>
          </cell>
        </row>
        <row r="344">
          <cell r="B344">
            <v>4546</v>
          </cell>
          <cell r="D344" t="str">
            <v>2.12.2.4.1.25.33</v>
          </cell>
          <cell r="E344" t="str">
            <v>Kit terminal remoto p/inversor porta IP54 para terminal gráfico janela IP65 para porta TG cabo com 3 metros para term. Gráfico - 2 un.</v>
          </cell>
          <cell r="F344">
            <v>2</v>
          </cell>
          <cell r="I344">
            <v>0</v>
          </cell>
          <cell r="K344" t="str">
            <v/>
          </cell>
          <cell r="L344">
            <v>0</v>
          </cell>
        </row>
        <row r="345">
          <cell r="B345">
            <v>4547</v>
          </cell>
          <cell r="D345" t="str">
            <v>2.12.2.4.1.25.34</v>
          </cell>
          <cell r="E345" t="str">
            <v>Contator tripolar IN=80A(AC3) contatos auxiliar 2NA+2NF 127V - 2 un.</v>
          </cell>
          <cell r="F345">
            <v>2</v>
          </cell>
          <cell r="I345">
            <v>0</v>
          </cell>
          <cell r="K345" t="str">
            <v/>
          </cell>
          <cell r="L345">
            <v>0</v>
          </cell>
        </row>
        <row r="346">
          <cell r="B346">
            <v>4548</v>
          </cell>
          <cell r="D346" t="str">
            <v>2.12.2.4.1.25.35</v>
          </cell>
          <cell r="E346" t="str">
            <v>Contato auxiliar frontal 2NA+2NF P/ contator série D - 2 un.</v>
          </cell>
          <cell r="F346">
            <v>2</v>
          </cell>
          <cell r="I346">
            <v>0</v>
          </cell>
          <cell r="K346" t="str">
            <v/>
          </cell>
          <cell r="L346">
            <v>0</v>
          </cell>
        </row>
        <row r="347">
          <cell r="B347">
            <v>4549</v>
          </cell>
          <cell r="D347" t="str">
            <v>2.12.2.4.1.25.36</v>
          </cell>
          <cell r="E347" t="str">
            <v>Relê TRD com retardo na desenergização tensão alim. 127 Vca 60Hz Tempo de atuação de 60 seg  com um contato 1NAF    -   2 un.</v>
          </cell>
          <cell r="F347">
            <v>2</v>
          </cell>
          <cell r="I347">
            <v>0</v>
          </cell>
          <cell r="K347" t="str">
            <v/>
          </cell>
          <cell r="L347">
            <v>0</v>
          </cell>
        </row>
        <row r="348">
          <cell r="B348">
            <v>4550</v>
          </cell>
          <cell r="D348" t="str">
            <v>2.12.2.4.1.25.37</v>
          </cell>
          <cell r="E348" t="str">
            <v>Contator auxiliar2NA+2NF bobine de 127 V/60Hz - 6 un.</v>
          </cell>
          <cell r="F348">
            <v>6</v>
          </cell>
          <cell r="I348">
            <v>0</v>
          </cell>
          <cell r="K348" t="str">
            <v/>
          </cell>
          <cell r="L348">
            <v>0</v>
          </cell>
        </row>
        <row r="349">
          <cell r="B349">
            <v>4551</v>
          </cell>
          <cell r="D349" t="str">
            <v>2.12.2.4.1.25.38</v>
          </cell>
          <cell r="E349" t="str">
            <v>Disjuntor mono termomagnético IN=6A curva B ICC6Ka/127V   -   2 un.</v>
          </cell>
          <cell r="F349">
            <v>2</v>
          </cell>
          <cell r="I349">
            <v>0</v>
          </cell>
          <cell r="K349" t="str">
            <v/>
          </cell>
          <cell r="L349">
            <v>0</v>
          </cell>
        </row>
        <row r="350">
          <cell r="B350">
            <v>4552</v>
          </cell>
          <cell r="D350" t="str">
            <v>2.12.2.4.1.25.39</v>
          </cell>
          <cell r="E350" t="str">
            <v>Sinaleiro vermelho,alim.direta DIN 30,5MM série pesada - 2 un.</v>
          </cell>
          <cell r="F350">
            <v>2</v>
          </cell>
          <cell r="I350">
            <v>0</v>
          </cell>
          <cell r="K350" t="str">
            <v/>
          </cell>
          <cell r="L350">
            <v>0</v>
          </cell>
        </row>
        <row r="351">
          <cell r="B351">
            <v>4553</v>
          </cell>
          <cell r="D351" t="str">
            <v>2.12.2.4.1.25.40</v>
          </cell>
          <cell r="E351" t="str">
            <v>Lâmpada led's (base BA 9S) vermelho alim. 127V - 2 un.</v>
          </cell>
          <cell r="F351">
            <v>2</v>
          </cell>
          <cell r="I351">
            <v>0</v>
          </cell>
          <cell r="K351" t="str">
            <v/>
          </cell>
          <cell r="L351">
            <v>0</v>
          </cell>
        </row>
        <row r="352">
          <cell r="B352">
            <v>4554</v>
          </cell>
          <cell r="D352" t="str">
            <v>2.12.2.4.1.25.41</v>
          </cell>
          <cell r="E352" t="str">
            <v>Sinaleiro verde,alim.direta DIN 30,5MM série pesada - 2 un.</v>
          </cell>
          <cell r="F352">
            <v>2</v>
          </cell>
          <cell r="I352">
            <v>0</v>
          </cell>
          <cell r="K352" t="str">
            <v/>
          </cell>
          <cell r="L352">
            <v>0</v>
          </cell>
        </row>
        <row r="353">
          <cell r="B353">
            <v>4555</v>
          </cell>
          <cell r="D353" t="str">
            <v>2.12.2.4.1.25.42</v>
          </cell>
          <cell r="E353" t="str">
            <v>Lâmpada led's (base BA 9S) verde alim. 127V - 2 un.</v>
          </cell>
          <cell r="F353">
            <v>2</v>
          </cell>
          <cell r="I353">
            <v>0</v>
          </cell>
          <cell r="K353" t="str">
            <v/>
          </cell>
          <cell r="L353">
            <v>0</v>
          </cell>
        </row>
        <row r="354">
          <cell r="B354">
            <v>4556</v>
          </cell>
          <cell r="D354" t="str">
            <v>2.12.2.4.1.25.43</v>
          </cell>
          <cell r="E354" t="str">
            <v>Borne para cabo 4,0mm² passo 5,2mm - 60 un.</v>
          </cell>
          <cell r="F354">
            <v>60</v>
          </cell>
          <cell r="I354">
            <v>0</v>
          </cell>
          <cell r="K354" t="str">
            <v/>
          </cell>
          <cell r="L354">
            <v>0</v>
          </cell>
        </row>
        <row r="355">
          <cell r="B355">
            <v>4557</v>
          </cell>
          <cell r="D355" t="str">
            <v>2.12.2.4.1.25.44</v>
          </cell>
          <cell r="E355" t="str">
            <v>Poste para separação - 3 un.</v>
          </cell>
          <cell r="F355">
            <v>3</v>
          </cell>
          <cell r="I355">
            <v>0</v>
          </cell>
          <cell r="K355" t="str">
            <v/>
          </cell>
          <cell r="L355">
            <v>0</v>
          </cell>
        </row>
        <row r="356">
          <cell r="B356">
            <v>4558</v>
          </cell>
          <cell r="D356" t="str">
            <v>2.12.2.4.1.25.45</v>
          </cell>
          <cell r="E356" t="str">
            <v>Placa final para borne 4,0mm² - 2 un.</v>
          </cell>
          <cell r="F356">
            <v>2</v>
          </cell>
          <cell r="I356">
            <v>0</v>
          </cell>
          <cell r="K356" t="str">
            <v/>
          </cell>
          <cell r="L356">
            <v>0</v>
          </cell>
        </row>
        <row r="357">
          <cell r="B357">
            <v>4559</v>
          </cell>
          <cell r="D357" t="str">
            <v>2.12.2.4.1.25.46</v>
          </cell>
          <cell r="E357" t="str">
            <v>Decafix para borne 4,0mm² - 120 un.</v>
          </cell>
          <cell r="F357">
            <v>120</v>
          </cell>
          <cell r="I357">
            <v>0</v>
          </cell>
          <cell r="K357" t="str">
            <v/>
          </cell>
          <cell r="L357">
            <v>0</v>
          </cell>
        </row>
        <row r="358">
          <cell r="B358">
            <v>4560</v>
          </cell>
          <cell r="D358" t="str">
            <v>2.12.2.4.1.25.47</v>
          </cell>
          <cell r="E358" t="str">
            <v>Borne para cabo 4,0mm² passo 5,2mm - 30 un.</v>
          </cell>
          <cell r="F358">
            <v>30</v>
          </cell>
          <cell r="I358">
            <v>0</v>
          </cell>
          <cell r="K358" t="str">
            <v/>
          </cell>
          <cell r="L358">
            <v>0</v>
          </cell>
        </row>
        <row r="359">
          <cell r="B359">
            <v>4561</v>
          </cell>
          <cell r="D359" t="str">
            <v>2.12.2.4.1.25.48</v>
          </cell>
          <cell r="E359" t="str">
            <v>Poste para separação - 4 un.</v>
          </cell>
          <cell r="F359">
            <v>4</v>
          </cell>
          <cell r="I359">
            <v>0</v>
          </cell>
          <cell r="K359" t="str">
            <v/>
          </cell>
          <cell r="L359">
            <v>0</v>
          </cell>
        </row>
        <row r="360">
          <cell r="B360">
            <v>4562</v>
          </cell>
          <cell r="D360" t="str">
            <v>2.12.2.4.1.25.49</v>
          </cell>
          <cell r="E360" t="str">
            <v>Placa final para borne 4,0mm² - 2 un.</v>
          </cell>
          <cell r="F360">
            <v>2</v>
          </cell>
          <cell r="I360">
            <v>0</v>
          </cell>
          <cell r="K360" t="str">
            <v/>
          </cell>
          <cell r="L360">
            <v>0</v>
          </cell>
        </row>
        <row r="361">
          <cell r="B361">
            <v>4563</v>
          </cell>
          <cell r="D361" t="str">
            <v>2.12.2.4.1.25.50</v>
          </cell>
          <cell r="E361" t="str">
            <v>Decafix para borne 4,0mm² - 60 un.</v>
          </cell>
          <cell r="F361">
            <v>60</v>
          </cell>
          <cell r="I361">
            <v>0</v>
          </cell>
          <cell r="K361" t="str">
            <v/>
          </cell>
          <cell r="L361">
            <v>0</v>
          </cell>
        </row>
        <row r="362">
          <cell r="B362">
            <v>4564</v>
          </cell>
          <cell r="D362" t="str">
            <v>2.12.2.4.1.25.51</v>
          </cell>
          <cell r="E362" t="str">
            <v>Borne para cabo 4,0mm² passo 5,2mm - 30 un.</v>
          </cell>
          <cell r="F362">
            <v>30</v>
          </cell>
          <cell r="I362">
            <v>0</v>
          </cell>
          <cell r="K362" t="str">
            <v/>
          </cell>
          <cell r="L362">
            <v>0</v>
          </cell>
        </row>
        <row r="363">
          <cell r="B363">
            <v>4565</v>
          </cell>
          <cell r="D363" t="str">
            <v>2.12.2.4.1.25.52</v>
          </cell>
          <cell r="E363" t="str">
            <v>Poste para separação - 4 un.</v>
          </cell>
          <cell r="F363">
            <v>4</v>
          </cell>
          <cell r="I363">
            <v>0</v>
          </cell>
          <cell r="K363" t="str">
            <v/>
          </cell>
          <cell r="L363">
            <v>0</v>
          </cell>
        </row>
        <row r="364">
          <cell r="B364">
            <v>4566</v>
          </cell>
          <cell r="D364" t="str">
            <v>2.12.2.4.1.25.53</v>
          </cell>
          <cell r="E364" t="str">
            <v>Placa final para borne 4,0mm² - 2 un.</v>
          </cell>
          <cell r="F364">
            <v>2</v>
          </cell>
          <cell r="I364">
            <v>0</v>
          </cell>
          <cell r="K364" t="str">
            <v/>
          </cell>
          <cell r="L364">
            <v>0</v>
          </cell>
        </row>
        <row r="365">
          <cell r="B365">
            <v>4567</v>
          </cell>
          <cell r="D365" t="str">
            <v>2.12.2.4.1.25.54</v>
          </cell>
          <cell r="E365" t="str">
            <v>Decafix para borne 4,0mm² - 60 un.</v>
          </cell>
          <cell r="F365">
            <v>60</v>
          </cell>
          <cell r="I365">
            <v>0</v>
          </cell>
          <cell r="K365" t="str">
            <v/>
          </cell>
          <cell r="L365">
            <v>0</v>
          </cell>
        </row>
        <row r="366">
          <cell r="B366">
            <v>4568</v>
          </cell>
          <cell r="D366" t="str">
            <v>2.12.2.4.1.25.55</v>
          </cell>
          <cell r="E366" t="str">
            <v>Veneziana de ventilação - 4 un.</v>
          </cell>
          <cell r="F366">
            <v>4</v>
          </cell>
          <cell r="I366">
            <v>0</v>
          </cell>
          <cell r="K366" t="str">
            <v/>
          </cell>
          <cell r="L366">
            <v>0</v>
          </cell>
        </row>
        <row r="367">
          <cell r="B367">
            <v>4569</v>
          </cell>
          <cell r="D367" t="str">
            <v>2.12.2.4.1.25.56</v>
          </cell>
          <cell r="E367" t="str">
            <v>Ventilação 127 V - 2 un.</v>
          </cell>
          <cell r="F367">
            <v>2</v>
          </cell>
          <cell r="I367">
            <v>0</v>
          </cell>
          <cell r="K367" t="str">
            <v/>
          </cell>
          <cell r="L367">
            <v>0</v>
          </cell>
        </row>
        <row r="368">
          <cell r="B368">
            <v>4570</v>
          </cell>
          <cell r="D368" t="str">
            <v>2.12.2.4.1.25.57</v>
          </cell>
          <cell r="E368" t="str">
            <v>Diversos</v>
          </cell>
          <cell r="F368" t="str">
            <v/>
          </cell>
          <cell r="I368">
            <v>0</v>
          </cell>
          <cell r="K368" t="str">
            <v/>
          </cell>
          <cell r="L368">
            <v>0</v>
          </cell>
        </row>
        <row r="369">
          <cell r="B369">
            <v>4571</v>
          </cell>
          <cell r="D369" t="str">
            <v>2.12.2.4.1.25.58</v>
          </cell>
          <cell r="E369" t="str">
            <v>Disjuntor mono termomagnético IN=6A curva B ICC6Ka/127V   -   1 un.</v>
          </cell>
          <cell r="F369">
            <v>1</v>
          </cell>
          <cell r="I369">
            <v>0</v>
          </cell>
          <cell r="K369" t="str">
            <v/>
          </cell>
          <cell r="L369">
            <v>0</v>
          </cell>
        </row>
        <row r="370">
          <cell r="B370">
            <v>4572</v>
          </cell>
          <cell r="D370" t="str">
            <v>2.12.2.4.1.25.59</v>
          </cell>
          <cell r="E370" t="str">
            <v>Borne para cabo 2,5mm² passo 5,2mm - 10 un.</v>
          </cell>
          <cell r="F370">
            <v>10</v>
          </cell>
          <cell r="I370">
            <v>0</v>
          </cell>
          <cell r="K370" t="str">
            <v/>
          </cell>
          <cell r="L370">
            <v>0</v>
          </cell>
        </row>
        <row r="371">
          <cell r="B371">
            <v>4573</v>
          </cell>
          <cell r="D371" t="str">
            <v>2.12.2.4.1.25.60</v>
          </cell>
          <cell r="E371" t="str">
            <v>Poste para separação - 2 un.</v>
          </cell>
          <cell r="F371">
            <v>2</v>
          </cell>
          <cell r="I371">
            <v>0</v>
          </cell>
          <cell r="K371" t="str">
            <v/>
          </cell>
          <cell r="L371">
            <v>0</v>
          </cell>
        </row>
        <row r="372">
          <cell r="B372">
            <v>4574</v>
          </cell>
          <cell r="D372" t="str">
            <v>2.12.2.4.1.25.61</v>
          </cell>
          <cell r="E372" t="str">
            <v>Placa final para borne 2,5mm - 1 un.</v>
          </cell>
          <cell r="F372">
            <v>1</v>
          </cell>
          <cell r="I372">
            <v>0</v>
          </cell>
          <cell r="K372" t="str">
            <v/>
          </cell>
          <cell r="L372">
            <v>0</v>
          </cell>
        </row>
        <row r="373">
          <cell r="B373">
            <v>4575</v>
          </cell>
          <cell r="D373" t="str">
            <v>2.12.2.4.1.25.62</v>
          </cell>
          <cell r="E373" t="str">
            <v>Decafix para borne 2,5mm² - 20 un.</v>
          </cell>
          <cell r="F373">
            <v>20</v>
          </cell>
          <cell r="I373">
            <v>0</v>
          </cell>
          <cell r="K373" t="str">
            <v/>
          </cell>
          <cell r="L373">
            <v>0</v>
          </cell>
        </row>
        <row r="374">
          <cell r="B374">
            <v>4576</v>
          </cell>
          <cell r="D374" t="str">
            <v>2.12.2.4.1.25.63</v>
          </cell>
          <cell r="E374" t="str">
            <v>Chave fim de curso 1NAF - 4 un.</v>
          </cell>
          <cell r="F374">
            <v>4</v>
          </cell>
          <cell r="I374">
            <v>0</v>
          </cell>
          <cell r="K374" t="str">
            <v/>
          </cell>
          <cell r="L374">
            <v>0</v>
          </cell>
        </row>
        <row r="375">
          <cell r="B375">
            <v>4577</v>
          </cell>
          <cell r="D375" t="str">
            <v>2.12.2.4.1.25.64</v>
          </cell>
          <cell r="E375" t="str">
            <v>Conjunto de iluminação fluorescente 9W alim. 127V - 3 un.</v>
          </cell>
          <cell r="F375">
            <v>3</v>
          </cell>
          <cell r="I375">
            <v>0</v>
          </cell>
          <cell r="K375" t="str">
            <v/>
          </cell>
          <cell r="L375">
            <v>0</v>
          </cell>
        </row>
        <row r="376">
          <cell r="B376">
            <v>4578</v>
          </cell>
          <cell r="D376" t="str">
            <v>2.12.2.4.1.25.65</v>
          </cell>
          <cell r="E376" t="str">
            <v>Termostato alim. 127V regulagem 20-60º C - 3 un.</v>
          </cell>
          <cell r="F376">
            <v>3</v>
          </cell>
          <cell r="I376">
            <v>0</v>
          </cell>
          <cell r="K376" t="str">
            <v/>
          </cell>
          <cell r="L376">
            <v>0</v>
          </cell>
        </row>
        <row r="377">
          <cell r="B377">
            <v>4579</v>
          </cell>
          <cell r="D377" t="str">
            <v>2.12.2.4.1.25.66</v>
          </cell>
          <cell r="E377" t="str">
            <v>Resistência de aquecimento 150W alim.127V - 3 un.</v>
          </cell>
          <cell r="F377">
            <v>3</v>
          </cell>
          <cell r="I377">
            <v>0</v>
          </cell>
          <cell r="K377" t="str">
            <v/>
          </cell>
          <cell r="L377">
            <v>0</v>
          </cell>
        </row>
        <row r="378">
          <cell r="B378">
            <v>4580</v>
          </cell>
          <cell r="D378" t="str">
            <v>2.12.2.4.1.25.67</v>
          </cell>
          <cell r="E378" t="str">
            <v>Tomada universal tipo industrial 2P+T 15A 127V - 3 un.</v>
          </cell>
          <cell r="F378">
            <v>3</v>
          </cell>
          <cell r="I378">
            <v>0</v>
          </cell>
          <cell r="K378" t="str">
            <v/>
          </cell>
          <cell r="L378">
            <v>0</v>
          </cell>
        </row>
        <row r="379">
          <cell r="B379">
            <v>4581</v>
          </cell>
          <cell r="D379" t="str">
            <v>2.12.2.4.1.25.68</v>
          </cell>
          <cell r="E379" t="str">
            <v>Porta documentos formato A4 - 1 un.</v>
          </cell>
          <cell r="F379">
            <v>1</v>
          </cell>
          <cell r="I379">
            <v>0</v>
          </cell>
          <cell r="K379" t="str">
            <v/>
          </cell>
          <cell r="L379">
            <v>0</v>
          </cell>
        </row>
        <row r="380">
          <cell r="B380">
            <v>4582</v>
          </cell>
          <cell r="D380" t="str">
            <v>2.12.2.4.1.25.69</v>
          </cell>
          <cell r="E380" t="str">
            <v>Conector aterramento para cabo até 25mm² - 1 un.</v>
          </cell>
          <cell r="F380">
            <v>1</v>
          </cell>
          <cell r="I380">
            <v>0</v>
          </cell>
          <cell r="K380" t="str">
            <v/>
          </cell>
          <cell r="L380">
            <v>0</v>
          </cell>
        </row>
        <row r="381">
          <cell r="B381">
            <v>1738</v>
          </cell>
          <cell r="C381" t="str">
            <v>F</v>
          </cell>
          <cell r="D381" t="str">
            <v>15.6.1.3</v>
          </cell>
          <cell r="E381" t="str">
            <v>CCM para comando e proteção de motores 100CV (1+1)  com conversor de frequencia</v>
          </cell>
          <cell r="F381" t="str">
            <v>un</v>
          </cell>
          <cell r="G381">
            <v>1</v>
          </cell>
          <cell r="H381">
            <v>146000</v>
          </cell>
          <cell r="I381">
            <v>112307.69</v>
          </cell>
          <cell r="J381">
            <v>1</v>
          </cell>
          <cell r="K381">
            <v>146000</v>
          </cell>
          <cell r="L381">
            <v>2000</v>
          </cell>
          <cell r="M381">
            <v>146000</v>
          </cell>
          <cell r="N381">
            <v>148000</v>
          </cell>
          <cell r="O381">
            <v>148000</v>
          </cell>
        </row>
        <row r="382">
          <cell r="B382">
            <v>5196</v>
          </cell>
          <cell r="C382" t="str">
            <v>F</v>
          </cell>
          <cell r="D382" t="str">
            <v>12.5.4.1.25</v>
          </cell>
          <cell r="E382" t="str">
            <v>CCM para comando e proteção de motores 150CV (1+1)  com conversor de frequencia composto por:</v>
          </cell>
          <cell r="F382" t="str">
            <v>un</v>
          </cell>
          <cell r="G382">
            <v>1</v>
          </cell>
          <cell r="H382">
            <v>265800</v>
          </cell>
          <cell r="I382">
            <v>204461.54</v>
          </cell>
          <cell r="J382">
            <v>1</v>
          </cell>
          <cell r="K382">
            <v>265800</v>
          </cell>
          <cell r="L382">
            <v>2200</v>
          </cell>
          <cell r="M382">
            <v>265800</v>
          </cell>
          <cell r="N382">
            <v>268000</v>
          </cell>
          <cell r="O382">
            <v>268000</v>
          </cell>
        </row>
        <row r="383">
          <cell r="B383">
            <v>5197</v>
          </cell>
          <cell r="D383" t="str">
            <v>2.12.5.4.1.25.1</v>
          </cell>
          <cell r="E383" t="str">
            <v>Disjuntor tripolar em caixa moldada IN=400A 40Ka 380V máximo de 690Vca relê de Proteção termomagnética - 1 un.</v>
          </cell>
          <cell r="F383">
            <v>1</v>
          </cell>
          <cell r="I383">
            <v>0</v>
          </cell>
          <cell r="K383" t="str">
            <v/>
          </cell>
          <cell r="L383">
            <v>0</v>
          </cell>
        </row>
        <row r="384">
          <cell r="B384">
            <v>5198</v>
          </cell>
          <cell r="D384" t="str">
            <v>2.12.5.4.1.25.2</v>
          </cell>
          <cell r="E384" t="str">
            <v>Bloco de contato auxiliar 1NAF - 2 un.</v>
          </cell>
          <cell r="F384">
            <v>2</v>
          </cell>
          <cell r="I384">
            <v>0</v>
          </cell>
          <cell r="K384" t="str">
            <v/>
          </cell>
          <cell r="L384">
            <v>0</v>
          </cell>
        </row>
        <row r="385">
          <cell r="B385">
            <v>5199</v>
          </cell>
          <cell r="D385" t="str">
            <v>2.12.5.4.1.25.3</v>
          </cell>
          <cell r="E385" t="str">
            <v>Bloco de contato de alarme 1NAF - 1 un.</v>
          </cell>
          <cell r="F385">
            <v>1</v>
          </cell>
          <cell r="I385">
            <v>0</v>
          </cell>
          <cell r="K385" t="str">
            <v/>
          </cell>
          <cell r="L385">
            <v>0</v>
          </cell>
        </row>
        <row r="386">
          <cell r="B386">
            <v>5200</v>
          </cell>
          <cell r="D386" t="str">
            <v>2.12.5.4.1.25.4</v>
          </cell>
          <cell r="E386" t="str">
            <v>Acionamento Rotativo externo com manopla rotativa prol.   - 1 un.</v>
          </cell>
          <cell r="F386">
            <v>1</v>
          </cell>
          <cell r="I386">
            <v>0</v>
          </cell>
          <cell r="K386" t="str">
            <v/>
          </cell>
          <cell r="L386">
            <v>0</v>
          </cell>
        </row>
        <row r="387">
          <cell r="B387">
            <v>5201</v>
          </cell>
          <cell r="D387" t="str">
            <v>2.12.5.4.1.25.5</v>
          </cell>
          <cell r="E387" t="str">
            <v>Transformador de corrente de baixa tensão a seco uso interno classe 0,6 Kv,relação 40/5A exatidão 0,3c2,5 p/ med.   -   3 un.</v>
          </cell>
          <cell r="F387">
            <v>3</v>
          </cell>
          <cell r="I387">
            <v>0</v>
          </cell>
          <cell r="K387" t="str">
            <v/>
          </cell>
          <cell r="L387">
            <v>0</v>
          </cell>
        </row>
        <row r="388">
          <cell r="B388">
            <v>5202</v>
          </cell>
          <cell r="D388" t="str">
            <v>2.12.5.4.1.25.6</v>
          </cell>
          <cell r="E388" t="str">
            <v>Medidor microprocessado de grandeza elétrica medição de corrente, tensão, demanda de energia c/com.Modebus - 1 un.</v>
          </cell>
          <cell r="F388">
            <v>1</v>
          </cell>
          <cell r="I388">
            <v>0</v>
          </cell>
          <cell r="K388" t="str">
            <v/>
          </cell>
          <cell r="L388">
            <v>0</v>
          </cell>
        </row>
        <row r="389">
          <cell r="B389">
            <v>5203</v>
          </cell>
          <cell r="D389" t="str">
            <v>2.12.5.4.1.25.7</v>
          </cell>
          <cell r="E389" t="str">
            <v>Chave de aferição montagem semi-embutida ( porta do painel) com 10 chaves ( 6 para circuito de corrente 4para tensão) - 1 un.</v>
          </cell>
          <cell r="F389">
            <v>1</v>
          </cell>
          <cell r="I389">
            <v>0</v>
          </cell>
          <cell r="K389" t="str">
            <v/>
          </cell>
          <cell r="L389">
            <v>0</v>
          </cell>
        </row>
        <row r="390">
          <cell r="B390">
            <v>5204</v>
          </cell>
          <cell r="D390" t="str">
            <v>2.12.5.4.1.25.8</v>
          </cell>
          <cell r="E390" t="str">
            <v>Disjuntor tripolar termomagnético corrente ajuste 1,0-1,6 10Ka 440V - 1 un.</v>
          </cell>
          <cell r="F390">
            <v>1</v>
          </cell>
          <cell r="I390">
            <v>0</v>
          </cell>
          <cell r="K390" t="str">
            <v/>
          </cell>
          <cell r="L390">
            <v>0</v>
          </cell>
        </row>
        <row r="391">
          <cell r="B391">
            <v>5205</v>
          </cell>
          <cell r="D391" t="str">
            <v>2.12.5.4.1.25.9</v>
          </cell>
          <cell r="E391" t="str">
            <v>Disjuntor tripolar termomagnético corrente ajuste1,0-1,6A 10Ka 440V - 1 un.</v>
          </cell>
          <cell r="F391">
            <v>1</v>
          </cell>
          <cell r="I391">
            <v>0</v>
          </cell>
          <cell r="K391" t="str">
            <v/>
          </cell>
          <cell r="L391">
            <v>0</v>
          </cell>
        </row>
        <row r="392">
          <cell r="B392">
            <v>5206</v>
          </cell>
          <cell r="D392" t="str">
            <v>2.12.5.4.1.25.10</v>
          </cell>
          <cell r="E392" t="str">
            <v>Disjuntor tripolar termomagnético corrente ajuste20-25A 50Ka 400/415V - 1 un.</v>
          </cell>
          <cell r="F392">
            <v>1</v>
          </cell>
          <cell r="I392">
            <v>0</v>
          </cell>
          <cell r="K392" t="str">
            <v/>
          </cell>
          <cell r="L392">
            <v>0</v>
          </cell>
        </row>
        <row r="393">
          <cell r="B393">
            <v>5207</v>
          </cell>
          <cell r="D393" t="str">
            <v>2.12.5.4.1.25.11</v>
          </cell>
          <cell r="E393" t="str">
            <v>Disjuntor mono termomagnético IN=6A curva B ICC= 6Ka/220V - 2 un.</v>
          </cell>
          <cell r="F393">
            <v>2</v>
          </cell>
          <cell r="I393">
            <v>0</v>
          </cell>
          <cell r="K393" t="str">
            <v/>
          </cell>
          <cell r="L393">
            <v>0</v>
          </cell>
        </row>
        <row r="394">
          <cell r="B394">
            <v>5208</v>
          </cell>
          <cell r="D394" t="str">
            <v>2.12.5.4.1.25.12</v>
          </cell>
          <cell r="E394" t="str">
            <v>Disjuntor mono termomagnético IN=10A curva C ICC= 6Ka/220V - 1 un.</v>
          </cell>
          <cell r="F394">
            <v>1</v>
          </cell>
          <cell r="I394">
            <v>0</v>
          </cell>
          <cell r="K394" t="str">
            <v/>
          </cell>
          <cell r="L394">
            <v>0</v>
          </cell>
        </row>
        <row r="395">
          <cell r="B395">
            <v>5209</v>
          </cell>
          <cell r="D395" t="str">
            <v>2.12.5.4.1.25.13</v>
          </cell>
          <cell r="E395" t="str">
            <v>Sinaleiro vermelho,alim.direta DIN 30,5MM série pesada - 1 un.</v>
          </cell>
          <cell r="F395">
            <v>1</v>
          </cell>
          <cell r="I395">
            <v>0</v>
          </cell>
          <cell r="K395" t="str">
            <v/>
          </cell>
          <cell r="L395">
            <v>0</v>
          </cell>
        </row>
        <row r="396">
          <cell r="B396">
            <v>5210</v>
          </cell>
          <cell r="D396" t="str">
            <v>2.12.5.4.1.25.14</v>
          </cell>
          <cell r="E396" t="str">
            <v>Lâmpada led's (base BA 9S) vermelho alim. 220V - 1 un.</v>
          </cell>
          <cell r="F396">
            <v>1</v>
          </cell>
          <cell r="I396">
            <v>0</v>
          </cell>
          <cell r="K396" t="str">
            <v/>
          </cell>
          <cell r="L396">
            <v>0</v>
          </cell>
        </row>
        <row r="397">
          <cell r="B397">
            <v>5211</v>
          </cell>
          <cell r="D397" t="str">
            <v>2.12.5.4.1.25.15</v>
          </cell>
          <cell r="E397" t="str">
            <v>Sinaleiro verde,alim.direta DIN 30,5MM série pesada - 1 un.</v>
          </cell>
          <cell r="F397">
            <v>1</v>
          </cell>
          <cell r="I397">
            <v>0</v>
          </cell>
          <cell r="K397" t="str">
            <v/>
          </cell>
          <cell r="L397">
            <v>0</v>
          </cell>
        </row>
        <row r="398">
          <cell r="B398">
            <v>5212</v>
          </cell>
          <cell r="D398" t="str">
            <v>2.12.5.4.1.25.16</v>
          </cell>
          <cell r="E398" t="str">
            <v>Lâmpada led's (base BA 9S) verde alim. 220V - 1 un.</v>
          </cell>
          <cell r="F398">
            <v>1</v>
          </cell>
          <cell r="I398">
            <v>0</v>
          </cell>
          <cell r="K398" t="str">
            <v/>
          </cell>
          <cell r="L398">
            <v>0</v>
          </cell>
        </row>
        <row r="399">
          <cell r="B399">
            <v>5213</v>
          </cell>
          <cell r="D399" t="str">
            <v>2.12.5.4.1.25.17</v>
          </cell>
          <cell r="E399" t="str">
            <v>Borne para cabo 2,5mm² passo 5,2mm - 10 un.</v>
          </cell>
          <cell r="F399">
            <v>10</v>
          </cell>
          <cell r="I399">
            <v>0</v>
          </cell>
          <cell r="K399" t="str">
            <v/>
          </cell>
          <cell r="L399">
            <v>0</v>
          </cell>
        </row>
        <row r="400">
          <cell r="B400">
            <v>5214</v>
          </cell>
          <cell r="D400" t="str">
            <v>2.12.5.4.1.25.18</v>
          </cell>
          <cell r="E400" t="str">
            <v>Poste para separação - 2 un.</v>
          </cell>
          <cell r="F400">
            <v>2</v>
          </cell>
          <cell r="I400">
            <v>0</v>
          </cell>
          <cell r="K400" t="str">
            <v/>
          </cell>
          <cell r="L400">
            <v>0</v>
          </cell>
        </row>
        <row r="401">
          <cell r="B401">
            <v>5215</v>
          </cell>
          <cell r="D401" t="str">
            <v>2.12.5.4.1.25.19</v>
          </cell>
          <cell r="E401" t="str">
            <v>Placa final para borne 2,5mm - 1 un.</v>
          </cell>
          <cell r="F401">
            <v>1</v>
          </cell>
          <cell r="I401">
            <v>0</v>
          </cell>
          <cell r="K401" t="str">
            <v/>
          </cell>
          <cell r="L401">
            <v>0</v>
          </cell>
        </row>
        <row r="402">
          <cell r="B402">
            <v>5216</v>
          </cell>
          <cell r="D402" t="str">
            <v>2.12.5.4.1.25.20</v>
          </cell>
          <cell r="E402" t="str">
            <v>Alimentador</v>
          </cell>
          <cell r="F402" t="str">
            <v/>
          </cell>
          <cell r="I402">
            <v>0</v>
          </cell>
          <cell r="K402" t="str">
            <v/>
          </cell>
          <cell r="L402">
            <v>0</v>
          </cell>
        </row>
        <row r="403">
          <cell r="B403">
            <v>5217</v>
          </cell>
          <cell r="D403" t="str">
            <v>2.12.5.4.1.25.21</v>
          </cell>
          <cell r="E403" t="str">
            <v>Disjuntor tripolar DE BAIXA TENSÃO em caixa moldada - 1 un.</v>
          </cell>
          <cell r="F403">
            <v>1</v>
          </cell>
          <cell r="I403">
            <v>0</v>
          </cell>
          <cell r="K403" t="str">
            <v/>
          </cell>
          <cell r="L403">
            <v>0</v>
          </cell>
        </row>
        <row r="404">
          <cell r="B404">
            <v>5218</v>
          </cell>
          <cell r="D404" t="str">
            <v>2.12.5.4.1.25.22</v>
          </cell>
          <cell r="E404" t="str">
            <v>execução fixa IN=400A 40Ka/380V,  V.máx 600Vca relè prot.    -    1 un.</v>
          </cell>
          <cell r="F404">
            <v>1</v>
          </cell>
          <cell r="I404">
            <v>0</v>
          </cell>
          <cell r="K404" t="str">
            <v/>
          </cell>
          <cell r="L404">
            <v>0</v>
          </cell>
        </row>
        <row r="405">
          <cell r="B405">
            <v>5219</v>
          </cell>
          <cell r="D405" t="str">
            <v>2.12.5.4.1.25.23</v>
          </cell>
          <cell r="E405" t="str">
            <v>Bloco de contato auxiliar 1NAF - 3 un.</v>
          </cell>
          <cell r="F405">
            <v>3</v>
          </cell>
          <cell r="I405">
            <v>0</v>
          </cell>
          <cell r="K405" t="str">
            <v/>
          </cell>
          <cell r="L405">
            <v>0</v>
          </cell>
        </row>
        <row r="406">
          <cell r="B406">
            <v>5220</v>
          </cell>
          <cell r="D406" t="str">
            <v>2.12.5.4.1.25.24</v>
          </cell>
          <cell r="E406" t="str">
            <v>Bloco de contato de alarme 1NAF - 1 un.</v>
          </cell>
          <cell r="F406">
            <v>1</v>
          </cell>
          <cell r="I406">
            <v>0</v>
          </cell>
          <cell r="K406" t="str">
            <v/>
          </cell>
          <cell r="L406">
            <v>0</v>
          </cell>
        </row>
        <row r="407">
          <cell r="B407">
            <v>5221</v>
          </cell>
          <cell r="D407" t="str">
            <v>2.12.5.4.1.25.25</v>
          </cell>
          <cell r="E407" t="str">
            <v>Borne para cabo 4,0mm² passo 5,2mm - 6 un.</v>
          </cell>
          <cell r="F407">
            <v>6</v>
          </cell>
          <cell r="I407">
            <v>0</v>
          </cell>
          <cell r="K407" t="str">
            <v/>
          </cell>
          <cell r="L407">
            <v>0</v>
          </cell>
        </row>
        <row r="408">
          <cell r="B408">
            <v>5222</v>
          </cell>
          <cell r="D408" t="str">
            <v>2.12.5.4.1.25.26</v>
          </cell>
          <cell r="E408" t="str">
            <v>Poste para separação - 6 un.</v>
          </cell>
          <cell r="F408">
            <v>6</v>
          </cell>
          <cell r="I408">
            <v>0</v>
          </cell>
          <cell r="K408" t="str">
            <v/>
          </cell>
          <cell r="L408">
            <v>0</v>
          </cell>
        </row>
        <row r="409">
          <cell r="B409">
            <v>5223</v>
          </cell>
          <cell r="D409" t="str">
            <v>2.12.5.4.1.25.27</v>
          </cell>
          <cell r="E409" t="str">
            <v>Placa final para borne 4,0mm² - 3 un.</v>
          </cell>
          <cell r="F409">
            <v>3</v>
          </cell>
          <cell r="I409">
            <v>0</v>
          </cell>
          <cell r="K409" t="str">
            <v/>
          </cell>
          <cell r="L409">
            <v>0</v>
          </cell>
        </row>
        <row r="410">
          <cell r="B410">
            <v>5224</v>
          </cell>
          <cell r="D410" t="str">
            <v>2.12.5.4.1.25.28</v>
          </cell>
          <cell r="E410" t="str">
            <v>Decafix para borne 4,0mm² - 18 un.</v>
          </cell>
          <cell r="F410">
            <v>18</v>
          </cell>
          <cell r="I410">
            <v>0</v>
          </cell>
          <cell r="K410" t="str">
            <v/>
          </cell>
          <cell r="L410">
            <v>0</v>
          </cell>
        </row>
        <row r="411">
          <cell r="B411">
            <v>5225</v>
          </cell>
          <cell r="D411" t="str">
            <v>2.12.5.4.1.25.29</v>
          </cell>
          <cell r="E411" t="str">
            <v>Partida para o Inversor de 150 CV</v>
          </cell>
          <cell r="F411" t="str">
            <v/>
          </cell>
          <cell r="I411">
            <v>0</v>
          </cell>
          <cell r="K411" t="str">
            <v/>
          </cell>
          <cell r="L411">
            <v>0</v>
          </cell>
        </row>
        <row r="412">
          <cell r="B412">
            <v>5226</v>
          </cell>
          <cell r="D412" t="str">
            <v>2.12.5.4.1.25.30</v>
          </cell>
          <cell r="E412" t="str">
            <v>Chave desconectora tripolar com base fusível tamanho 1 corrente 400 A  tensão de 690Vca - 2 un.</v>
          </cell>
          <cell r="F412">
            <v>2</v>
          </cell>
          <cell r="I412">
            <v>0</v>
          </cell>
          <cell r="K412" t="str">
            <v/>
          </cell>
          <cell r="L412">
            <v>0</v>
          </cell>
        </row>
        <row r="413">
          <cell r="B413">
            <v>5227</v>
          </cell>
          <cell r="D413" t="str">
            <v>2.12.5.4.1.25.31</v>
          </cell>
          <cell r="E413" t="str">
            <v>Fusível NH 400A tamanho 000 - 6 un.</v>
          </cell>
          <cell r="F413">
            <v>6</v>
          </cell>
          <cell r="I413">
            <v>0</v>
          </cell>
          <cell r="K413" t="str">
            <v/>
          </cell>
          <cell r="L413">
            <v>0</v>
          </cell>
        </row>
        <row r="414">
          <cell r="B414">
            <v>5228</v>
          </cell>
          <cell r="D414" t="str">
            <v>2.12.5.4.1.25.32</v>
          </cell>
          <cell r="E414" t="str">
            <v>Inversor de Frequência micriprocessado para controle de um motor de 150 CV em 380 V /60Hz Kit IHM no inversor,com RS 458 / Modbus - 2 un.</v>
          </cell>
          <cell r="F414">
            <v>2</v>
          </cell>
          <cell r="I414">
            <v>0</v>
          </cell>
          <cell r="K414" t="str">
            <v/>
          </cell>
          <cell r="L414">
            <v>0</v>
          </cell>
        </row>
        <row r="415">
          <cell r="B415">
            <v>5229</v>
          </cell>
          <cell r="D415" t="str">
            <v>2.12.5.4.1.25.33</v>
          </cell>
          <cell r="E415" t="str">
            <v>Kit terminal remoto p/inversor porta IP54 para terminal gráfico janela IP65 para porta TG cabo com 3 metros para term. Gráfico - 2 un.</v>
          </cell>
          <cell r="F415">
            <v>2</v>
          </cell>
          <cell r="I415">
            <v>0</v>
          </cell>
          <cell r="K415" t="str">
            <v/>
          </cell>
          <cell r="L415">
            <v>0</v>
          </cell>
        </row>
        <row r="416">
          <cell r="B416">
            <v>5230</v>
          </cell>
          <cell r="D416" t="str">
            <v>2.12.5.4.1.25.34</v>
          </cell>
          <cell r="E416" t="str">
            <v>Contator tripolar IN=25A(AC3) contatos auxiliar 2NA+2NF 220V - 2 un.</v>
          </cell>
          <cell r="F416">
            <v>2</v>
          </cell>
          <cell r="I416">
            <v>0</v>
          </cell>
          <cell r="K416" t="str">
            <v/>
          </cell>
          <cell r="L416">
            <v>0</v>
          </cell>
        </row>
        <row r="417">
          <cell r="B417">
            <v>5231</v>
          </cell>
          <cell r="D417" t="str">
            <v>2.12.5.4.1.25.35</v>
          </cell>
          <cell r="E417" t="str">
            <v>Contato auxiliar frontal 2NA+2NF P/ contator série D - 2 un.</v>
          </cell>
          <cell r="F417">
            <v>2</v>
          </cell>
          <cell r="I417">
            <v>0</v>
          </cell>
          <cell r="K417" t="str">
            <v/>
          </cell>
          <cell r="L417">
            <v>0</v>
          </cell>
        </row>
        <row r="418">
          <cell r="B418">
            <v>5232</v>
          </cell>
          <cell r="D418" t="str">
            <v>2.12.5.4.1.25.36</v>
          </cell>
          <cell r="E418" t="str">
            <v>Relê TRD com retardo na desenergização tensão alim. 220 Vca 60Hz Tempo de atuação de 60 seg  com um contato 1NAF  -      2 un.</v>
          </cell>
          <cell r="F418">
            <v>2</v>
          </cell>
          <cell r="I418">
            <v>0</v>
          </cell>
          <cell r="K418" t="str">
            <v/>
          </cell>
          <cell r="L418">
            <v>0</v>
          </cell>
        </row>
        <row r="419">
          <cell r="B419">
            <v>5233</v>
          </cell>
          <cell r="D419" t="str">
            <v>2.12.5.4.1.25.37</v>
          </cell>
          <cell r="E419" t="str">
            <v>Contator auxiliar2NA+2NF bobine de 220 V/60Hz - 6 un.</v>
          </cell>
          <cell r="F419">
            <v>6</v>
          </cell>
          <cell r="I419">
            <v>0</v>
          </cell>
          <cell r="K419" t="str">
            <v/>
          </cell>
          <cell r="L419">
            <v>0</v>
          </cell>
        </row>
        <row r="420">
          <cell r="B420">
            <v>5234</v>
          </cell>
          <cell r="D420" t="str">
            <v>2.12.5.4.1.25.38</v>
          </cell>
          <cell r="E420" t="str">
            <v>Disjuntor mono termomagnético IN=6A curva B ICC6Ka/220V  -     2 un.</v>
          </cell>
          <cell r="F420">
            <v>2</v>
          </cell>
          <cell r="I420">
            <v>0</v>
          </cell>
          <cell r="K420" t="str">
            <v/>
          </cell>
          <cell r="L420">
            <v>0</v>
          </cell>
        </row>
        <row r="421">
          <cell r="B421">
            <v>5235</v>
          </cell>
          <cell r="D421" t="str">
            <v>2.12.5.4.1.25.39</v>
          </cell>
          <cell r="E421" t="str">
            <v>Partida para o Inversor de 150 CV</v>
          </cell>
          <cell r="F421" t="str">
            <v/>
          </cell>
          <cell r="I421">
            <v>0</v>
          </cell>
          <cell r="K421" t="str">
            <v/>
          </cell>
          <cell r="L421">
            <v>0</v>
          </cell>
        </row>
        <row r="422">
          <cell r="B422">
            <v>5236</v>
          </cell>
          <cell r="D422" t="str">
            <v>2.12.5.4.1.25.40</v>
          </cell>
          <cell r="E422" t="str">
            <v>Sinaleiro vermelho,alim.direta DIN 30,5MM série pesada - 2 un.</v>
          </cell>
          <cell r="F422">
            <v>2</v>
          </cell>
          <cell r="I422">
            <v>0</v>
          </cell>
          <cell r="K422" t="str">
            <v/>
          </cell>
          <cell r="L422">
            <v>0</v>
          </cell>
        </row>
        <row r="423">
          <cell r="B423">
            <v>5237</v>
          </cell>
          <cell r="D423" t="str">
            <v>2.12.5.4.1.25.41</v>
          </cell>
          <cell r="E423" t="str">
            <v>Lâmpada led's (base BA 9S) vermelho alim. 220V - 2 un.</v>
          </cell>
          <cell r="F423">
            <v>2</v>
          </cell>
          <cell r="I423">
            <v>0</v>
          </cell>
          <cell r="K423" t="str">
            <v/>
          </cell>
          <cell r="L423">
            <v>0</v>
          </cell>
        </row>
        <row r="424">
          <cell r="B424">
            <v>5238</v>
          </cell>
          <cell r="D424" t="str">
            <v>2.12.5.4.1.25.42</v>
          </cell>
          <cell r="E424" t="str">
            <v>Sinaleiro verde,alim.direta DIN 30,5MM série pesada - 2 un.</v>
          </cell>
          <cell r="F424">
            <v>2</v>
          </cell>
          <cell r="I424">
            <v>0</v>
          </cell>
          <cell r="K424" t="str">
            <v/>
          </cell>
          <cell r="L424">
            <v>0</v>
          </cell>
        </row>
        <row r="425">
          <cell r="B425">
            <v>5239</v>
          </cell>
          <cell r="D425" t="str">
            <v>2.12.5.4.1.25.43</v>
          </cell>
          <cell r="E425" t="str">
            <v>Lâmpada led's (base BA 9S) verde alim. 220V - 2 un.</v>
          </cell>
          <cell r="F425">
            <v>2</v>
          </cell>
          <cell r="I425">
            <v>0</v>
          </cell>
          <cell r="K425" t="str">
            <v/>
          </cell>
          <cell r="L425">
            <v>0</v>
          </cell>
        </row>
        <row r="426">
          <cell r="B426">
            <v>5240</v>
          </cell>
          <cell r="D426" t="str">
            <v>2.12.5.4.1.25.44</v>
          </cell>
          <cell r="E426" t="str">
            <v>Borne para cabo 4,0mm² passo 5,2mm - 60 un.</v>
          </cell>
          <cell r="F426">
            <v>60</v>
          </cell>
          <cell r="I426">
            <v>0</v>
          </cell>
          <cell r="K426" t="str">
            <v/>
          </cell>
          <cell r="L426">
            <v>0</v>
          </cell>
        </row>
        <row r="427">
          <cell r="B427">
            <v>5241</v>
          </cell>
          <cell r="D427" t="str">
            <v>2.12.5.4.1.25.45</v>
          </cell>
          <cell r="E427" t="str">
            <v>Poste para separação - 3 un.</v>
          </cell>
          <cell r="F427">
            <v>3</v>
          </cell>
          <cell r="I427">
            <v>0</v>
          </cell>
          <cell r="K427" t="str">
            <v/>
          </cell>
          <cell r="L427">
            <v>0</v>
          </cell>
        </row>
        <row r="428">
          <cell r="B428">
            <v>5242</v>
          </cell>
          <cell r="D428" t="str">
            <v>2.12.5.4.1.25.46</v>
          </cell>
          <cell r="E428" t="str">
            <v>Placa final para borne 4,0mm² - 2 un.</v>
          </cell>
          <cell r="F428">
            <v>2</v>
          </cell>
          <cell r="I428">
            <v>0</v>
          </cell>
          <cell r="K428" t="str">
            <v/>
          </cell>
          <cell r="L428">
            <v>0</v>
          </cell>
        </row>
        <row r="429">
          <cell r="B429">
            <v>5243</v>
          </cell>
          <cell r="D429" t="str">
            <v>2.12.5.4.1.25.47</v>
          </cell>
          <cell r="E429" t="str">
            <v>Decafix para borne 4,0mm² - 120 un.</v>
          </cell>
          <cell r="F429">
            <v>120</v>
          </cell>
          <cell r="I429">
            <v>0</v>
          </cell>
          <cell r="K429" t="str">
            <v/>
          </cell>
          <cell r="L429">
            <v>0</v>
          </cell>
        </row>
        <row r="430">
          <cell r="B430">
            <v>5244</v>
          </cell>
          <cell r="D430" t="str">
            <v>2.12.5.4.1.25.48</v>
          </cell>
          <cell r="E430" t="str">
            <v>Borne para cabo 4,0mm² passo 5,2mm - 30 un.</v>
          </cell>
          <cell r="F430">
            <v>30</v>
          </cell>
          <cell r="I430">
            <v>0</v>
          </cell>
          <cell r="K430" t="str">
            <v/>
          </cell>
          <cell r="L430">
            <v>0</v>
          </cell>
        </row>
        <row r="431">
          <cell r="B431">
            <v>5245</v>
          </cell>
          <cell r="D431" t="str">
            <v>2.12.5.4.1.25.49</v>
          </cell>
          <cell r="E431" t="str">
            <v>Poste para separação - 4 un.</v>
          </cell>
          <cell r="F431">
            <v>4</v>
          </cell>
          <cell r="I431">
            <v>0</v>
          </cell>
          <cell r="K431" t="str">
            <v/>
          </cell>
          <cell r="L431">
            <v>0</v>
          </cell>
        </row>
        <row r="432">
          <cell r="B432">
            <v>5246</v>
          </cell>
          <cell r="D432" t="str">
            <v>2.12.5.4.1.25.50</v>
          </cell>
          <cell r="E432" t="str">
            <v>Placa final para borne 4,0mm² - 2 un.</v>
          </cell>
          <cell r="F432">
            <v>2</v>
          </cell>
          <cell r="I432">
            <v>0</v>
          </cell>
          <cell r="K432" t="str">
            <v/>
          </cell>
          <cell r="L432">
            <v>0</v>
          </cell>
        </row>
        <row r="433">
          <cell r="B433">
            <v>5247</v>
          </cell>
          <cell r="D433" t="str">
            <v>2.12.5.4.1.25.51</v>
          </cell>
          <cell r="E433" t="str">
            <v>Decafix para borne 4,0mm² - 60 un.</v>
          </cell>
          <cell r="F433">
            <v>60</v>
          </cell>
          <cell r="I433">
            <v>0</v>
          </cell>
          <cell r="K433" t="str">
            <v/>
          </cell>
          <cell r="L433">
            <v>0</v>
          </cell>
        </row>
        <row r="434">
          <cell r="B434">
            <v>5248</v>
          </cell>
          <cell r="D434" t="str">
            <v>2.12.5.4.1.25.52</v>
          </cell>
          <cell r="E434" t="str">
            <v>Borne para cabo 4,0mm² passo 5,2mm - 30 un.</v>
          </cell>
          <cell r="F434">
            <v>30</v>
          </cell>
          <cell r="I434">
            <v>0</v>
          </cell>
          <cell r="K434" t="str">
            <v/>
          </cell>
          <cell r="L434">
            <v>0</v>
          </cell>
        </row>
        <row r="435">
          <cell r="B435">
            <v>5249</v>
          </cell>
          <cell r="D435" t="str">
            <v>2.12.5.4.1.25.53</v>
          </cell>
          <cell r="E435" t="str">
            <v>Poste para separação - 4 un.</v>
          </cell>
          <cell r="F435">
            <v>4</v>
          </cell>
          <cell r="I435">
            <v>0</v>
          </cell>
          <cell r="K435" t="str">
            <v/>
          </cell>
          <cell r="L435">
            <v>0</v>
          </cell>
        </row>
        <row r="436">
          <cell r="B436">
            <v>5250</v>
          </cell>
          <cell r="D436" t="str">
            <v>2.12.5.4.1.25.54</v>
          </cell>
          <cell r="E436" t="str">
            <v>Placa final para borne 4,0mm² - 2 un.</v>
          </cell>
          <cell r="F436">
            <v>2</v>
          </cell>
          <cell r="I436">
            <v>0</v>
          </cell>
          <cell r="K436" t="str">
            <v/>
          </cell>
          <cell r="L436">
            <v>0</v>
          </cell>
        </row>
        <row r="437">
          <cell r="B437">
            <v>5251</v>
          </cell>
          <cell r="D437" t="str">
            <v>2.12.5.4.1.25.55</v>
          </cell>
          <cell r="E437" t="str">
            <v>Decafix para borne 4,0mm² - 60 un.</v>
          </cell>
          <cell r="F437">
            <v>60</v>
          </cell>
          <cell r="I437">
            <v>0</v>
          </cell>
          <cell r="K437" t="str">
            <v/>
          </cell>
          <cell r="L437">
            <v>0</v>
          </cell>
        </row>
        <row r="438">
          <cell r="B438">
            <v>5252</v>
          </cell>
          <cell r="D438" t="str">
            <v>2.12.5.4.1.25.56</v>
          </cell>
          <cell r="E438" t="str">
            <v>Veneziana de ventilação - 4 un.</v>
          </cell>
          <cell r="F438">
            <v>4</v>
          </cell>
          <cell r="I438">
            <v>0</v>
          </cell>
          <cell r="K438" t="str">
            <v/>
          </cell>
          <cell r="L438">
            <v>0</v>
          </cell>
        </row>
        <row r="439">
          <cell r="B439">
            <v>5253</v>
          </cell>
          <cell r="D439" t="str">
            <v>2.12.5.4.1.25.57</v>
          </cell>
          <cell r="E439" t="str">
            <v>Ventilação 220 V - 2 un.</v>
          </cell>
          <cell r="F439">
            <v>2</v>
          </cell>
          <cell r="I439">
            <v>0</v>
          </cell>
          <cell r="K439" t="str">
            <v/>
          </cell>
          <cell r="L439">
            <v>0</v>
          </cell>
        </row>
        <row r="440">
          <cell r="B440">
            <v>5254</v>
          </cell>
          <cell r="D440" t="str">
            <v>2.12.5.4.1.25.58</v>
          </cell>
          <cell r="E440" t="str">
            <v>Diversos</v>
          </cell>
          <cell r="F440" t="str">
            <v/>
          </cell>
          <cell r="I440">
            <v>0</v>
          </cell>
          <cell r="K440" t="str">
            <v/>
          </cell>
          <cell r="L440">
            <v>0</v>
          </cell>
        </row>
        <row r="441">
          <cell r="B441">
            <v>5255</v>
          </cell>
          <cell r="D441" t="str">
            <v>2.12.5.4.1.25.59</v>
          </cell>
          <cell r="E441" t="str">
            <v>Disjuntor mono termomagnético IN=6A curva B ICC6Ka/220V  -   1 un.</v>
          </cell>
          <cell r="F441">
            <v>1</v>
          </cell>
          <cell r="I441">
            <v>0</v>
          </cell>
          <cell r="K441" t="str">
            <v/>
          </cell>
          <cell r="L441">
            <v>0</v>
          </cell>
        </row>
        <row r="442">
          <cell r="B442">
            <v>5256</v>
          </cell>
          <cell r="D442" t="str">
            <v>2.12.5.4.1.25.60</v>
          </cell>
          <cell r="E442" t="str">
            <v>Borne para cabo 2,5mm² passo 5,2mm - 10 un.</v>
          </cell>
          <cell r="F442">
            <v>10</v>
          </cell>
          <cell r="I442">
            <v>0</v>
          </cell>
          <cell r="K442" t="str">
            <v/>
          </cell>
          <cell r="L442">
            <v>0</v>
          </cell>
        </row>
        <row r="443">
          <cell r="B443">
            <v>5257</v>
          </cell>
          <cell r="D443" t="str">
            <v>2.12.5.4.1.25.61</v>
          </cell>
          <cell r="E443" t="str">
            <v>Poste para separação - 2 un.</v>
          </cell>
          <cell r="F443">
            <v>2</v>
          </cell>
          <cell r="I443">
            <v>0</v>
          </cell>
          <cell r="K443" t="str">
            <v/>
          </cell>
          <cell r="L443">
            <v>0</v>
          </cell>
        </row>
        <row r="444">
          <cell r="B444">
            <v>5258</v>
          </cell>
          <cell r="D444" t="str">
            <v>2.12.5.4.1.25.62</v>
          </cell>
          <cell r="E444" t="str">
            <v>Placa final para borne 2,5mm - 1 un.</v>
          </cell>
          <cell r="F444">
            <v>1</v>
          </cell>
          <cell r="I444">
            <v>0</v>
          </cell>
          <cell r="K444" t="str">
            <v/>
          </cell>
          <cell r="L444">
            <v>0</v>
          </cell>
        </row>
        <row r="445">
          <cell r="B445">
            <v>5259</v>
          </cell>
          <cell r="D445" t="str">
            <v>2.12.5.4.1.25.63</v>
          </cell>
          <cell r="E445" t="str">
            <v>Decafix para borne 2,5mm² - 20 un.</v>
          </cell>
          <cell r="F445">
            <v>20</v>
          </cell>
          <cell r="I445">
            <v>0</v>
          </cell>
          <cell r="K445" t="str">
            <v/>
          </cell>
          <cell r="L445">
            <v>0</v>
          </cell>
        </row>
        <row r="446">
          <cell r="B446">
            <v>5260</v>
          </cell>
          <cell r="D446" t="str">
            <v>2.12.5.4.1.25.64</v>
          </cell>
          <cell r="E446" t="str">
            <v>Chave fim de curso 1NAF - 4 un.</v>
          </cell>
          <cell r="F446">
            <v>4</v>
          </cell>
          <cell r="I446">
            <v>0</v>
          </cell>
          <cell r="K446" t="str">
            <v/>
          </cell>
          <cell r="L446">
            <v>0</v>
          </cell>
        </row>
        <row r="447">
          <cell r="B447">
            <v>5261</v>
          </cell>
          <cell r="D447" t="str">
            <v>2.12.5.4.1.25.65</v>
          </cell>
          <cell r="E447" t="str">
            <v>Conjunto de iluminação fluorescente 9W alim. 220V - 3 un.</v>
          </cell>
          <cell r="F447">
            <v>3</v>
          </cell>
          <cell r="I447">
            <v>0</v>
          </cell>
          <cell r="K447" t="str">
            <v/>
          </cell>
          <cell r="L447">
            <v>0</v>
          </cell>
        </row>
        <row r="448">
          <cell r="B448">
            <v>5262</v>
          </cell>
          <cell r="D448" t="str">
            <v>2.12.5.4.1.25.66</v>
          </cell>
          <cell r="E448" t="str">
            <v>Termostato alim. 127V regulagem 20-60º C - 3 un.</v>
          </cell>
          <cell r="F448">
            <v>3</v>
          </cell>
          <cell r="I448">
            <v>0</v>
          </cell>
          <cell r="K448" t="str">
            <v/>
          </cell>
          <cell r="L448">
            <v>0</v>
          </cell>
        </row>
        <row r="449">
          <cell r="B449">
            <v>5263</v>
          </cell>
          <cell r="D449" t="str">
            <v>2.12.5.4.1.25.67</v>
          </cell>
          <cell r="E449" t="str">
            <v>Resistência de aquecimento 150W alim.220V - 3 un.</v>
          </cell>
          <cell r="F449">
            <v>3</v>
          </cell>
          <cell r="I449">
            <v>0</v>
          </cell>
          <cell r="K449" t="str">
            <v/>
          </cell>
          <cell r="L449">
            <v>0</v>
          </cell>
        </row>
        <row r="450">
          <cell r="B450">
            <v>5264</v>
          </cell>
          <cell r="D450" t="str">
            <v>2.12.5.4.1.25.68</v>
          </cell>
          <cell r="E450" t="str">
            <v>Tomada universal tipo industrial 2P+T 15A 220V - 3 un.</v>
          </cell>
          <cell r="F450">
            <v>3</v>
          </cell>
          <cell r="I450">
            <v>0</v>
          </cell>
          <cell r="K450" t="str">
            <v/>
          </cell>
          <cell r="L450">
            <v>0</v>
          </cell>
        </row>
        <row r="451">
          <cell r="B451">
            <v>5265</v>
          </cell>
          <cell r="D451" t="str">
            <v>2.12.5.4.1.25.69</v>
          </cell>
          <cell r="E451" t="str">
            <v>Porta documentos formato A4 - 1 un.</v>
          </cell>
          <cell r="F451">
            <v>1</v>
          </cell>
          <cell r="I451">
            <v>0</v>
          </cell>
          <cell r="K451" t="str">
            <v/>
          </cell>
          <cell r="L451">
            <v>0</v>
          </cell>
        </row>
        <row r="452">
          <cell r="B452">
            <v>5266</v>
          </cell>
          <cell r="D452" t="str">
            <v>2.12.5.4.1.25.70</v>
          </cell>
          <cell r="E452" t="str">
            <v>Conector aterramento para cabo até 4mm² - 1 un.</v>
          </cell>
          <cell r="F452">
            <v>1</v>
          </cell>
          <cell r="I452">
            <v>0</v>
          </cell>
          <cell r="K452" t="str">
            <v/>
          </cell>
          <cell r="L452">
            <v>0</v>
          </cell>
        </row>
        <row r="453">
          <cell r="B453">
            <v>4359</v>
          </cell>
          <cell r="C453" t="str">
            <v>F</v>
          </cell>
          <cell r="D453" t="str">
            <v>12.1.4.1.3</v>
          </cell>
          <cell r="E453" t="str">
            <v>CCM para comando e proteção de motores 100CV (2+1)  com conversor de frequencia</v>
          </cell>
          <cell r="F453" t="str">
            <v>un</v>
          </cell>
          <cell r="G453">
            <v>1</v>
          </cell>
          <cell r="H453">
            <v>248000</v>
          </cell>
          <cell r="I453">
            <v>190769.23</v>
          </cell>
          <cell r="J453">
            <v>1</v>
          </cell>
          <cell r="K453">
            <v>248000</v>
          </cell>
          <cell r="L453">
            <v>2000</v>
          </cell>
          <cell r="M453">
            <v>248000</v>
          </cell>
          <cell r="N453">
            <v>250000</v>
          </cell>
          <cell r="O453">
            <v>250000</v>
          </cell>
        </row>
        <row r="454">
          <cell r="B454">
            <v>1694</v>
          </cell>
          <cell r="C454" t="str">
            <v>F</v>
          </cell>
          <cell r="D454" t="str">
            <v>15.5.1.4</v>
          </cell>
          <cell r="E454" t="str">
            <v>Chave fusível tipo expulsão 15kV - 100A - 10kA</v>
          </cell>
          <cell r="F454" t="str">
            <v>un</v>
          </cell>
          <cell r="G454">
            <v>9</v>
          </cell>
          <cell r="H454">
            <v>284.47000000000003</v>
          </cell>
          <cell r="I454">
            <v>218.82</v>
          </cell>
          <cell r="J454">
            <v>1</v>
          </cell>
          <cell r="K454">
            <v>2560.23</v>
          </cell>
          <cell r="L454">
            <v>-0.01</v>
          </cell>
          <cell r="N454">
            <v>284.45999999999998</v>
          </cell>
          <cell r="O454">
            <v>2560.14</v>
          </cell>
        </row>
        <row r="455">
          <cell r="B455">
            <v>130</v>
          </cell>
          <cell r="C455" t="str">
            <v>F</v>
          </cell>
          <cell r="D455" t="str">
            <v>3.3.2.2</v>
          </cell>
          <cell r="E455" t="str">
            <v>Comporta de superficie com acionamento direto na gaveta, com área do canal de 0,401 m² ate 0,90 m², fornecimento.</v>
          </cell>
          <cell r="F455" t="str">
            <v>un</v>
          </cell>
          <cell r="G455">
            <v>8</v>
          </cell>
          <cell r="H455">
            <v>59500</v>
          </cell>
          <cell r="I455">
            <v>45769.23</v>
          </cell>
          <cell r="J455">
            <v>1</v>
          </cell>
          <cell r="K455">
            <v>476000</v>
          </cell>
          <cell r="L455">
            <v>500</v>
          </cell>
          <cell r="M455">
            <v>59500</v>
          </cell>
          <cell r="N455">
            <v>60000</v>
          </cell>
          <cell r="O455">
            <v>480000</v>
          </cell>
        </row>
        <row r="456">
          <cell r="B456">
            <v>1603</v>
          </cell>
          <cell r="C456" t="str">
            <v>F</v>
          </cell>
          <cell r="D456" t="str">
            <v>15.2.1.3</v>
          </cell>
          <cell r="E456" t="str">
            <v>Computador com sistema base: Processador Pentium IV,64 bit Memória: 1GB DDR2 667MHz Disco rigido: : 160GB Midia optica: Gravador de DVD 16x DVD+/-RW Leitor de memory card na base 3,5 polegadas Monitor 17" LCD Placa de video 256MB Placa de Audio-Som Alto-F</v>
          </cell>
          <cell r="F456" t="str">
            <v>un</v>
          </cell>
          <cell r="G456">
            <v>2</v>
          </cell>
          <cell r="H456">
            <v>2535</v>
          </cell>
          <cell r="I456">
            <v>1950</v>
          </cell>
          <cell r="J456">
            <v>1</v>
          </cell>
          <cell r="K456">
            <v>5070</v>
          </cell>
          <cell r="L456">
            <v>9065</v>
          </cell>
          <cell r="M456">
            <v>2535</v>
          </cell>
          <cell r="N456">
            <v>11600</v>
          </cell>
          <cell r="O456">
            <v>23200</v>
          </cell>
        </row>
        <row r="457">
          <cell r="B457">
            <v>4339</v>
          </cell>
          <cell r="C457" t="str">
            <v>F</v>
          </cell>
          <cell r="D457" t="str">
            <v>12.1.3.1.9</v>
          </cell>
          <cell r="E457" t="str">
            <v>Condulete de PVC rígido rosqueável tipo C  DN  3/4"</v>
          </cell>
          <cell r="F457" t="str">
            <v>un</v>
          </cell>
          <cell r="G457">
            <v>28</v>
          </cell>
          <cell r="H457">
            <v>8.11</v>
          </cell>
          <cell r="I457">
            <v>6.24</v>
          </cell>
          <cell r="J457">
            <v>1</v>
          </cell>
          <cell r="K457">
            <v>227.08</v>
          </cell>
          <cell r="L457">
            <v>0</v>
          </cell>
          <cell r="N457">
            <v>8.11</v>
          </cell>
          <cell r="O457">
            <v>227.08</v>
          </cell>
        </row>
        <row r="458">
          <cell r="B458">
            <v>1589</v>
          </cell>
          <cell r="C458" t="str">
            <v>F</v>
          </cell>
          <cell r="D458" t="str">
            <v>15.1.1.8</v>
          </cell>
          <cell r="E458" t="str">
            <v>Condulete de PVC rígido rosqueável tipo C DN  3/4"</v>
          </cell>
          <cell r="F458" t="str">
            <v>un</v>
          </cell>
          <cell r="G458">
            <v>20</v>
          </cell>
          <cell r="H458">
            <v>8.11</v>
          </cell>
          <cell r="I458">
            <v>6.24</v>
          </cell>
          <cell r="J458">
            <v>1</v>
          </cell>
          <cell r="K458">
            <v>162.19999999999999</v>
          </cell>
          <cell r="L458">
            <v>0</v>
          </cell>
          <cell r="N458">
            <v>8.11</v>
          </cell>
          <cell r="O458">
            <v>162.19999999999999</v>
          </cell>
        </row>
        <row r="459">
          <cell r="B459">
            <v>4337</v>
          </cell>
          <cell r="C459" t="str">
            <v>F</v>
          </cell>
          <cell r="D459" t="str">
            <v>12.1.3.1.7</v>
          </cell>
          <cell r="E459" t="str">
            <v>Condulete de PVC rígido rosqueável tipo E  DN  3/4"</v>
          </cell>
          <cell r="F459" t="str">
            <v>un</v>
          </cell>
          <cell r="G459">
            <v>14</v>
          </cell>
          <cell r="H459">
            <v>8.11</v>
          </cell>
          <cell r="I459">
            <v>6.24</v>
          </cell>
          <cell r="J459">
            <v>1</v>
          </cell>
          <cell r="K459">
            <v>113.54</v>
          </cell>
          <cell r="L459">
            <v>0</v>
          </cell>
          <cell r="N459">
            <v>8.11</v>
          </cell>
          <cell r="O459">
            <v>113.54</v>
          </cell>
        </row>
        <row r="460">
          <cell r="B460">
            <v>1588</v>
          </cell>
          <cell r="C460" t="str">
            <v>F</v>
          </cell>
          <cell r="D460" t="str">
            <v>15.1.1.7</v>
          </cell>
          <cell r="E460" t="str">
            <v>Condulete de PVC rígido rosqueável tipo E DN  3/4"</v>
          </cell>
          <cell r="F460" t="str">
            <v>un</v>
          </cell>
          <cell r="G460">
            <v>12</v>
          </cell>
          <cell r="H460">
            <v>8.11</v>
          </cell>
          <cell r="I460">
            <v>6.24</v>
          </cell>
          <cell r="J460">
            <v>1</v>
          </cell>
          <cell r="K460">
            <v>97.32</v>
          </cell>
          <cell r="L460">
            <v>0</v>
          </cell>
          <cell r="N460">
            <v>8.11</v>
          </cell>
          <cell r="O460">
            <v>97.32</v>
          </cell>
        </row>
        <row r="461">
          <cell r="B461">
            <v>1586</v>
          </cell>
          <cell r="C461" t="str">
            <v>F</v>
          </cell>
          <cell r="D461" t="str">
            <v>15.1.1.5</v>
          </cell>
          <cell r="E461" t="str">
            <v>Condulete de PVC rígido rosqueável tipo LL  DN  3/4"</v>
          </cell>
          <cell r="F461" t="str">
            <v>un</v>
          </cell>
          <cell r="G461">
            <v>19</v>
          </cell>
          <cell r="H461">
            <v>5.53</v>
          </cell>
          <cell r="I461">
            <v>4.25</v>
          </cell>
          <cell r="J461">
            <v>1</v>
          </cell>
          <cell r="K461">
            <v>105.07</v>
          </cell>
          <cell r="L461">
            <v>0</v>
          </cell>
          <cell r="N461">
            <v>5.53</v>
          </cell>
          <cell r="O461">
            <v>105.07</v>
          </cell>
        </row>
        <row r="462">
          <cell r="B462">
            <v>1587</v>
          </cell>
          <cell r="C462" t="str">
            <v>F</v>
          </cell>
          <cell r="D462" t="str">
            <v>15.1.1.6</v>
          </cell>
          <cell r="E462" t="str">
            <v>Condulete de PVC rígido rosqueável tipo LR  DN  3/4"</v>
          </cell>
          <cell r="F462" t="str">
            <v>un</v>
          </cell>
          <cell r="G462">
            <v>17</v>
          </cell>
          <cell r="H462">
            <v>5.53</v>
          </cell>
          <cell r="I462">
            <v>4.25</v>
          </cell>
          <cell r="J462">
            <v>1</v>
          </cell>
          <cell r="K462">
            <v>94.01</v>
          </cell>
          <cell r="L462">
            <v>0</v>
          </cell>
          <cell r="N462">
            <v>5.53</v>
          </cell>
          <cell r="O462">
            <v>94.01</v>
          </cell>
        </row>
        <row r="463">
          <cell r="B463">
            <v>1585</v>
          </cell>
          <cell r="C463" t="str">
            <v>F</v>
          </cell>
          <cell r="D463" t="str">
            <v>15.1.1.4</v>
          </cell>
          <cell r="E463" t="str">
            <v>Condulete de PVC rígido rosqueável tipo T  DN  3/4"</v>
          </cell>
          <cell r="F463" t="str">
            <v>un</v>
          </cell>
          <cell r="G463">
            <v>20</v>
          </cell>
          <cell r="H463">
            <v>13.4</v>
          </cell>
          <cell r="I463">
            <v>10.31</v>
          </cell>
          <cell r="J463">
            <v>1</v>
          </cell>
          <cell r="K463">
            <v>268</v>
          </cell>
          <cell r="L463">
            <v>0</v>
          </cell>
          <cell r="N463">
            <v>13.4</v>
          </cell>
          <cell r="O463">
            <v>268</v>
          </cell>
        </row>
        <row r="464">
          <cell r="B464">
            <v>1625</v>
          </cell>
          <cell r="C464" t="str">
            <v>F</v>
          </cell>
          <cell r="D464" t="str">
            <v>15.2.2.16</v>
          </cell>
          <cell r="E464" t="str">
            <v>Condulete para uso interno entradas para eletroduto fabricado em liga de  alumínio fundido tampa lisa ø 3/4"  "lr"  ref.: daisa ou equivalente</v>
          </cell>
          <cell r="F464" t="str">
            <v>pÇ</v>
          </cell>
          <cell r="G464">
            <v>13</v>
          </cell>
          <cell r="H464">
            <v>8.52</v>
          </cell>
          <cell r="I464">
            <v>6.55</v>
          </cell>
          <cell r="J464">
            <v>1</v>
          </cell>
          <cell r="K464">
            <v>110.76</v>
          </cell>
          <cell r="L464">
            <v>0</v>
          </cell>
          <cell r="N464">
            <v>8.52</v>
          </cell>
          <cell r="O464">
            <v>110.76</v>
          </cell>
        </row>
        <row r="465">
          <cell r="B465">
            <v>1623</v>
          </cell>
          <cell r="C465" t="str">
            <v>F</v>
          </cell>
          <cell r="D465" t="str">
            <v>15.2.2.14</v>
          </cell>
          <cell r="E465" t="str">
            <v>Condulete para uso interno entradas para eletroduto fabricado em liga de alumínio fundido tampa lisa ø 3/4"  "t"  ref.: daisa ou equivalente</v>
          </cell>
          <cell r="F465" t="str">
            <v>un</v>
          </cell>
          <cell r="G465">
            <v>14</v>
          </cell>
          <cell r="H465">
            <v>9.11</v>
          </cell>
          <cell r="I465">
            <v>7.01</v>
          </cell>
          <cell r="J465">
            <v>1</v>
          </cell>
          <cell r="K465">
            <v>127.54</v>
          </cell>
          <cell r="L465">
            <v>0</v>
          </cell>
          <cell r="N465">
            <v>9.11</v>
          </cell>
          <cell r="O465">
            <v>127.54</v>
          </cell>
        </row>
        <row r="466">
          <cell r="B466">
            <v>1627</v>
          </cell>
          <cell r="C466" t="str">
            <v>F</v>
          </cell>
          <cell r="D466" t="str">
            <v>15.2.2.18</v>
          </cell>
          <cell r="E466" t="str">
            <v>Condulete para uso interno entradas para eletroduto fabricado em liga de alumínio fundido tampa com equipamento ø 3/4"  "l" com 1</v>
          </cell>
          <cell r="F466" t="str">
            <v>pÇ</v>
          </cell>
          <cell r="G466">
            <v>12</v>
          </cell>
          <cell r="H466">
            <v>14.3</v>
          </cell>
          <cell r="I466">
            <v>11</v>
          </cell>
          <cell r="J466">
            <v>1</v>
          </cell>
          <cell r="K466">
            <v>171.6</v>
          </cell>
          <cell r="L466">
            <v>0</v>
          </cell>
          <cell r="N466">
            <v>14.3</v>
          </cell>
          <cell r="O466">
            <v>171.6</v>
          </cell>
        </row>
        <row r="467">
          <cell r="B467">
            <v>1624</v>
          </cell>
          <cell r="C467" t="str">
            <v>F</v>
          </cell>
          <cell r="D467" t="str">
            <v>15.2.2.15</v>
          </cell>
          <cell r="E467" t="str">
            <v>Condulete para uso interno entradas para eletroduto fabricado em liga de alumínio fundido tampa lisa ø 3/4"  "ll"  ref.: daisa ou equivalente</v>
          </cell>
          <cell r="F467" t="str">
            <v>pÇ</v>
          </cell>
          <cell r="G467">
            <v>8</v>
          </cell>
          <cell r="H467">
            <v>16.260000000000002</v>
          </cell>
          <cell r="I467">
            <v>12.51</v>
          </cell>
          <cell r="J467">
            <v>1</v>
          </cell>
          <cell r="K467">
            <v>130.08000000000001</v>
          </cell>
          <cell r="L467">
            <v>0</v>
          </cell>
          <cell r="N467">
            <v>16.260000000000002</v>
          </cell>
          <cell r="O467">
            <v>130.08000000000001</v>
          </cell>
        </row>
        <row r="468">
          <cell r="B468">
            <v>1626</v>
          </cell>
          <cell r="C468" t="str">
            <v>F</v>
          </cell>
          <cell r="D468" t="str">
            <v>15.2.2.17</v>
          </cell>
          <cell r="E468" t="str">
            <v>Condulete para uso interno entradas para eletroduto fabricado em liga de alumínio fundido tampa com equipamento ø 3/4"  "e" com 1 tomada redonda</v>
          </cell>
          <cell r="F468" t="str">
            <v>pÇ</v>
          </cell>
          <cell r="G468">
            <v>15</v>
          </cell>
          <cell r="H468">
            <v>18.07</v>
          </cell>
          <cell r="I468">
            <v>13.9</v>
          </cell>
          <cell r="J468">
            <v>1</v>
          </cell>
          <cell r="K468">
            <v>271.05</v>
          </cell>
          <cell r="L468">
            <v>0</v>
          </cell>
          <cell r="N468">
            <v>18.07</v>
          </cell>
          <cell r="O468">
            <v>271.05</v>
          </cell>
        </row>
        <row r="469">
          <cell r="B469">
            <v>1621</v>
          </cell>
          <cell r="C469" t="str">
            <v>F</v>
          </cell>
          <cell r="D469" t="str">
            <v>15.2.2.12</v>
          </cell>
          <cell r="E469" t="str">
            <v>Condulete para uso interno entradas para eletroduto fabricado em liga de alumínio fundido tampa lisa ø1"  "t" ref.: daisa ou equivalente</v>
          </cell>
          <cell r="F469" t="str">
            <v>pÇ</v>
          </cell>
          <cell r="G469">
            <v>2</v>
          </cell>
          <cell r="H469">
            <v>17.37</v>
          </cell>
          <cell r="I469">
            <v>13.36</v>
          </cell>
          <cell r="J469">
            <v>1</v>
          </cell>
          <cell r="K469">
            <v>34.74</v>
          </cell>
          <cell r="L469">
            <v>0</v>
          </cell>
          <cell r="N469">
            <v>17.37</v>
          </cell>
          <cell r="O469">
            <v>34.74</v>
          </cell>
        </row>
        <row r="470">
          <cell r="B470">
            <v>1622</v>
          </cell>
          <cell r="C470" t="str">
            <v>F</v>
          </cell>
          <cell r="D470" t="str">
            <v>15.2.2.13</v>
          </cell>
          <cell r="E470" t="str">
            <v>Condulete para uso interno entradas para eletroduto fabricado em liga de alumínio fundido tampa lisa ø1"  "ll" ref.: daisa ou equivalente</v>
          </cell>
          <cell r="F470" t="str">
            <v>pÇ</v>
          </cell>
          <cell r="G470">
            <v>3</v>
          </cell>
          <cell r="H470">
            <v>31.01</v>
          </cell>
          <cell r="I470">
            <v>23.85</v>
          </cell>
          <cell r="J470">
            <v>1</v>
          </cell>
          <cell r="K470">
            <v>93.03</v>
          </cell>
          <cell r="L470">
            <v>-0.01</v>
          </cell>
          <cell r="N470">
            <v>31</v>
          </cell>
          <cell r="O470">
            <v>93</v>
          </cell>
        </row>
        <row r="471">
          <cell r="B471">
            <v>1701</v>
          </cell>
          <cell r="C471" t="str">
            <v>F</v>
          </cell>
          <cell r="D471" t="str">
            <v>15.5.1.11</v>
          </cell>
          <cell r="E471" t="str">
            <v>Conector estribo compressão até cabo 1/0</v>
          </cell>
          <cell r="F471" t="str">
            <v>un</v>
          </cell>
          <cell r="G471">
            <v>9</v>
          </cell>
          <cell r="H471">
            <v>30</v>
          </cell>
          <cell r="I471">
            <v>23.08</v>
          </cell>
          <cell r="J471">
            <v>1</v>
          </cell>
          <cell r="K471">
            <v>270</v>
          </cell>
          <cell r="L471">
            <v>0</v>
          </cell>
          <cell r="N471">
            <v>30</v>
          </cell>
          <cell r="O471">
            <v>270</v>
          </cell>
        </row>
        <row r="472">
          <cell r="B472">
            <v>1700</v>
          </cell>
          <cell r="C472" t="str">
            <v>F</v>
          </cell>
          <cell r="D472" t="str">
            <v>15.5.1.10</v>
          </cell>
          <cell r="E472" t="str">
            <v>Conector parafuso fendido</v>
          </cell>
          <cell r="F472" t="str">
            <v>un</v>
          </cell>
          <cell r="G472">
            <v>39</v>
          </cell>
          <cell r="H472">
            <v>4.37</v>
          </cell>
          <cell r="I472">
            <v>3.36</v>
          </cell>
          <cell r="J472">
            <v>1</v>
          </cell>
          <cell r="K472">
            <v>170.43</v>
          </cell>
          <cell r="L472">
            <v>0</v>
          </cell>
          <cell r="N472">
            <v>4.37</v>
          </cell>
          <cell r="O472">
            <v>170.43</v>
          </cell>
        </row>
        <row r="473">
          <cell r="B473">
            <v>4634</v>
          </cell>
          <cell r="C473" t="str">
            <v>F</v>
          </cell>
          <cell r="D473" t="str">
            <v>12.3.1.1.10</v>
          </cell>
          <cell r="E473" t="str">
            <v>Conector perfuração 10-95/1,5-10mm²</v>
          </cell>
          <cell r="F473" t="str">
            <v>un</v>
          </cell>
          <cell r="G473">
            <v>2</v>
          </cell>
          <cell r="H473">
            <v>8.9600000000000009</v>
          </cell>
          <cell r="I473">
            <v>6.89</v>
          </cell>
          <cell r="J473">
            <v>1</v>
          </cell>
          <cell r="K473">
            <v>17.920000000000002</v>
          </cell>
          <cell r="L473">
            <v>0</v>
          </cell>
          <cell r="N473">
            <v>8.9600000000000009</v>
          </cell>
          <cell r="O473">
            <v>17.920000000000002</v>
          </cell>
        </row>
        <row r="474">
          <cell r="B474">
            <v>4860</v>
          </cell>
          <cell r="C474" t="str">
            <v>F</v>
          </cell>
          <cell r="D474" t="str">
            <v>12.4.1.1.10</v>
          </cell>
          <cell r="E474" t="str">
            <v>Conector perfuração 10-95/1,5-16mm²</v>
          </cell>
          <cell r="F474" t="str">
            <v>un</v>
          </cell>
          <cell r="G474">
            <v>2</v>
          </cell>
          <cell r="H474">
            <v>8.9600000000000009</v>
          </cell>
          <cell r="I474">
            <v>6.89</v>
          </cell>
          <cell r="J474">
            <v>1</v>
          </cell>
          <cell r="K474">
            <v>17.920000000000002</v>
          </cell>
          <cell r="L474">
            <v>0</v>
          </cell>
          <cell r="N474">
            <v>8.9600000000000009</v>
          </cell>
          <cell r="O474">
            <v>17.920000000000002</v>
          </cell>
        </row>
        <row r="475">
          <cell r="B475">
            <v>4408</v>
          </cell>
          <cell r="C475" t="str">
            <v>F</v>
          </cell>
          <cell r="D475" t="str">
            <v>12.2.1.1</v>
          </cell>
          <cell r="E475" t="str">
            <v>Conector perfuração 10-95/1,5-70mm²</v>
          </cell>
          <cell r="F475" t="str">
            <v>un</v>
          </cell>
          <cell r="G475">
            <v>1</v>
          </cell>
          <cell r="H475">
            <v>8.9600000000000009</v>
          </cell>
          <cell r="I475">
            <v>6.89</v>
          </cell>
          <cell r="J475">
            <v>1</v>
          </cell>
          <cell r="K475">
            <v>8.9600000000000009</v>
          </cell>
          <cell r="L475">
            <v>0</v>
          </cell>
          <cell r="N475">
            <v>8.9600000000000009</v>
          </cell>
          <cell r="O475">
            <v>8.9600000000000009</v>
          </cell>
        </row>
        <row r="476">
          <cell r="B476">
            <v>4407</v>
          </cell>
          <cell r="C476" t="str">
            <v>F</v>
          </cell>
          <cell r="D476" t="str">
            <v>12.2.1.1</v>
          </cell>
          <cell r="E476" t="str">
            <v>Conector pressão (AMPACT)</v>
          </cell>
          <cell r="F476" t="str">
            <v>un</v>
          </cell>
          <cell r="G476">
            <v>20</v>
          </cell>
          <cell r="H476">
            <v>47.61</v>
          </cell>
          <cell r="I476">
            <v>36.619999999999997</v>
          </cell>
          <cell r="J476">
            <v>1</v>
          </cell>
          <cell r="K476">
            <v>952.2</v>
          </cell>
          <cell r="L476">
            <v>-0.01</v>
          </cell>
          <cell r="N476">
            <v>47.6</v>
          </cell>
          <cell r="O476">
            <v>952</v>
          </cell>
        </row>
        <row r="477">
          <cell r="B477">
            <v>3775</v>
          </cell>
          <cell r="C477" t="str">
            <v>F</v>
          </cell>
          <cell r="D477" t="str">
            <v>8.5.11.1</v>
          </cell>
          <cell r="E477" t="str">
            <v>Conjunto motor-bomba submersível, Q=27,59 l/s, Hm = 7,83 m, P= 5 CV</v>
          </cell>
          <cell r="F477" t="str">
            <v>pç</v>
          </cell>
          <cell r="G477">
            <v>4</v>
          </cell>
          <cell r="H477">
            <v>20185</v>
          </cell>
          <cell r="I477">
            <v>15526.92</v>
          </cell>
          <cell r="J477">
            <v>1</v>
          </cell>
          <cell r="K477">
            <v>80740</v>
          </cell>
          <cell r="L477">
            <v>11817</v>
          </cell>
          <cell r="M477">
            <v>20185</v>
          </cell>
          <cell r="N477">
            <v>32002</v>
          </cell>
          <cell r="O477">
            <v>128008</v>
          </cell>
        </row>
        <row r="478">
          <cell r="B478">
            <v>3138</v>
          </cell>
          <cell r="C478" t="str">
            <v>F</v>
          </cell>
          <cell r="D478" t="str">
            <v>6.5.11.1</v>
          </cell>
          <cell r="E478" t="str">
            <v>Conjunto motor-bomba submersível, Q=22,19 l/s, Hm = 16,35 m, P= 10 CV</v>
          </cell>
          <cell r="F478" t="str">
            <v>pç</v>
          </cell>
          <cell r="G478">
            <v>2</v>
          </cell>
          <cell r="H478">
            <v>31847.87</v>
          </cell>
          <cell r="I478">
            <v>24498.36</v>
          </cell>
          <cell r="J478">
            <v>1</v>
          </cell>
          <cell r="K478">
            <v>63695.74</v>
          </cell>
          <cell r="L478">
            <v>154.13</v>
          </cell>
          <cell r="M478">
            <v>31847.87</v>
          </cell>
          <cell r="N478">
            <v>32002</v>
          </cell>
          <cell r="O478">
            <v>64004</v>
          </cell>
        </row>
        <row r="479">
          <cell r="B479">
            <v>2706</v>
          </cell>
          <cell r="C479" t="str">
            <v>F</v>
          </cell>
          <cell r="D479" t="str">
            <v>4.5.11.1</v>
          </cell>
          <cell r="E479" t="str">
            <v>Conjunto motor-bomba submersível, Q=49,59 l/s, Hm = 13,84 m, P= 20 CV</v>
          </cell>
          <cell r="F479" t="str">
            <v>pç</v>
          </cell>
          <cell r="G479">
            <v>2</v>
          </cell>
          <cell r="H479">
            <v>35202.879999999997</v>
          </cell>
          <cell r="I479">
            <v>27079.14</v>
          </cell>
          <cell r="J479">
            <v>1</v>
          </cell>
          <cell r="K479">
            <v>70405.759999999995</v>
          </cell>
          <cell r="L479">
            <v>20453.12</v>
          </cell>
          <cell r="M479">
            <v>35202.879999999997</v>
          </cell>
          <cell r="N479">
            <v>55656</v>
          </cell>
          <cell r="O479">
            <v>111312</v>
          </cell>
        </row>
        <row r="480">
          <cell r="B480">
            <v>2410</v>
          </cell>
          <cell r="C480" t="str">
            <v>F</v>
          </cell>
          <cell r="D480" t="str">
            <v>3.5.11.1</v>
          </cell>
          <cell r="E480" t="str">
            <v>Conjunto motor-bomba submersível, Q=72,37 l/s, Hm = 18,14 m, P= 30 CV</v>
          </cell>
          <cell r="F480" t="str">
            <v>pç</v>
          </cell>
          <cell r="G480">
            <v>2</v>
          </cell>
          <cell r="H480">
            <v>63804.480000000003</v>
          </cell>
          <cell r="I480">
            <v>49080.37</v>
          </cell>
          <cell r="J480">
            <v>1</v>
          </cell>
          <cell r="K480">
            <v>127608.96000000001</v>
          </cell>
          <cell r="L480">
            <v>19679.52</v>
          </cell>
          <cell r="M480">
            <v>63804.480000000003</v>
          </cell>
          <cell r="N480">
            <v>83484</v>
          </cell>
          <cell r="O480">
            <v>166968</v>
          </cell>
        </row>
        <row r="481">
          <cell r="B481">
            <v>3489</v>
          </cell>
          <cell r="C481" t="str">
            <v>F</v>
          </cell>
          <cell r="D481" t="str">
            <v>7.5.11.1</v>
          </cell>
          <cell r="E481" t="str">
            <v>Conjunto motor-bomba submersível, Q=133,63 l/s, Hm = 11,12 m, P= 35 CV</v>
          </cell>
          <cell r="F481" t="str">
            <v>pç</v>
          </cell>
          <cell r="G481">
            <v>2</v>
          </cell>
          <cell r="H481">
            <v>291651.95</v>
          </cell>
          <cell r="I481">
            <v>224347.65</v>
          </cell>
          <cell r="J481">
            <v>1</v>
          </cell>
          <cell r="K481">
            <v>583303.9</v>
          </cell>
          <cell r="L481">
            <v>-109335.95</v>
          </cell>
          <cell r="M481">
            <v>291651.95</v>
          </cell>
          <cell r="N481">
            <v>182316</v>
          </cell>
          <cell r="O481">
            <v>364632</v>
          </cell>
        </row>
        <row r="482">
          <cell r="B482">
            <v>2160</v>
          </cell>
          <cell r="C482" t="str">
            <v>F</v>
          </cell>
          <cell r="D482" t="str">
            <v>2.4.1.1</v>
          </cell>
          <cell r="E482" t="str">
            <v>Conjunto  motor - bomba  submersível,  Q=190,30 l/s,  AMT =  16,00 m,  P= 60 CV</v>
          </cell>
          <cell r="F482" t="str">
            <v>un</v>
          </cell>
          <cell r="G482">
            <v>1</v>
          </cell>
          <cell r="H482">
            <v>306158.40000000002</v>
          </cell>
          <cell r="I482">
            <v>235506.46</v>
          </cell>
          <cell r="J482">
            <v>1</v>
          </cell>
          <cell r="K482">
            <v>306158.40000000002</v>
          </cell>
          <cell r="L482">
            <v>3778.8</v>
          </cell>
          <cell r="M482">
            <v>306158.40000000002</v>
          </cell>
          <cell r="N482">
            <v>309937.2</v>
          </cell>
          <cell r="O482">
            <v>309937.2</v>
          </cell>
        </row>
        <row r="483">
          <cell r="B483">
            <v>1942</v>
          </cell>
          <cell r="C483" t="str">
            <v>F</v>
          </cell>
          <cell r="D483" t="str">
            <v>18.13.4</v>
          </cell>
          <cell r="E483" t="str">
            <v>Conjunto Motor-Bomba, Centrífuga, de Eixo Horizontal, com rotação nominal de 1.770 rpm e potencia de 100Cv.  Rendimento igual a 80%.  Ponto de trabalho desejado (648m3/h x 25,0mca).</v>
          </cell>
          <cell r="F483" t="str">
            <v>un</v>
          </cell>
          <cell r="G483">
            <v>4</v>
          </cell>
          <cell r="H483">
            <v>29445</v>
          </cell>
          <cell r="I483">
            <v>22650</v>
          </cell>
          <cell r="J483">
            <v>1</v>
          </cell>
          <cell r="K483">
            <v>117780</v>
          </cell>
          <cell r="L483">
            <v>151605</v>
          </cell>
          <cell r="M483">
            <v>29445</v>
          </cell>
          <cell r="N483">
            <v>181050</v>
          </cell>
          <cell r="O483">
            <v>724200</v>
          </cell>
        </row>
        <row r="484">
          <cell r="B484">
            <v>4650</v>
          </cell>
          <cell r="C484" t="str">
            <v>F</v>
          </cell>
          <cell r="D484" t="str">
            <v>12.3.1.1.26</v>
          </cell>
          <cell r="E484" t="str">
            <v>Conjunto para medição polifásica baixa tensão, CM2 conforme norma CELPA</v>
          </cell>
          <cell r="F484" t="str">
            <v>un</v>
          </cell>
          <cell r="G484">
            <v>4</v>
          </cell>
          <cell r="H484">
            <v>500.01</v>
          </cell>
          <cell r="I484">
            <v>384.62</v>
          </cell>
          <cell r="J484">
            <v>1</v>
          </cell>
          <cell r="K484">
            <v>2000.04</v>
          </cell>
          <cell r="L484">
            <v>-0.01</v>
          </cell>
          <cell r="N484">
            <v>500</v>
          </cell>
          <cell r="O484">
            <v>2000</v>
          </cell>
        </row>
        <row r="485">
          <cell r="B485">
            <v>4424</v>
          </cell>
          <cell r="C485" t="str">
            <v>F</v>
          </cell>
          <cell r="D485" t="str">
            <v>12.2.1.1</v>
          </cell>
          <cell r="E485" t="str">
            <v>Conjunto para medição polifásica baixa tensão, CM3 conforme norma CELPA</v>
          </cell>
          <cell r="F485" t="str">
            <v>un</v>
          </cell>
          <cell r="G485">
            <v>1</v>
          </cell>
          <cell r="H485">
            <v>500.01</v>
          </cell>
          <cell r="I485">
            <v>384.62</v>
          </cell>
          <cell r="J485">
            <v>1</v>
          </cell>
          <cell r="K485">
            <v>500.01</v>
          </cell>
          <cell r="L485">
            <v>-0.01</v>
          </cell>
          <cell r="N485">
            <v>500</v>
          </cell>
          <cell r="O485">
            <v>500</v>
          </cell>
        </row>
        <row r="486">
          <cell r="B486">
            <v>1121</v>
          </cell>
          <cell r="C486" t="str">
            <v>F</v>
          </cell>
          <cell r="D486" t="str">
            <v>8.3.3.1</v>
          </cell>
          <cell r="E486" t="str">
            <v>Controlador programavel ( plc) montado em armário elétrico,com painel de baixa tensão,fonte, e/s digitais e analógicas</v>
          </cell>
          <cell r="F486" t="str">
            <v>UN</v>
          </cell>
          <cell r="G486">
            <v>9</v>
          </cell>
          <cell r="H486">
            <v>60550</v>
          </cell>
          <cell r="I486">
            <v>46576.92</v>
          </cell>
          <cell r="J486">
            <v>1</v>
          </cell>
          <cell r="K486">
            <v>544950</v>
          </cell>
          <cell r="L486">
            <v>490</v>
          </cell>
          <cell r="M486">
            <v>60550</v>
          </cell>
          <cell r="N486">
            <v>61040</v>
          </cell>
          <cell r="O486">
            <v>549360</v>
          </cell>
        </row>
        <row r="487">
          <cell r="B487">
            <v>1692</v>
          </cell>
          <cell r="C487" t="str">
            <v>F</v>
          </cell>
          <cell r="D487" t="str">
            <v>15.5.1.2</v>
          </cell>
          <cell r="E487" t="str">
            <v>Cruzeta de concreto 2400mm</v>
          </cell>
          <cell r="F487" t="str">
            <v>un</v>
          </cell>
          <cell r="G487">
            <v>24</v>
          </cell>
          <cell r="H487">
            <v>163.13999999999999</v>
          </cell>
          <cell r="I487">
            <v>125.49</v>
          </cell>
          <cell r="J487">
            <v>1</v>
          </cell>
          <cell r="K487">
            <v>3915.36</v>
          </cell>
          <cell r="L487">
            <v>0</v>
          </cell>
          <cell r="N487">
            <v>163.13999999999999</v>
          </cell>
          <cell r="O487">
            <v>3915.36</v>
          </cell>
        </row>
        <row r="488">
          <cell r="B488">
            <v>499</v>
          </cell>
          <cell r="C488" t="str">
            <v>F</v>
          </cell>
          <cell r="D488" t="str">
            <v>7.2.4.1.12</v>
          </cell>
          <cell r="E488" t="str">
            <v>Cruzeta de redução C/Bolsas JGS FºF° DN (150X100)mm, Inclusive anel de borracha</v>
          </cell>
          <cell r="F488" t="str">
            <v>pç</v>
          </cell>
          <cell r="G488">
            <v>21</v>
          </cell>
          <cell r="H488">
            <v>380.68</v>
          </cell>
          <cell r="I488">
            <v>292.83</v>
          </cell>
          <cell r="J488">
            <v>1</v>
          </cell>
          <cell r="K488">
            <v>7994.28</v>
          </cell>
          <cell r="L488">
            <v>0</v>
          </cell>
          <cell r="N488">
            <v>380.68</v>
          </cell>
          <cell r="O488">
            <v>7994.28</v>
          </cell>
        </row>
        <row r="489">
          <cell r="B489">
            <v>676</v>
          </cell>
          <cell r="C489" t="str">
            <v>F</v>
          </cell>
          <cell r="D489" t="str">
            <v>7.3.4.1.7</v>
          </cell>
          <cell r="E489" t="str">
            <v>Cruzeta de redução C/Bolsas JGS FºF° DN (200X100)mm, Inclusive anel de borracha</v>
          </cell>
          <cell r="F489" t="str">
            <v>pç</v>
          </cell>
          <cell r="G489">
            <v>2</v>
          </cell>
          <cell r="H489">
            <v>671.13</v>
          </cell>
          <cell r="I489">
            <v>516.25</v>
          </cell>
          <cell r="J489">
            <v>1</v>
          </cell>
          <cell r="K489">
            <v>1342.26</v>
          </cell>
          <cell r="L489">
            <v>0</v>
          </cell>
          <cell r="N489">
            <v>671.13</v>
          </cell>
          <cell r="O489">
            <v>1342.26</v>
          </cell>
        </row>
        <row r="490">
          <cell r="B490">
            <v>500</v>
          </cell>
          <cell r="C490" t="str">
            <v>F</v>
          </cell>
          <cell r="D490" t="str">
            <v>7.2.4.1.13</v>
          </cell>
          <cell r="E490" t="str">
            <v>Cruzeta de redução C/Bolsas JGS FºF° DN (200X150)mm, Inclusive anel de borracha</v>
          </cell>
          <cell r="F490" t="str">
            <v>pç</v>
          </cell>
          <cell r="G490">
            <v>4</v>
          </cell>
          <cell r="H490">
            <v>936.98</v>
          </cell>
          <cell r="I490">
            <v>720.75</v>
          </cell>
          <cell r="J490">
            <v>1</v>
          </cell>
          <cell r="K490">
            <v>3747.92</v>
          </cell>
          <cell r="L490">
            <v>0</v>
          </cell>
          <cell r="N490">
            <v>936.98</v>
          </cell>
          <cell r="O490">
            <v>3747.92</v>
          </cell>
        </row>
        <row r="491">
          <cell r="B491">
            <v>501</v>
          </cell>
          <cell r="C491" t="str">
            <v>F</v>
          </cell>
          <cell r="D491" t="str">
            <v>7.2.4.1.14</v>
          </cell>
          <cell r="E491" t="str">
            <v>Cruzeta de redução C/Bolsas JGS FºF° DN (250X100)mm, Inclusive anel de borracha</v>
          </cell>
          <cell r="F491" t="str">
            <v>pç</v>
          </cell>
          <cell r="G491">
            <v>2</v>
          </cell>
          <cell r="H491">
            <v>1151.22</v>
          </cell>
          <cell r="I491">
            <v>885.55</v>
          </cell>
          <cell r="J491">
            <v>1</v>
          </cell>
          <cell r="K491">
            <v>2302.44</v>
          </cell>
          <cell r="L491">
            <v>0</v>
          </cell>
          <cell r="N491">
            <v>1151.22</v>
          </cell>
          <cell r="O491">
            <v>2302.44</v>
          </cell>
        </row>
        <row r="492">
          <cell r="B492">
            <v>4197</v>
          </cell>
          <cell r="C492" t="str">
            <v>F</v>
          </cell>
          <cell r="D492" t="str">
            <v>10.7.1.7.3</v>
          </cell>
          <cell r="E492" t="str">
            <v>Cruzeta c/bolsas JGS FOFO DN 600X400 Inclusive anel borracha</v>
          </cell>
          <cell r="F492" t="str">
            <v>pc</v>
          </cell>
          <cell r="G492">
            <v>2</v>
          </cell>
          <cell r="H492">
            <v>5294.89</v>
          </cell>
          <cell r="I492">
            <v>4072.99</v>
          </cell>
          <cell r="J492">
            <v>1</v>
          </cell>
          <cell r="K492">
            <v>10589.78</v>
          </cell>
          <cell r="L492">
            <v>0</v>
          </cell>
          <cell r="N492">
            <v>5294.89</v>
          </cell>
          <cell r="O492">
            <v>10589.78</v>
          </cell>
        </row>
        <row r="493">
          <cell r="B493">
            <v>502</v>
          </cell>
          <cell r="C493" t="str">
            <v>F</v>
          </cell>
          <cell r="D493" t="str">
            <v>7.2.4.1.15</v>
          </cell>
          <cell r="E493" t="str">
            <v>Cruzeta F°F° JGS BBBB DN 150mm, Inclusive anel de borracha</v>
          </cell>
          <cell r="F493" t="str">
            <v>pç</v>
          </cell>
          <cell r="G493">
            <v>7</v>
          </cell>
          <cell r="H493">
            <v>824.62</v>
          </cell>
          <cell r="I493">
            <v>634.32000000000005</v>
          </cell>
          <cell r="J493">
            <v>1</v>
          </cell>
          <cell r="K493">
            <v>5772.34</v>
          </cell>
          <cell r="L493">
            <v>0</v>
          </cell>
          <cell r="N493">
            <v>824.62</v>
          </cell>
          <cell r="O493">
            <v>5772.34</v>
          </cell>
        </row>
        <row r="494">
          <cell r="B494">
            <v>503</v>
          </cell>
          <cell r="C494" t="str">
            <v>F</v>
          </cell>
          <cell r="D494" t="str">
            <v>7.2.4.1.16</v>
          </cell>
          <cell r="E494" t="str">
            <v>Cruzeta F°F° JGS BBBB DN 300mm, Inclusive anel de borracha</v>
          </cell>
          <cell r="F494" t="str">
            <v>pç</v>
          </cell>
          <cell r="G494">
            <v>1</v>
          </cell>
          <cell r="H494">
            <v>2109.2600000000002</v>
          </cell>
          <cell r="I494">
            <v>1622.51</v>
          </cell>
          <cell r="J494">
            <v>1</v>
          </cell>
          <cell r="K494">
            <v>2109.2600000000002</v>
          </cell>
          <cell r="L494">
            <v>0</v>
          </cell>
          <cell r="N494">
            <v>2109.2600000000002</v>
          </cell>
          <cell r="O494">
            <v>2109.2600000000002</v>
          </cell>
        </row>
        <row r="495">
          <cell r="B495">
            <v>574</v>
          </cell>
          <cell r="C495" t="str">
            <v>F</v>
          </cell>
          <cell r="D495" t="str">
            <v>7.2.5.1.16</v>
          </cell>
          <cell r="E495" t="str">
            <v>Cruzeta de Redução PVC-PBA (EB 183) JE BBBB DN (75 x 50)mm</v>
          </cell>
          <cell r="F495" t="str">
            <v>un</v>
          </cell>
          <cell r="G495">
            <v>13</v>
          </cell>
          <cell r="H495">
            <v>29.48</v>
          </cell>
          <cell r="I495">
            <v>22.68</v>
          </cell>
          <cell r="J495">
            <v>1</v>
          </cell>
          <cell r="K495">
            <v>383.24</v>
          </cell>
          <cell r="L495">
            <v>0</v>
          </cell>
          <cell r="N495">
            <v>29.48</v>
          </cell>
          <cell r="O495">
            <v>383.24</v>
          </cell>
        </row>
        <row r="496">
          <cell r="B496">
            <v>715</v>
          </cell>
          <cell r="C496" t="str">
            <v>F</v>
          </cell>
          <cell r="D496" t="str">
            <v>7.3.5.1.16</v>
          </cell>
          <cell r="E496" t="str">
            <v>Cruzeta de Redução PVC-PBA (EB 183) JE BBBB DN (100 x 50)mm</v>
          </cell>
          <cell r="F496" t="str">
            <v>un</v>
          </cell>
          <cell r="G496">
            <v>8</v>
          </cell>
          <cell r="H496">
            <v>51.16</v>
          </cell>
          <cell r="I496">
            <v>39.35</v>
          </cell>
          <cell r="J496">
            <v>1</v>
          </cell>
          <cell r="K496">
            <v>409.28</v>
          </cell>
          <cell r="L496">
            <v>0</v>
          </cell>
          <cell r="N496">
            <v>51.16</v>
          </cell>
          <cell r="O496">
            <v>409.28</v>
          </cell>
        </row>
        <row r="497">
          <cell r="B497">
            <v>857</v>
          </cell>
          <cell r="C497" t="str">
            <v>F</v>
          </cell>
          <cell r="D497" t="str">
            <v>7.4.5.1.16</v>
          </cell>
          <cell r="E497" t="str">
            <v>Cruzeta de Redução PVC-PBA (EB 183) JE BBBB DN (100 x 75)mm</v>
          </cell>
          <cell r="F497" t="str">
            <v>un</v>
          </cell>
          <cell r="G497">
            <v>1</v>
          </cell>
          <cell r="H497">
            <v>60.83</v>
          </cell>
          <cell r="I497">
            <v>46.79</v>
          </cell>
          <cell r="J497">
            <v>1</v>
          </cell>
          <cell r="K497">
            <v>60.83</v>
          </cell>
          <cell r="L497">
            <v>-0.01</v>
          </cell>
          <cell r="N497">
            <v>60.82</v>
          </cell>
          <cell r="O497">
            <v>60.82</v>
          </cell>
        </row>
        <row r="498">
          <cell r="B498">
            <v>572</v>
          </cell>
          <cell r="C498" t="str">
            <v>F</v>
          </cell>
          <cell r="D498" t="str">
            <v>7.2.5.1.14</v>
          </cell>
          <cell r="E498" t="str">
            <v>Cruzeta PVC-PBA (EB 183) JE BBBB DN 50mm</v>
          </cell>
          <cell r="F498" t="str">
            <v>un</v>
          </cell>
          <cell r="G498">
            <v>49</v>
          </cell>
          <cell r="H498">
            <v>15.82</v>
          </cell>
          <cell r="I498">
            <v>12.17</v>
          </cell>
          <cell r="J498">
            <v>1</v>
          </cell>
          <cell r="K498">
            <v>775.18</v>
          </cell>
          <cell r="L498">
            <v>0</v>
          </cell>
          <cell r="N498">
            <v>15.82</v>
          </cell>
          <cell r="O498">
            <v>775.18</v>
          </cell>
        </row>
        <row r="499">
          <cell r="B499">
            <v>573</v>
          </cell>
          <cell r="C499" t="str">
            <v>F</v>
          </cell>
          <cell r="D499" t="str">
            <v>7.2.5.1.15</v>
          </cell>
          <cell r="E499" t="str">
            <v>Cruzeta PVC-PBA (EB 183) JE BBBB DN 75mm</v>
          </cell>
          <cell r="F499" t="str">
            <v>un</v>
          </cell>
          <cell r="G499">
            <v>2</v>
          </cell>
          <cell r="H499">
            <v>38.58</v>
          </cell>
          <cell r="I499">
            <v>29.68</v>
          </cell>
          <cell r="J499">
            <v>1</v>
          </cell>
          <cell r="K499">
            <v>77.16</v>
          </cell>
          <cell r="L499">
            <v>0</v>
          </cell>
          <cell r="N499">
            <v>38.58</v>
          </cell>
          <cell r="O499">
            <v>77.16</v>
          </cell>
        </row>
        <row r="500">
          <cell r="B500">
            <v>713</v>
          </cell>
          <cell r="C500" t="str">
            <v>F</v>
          </cell>
          <cell r="D500" t="str">
            <v>7.3.5.1.15</v>
          </cell>
          <cell r="E500" t="str">
            <v>Cruzeta PVC-PBA (EB 183) JE BBBB DN 100mm</v>
          </cell>
          <cell r="F500" t="str">
            <v>un</v>
          </cell>
          <cell r="G500">
            <v>1</v>
          </cell>
          <cell r="H500">
            <v>71.53</v>
          </cell>
          <cell r="I500">
            <v>55.02</v>
          </cell>
          <cell r="J500">
            <v>1</v>
          </cell>
          <cell r="K500">
            <v>71.53</v>
          </cell>
          <cell r="L500">
            <v>0</v>
          </cell>
          <cell r="N500">
            <v>71.53</v>
          </cell>
          <cell r="O500">
            <v>71.53</v>
          </cell>
        </row>
        <row r="501">
          <cell r="B501">
            <v>224</v>
          </cell>
          <cell r="C501" t="str">
            <v>F</v>
          </cell>
          <cell r="D501" t="str">
            <v>4.4.1.32</v>
          </cell>
          <cell r="E501" t="str">
            <v>Curva 90° aço c/ flanges  DN 400</v>
          </cell>
          <cell r="F501" t="str">
            <v>pc</v>
          </cell>
          <cell r="G501">
            <v>8</v>
          </cell>
          <cell r="H501">
            <v>3300</v>
          </cell>
          <cell r="I501">
            <v>2538.46</v>
          </cell>
          <cell r="J501">
            <v>1</v>
          </cell>
          <cell r="K501">
            <v>26400</v>
          </cell>
          <cell r="L501">
            <v>0</v>
          </cell>
          <cell r="N501">
            <v>3300</v>
          </cell>
          <cell r="O501">
            <v>26400</v>
          </cell>
        </row>
        <row r="502">
          <cell r="B502">
            <v>214</v>
          </cell>
          <cell r="C502" t="str">
            <v>F</v>
          </cell>
          <cell r="D502" t="str">
            <v>4.4.1.22</v>
          </cell>
          <cell r="E502" t="str">
            <v>Curva 90° aço c/ flanges PN10 DN 500</v>
          </cell>
          <cell r="F502" t="str">
            <v>pc</v>
          </cell>
          <cell r="G502">
            <v>4</v>
          </cell>
          <cell r="H502">
            <v>6055.21</v>
          </cell>
          <cell r="I502">
            <v>4657.8500000000004</v>
          </cell>
          <cell r="J502">
            <v>1</v>
          </cell>
          <cell r="K502">
            <v>24220.84</v>
          </cell>
          <cell r="L502">
            <v>-0.01</v>
          </cell>
          <cell r="N502">
            <v>6055.2</v>
          </cell>
          <cell r="O502">
            <v>24220.799999999999</v>
          </cell>
        </row>
        <row r="503">
          <cell r="B503">
            <v>231</v>
          </cell>
          <cell r="C503" t="str">
            <v>F</v>
          </cell>
          <cell r="D503" t="str">
            <v>4.4.1.39</v>
          </cell>
          <cell r="E503" t="str">
            <v>Curva 90° aço c/ pontas p/ junta alvenius DN 600</v>
          </cell>
          <cell r="F503" t="str">
            <v>pc</v>
          </cell>
          <cell r="G503">
            <v>1</v>
          </cell>
          <cell r="H503">
            <v>9345</v>
          </cell>
          <cell r="I503">
            <v>7188.46</v>
          </cell>
          <cell r="J503">
            <v>1</v>
          </cell>
          <cell r="K503">
            <v>9345</v>
          </cell>
          <cell r="L503">
            <v>0</v>
          </cell>
          <cell r="N503">
            <v>9345</v>
          </cell>
          <cell r="O503">
            <v>9345</v>
          </cell>
        </row>
        <row r="504">
          <cell r="B504">
            <v>238</v>
          </cell>
          <cell r="C504" t="str">
            <v>F</v>
          </cell>
          <cell r="D504" t="str">
            <v>4.4.1.46</v>
          </cell>
          <cell r="E504" t="str">
            <v>Curva 90° aço (peça especial), c/ pontas p/ junta alvenius DN 600</v>
          </cell>
          <cell r="F504" t="str">
            <v>pc</v>
          </cell>
          <cell r="G504">
            <v>1</v>
          </cell>
          <cell r="H504">
            <v>9345</v>
          </cell>
          <cell r="I504">
            <v>7188.46</v>
          </cell>
          <cell r="J504">
            <v>1</v>
          </cell>
          <cell r="K504">
            <v>9345</v>
          </cell>
          <cell r="L504">
            <v>0</v>
          </cell>
          <cell r="N504">
            <v>9345</v>
          </cell>
          <cell r="O504">
            <v>9345</v>
          </cell>
        </row>
        <row r="505">
          <cell r="B505">
            <v>235</v>
          </cell>
          <cell r="C505" t="str">
            <v>F</v>
          </cell>
          <cell r="D505" t="str">
            <v>4.4.1.43</v>
          </cell>
          <cell r="E505" t="str">
            <v>Curva 90° aço especial, c/ pontas p/ junta alvenius e flangeada  DN 600</v>
          </cell>
          <cell r="F505" t="str">
            <v>pc</v>
          </cell>
          <cell r="G505">
            <v>1</v>
          </cell>
          <cell r="H505">
            <v>9345</v>
          </cell>
          <cell r="I505">
            <v>7188.46</v>
          </cell>
          <cell r="J505">
            <v>1</v>
          </cell>
          <cell r="K505">
            <v>9345</v>
          </cell>
          <cell r="L505">
            <v>0</v>
          </cell>
          <cell r="N505">
            <v>9345</v>
          </cell>
          <cell r="O505">
            <v>9345</v>
          </cell>
        </row>
        <row r="506">
          <cell r="B506">
            <v>220</v>
          </cell>
          <cell r="C506" t="str">
            <v>F</v>
          </cell>
          <cell r="D506" t="str">
            <v>4.4.1.28</v>
          </cell>
          <cell r="E506" t="str">
            <v>Curva 90° aço c/ flange e ponta para solda DN 600 (peça especial)</v>
          </cell>
          <cell r="F506" t="str">
            <v>pc</v>
          </cell>
          <cell r="G506">
            <v>8</v>
          </cell>
          <cell r="H506">
            <v>9345</v>
          </cell>
          <cell r="I506">
            <v>7188.46</v>
          </cell>
          <cell r="J506">
            <v>1</v>
          </cell>
          <cell r="K506">
            <v>74760</v>
          </cell>
          <cell r="L506">
            <v>0</v>
          </cell>
          <cell r="N506">
            <v>9345</v>
          </cell>
          <cell r="O506">
            <v>74760</v>
          </cell>
        </row>
        <row r="507">
          <cell r="B507">
            <v>219</v>
          </cell>
          <cell r="C507" t="str">
            <v>F</v>
          </cell>
          <cell r="D507" t="str">
            <v>4.4.1.27</v>
          </cell>
          <cell r="E507" t="str">
            <v>Curva 90° aço c/ pontas para solda DN 1000</v>
          </cell>
          <cell r="F507" t="str">
            <v>pc</v>
          </cell>
          <cell r="G507">
            <v>2</v>
          </cell>
          <cell r="H507">
            <v>35000</v>
          </cell>
          <cell r="I507">
            <v>26923.08</v>
          </cell>
          <cell r="J507">
            <v>1</v>
          </cell>
          <cell r="K507">
            <v>70000</v>
          </cell>
          <cell r="L507">
            <v>0</v>
          </cell>
          <cell r="N507">
            <v>35000</v>
          </cell>
          <cell r="O507">
            <v>70000</v>
          </cell>
        </row>
        <row r="508">
          <cell r="B508">
            <v>3693</v>
          </cell>
          <cell r="C508" t="str">
            <v>F</v>
          </cell>
          <cell r="D508" t="str">
            <v>8.4.7.1.3</v>
          </cell>
          <cell r="E508" t="str">
            <v>Curva FoFo 11 Gr C/Bolsas JGS DN 200 mm, inclusive anel de borracha</v>
          </cell>
          <cell r="F508" t="str">
            <v>pç</v>
          </cell>
          <cell r="G508">
            <v>3</v>
          </cell>
          <cell r="H508">
            <v>388.52</v>
          </cell>
          <cell r="I508">
            <v>298.86</v>
          </cell>
          <cell r="J508">
            <v>1</v>
          </cell>
          <cell r="K508">
            <v>1165.56</v>
          </cell>
          <cell r="L508">
            <v>0</v>
          </cell>
          <cell r="N508">
            <v>388.52</v>
          </cell>
          <cell r="O508">
            <v>1165.56</v>
          </cell>
        </row>
        <row r="509">
          <cell r="B509">
            <v>2324</v>
          </cell>
          <cell r="C509" t="str">
            <v>F</v>
          </cell>
          <cell r="D509" t="str">
            <v>3.4.7.1.3</v>
          </cell>
          <cell r="E509" t="str">
            <v>Curva FoFo 11 Gr C/Bolsas JGS DN 250 mm, inclusive anel de borracha</v>
          </cell>
          <cell r="F509" t="str">
            <v>pç</v>
          </cell>
          <cell r="G509">
            <v>1</v>
          </cell>
          <cell r="H509">
            <v>468.59</v>
          </cell>
          <cell r="I509">
            <v>360.45</v>
          </cell>
          <cell r="J509">
            <v>1</v>
          </cell>
          <cell r="K509">
            <v>468.59</v>
          </cell>
          <cell r="L509">
            <v>0</v>
          </cell>
          <cell r="N509">
            <v>468.59</v>
          </cell>
          <cell r="O509">
            <v>468.59</v>
          </cell>
        </row>
        <row r="510">
          <cell r="B510">
            <v>3401</v>
          </cell>
          <cell r="C510" t="str">
            <v>F</v>
          </cell>
          <cell r="D510" t="str">
            <v>7.4.7.1.5</v>
          </cell>
          <cell r="E510" t="str">
            <v>Curva FoFo 11 Gr C/Bolsas JGS DN 500 mm, inclusive anel de borracha</v>
          </cell>
          <cell r="F510" t="str">
            <v>pç</v>
          </cell>
          <cell r="G510">
            <v>1</v>
          </cell>
          <cell r="H510">
            <v>1868.31</v>
          </cell>
          <cell r="I510">
            <v>1437.16</v>
          </cell>
          <cell r="J510">
            <v>1</v>
          </cell>
          <cell r="K510">
            <v>1868.31</v>
          </cell>
          <cell r="L510">
            <v>0</v>
          </cell>
          <cell r="N510">
            <v>1868.31</v>
          </cell>
          <cell r="O510">
            <v>1868.31</v>
          </cell>
        </row>
        <row r="511">
          <cell r="B511">
            <v>1385</v>
          </cell>
          <cell r="C511" t="str">
            <v>F</v>
          </cell>
          <cell r="D511" t="str">
            <v>12.4.3</v>
          </cell>
          <cell r="E511" t="str">
            <v>Curva FoFo 22º JGS DN 150 18,700 kg</v>
          </cell>
          <cell r="F511" t="str">
            <v>pç</v>
          </cell>
          <cell r="G511">
            <v>1</v>
          </cell>
          <cell r="H511">
            <v>278.79000000000002</v>
          </cell>
          <cell r="I511">
            <v>214.45</v>
          </cell>
          <cell r="J511">
            <v>1</v>
          </cell>
          <cell r="K511">
            <v>278.79000000000002</v>
          </cell>
          <cell r="L511">
            <v>0</v>
          </cell>
          <cell r="N511">
            <v>278.79000000000002</v>
          </cell>
          <cell r="O511">
            <v>278.79000000000002</v>
          </cell>
        </row>
        <row r="512">
          <cell r="B512">
            <v>516</v>
          </cell>
          <cell r="C512" t="str">
            <v>F</v>
          </cell>
          <cell r="D512" t="str">
            <v>7.2.4.1.29</v>
          </cell>
          <cell r="E512" t="str">
            <v>Curva 22° FºF° JGS DN 150mm, Inclusive anel de borracha</v>
          </cell>
          <cell r="F512" t="str">
            <v>pç</v>
          </cell>
          <cell r="G512">
            <v>1</v>
          </cell>
          <cell r="H512">
            <v>278.79000000000002</v>
          </cell>
          <cell r="I512">
            <v>214.45</v>
          </cell>
          <cell r="J512">
            <v>1</v>
          </cell>
          <cell r="K512">
            <v>278.79000000000002</v>
          </cell>
          <cell r="L512">
            <v>0</v>
          </cell>
          <cell r="N512">
            <v>278.79000000000002</v>
          </cell>
          <cell r="O512">
            <v>278.79000000000002</v>
          </cell>
        </row>
        <row r="513">
          <cell r="B513">
            <v>3400</v>
          </cell>
          <cell r="C513" t="str">
            <v>F</v>
          </cell>
          <cell r="D513" t="str">
            <v>7.4.7.1.4</v>
          </cell>
          <cell r="E513" t="str">
            <v>Curva FoFo 22 Gr C/Bolsas JGS DN 500 mm, inclusive anel de borracha</v>
          </cell>
          <cell r="F513" t="str">
            <v>pç</v>
          </cell>
          <cell r="G513">
            <v>1</v>
          </cell>
          <cell r="H513">
            <v>2125.15</v>
          </cell>
          <cell r="I513">
            <v>1634.73</v>
          </cell>
          <cell r="J513">
            <v>1</v>
          </cell>
          <cell r="K513">
            <v>2125.15</v>
          </cell>
          <cell r="L513">
            <v>0</v>
          </cell>
          <cell r="N513">
            <v>2125.15</v>
          </cell>
          <cell r="O513">
            <v>2125.15</v>
          </cell>
        </row>
        <row r="514">
          <cell r="B514">
            <v>517</v>
          </cell>
          <cell r="C514" t="str">
            <v>F</v>
          </cell>
          <cell r="D514" t="str">
            <v>7.2.4.1.30</v>
          </cell>
          <cell r="E514" t="str">
            <v>Curva 45° FºF° JGS DN 150mm, Inclusive anel de borracha</v>
          </cell>
          <cell r="F514" t="str">
            <v>pç</v>
          </cell>
          <cell r="G514">
            <v>2</v>
          </cell>
          <cell r="H514">
            <v>262.56</v>
          </cell>
          <cell r="I514">
            <v>201.97</v>
          </cell>
          <cell r="J514">
            <v>1</v>
          </cell>
          <cell r="K514">
            <v>525.12</v>
          </cell>
          <cell r="L514">
            <v>0</v>
          </cell>
          <cell r="N514">
            <v>262.56</v>
          </cell>
          <cell r="O514">
            <v>525.12</v>
          </cell>
        </row>
        <row r="515">
          <cell r="B515">
            <v>1386</v>
          </cell>
          <cell r="C515" t="str">
            <v>F</v>
          </cell>
          <cell r="D515" t="str">
            <v>12.4.4</v>
          </cell>
          <cell r="E515" t="str">
            <v>Curva FoFo 45º JGS DN 150 20,700 kg</v>
          </cell>
          <cell r="F515" t="str">
            <v>pç</v>
          </cell>
          <cell r="G515">
            <v>1</v>
          </cell>
          <cell r="H515">
            <v>262.56</v>
          </cell>
          <cell r="I515">
            <v>201.97</v>
          </cell>
          <cell r="J515">
            <v>1</v>
          </cell>
          <cell r="K515">
            <v>262.56</v>
          </cell>
          <cell r="L515">
            <v>0</v>
          </cell>
          <cell r="N515">
            <v>262.56</v>
          </cell>
          <cell r="O515">
            <v>262.56</v>
          </cell>
        </row>
        <row r="516">
          <cell r="B516">
            <v>1895</v>
          </cell>
          <cell r="C516" t="str">
            <v>F</v>
          </cell>
          <cell r="D516" t="str">
            <v>18.3.1.2</v>
          </cell>
          <cell r="E516" t="str">
            <v>Curva FoFo 45 Gr C/Bolsas JGS DN 400 mm, inclusive anel de borracha</v>
          </cell>
          <cell r="F516" t="str">
            <v>pç</v>
          </cell>
          <cell r="G516">
            <v>3</v>
          </cell>
          <cell r="H516">
            <v>1341.68</v>
          </cell>
          <cell r="I516">
            <v>1032.06</v>
          </cell>
          <cell r="J516">
            <v>1</v>
          </cell>
          <cell r="K516">
            <v>4025.04</v>
          </cell>
          <cell r="L516">
            <v>0</v>
          </cell>
          <cell r="N516">
            <v>1341.68</v>
          </cell>
          <cell r="O516">
            <v>4025.04</v>
          </cell>
        </row>
        <row r="517">
          <cell r="B517">
            <v>421</v>
          </cell>
          <cell r="C517" t="str">
            <v>F</v>
          </cell>
          <cell r="D517" t="str">
            <v>7.1.5.10</v>
          </cell>
          <cell r="E517" t="str">
            <v>Curva FoFo 45° c/ bolsas je DN400  90,900kg</v>
          </cell>
          <cell r="F517" t="str">
            <v>pc</v>
          </cell>
          <cell r="G517">
            <v>1</v>
          </cell>
          <cell r="H517">
            <v>1341.68</v>
          </cell>
          <cell r="I517">
            <v>1032.06</v>
          </cell>
          <cell r="J517">
            <v>1</v>
          </cell>
          <cell r="K517">
            <v>1341.68</v>
          </cell>
          <cell r="L517">
            <v>0</v>
          </cell>
          <cell r="N517">
            <v>1341.68</v>
          </cell>
          <cell r="O517">
            <v>1341.68</v>
          </cell>
        </row>
        <row r="518">
          <cell r="B518">
            <v>3399</v>
          </cell>
          <cell r="C518" t="str">
            <v>F</v>
          </cell>
          <cell r="D518" t="str">
            <v>7.4.7.1.3</v>
          </cell>
          <cell r="E518" t="str">
            <v>Curva FoFo 45 Gr C/Bolsas JGS DN 500 mm, inclusive anel de borracha</v>
          </cell>
          <cell r="F518" t="str">
            <v>pç</v>
          </cell>
          <cell r="G518">
            <v>1</v>
          </cell>
          <cell r="H518">
            <v>2463.0700000000002</v>
          </cell>
          <cell r="I518">
            <v>1894.67</v>
          </cell>
          <cell r="J518">
            <v>1</v>
          </cell>
          <cell r="K518">
            <v>2463.0700000000002</v>
          </cell>
          <cell r="L518">
            <v>0</v>
          </cell>
          <cell r="N518">
            <v>2463.0700000000002</v>
          </cell>
          <cell r="O518">
            <v>2463.0700000000002</v>
          </cell>
        </row>
        <row r="519">
          <cell r="B519">
            <v>3056</v>
          </cell>
          <cell r="C519" t="str">
            <v>F</v>
          </cell>
          <cell r="D519" t="str">
            <v>6.4.7.1.2</v>
          </cell>
          <cell r="E519" t="str">
            <v>Curva FoFo 90 Gr C/Bolsas JGS DN 150 mm, inclusive anel de borracha</v>
          </cell>
          <cell r="F519" t="str">
            <v>pç</v>
          </cell>
          <cell r="G519">
            <v>2</v>
          </cell>
          <cell r="H519">
            <v>252.95</v>
          </cell>
          <cell r="I519">
            <v>194.58</v>
          </cell>
          <cell r="J519">
            <v>1</v>
          </cell>
          <cell r="K519">
            <v>505.9</v>
          </cell>
          <cell r="L519">
            <v>0</v>
          </cell>
          <cell r="N519">
            <v>252.95</v>
          </cell>
          <cell r="O519">
            <v>505.9</v>
          </cell>
        </row>
        <row r="520">
          <cell r="B520">
            <v>518</v>
          </cell>
          <cell r="C520" t="str">
            <v>F</v>
          </cell>
          <cell r="D520" t="str">
            <v>7.2.4.1.31</v>
          </cell>
          <cell r="E520" t="str">
            <v>Curva 90° FºF° JGS DN 150mm, Inclusive anel de borracha</v>
          </cell>
          <cell r="F520" t="str">
            <v>pç</v>
          </cell>
          <cell r="G520">
            <v>2</v>
          </cell>
          <cell r="H520">
            <v>252.95</v>
          </cell>
          <cell r="I520">
            <v>194.58</v>
          </cell>
          <cell r="J520">
            <v>1</v>
          </cell>
          <cell r="K520">
            <v>505.9</v>
          </cell>
          <cell r="L520">
            <v>0</v>
          </cell>
          <cell r="N520">
            <v>252.95</v>
          </cell>
          <cell r="O520">
            <v>505.9</v>
          </cell>
        </row>
        <row r="521">
          <cell r="B521">
            <v>3692</v>
          </cell>
          <cell r="C521" t="str">
            <v>F</v>
          </cell>
          <cell r="D521" t="str">
            <v>8.4.7.1.2</v>
          </cell>
          <cell r="E521" t="str">
            <v>Curva FoFo 90 Gr C/Bolsas JGS DN 200 mm, inclusive anel de borracha</v>
          </cell>
          <cell r="F521" t="str">
            <v>pç</v>
          </cell>
          <cell r="G521">
            <v>7</v>
          </cell>
          <cell r="H521">
            <v>480.45</v>
          </cell>
          <cell r="I521">
            <v>369.58</v>
          </cell>
          <cell r="J521">
            <v>1</v>
          </cell>
          <cell r="K521">
            <v>3363.15</v>
          </cell>
          <cell r="L521">
            <v>0</v>
          </cell>
          <cell r="N521">
            <v>480.45</v>
          </cell>
          <cell r="O521">
            <v>3363.15</v>
          </cell>
        </row>
        <row r="522">
          <cell r="B522">
            <v>674</v>
          </cell>
          <cell r="C522" t="str">
            <v>F</v>
          </cell>
          <cell r="D522" t="str">
            <v>7.3.4.1.5</v>
          </cell>
          <cell r="E522" t="str">
            <v>Curva FºFº JGS 90° DN 200mm</v>
          </cell>
          <cell r="F522" t="str">
            <v>pç</v>
          </cell>
          <cell r="G522">
            <v>2</v>
          </cell>
          <cell r="H522">
            <v>480.45</v>
          </cell>
          <cell r="I522">
            <v>369.58</v>
          </cell>
          <cell r="J522">
            <v>1</v>
          </cell>
          <cell r="K522">
            <v>960.9</v>
          </cell>
          <cell r="L522">
            <v>0</v>
          </cell>
          <cell r="N522">
            <v>480.45</v>
          </cell>
          <cell r="O522">
            <v>960.9</v>
          </cell>
        </row>
        <row r="523">
          <cell r="B523">
            <v>519</v>
          </cell>
          <cell r="C523" t="str">
            <v>F</v>
          </cell>
          <cell r="D523" t="str">
            <v>7.2.4.1.32</v>
          </cell>
          <cell r="E523" t="str">
            <v>Curva 90° FºF° JGS DN 200mm, Inclusive anel de borracha</v>
          </cell>
          <cell r="F523" t="str">
            <v>pç</v>
          </cell>
          <cell r="G523">
            <v>2</v>
          </cell>
          <cell r="H523">
            <v>480.45</v>
          </cell>
          <cell r="I523">
            <v>369.58</v>
          </cell>
          <cell r="J523">
            <v>1</v>
          </cell>
          <cell r="K523">
            <v>960.9</v>
          </cell>
          <cell r="L523">
            <v>0</v>
          </cell>
          <cell r="N523">
            <v>480.45</v>
          </cell>
          <cell r="O523">
            <v>960.9</v>
          </cell>
        </row>
        <row r="524">
          <cell r="B524">
            <v>2323</v>
          </cell>
          <cell r="C524" t="str">
            <v>F</v>
          </cell>
          <cell r="D524" t="str">
            <v>3.4.7.1.2</v>
          </cell>
          <cell r="E524" t="str">
            <v>Curva FoFo 90 Gr C/Bolsas JGS DN 250 mm, inclusive anel de borracha</v>
          </cell>
          <cell r="F524" t="str">
            <v>pç</v>
          </cell>
          <cell r="G524">
            <v>9</v>
          </cell>
          <cell r="H524">
            <v>693.88</v>
          </cell>
          <cell r="I524">
            <v>533.75</v>
          </cell>
          <cell r="J524">
            <v>1</v>
          </cell>
          <cell r="K524">
            <v>6244.92</v>
          </cell>
          <cell r="L524">
            <v>0</v>
          </cell>
          <cell r="N524">
            <v>693.88</v>
          </cell>
          <cell r="O524">
            <v>6244.92</v>
          </cell>
        </row>
        <row r="525">
          <cell r="B525">
            <v>520</v>
          </cell>
          <cell r="C525" t="str">
            <v>F</v>
          </cell>
          <cell r="D525" t="str">
            <v>7.2.4.1.33</v>
          </cell>
          <cell r="E525" t="str">
            <v>Curva 90° FºF° JGS DN 250mm, Inclusive anel de borracha</v>
          </cell>
          <cell r="F525" t="str">
            <v>pç</v>
          </cell>
          <cell r="G525">
            <v>1</v>
          </cell>
          <cell r="H525">
            <v>693.88</v>
          </cell>
          <cell r="I525">
            <v>533.75</v>
          </cell>
          <cell r="J525">
            <v>1</v>
          </cell>
          <cell r="K525">
            <v>693.88</v>
          </cell>
          <cell r="L525">
            <v>0</v>
          </cell>
          <cell r="N525">
            <v>693.88</v>
          </cell>
          <cell r="O525">
            <v>693.88</v>
          </cell>
        </row>
        <row r="526">
          <cell r="B526">
            <v>4169</v>
          </cell>
          <cell r="C526" t="str">
            <v>F</v>
          </cell>
          <cell r="D526" t="str">
            <v>10.7.1.2.4</v>
          </cell>
          <cell r="E526" t="str">
            <v>Curva FoFo 90 Gr C/Bolsas JGS DN 400 mm, inclusive anel de borracha</v>
          </cell>
          <cell r="F526" t="str">
            <v>pc</v>
          </cell>
          <cell r="G526">
            <v>2</v>
          </cell>
          <cell r="H526">
            <v>1767.58</v>
          </cell>
          <cell r="I526">
            <v>1359.68</v>
          </cell>
          <cell r="J526">
            <v>1</v>
          </cell>
          <cell r="K526">
            <v>3535.16</v>
          </cell>
          <cell r="L526">
            <v>0</v>
          </cell>
          <cell r="N526">
            <v>1767.58</v>
          </cell>
          <cell r="O526">
            <v>3535.16</v>
          </cell>
        </row>
        <row r="527">
          <cell r="B527">
            <v>419</v>
          </cell>
          <cell r="C527" t="str">
            <v>F</v>
          </cell>
          <cell r="D527" t="str">
            <v>7.1.5.8</v>
          </cell>
          <cell r="E527" t="str">
            <v>Curva 90° FoFo c/ bolsas jgs  DN 400 186,900kg</v>
          </cell>
          <cell r="F527" t="str">
            <v>pc</v>
          </cell>
          <cell r="G527">
            <v>1</v>
          </cell>
          <cell r="H527">
            <v>1767.58</v>
          </cell>
          <cell r="I527">
            <v>1359.68</v>
          </cell>
          <cell r="J527">
            <v>1</v>
          </cell>
          <cell r="K527">
            <v>1767.58</v>
          </cell>
          <cell r="L527">
            <v>0</v>
          </cell>
          <cell r="N527">
            <v>1767.58</v>
          </cell>
          <cell r="O527">
            <v>1767.58</v>
          </cell>
        </row>
        <row r="528">
          <cell r="B528">
            <v>3398</v>
          </cell>
          <cell r="C528" t="str">
            <v>F</v>
          </cell>
          <cell r="D528" t="str">
            <v>7.4.7.1.2</v>
          </cell>
          <cell r="E528" t="str">
            <v>Curva FoFo 90 Gr C/Bolsas JGS DN 500 mm, inclusive anel de borracha</v>
          </cell>
          <cell r="F528" t="str">
            <v>pç</v>
          </cell>
          <cell r="G528">
            <v>6</v>
          </cell>
          <cell r="H528">
            <v>3143.11</v>
          </cell>
          <cell r="I528">
            <v>2417.7800000000002</v>
          </cell>
          <cell r="J528">
            <v>1</v>
          </cell>
          <cell r="K528">
            <v>18858.66</v>
          </cell>
          <cell r="L528">
            <v>0</v>
          </cell>
          <cell r="N528">
            <v>3143.11</v>
          </cell>
          <cell r="O528">
            <v>18858.66</v>
          </cell>
        </row>
        <row r="529">
          <cell r="B529">
            <v>115</v>
          </cell>
          <cell r="C529" t="str">
            <v>F</v>
          </cell>
          <cell r="D529" t="str">
            <v>3.3.1.7</v>
          </cell>
          <cell r="E529" t="str">
            <v>Curva 90º com Bolsas FoFo, PN 10 DN 500 mm</v>
          </cell>
          <cell r="F529" t="str">
            <v>un</v>
          </cell>
          <cell r="G529">
            <v>1</v>
          </cell>
          <cell r="H529">
            <v>3143.11</v>
          </cell>
          <cell r="I529">
            <v>2417.7800000000002</v>
          </cell>
          <cell r="J529">
            <v>1</v>
          </cell>
          <cell r="K529">
            <v>3143.11</v>
          </cell>
          <cell r="L529">
            <v>0</v>
          </cell>
          <cell r="N529">
            <v>3143.11</v>
          </cell>
          <cell r="O529">
            <v>3143.11</v>
          </cell>
        </row>
        <row r="530">
          <cell r="B530">
            <v>393</v>
          </cell>
          <cell r="C530" t="str">
            <v>F</v>
          </cell>
          <cell r="D530" t="str">
            <v>7.1.4.6</v>
          </cell>
          <cell r="E530" t="str">
            <v>Curva FoFo 45° c/ bolsas jm DN 400 90,900kg</v>
          </cell>
          <cell r="F530" t="str">
            <v>pc</v>
          </cell>
          <cell r="G530">
            <v>3</v>
          </cell>
          <cell r="H530">
            <v>4529.43</v>
          </cell>
          <cell r="I530">
            <v>3484.18</v>
          </cell>
          <cell r="J530">
            <v>1</v>
          </cell>
          <cell r="K530">
            <v>13588.29</v>
          </cell>
          <cell r="L530">
            <v>0</v>
          </cell>
          <cell r="N530">
            <v>4529.43</v>
          </cell>
          <cell r="O530">
            <v>13588.29</v>
          </cell>
        </row>
        <row r="531">
          <cell r="B531">
            <v>398</v>
          </cell>
          <cell r="C531" t="str">
            <v>F</v>
          </cell>
          <cell r="D531" t="str">
            <v>7.1.4.11</v>
          </cell>
          <cell r="E531" t="str">
            <v>Curva 90° c/ bolsas jte FoFo DN 400  217,00 kg</v>
          </cell>
          <cell r="F531" t="str">
            <v>pc</v>
          </cell>
          <cell r="G531">
            <v>7</v>
          </cell>
          <cell r="H531">
            <v>6271.3</v>
          </cell>
          <cell r="I531">
            <v>4824.08</v>
          </cell>
          <cell r="J531">
            <v>1</v>
          </cell>
          <cell r="K531">
            <v>43899.1</v>
          </cell>
          <cell r="L531">
            <v>0</v>
          </cell>
          <cell r="N531">
            <v>6271.3</v>
          </cell>
          <cell r="O531">
            <v>43899.1</v>
          </cell>
        </row>
        <row r="532">
          <cell r="B532">
            <v>2389</v>
          </cell>
          <cell r="C532" t="str">
            <v>F</v>
          </cell>
          <cell r="D532" t="str">
            <v>3.5.10.1.12</v>
          </cell>
          <cell r="E532" t="str">
            <v>Curva FoFo 90 C/ flanges PN 10 DN 100 mm</v>
          </cell>
          <cell r="F532" t="str">
            <v>pç</v>
          </cell>
          <cell r="G532">
            <v>5</v>
          </cell>
          <cell r="H532">
            <v>183.86</v>
          </cell>
          <cell r="I532">
            <v>141.43</v>
          </cell>
          <cell r="J532">
            <v>1</v>
          </cell>
          <cell r="K532">
            <v>919.3</v>
          </cell>
          <cell r="L532">
            <v>0</v>
          </cell>
          <cell r="N532">
            <v>183.86</v>
          </cell>
          <cell r="O532">
            <v>919.3</v>
          </cell>
        </row>
        <row r="533">
          <cell r="B533">
            <v>971</v>
          </cell>
          <cell r="C533" t="str">
            <v>F</v>
          </cell>
          <cell r="D533" t="str">
            <v>7.5.3.1.28</v>
          </cell>
          <cell r="E533" t="str">
            <v>Curva FoFo 90 Gr C/ flanges PN 10 DN 100 mm.</v>
          </cell>
          <cell r="F533" t="str">
            <v>pç</v>
          </cell>
          <cell r="G533">
            <v>8</v>
          </cell>
          <cell r="H533">
            <v>183.86</v>
          </cell>
          <cell r="I533">
            <v>141.43</v>
          </cell>
          <cell r="J533">
            <v>1</v>
          </cell>
          <cell r="K533">
            <v>1470.88</v>
          </cell>
          <cell r="L533">
            <v>0</v>
          </cell>
          <cell r="N533">
            <v>183.86</v>
          </cell>
          <cell r="O533">
            <v>1470.88</v>
          </cell>
        </row>
        <row r="534">
          <cell r="B534">
            <v>3119</v>
          </cell>
          <cell r="C534" t="str">
            <v>F</v>
          </cell>
          <cell r="D534" t="str">
            <v>6.5.10.1.11</v>
          </cell>
          <cell r="E534" t="str">
            <v>Curva FoFo 90 C/ flanges PN 10 DN 150 mm</v>
          </cell>
          <cell r="F534" t="str">
            <v>pç</v>
          </cell>
          <cell r="G534">
            <v>6</v>
          </cell>
          <cell r="H534">
            <v>284.73</v>
          </cell>
          <cell r="I534">
            <v>219.02</v>
          </cell>
          <cell r="J534">
            <v>1</v>
          </cell>
          <cell r="K534">
            <v>1708.38</v>
          </cell>
          <cell r="L534">
            <v>0</v>
          </cell>
          <cell r="N534">
            <v>284.73</v>
          </cell>
          <cell r="O534">
            <v>1708.38</v>
          </cell>
        </row>
        <row r="535">
          <cell r="B535">
            <v>2388</v>
          </cell>
          <cell r="C535" t="str">
            <v>F</v>
          </cell>
          <cell r="D535" t="str">
            <v>3.5.10.1.11</v>
          </cell>
          <cell r="E535" t="str">
            <v>Curva FoFo 90 C/ flanges PN 10 DN 200 mm</v>
          </cell>
          <cell r="F535" t="str">
            <v>pç</v>
          </cell>
          <cell r="G535">
            <v>6</v>
          </cell>
          <cell r="H535">
            <v>438.93</v>
          </cell>
          <cell r="I535">
            <v>337.64</v>
          </cell>
          <cell r="J535">
            <v>1</v>
          </cell>
          <cell r="K535">
            <v>2633.58</v>
          </cell>
          <cell r="L535">
            <v>0</v>
          </cell>
          <cell r="N535">
            <v>438.93</v>
          </cell>
          <cell r="O535">
            <v>2633.58</v>
          </cell>
        </row>
        <row r="536">
          <cell r="B536">
            <v>951</v>
          </cell>
          <cell r="C536" t="str">
            <v>F</v>
          </cell>
          <cell r="D536" t="str">
            <v>7.5.3.1.8</v>
          </cell>
          <cell r="E536" t="str">
            <v>Curva FoFo 90 Gr C/ flanges PN 10 DN 300 mm.</v>
          </cell>
          <cell r="F536" t="str">
            <v>pç</v>
          </cell>
          <cell r="G536">
            <v>1</v>
          </cell>
          <cell r="H536">
            <v>949.04</v>
          </cell>
          <cell r="I536">
            <v>730.03</v>
          </cell>
          <cell r="J536">
            <v>1</v>
          </cell>
          <cell r="K536">
            <v>949.04</v>
          </cell>
          <cell r="L536">
            <v>0</v>
          </cell>
          <cell r="N536">
            <v>949.04</v>
          </cell>
          <cell r="O536">
            <v>949.04</v>
          </cell>
        </row>
        <row r="537">
          <cell r="B537">
            <v>197</v>
          </cell>
          <cell r="C537" t="str">
            <v>F</v>
          </cell>
          <cell r="D537" t="str">
            <v>4.4.1.5</v>
          </cell>
          <cell r="E537" t="str">
            <v>Curva fofo 90° c/ flanges PN-10 DN 300 66,000 kg</v>
          </cell>
          <cell r="F537" t="str">
            <v>pc</v>
          </cell>
          <cell r="G537">
            <v>4</v>
          </cell>
          <cell r="H537">
            <v>949.04</v>
          </cell>
          <cell r="I537">
            <v>730.03</v>
          </cell>
          <cell r="J537">
            <v>1</v>
          </cell>
          <cell r="K537">
            <v>3796.16</v>
          </cell>
          <cell r="L537">
            <v>0</v>
          </cell>
          <cell r="N537">
            <v>949.04</v>
          </cell>
          <cell r="O537">
            <v>3796.16</v>
          </cell>
        </row>
        <row r="538">
          <cell r="B538">
            <v>970</v>
          </cell>
          <cell r="C538" t="str">
            <v>F</v>
          </cell>
          <cell r="D538" t="str">
            <v>7.5.3.1.27</v>
          </cell>
          <cell r="E538" t="str">
            <v>Curva FoFo 90 Gr C/ flanges PN 10 DN 400 mm.</v>
          </cell>
          <cell r="F538" t="str">
            <v>pç</v>
          </cell>
          <cell r="G538">
            <v>1</v>
          </cell>
          <cell r="H538">
            <v>1921.83</v>
          </cell>
          <cell r="I538">
            <v>1478.33</v>
          </cell>
          <cell r="J538">
            <v>1</v>
          </cell>
          <cell r="K538">
            <v>1921.83</v>
          </cell>
          <cell r="L538">
            <v>0</v>
          </cell>
          <cell r="N538">
            <v>1921.83</v>
          </cell>
          <cell r="O538">
            <v>1921.83</v>
          </cell>
        </row>
        <row r="539">
          <cell r="B539">
            <v>3467</v>
          </cell>
          <cell r="C539" t="str">
            <v>F</v>
          </cell>
          <cell r="D539" t="str">
            <v>7.5.10.1.10</v>
          </cell>
          <cell r="E539" t="str">
            <v>Curva FoFo 90 C/ flanges PN 10 DN 400 mm</v>
          </cell>
          <cell r="F539" t="str">
            <v>pç</v>
          </cell>
          <cell r="G539">
            <v>2</v>
          </cell>
          <cell r="H539">
            <v>1921.83</v>
          </cell>
          <cell r="I539">
            <v>1478.33</v>
          </cell>
          <cell r="J539">
            <v>1</v>
          </cell>
          <cell r="K539">
            <v>3843.66</v>
          </cell>
          <cell r="L539">
            <v>0</v>
          </cell>
          <cell r="N539">
            <v>1921.83</v>
          </cell>
          <cell r="O539">
            <v>3843.66</v>
          </cell>
        </row>
        <row r="540">
          <cell r="B540">
            <v>114</v>
          </cell>
          <cell r="C540" t="str">
            <v>F</v>
          </cell>
          <cell r="D540" t="str">
            <v>3.3.1.6</v>
          </cell>
          <cell r="E540" t="str">
            <v>Curva 90º com Flanges FoFo, PN 10 DN 500 mm</v>
          </cell>
          <cell r="F540" t="str">
            <v>un</v>
          </cell>
          <cell r="G540">
            <v>1</v>
          </cell>
          <cell r="H540">
            <v>4530.1000000000004</v>
          </cell>
          <cell r="I540">
            <v>3484.69</v>
          </cell>
          <cell r="J540">
            <v>1</v>
          </cell>
          <cell r="K540">
            <v>4530.1000000000004</v>
          </cell>
          <cell r="L540">
            <v>0</v>
          </cell>
          <cell r="N540">
            <v>4530.1000000000004</v>
          </cell>
          <cell r="O540">
            <v>4530.1000000000004</v>
          </cell>
        </row>
        <row r="541">
          <cell r="B541">
            <v>950</v>
          </cell>
          <cell r="C541" t="str">
            <v>F</v>
          </cell>
          <cell r="D541" t="str">
            <v>7.5.3.1.7</v>
          </cell>
          <cell r="E541" t="str">
            <v>Curva Fofo 90 Gr C/ Flanges E Pe PN-10 DN 300</v>
          </cell>
          <cell r="F541" t="str">
            <v>pç</v>
          </cell>
          <cell r="G541">
            <v>1</v>
          </cell>
          <cell r="H541">
            <v>1932.18</v>
          </cell>
          <cell r="I541">
            <v>1486.29</v>
          </cell>
          <cell r="J541">
            <v>1</v>
          </cell>
          <cell r="K541">
            <v>1932.18</v>
          </cell>
          <cell r="L541">
            <v>0</v>
          </cell>
          <cell r="N541">
            <v>1932.18</v>
          </cell>
          <cell r="O541">
            <v>1932.18</v>
          </cell>
        </row>
        <row r="542">
          <cell r="B542">
            <v>958</v>
          </cell>
          <cell r="C542" t="str">
            <v>F</v>
          </cell>
          <cell r="D542" t="str">
            <v>7.5.3.1.15</v>
          </cell>
          <cell r="E542" t="str">
            <v>Curva Fofo 90 Gr C/ Flanges E Pe PN-10 DN 400</v>
          </cell>
          <cell r="F542" t="str">
            <v>pç</v>
          </cell>
          <cell r="G542">
            <v>2</v>
          </cell>
          <cell r="H542">
            <v>3925.36</v>
          </cell>
          <cell r="I542">
            <v>3019.51</v>
          </cell>
          <cell r="J542">
            <v>1</v>
          </cell>
          <cell r="K542">
            <v>7850.72</v>
          </cell>
          <cell r="L542">
            <v>0</v>
          </cell>
          <cell r="N542">
            <v>3925.36</v>
          </cell>
          <cell r="O542">
            <v>7850.72</v>
          </cell>
        </row>
        <row r="543">
          <cell r="B543">
            <v>4174</v>
          </cell>
          <cell r="C543" t="str">
            <v>F</v>
          </cell>
          <cell r="D543" t="str">
            <v>10.7.1.2.9</v>
          </cell>
          <cell r="E543" t="str">
            <v>Curva FoFo 90 Gr C/Flanges DN 200 mm</v>
          </cell>
          <cell r="F543" t="str">
            <v>pc</v>
          </cell>
          <cell r="G543">
            <v>32</v>
          </cell>
          <cell r="H543">
            <v>750</v>
          </cell>
          <cell r="I543">
            <v>576.91999999999996</v>
          </cell>
          <cell r="J543">
            <v>1</v>
          </cell>
          <cell r="K543">
            <v>24000</v>
          </cell>
          <cell r="L543">
            <v>0</v>
          </cell>
          <cell r="N543">
            <v>750</v>
          </cell>
          <cell r="O543">
            <v>24000</v>
          </cell>
        </row>
        <row r="544">
          <cell r="B544">
            <v>198</v>
          </cell>
          <cell r="C544" t="str">
            <v>F</v>
          </cell>
          <cell r="D544" t="str">
            <v>4.4.1.6</v>
          </cell>
          <cell r="E544" t="str">
            <v xml:space="preserve">Curva  fofo 90° c/ flanges ver det. (peça especial), PN10 DN 600 </v>
          </cell>
          <cell r="F544" t="str">
            <v>pc</v>
          </cell>
          <cell r="G544">
            <v>1</v>
          </cell>
          <cell r="H544">
            <v>9066.15</v>
          </cell>
          <cell r="I544">
            <v>6973.96</v>
          </cell>
          <cell r="J544">
            <v>1</v>
          </cell>
          <cell r="K544">
            <v>9066.15</v>
          </cell>
          <cell r="L544">
            <v>0</v>
          </cell>
          <cell r="N544">
            <v>9066.15</v>
          </cell>
          <cell r="O544">
            <v>9066.15</v>
          </cell>
        </row>
        <row r="545">
          <cell r="B545">
            <v>2128</v>
          </cell>
          <cell r="C545" t="str">
            <v>F</v>
          </cell>
          <cell r="D545" t="str">
            <v>2.2.2.7</v>
          </cell>
          <cell r="E545" t="str">
            <v>Curva Pvc 45g Nbr-10569 Para Rede Coletora de Esgoto Pb JE Dn 100mm</v>
          </cell>
          <cell r="F545" t="str">
            <v>pç</v>
          </cell>
          <cell r="G545">
            <v>6332</v>
          </cell>
          <cell r="H545">
            <v>23.93</v>
          </cell>
          <cell r="I545">
            <v>18.41</v>
          </cell>
          <cell r="J545">
            <v>1</v>
          </cell>
          <cell r="K545">
            <v>151524.76</v>
          </cell>
          <cell r="L545">
            <v>0.19</v>
          </cell>
          <cell r="M545">
            <v>23.93</v>
          </cell>
          <cell r="N545">
            <v>24.12</v>
          </cell>
          <cell r="O545">
            <v>152727.84</v>
          </cell>
        </row>
        <row r="546">
          <cell r="B546">
            <v>2129</v>
          </cell>
          <cell r="C546" t="str">
            <v>F</v>
          </cell>
          <cell r="D546" t="str">
            <v>2.2.2.8</v>
          </cell>
          <cell r="E546" t="str">
            <v>Curva Pvc 90g Nbr-10569 Para Rede Coletora de Esgoto Pb JE Dn 100mm</v>
          </cell>
          <cell r="F546" t="str">
            <v>pç</v>
          </cell>
          <cell r="G546">
            <v>6869</v>
          </cell>
          <cell r="H546">
            <v>27.9</v>
          </cell>
          <cell r="I546">
            <v>21.46</v>
          </cell>
          <cell r="J546">
            <v>1</v>
          </cell>
          <cell r="K546">
            <v>191645.1</v>
          </cell>
          <cell r="L546">
            <v>0.22</v>
          </cell>
          <cell r="M546">
            <v>27.9</v>
          </cell>
          <cell r="N546">
            <v>28.12</v>
          </cell>
          <cell r="O546">
            <v>193156.28</v>
          </cell>
        </row>
        <row r="547">
          <cell r="B547">
            <v>2055</v>
          </cell>
          <cell r="C547" t="str">
            <v>F</v>
          </cell>
          <cell r="D547" t="str">
            <v>2.1.7.1.5</v>
          </cell>
          <cell r="E547" t="str">
            <v>Curva 90º PVC JE NBR 10569 para rede coletora de esgoto DN 150mm</v>
          </cell>
          <cell r="F547" t="str">
            <v>pç</v>
          </cell>
          <cell r="G547">
            <v>162</v>
          </cell>
          <cell r="H547">
            <v>95.64</v>
          </cell>
          <cell r="I547">
            <v>73.569999999999993</v>
          </cell>
          <cell r="J547">
            <v>1</v>
          </cell>
          <cell r="K547">
            <v>15493.68</v>
          </cell>
          <cell r="L547">
            <v>0</v>
          </cell>
          <cell r="N547">
            <v>95.64</v>
          </cell>
          <cell r="O547">
            <v>15493.68</v>
          </cell>
        </row>
        <row r="548">
          <cell r="B548">
            <v>2058</v>
          </cell>
          <cell r="C548" t="str">
            <v>F</v>
          </cell>
          <cell r="D548" t="str">
            <v>2.1.7.1.8</v>
          </cell>
          <cell r="E548" t="str">
            <v>Curva 90º PVC JE NBR 10569 para rede coletora de esgoto DN 200mm</v>
          </cell>
          <cell r="F548" t="str">
            <v>pç</v>
          </cell>
          <cell r="G548">
            <v>2</v>
          </cell>
          <cell r="H548">
            <v>227.64</v>
          </cell>
          <cell r="I548">
            <v>175.11</v>
          </cell>
          <cell r="J548">
            <v>1</v>
          </cell>
          <cell r="K548">
            <v>455.28</v>
          </cell>
          <cell r="L548">
            <v>0</v>
          </cell>
          <cell r="N548">
            <v>227.64</v>
          </cell>
          <cell r="O548">
            <v>455.28</v>
          </cell>
        </row>
        <row r="549">
          <cell r="B549">
            <v>2813</v>
          </cell>
          <cell r="C549" t="str">
            <v>F</v>
          </cell>
          <cell r="D549" t="str">
            <v>5.1.7.1.5</v>
          </cell>
          <cell r="E549" t="str">
            <v>Curva 45º PVC JE NBR 10569 para rede coletora de esgoto DN 200mm</v>
          </cell>
          <cell r="F549" t="str">
            <v>pç</v>
          </cell>
          <cell r="G549">
            <v>2</v>
          </cell>
          <cell r="H549">
            <v>86.89</v>
          </cell>
          <cell r="I549">
            <v>66.84</v>
          </cell>
          <cell r="J549">
            <v>1</v>
          </cell>
          <cell r="K549">
            <v>173.78</v>
          </cell>
          <cell r="L549">
            <v>0</v>
          </cell>
          <cell r="N549">
            <v>86.89</v>
          </cell>
          <cell r="O549">
            <v>173.78</v>
          </cell>
        </row>
        <row r="550">
          <cell r="B550">
            <v>3247</v>
          </cell>
          <cell r="C550" t="str">
            <v>F</v>
          </cell>
          <cell r="D550" t="str">
            <v>7.1.7.1.11</v>
          </cell>
          <cell r="E550" t="str">
            <v>Curva 90º PVC JE NBR 10569 para rede coletora de esgoto DN 250mm</v>
          </cell>
          <cell r="F550" t="str">
            <v>pç</v>
          </cell>
          <cell r="G550">
            <v>1</v>
          </cell>
          <cell r="H550">
            <v>375.41</v>
          </cell>
          <cell r="I550">
            <v>288.77999999999997</v>
          </cell>
          <cell r="J550">
            <v>1</v>
          </cell>
          <cell r="K550">
            <v>375.41</v>
          </cell>
          <cell r="L550">
            <v>0</v>
          </cell>
          <cell r="N550">
            <v>375.41</v>
          </cell>
          <cell r="O550">
            <v>375.41</v>
          </cell>
        </row>
        <row r="551">
          <cell r="B551">
            <v>3250</v>
          </cell>
          <cell r="C551" t="str">
            <v>F</v>
          </cell>
          <cell r="D551" t="str">
            <v>7.1.7.1.14</v>
          </cell>
          <cell r="E551" t="str">
            <v>Curva 90º PVC JE NBR 10569 para rede coletora de esgoto DN 300mm</v>
          </cell>
          <cell r="F551" t="str">
            <v>pç</v>
          </cell>
          <cell r="G551">
            <v>1</v>
          </cell>
          <cell r="H551">
            <v>831.1</v>
          </cell>
          <cell r="I551">
            <v>639.30999999999995</v>
          </cell>
          <cell r="J551">
            <v>1</v>
          </cell>
          <cell r="K551">
            <v>831.1</v>
          </cell>
          <cell r="L551">
            <v>0</v>
          </cell>
          <cell r="N551">
            <v>831.1</v>
          </cell>
          <cell r="O551">
            <v>831.1</v>
          </cell>
        </row>
        <row r="552">
          <cell r="B552">
            <v>2816</v>
          </cell>
          <cell r="C552" t="str">
            <v>F</v>
          </cell>
          <cell r="D552" t="str">
            <v>5.1.7.1.5</v>
          </cell>
          <cell r="E552" t="str">
            <v>Curva 90º PVC JE NBR 10569 para rede coletora de esgoto DN 350mm</v>
          </cell>
          <cell r="F552" t="str">
            <v>pç</v>
          </cell>
          <cell r="G552">
            <v>1</v>
          </cell>
          <cell r="H552">
            <v>279.88</v>
          </cell>
          <cell r="I552">
            <v>215.29</v>
          </cell>
          <cell r="J552">
            <v>1</v>
          </cell>
          <cell r="K552">
            <v>279.88</v>
          </cell>
          <cell r="L552">
            <v>0</v>
          </cell>
          <cell r="N552">
            <v>279.88</v>
          </cell>
          <cell r="O552">
            <v>279.88</v>
          </cell>
        </row>
        <row r="553">
          <cell r="B553">
            <v>2061</v>
          </cell>
          <cell r="C553" t="str">
            <v>F</v>
          </cell>
          <cell r="D553" t="str">
            <v>2.1.7.1.11</v>
          </cell>
          <cell r="E553" t="str">
            <v>Curva 90º PVC JE NBR 10569 para rede coletora de esgoto DN 400mm</v>
          </cell>
          <cell r="F553" t="str">
            <v>pç</v>
          </cell>
          <cell r="G553">
            <v>2</v>
          </cell>
          <cell r="H553">
            <v>1569.62</v>
          </cell>
          <cell r="I553">
            <v>1207.4000000000001</v>
          </cell>
          <cell r="J553">
            <v>1</v>
          </cell>
          <cell r="K553">
            <v>3139.24</v>
          </cell>
          <cell r="L553">
            <v>0</v>
          </cell>
          <cell r="N553">
            <v>1569.62</v>
          </cell>
          <cell r="O553">
            <v>3139.24</v>
          </cell>
        </row>
        <row r="554">
          <cell r="B554">
            <v>2064</v>
          </cell>
          <cell r="C554" t="str">
            <v>F</v>
          </cell>
          <cell r="D554" t="str">
            <v>2.1.7.1.14</v>
          </cell>
          <cell r="E554" t="str">
            <v>Curva 90º PVC JE NBR 10569 para rede coletora de esgoto DN 500mm</v>
          </cell>
          <cell r="F554" t="str">
            <v>pç</v>
          </cell>
          <cell r="G554">
            <v>2</v>
          </cell>
          <cell r="H554">
            <v>2383.3000000000002</v>
          </cell>
          <cell r="I554">
            <v>1833.31</v>
          </cell>
          <cell r="J554">
            <v>1</v>
          </cell>
          <cell r="K554">
            <v>4766.6000000000004</v>
          </cell>
          <cell r="L554">
            <v>0</v>
          </cell>
          <cell r="N554">
            <v>2383.3000000000002</v>
          </cell>
          <cell r="O554">
            <v>4766.6000000000004</v>
          </cell>
        </row>
        <row r="555">
          <cell r="B555">
            <v>3259</v>
          </cell>
          <cell r="C555" t="str">
            <v>F</v>
          </cell>
          <cell r="D555" t="str">
            <v>7.1.7.1.23</v>
          </cell>
          <cell r="E555" t="str">
            <v>Curva 90º PVC JE NBR 10569 para rede coletora de esgoto DN 700mm</v>
          </cell>
          <cell r="F555" t="str">
            <v>pç</v>
          </cell>
          <cell r="G555">
            <v>1</v>
          </cell>
          <cell r="H555">
            <v>4766.59</v>
          </cell>
          <cell r="I555">
            <v>3666.61</v>
          </cell>
          <cell r="J555">
            <v>1</v>
          </cell>
          <cell r="K555">
            <v>4766.59</v>
          </cell>
          <cell r="L555">
            <v>0</v>
          </cell>
          <cell r="N555">
            <v>4766.59</v>
          </cell>
          <cell r="O555">
            <v>4766.59</v>
          </cell>
        </row>
        <row r="556">
          <cell r="B556">
            <v>716</v>
          </cell>
          <cell r="C556" t="str">
            <v>F</v>
          </cell>
          <cell r="D556" t="str">
            <v>7.3.5.1.17</v>
          </cell>
          <cell r="E556" t="str">
            <v>Curva PVC-PBA (NBR 10351) P/ Rede de Água JE PB 22º DN 50mm</v>
          </cell>
          <cell r="F556" t="str">
            <v>un</v>
          </cell>
          <cell r="G556">
            <v>3</v>
          </cell>
          <cell r="H556">
            <v>18.14</v>
          </cell>
          <cell r="I556">
            <v>13.95</v>
          </cell>
          <cell r="J556">
            <v>1</v>
          </cell>
          <cell r="K556">
            <v>54.42</v>
          </cell>
          <cell r="L556">
            <v>0</v>
          </cell>
          <cell r="N556">
            <v>18.14</v>
          </cell>
          <cell r="O556">
            <v>54.42</v>
          </cell>
        </row>
        <row r="557">
          <cell r="B557">
            <v>575</v>
          </cell>
          <cell r="C557" t="str">
            <v>F</v>
          </cell>
          <cell r="D557" t="str">
            <v>7.2.5.1.17</v>
          </cell>
          <cell r="E557" t="str">
            <v>Curva PVC-PBA (NBR 10351) P/ Rede de Água JE PB 45º DN 50mm</v>
          </cell>
          <cell r="F557" t="str">
            <v>un</v>
          </cell>
          <cell r="G557">
            <v>8</v>
          </cell>
          <cell r="H557">
            <v>19.57</v>
          </cell>
          <cell r="I557">
            <v>15.05</v>
          </cell>
          <cell r="J557">
            <v>1</v>
          </cell>
          <cell r="K557">
            <v>156.56</v>
          </cell>
          <cell r="L557">
            <v>0</v>
          </cell>
          <cell r="N557">
            <v>19.57</v>
          </cell>
          <cell r="O557">
            <v>156.56</v>
          </cell>
        </row>
        <row r="558">
          <cell r="B558">
            <v>576</v>
          </cell>
          <cell r="C558" t="str">
            <v>F</v>
          </cell>
          <cell r="D558" t="str">
            <v>7.2.5.1.18</v>
          </cell>
          <cell r="E558" t="str">
            <v>Curva PVC-PBA (NBR 10351) P/ Rede de Água JE PB 45° DN 100mm</v>
          </cell>
          <cell r="F558" t="str">
            <v>un</v>
          </cell>
          <cell r="G558">
            <v>2</v>
          </cell>
          <cell r="H558">
            <v>102.15</v>
          </cell>
          <cell r="I558">
            <v>78.58</v>
          </cell>
          <cell r="J558">
            <v>1</v>
          </cell>
          <cell r="K558">
            <v>204.3</v>
          </cell>
          <cell r="L558">
            <v>0</v>
          </cell>
          <cell r="N558">
            <v>102.15</v>
          </cell>
          <cell r="O558">
            <v>204.3</v>
          </cell>
        </row>
        <row r="559">
          <cell r="B559">
            <v>577</v>
          </cell>
          <cell r="C559" t="str">
            <v>F</v>
          </cell>
          <cell r="D559" t="str">
            <v>7.2.5.1.19</v>
          </cell>
          <cell r="E559" t="str">
            <v>Curva PVC-PBA (NBR 10351) P/ Rede de Água JE PB 90° DN 50mm</v>
          </cell>
          <cell r="F559" t="str">
            <v>un</v>
          </cell>
          <cell r="G559">
            <v>45</v>
          </cell>
          <cell r="H559">
            <v>15.95</v>
          </cell>
          <cell r="I559">
            <v>12.27</v>
          </cell>
          <cell r="J559">
            <v>1</v>
          </cell>
          <cell r="K559">
            <v>717.75</v>
          </cell>
          <cell r="L559">
            <v>0</v>
          </cell>
          <cell r="N559">
            <v>15.95</v>
          </cell>
          <cell r="O559">
            <v>717.75</v>
          </cell>
        </row>
        <row r="560">
          <cell r="B560">
            <v>578</v>
          </cell>
          <cell r="C560" t="str">
            <v>F</v>
          </cell>
          <cell r="D560" t="str">
            <v>7.2.5.1.20</v>
          </cell>
          <cell r="E560" t="str">
            <v>Curva PVC-PBA (NBR 10351) P/ Rede de Água JE PB 90° DN 75mm</v>
          </cell>
          <cell r="F560" t="str">
            <v>un</v>
          </cell>
          <cell r="G560">
            <v>2</v>
          </cell>
          <cell r="H560">
            <v>66.790000000000006</v>
          </cell>
          <cell r="I560">
            <v>51.38</v>
          </cell>
          <cell r="J560">
            <v>1</v>
          </cell>
          <cell r="K560">
            <v>133.58000000000001</v>
          </cell>
          <cell r="L560">
            <v>0</v>
          </cell>
          <cell r="N560">
            <v>66.790000000000006</v>
          </cell>
          <cell r="O560">
            <v>133.58000000000001</v>
          </cell>
        </row>
        <row r="561">
          <cell r="B561">
            <v>720</v>
          </cell>
          <cell r="C561" t="str">
            <v>F</v>
          </cell>
          <cell r="D561" t="str">
            <v>7.3.5.1.20</v>
          </cell>
          <cell r="E561" t="str">
            <v>Curva PVC-PBA (NBR 10351) P/ Rede de Água JE PB 90° DN 100mm</v>
          </cell>
          <cell r="F561" t="str">
            <v>un</v>
          </cell>
          <cell r="G561">
            <v>1</v>
          </cell>
          <cell r="H561">
            <v>102.22</v>
          </cell>
          <cell r="I561">
            <v>78.63</v>
          </cell>
          <cell r="J561">
            <v>1</v>
          </cell>
          <cell r="K561">
            <v>102.22</v>
          </cell>
          <cell r="L561">
            <v>0</v>
          </cell>
          <cell r="N561">
            <v>102.22</v>
          </cell>
          <cell r="O561">
            <v>102.22</v>
          </cell>
        </row>
        <row r="562">
          <cell r="B562">
            <v>1472</v>
          </cell>
          <cell r="C562" t="str">
            <v>F</v>
          </cell>
          <cell r="D562" t="str">
            <v>13.4.7</v>
          </cell>
          <cell r="E562" t="str">
            <v>Curva 22º30´ em PVC PBA JE cl20 DN 75</v>
          </cell>
          <cell r="F562" t="str">
            <v>pç</v>
          </cell>
          <cell r="G562">
            <v>2</v>
          </cell>
          <cell r="H562">
            <v>49.97</v>
          </cell>
          <cell r="I562">
            <v>38.44</v>
          </cell>
          <cell r="J562">
            <v>1</v>
          </cell>
          <cell r="K562">
            <v>99.94</v>
          </cell>
          <cell r="L562">
            <v>0</v>
          </cell>
          <cell r="N562">
            <v>49.97</v>
          </cell>
          <cell r="O562">
            <v>99.94</v>
          </cell>
        </row>
        <row r="563">
          <cell r="B563">
            <v>1471</v>
          </cell>
          <cell r="C563" t="str">
            <v>F</v>
          </cell>
          <cell r="D563" t="str">
            <v>13.4.6</v>
          </cell>
          <cell r="E563" t="str">
            <v>Curva 22º30´ em PVC PBA JE cl20 DN 100</v>
          </cell>
          <cell r="F563" t="str">
            <v>pç</v>
          </cell>
          <cell r="G563">
            <v>1</v>
          </cell>
          <cell r="H563">
            <v>92.7</v>
          </cell>
          <cell r="I563">
            <v>71.31</v>
          </cell>
          <cell r="J563">
            <v>1</v>
          </cell>
          <cell r="K563">
            <v>92.7</v>
          </cell>
          <cell r="L563">
            <v>0</v>
          </cell>
          <cell r="N563">
            <v>92.7</v>
          </cell>
          <cell r="O563">
            <v>92.7</v>
          </cell>
        </row>
        <row r="564">
          <cell r="B564">
            <v>1473</v>
          </cell>
          <cell r="C564" t="str">
            <v>F</v>
          </cell>
          <cell r="D564" t="str">
            <v>13.4.8</v>
          </cell>
          <cell r="E564" t="str">
            <v>Curva 45º em PVC PBA JE cl20 DN 75</v>
          </cell>
          <cell r="F564" t="str">
            <v>pç</v>
          </cell>
          <cell r="G564">
            <v>2</v>
          </cell>
          <cell r="H564">
            <v>56.51</v>
          </cell>
          <cell r="I564">
            <v>43.47</v>
          </cell>
          <cell r="J564">
            <v>1</v>
          </cell>
          <cell r="K564">
            <v>113.02</v>
          </cell>
          <cell r="L564">
            <v>0</v>
          </cell>
          <cell r="N564">
            <v>56.51</v>
          </cell>
          <cell r="O564">
            <v>113.02</v>
          </cell>
        </row>
        <row r="565">
          <cell r="B565">
            <v>1474</v>
          </cell>
          <cell r="C565" t="str">
            <v>F</v>
          </cell>
          <cell r="D565" t="str">
            <v>13.4.9</v>
          </cell>
          <cell r="E565" t="str">
            <v>Curva 45º em PVC PBA JE cl20 DN 100</v>
          </cell>
          <cell r="F565" t="str">
            <v>pç</v>
          </cell>
          <cell r="G565">
            <v>1</v>
          </cell>
          <cell r="H565">
            <v>102.15</v>
          </cell>
          <cell r="I565">
            <v>78.58</v>
          </cell>
          <cell r="J565">
            <v>1</v>
          </cell>
          <cell r="K565">
            <v>102.15</v>
          </cell>
          <cell r="L565">
            <v>0</v>
          </cell>
          <cell r="N565">
            <v>102.15</v>
          </cell>
          <cell r="O565">
            <v>102.15</v>
          </cell>
        </row>
        <row r="566">
          <cell r="B566">
            <v>1476</v>
          </cell>
          <cell r="C566" t="str">
            <v>F</v>
          </cell>
          <cell r="D566" t="str">
            <v>13.4.11</v>
          </cell>
          <cell r="E566" t="str">
            <v>Curva 90º em PVC PBA JE cl20 DN 75</v>
          </cell>
          <cell r="F566" t="str">
            <v>pç</v>
          </cell>
          <cell r="G566">
            <v>14</v>
          </cell>
          <cell r="H566">
            <v>66.790000000000006</v>
          </cell>
          <cell r="I566">
            <v>51.38</v>
          </cell>
          <cell r="J566">
            <v>1</v>
          </cell>
          <cell r="K566">
            <v>935.06</v>
          </cell>
          <cell r="L566">
            <v>0</v>
          </cell>
          <cell r="N566">
            <v>66.790000000000006</v>
          </cell>
          <cell r="O566">
            <v>935.06</v>
          </cell>
        </row>
        <row r="567">
          <cell r="B567">
            <v>1475</v>
          </cell>
          <cell r="C567" t="str">
            <v>F</v>
          </cell>
          <cell r="D567" t="str">
            <v>13.4.10</v>
          </cell>
          <cell r="E567" t="str">
            <v>Curva 90º em PVC PBA JE cl20 DN 100</v>
          </cell>
          <cell r="F567" t="str">
            <v>pç</v>
          </cell>
          <cell r="G567">
            <v>5</v>
          </cell>
          <cell r="H567">
            <v>102.22</v>
          </cell>
          <cell r="I567">
            <v>78.63</v>
          </cell>
          <cell r="J567">
            <v>1</v>
          </cell>
          <cell r="K567">
            <v>511.1</v>
          </cell>
          <cell r="L567">
            <v>0</v>
          </cell>
          <cell r="N567">
            <v>102.22</v>
          </cell>
          <cell r="O567">
            <v>511.1</v>
          </cell>
        </row>
        <row r="568">
          <cell r="B568">
            <v>1617</v>
          </cell>
          <cell r="C568" t="str">
            <v>F</v>
          </cell>
          <cell r="D568" t="str">
            <v>15.2.2.8</v>
          </cell>
          <cell r="E568" t="str">
            <v>Curva 90° para eletroduto pvc rígido  raio longo  com uma luva ø 3/4"  ref.: tigre ou equivalente</v>
          </cell>
          <cell r="F568" t="str">
            <v>pÇ</v>
          </cell>
          <cell r="G568">
            <v>84</v>
          </cell>
          <cell r="H568">
            <v>4.1500000000000004</v>
          </cell>
          <cell r="I568">
            <v>3.19</v>
          </cell>
          <cell r="J568">
            <v>1</v>
          </cell>
          <cell r="K568">
            <v>348.6</v>
          </cell>
          <cell r="L568">
            <v>0</v>
          </cell>
          <cell r="N568">
            <v>4.1500000000000004</v>
          </cell>
          <cell r="O568">
            <v>348.6</v>
          </cell>
        </row>
        <row r="569">
          <cell r="B569">
            <v>1584</v>
          </cell>
          <cell r="C569" t="str">
            <v>F</v>
          </cell>
          <cell r="D569" t="str">
            <v>15.1.1.3</v>
          </cell>
          <cell r="E569" t="str">
            <v>Curva de PVC rígido rosqueável 90 graus DN 3/4"</v>
          </cell>
          <cell r="F569" t="str">
            <v>un</v>
          </cell>
          <cell r="G569">
            <v>12</v>
          </cell>
          <cell r="H569">
            <v>2.77</v>
          </cell>
          <cell r="I569">
            <v>2.13</v>
          </cell>
          <cell r="J569">
            <v>1</v>
          </cell>
          <cell r="K569">
            <v>33.24</v>
          </cell>
          <cell r="L569">
            <v>0</v>
          </cell>
          <cell r="N569">
            <v>2.77</v>
          </cell>
          <cell r="O569">
            <v>33.24</v>
          </cell>
        </row>
        <row r="570">
          <cell r="B570">
            <v>1665</v>
          </cell>
          <cell r="C570" t="str">
            <v>F</v>
          </cell>
          <cell r="D570" t="str">
            <v>15.3.1.13</v>
          </cell>
          <cell r="E570" t="str">
            <v>Curva de PVC rígido rosqueável 90 graus DN 1"</v>
          </cell>
          <cell r="F570" t="str">
            <v>un</v>
          </cell>
          <cell r="G570">
            <v>85</v>
          </cell>
          <cell r="H570">
            <v>4.26</v>
          </cell>
          <cell r="I570">
            <v>3.28</v>
          </cell>
          <cell r="J570">
            <v>1</v>
          </cell>
          <cell r="K570">
            <v>362.1</v>
          </cell>
          <cell r="L570">
            <v>0</v>
          </cell>
          <cell r="N570">
            <v>4.26</v>
          </cell>
          <cell r="O570">
            <v>362.1</v>
          </cell>
        </row>
        <row r="571">
          <cell r="B571">
            <v>1620</v>
          </cell>
          <cell r="C571" t="str">
            <v>F</v>
          </cell>
          <cell r="D571" t="str">
            <v>15.2.2.11</v>
          </cell>
          <cell r="E571" t="str">
            <v>Curva p/eletroduto em pvc 1"</v>
          </cell>
          <cell r="F571" t="str">
            <v>un</v>
          </cell>
          <cell r="G571">
            <v>4</v>
          </cell>
          <cell r="H571">
            <v>4.26</v>
          </cell>
          <cell r="I571">
            <v>3.28</v>
          </cell>
          <cell r="J571">
            <v>1</v>
          </cell>
          <cell r="K571">
            <v>17.04</v>
          </cell>
          <cell r="L571">
            <v>0</v>
          </cell>
          <cell r="N571">
            <v>4.26</v>
          </cell>
          <cell r="O571">
            <v>17.04</v>
          </cell>
        </row>
        <row r="572">
          <cell r="B572">
            <v>4727</v>
          </cell>
          <cell r="C572" t="str">
            <v>F</v>
          </cell>
          <cell r="D572" t="str">
            <v>12.3.4.1.13</v>
          </cell>
          <cell r="E572" t="str">
            <v>Curva de PVC rígido rosqueável 90 graus DN 1 1/2"</v>
          </cell>
          <cell r="F572" t="str">
            <v>un</v>
          </cell>
          <cell r="G572">
            <v>23</v>
          </cell>
          <cell r="H572">
            <v>6.6</v>
          </cell>
          <cell r="I572">
            <v>5.08</v>
          </cell>
          <cell r="J572">
            <v>1</v>
          </cell>
          <cell r="K572">
            <v>151.80000000000001</v>
          </cell>
          <cell r="L572">
            <v>0</v>
          </cell>
          <cell r="N572">
            <v>6.6</v>
          </cell>
          <cell r="O572">
            <v>151.80000000000001</v>
          </cell>
        </row>
        <row r="573">
          <cell r="B573">
            <v>4637</v>
          </cell>
          <cell r="C573" t="str">
            <v>F</v>
          </cell>
          <cell r="D573" t="str">
            <v>12.3.1.1.13</v>
          </cell>
          <cell r="E573" t="str">
            <v>Curva de PVC rígido rosqueável 90 graus DN 2"</v>
          </cell>
          <cell r="F573" t="str">
            <v>un</v>
          </cell>
          <cell r="G573">
            <v>3</v>
          </cell>
          <cell r="H573">
            <v>9.91</v>
          </cell>
          <cell r="I573">
            <v>7.62</v>
          </cell>
          <cell r="J573">
            <v>1</v>
          </cell>
          <cell r="K573">
            <v>29.73</v>
          </cell>
          <cell r="L573">
            <v>0</v>
          </cell>
          <cell r="N573">
            <v>9.91</v>
          </cell>
          <cell r="O573">
            <v>29.73</v>
          </cell>
        </row>
        <row r="574">
          <cell r="B574">
            <v>4411</v>
          </cell>
          <cell r="C574" t="str">
            <v>F</v>
          </cell>
          <cell r="D574" t="str">
            <v>12.2.1.1</v>
          </cell>
          <cell r="E574" t="str">
            <v>Curva 90° raio longo para eletroduto de pvc rígido, no ø 3", ref. Eletrodutos tigre ou equivalente</v>
          </cell>
          <cell r="F574" t="str">
            <v>un</v>
          </cell>
          <cell r="G574">
            <v>11</v>
          </cell>
          <cell r="H574">
            <v>28.35</v>
          </cell>
          <cell r="I574">
            <v>21.81</v>
          </cell>
          <cell r="J574">
            <v>1</v>
          </cell>
          <cell r="K574">
            <v>311.85000000000002</v>
          </cell>
          <cell r="L574">
            <v>0</v>
          </cell>
          <cell r="N574">
            <v>28.35</v>
          </cell>
          <cell r="O574">
            <v>311.85000000000002</v>
          </cell>
        </row>
        <row r="575">
          <cell r="B575">
            <v>1721</v>
          </cell>
          <cell r="C575" t="str">
            <v>F</v>
          </cell>
          <cell r="D575" t="str">
            <v>15.5.1.31</v>
          </cell>
          <cell r="E575" t="str">
            <v>Curva de PVC rígido rosqueável 90 graus DN 4"</v>
          </cell>
          <cell r="F575" t="str">
            <v>un</v>
          </cell>
          <cell r="G575">
            <v>12</v>
          </cell>
          <cell r="H575">
            <v>54.09</v>
          </cell>
          <cell r="I575">
            <v>41.61</v>
          </cell>
          <cell r="J575">
            <v>1</v>
          </cell>
          <cell r="K575">
            <v>649.08000000000004</v>
          </cell>
          <cell r="L575">
            <v>0</v>
          </cell>
          <cell r="N575">
            <v>54.09</v>
          </cell>
          <cell r="O575">
            <v>649.08000000000004</v>
          </cell>
        </row>
        <row r="576">
          <cell r="B576">
            <v>5334</v>
          </cell>
          <cell r="C576" t="str">
            <v>F</v>
          </cell>
          <cell r="D576" t="str">
            <v>12.6.1.1.26</v>
          </cell>
          <cell r="E576" t="str">
            <v>Disjuntor tripolar tipo caixa moldada 600V -40A - 10kA</v>
          </cell>
          <cell r="F576" t="str">
            <v>un</v>
          </cell>
          <cell r="G576">
            <v>2</v>
          </cell>
          <cell r="H576">
            <v>130</v>
          </cell>
          <cell r="I576">
            <v>100</v>
          </cell>
          <cell r="J576">
            <v>1</v>
          </cell>
          <cell r="K576">
            <v>260</v>
          </cell>
          <cell r="L576">
            <v>0</v>
          </cell>
          <cell r="N576">
            <v>130</v>
          </cell>
          <cell r="O576">
            <v>260</v>
          </cell>
        </row>
        <row r="577">
          <cell r="B577">
            <v>4876</v>
          </cell>
          <cell r="C577" t="str">
            <v>F</v>
          </cell>
          <cell r="D577" t="str">
            <v>12.4.1.1.26</v>
          </cell>
          <cell r="E577" t="str">
            <v>Disjuntor tripolar tipo caixa moldada 600V - 60A - 10kA</v>
          </cell>
          <cell r="F577" t="str">
            <v>un</v>
          </cell>
          <cell r="G577">
            <v>1</v>
          </cell>
          <cell r="H577">
            <v>156</v>
          </cell>
          <cell r="I577">
            <v>120</v>
          </cell>
          <cell r="J577">
            <v>1</v>
          </cell>
          <cell r="K577">
            <v>156</v>
          </cell>
          <cell r="L577">
            <v>0</v>
          </cell>
          <cell r="N577">
            <v>156</v>
          </cell>
          <cell r="O577">
            <v>156</v>
          </cell>
        </row>
        <row r="578">
          <cell r="B578">
            <v>4651</v>
          </cell>
          <cell r="C578" t="str">
            <v>F</v>
          </cell>
          <cell r="D578" t="str">
            <v>12.3.1.1.27</v>
          </cell>
          <cell r="E578" t="str">
            <v>Disjuntor tripolar tipo caixa moldada 600V -100A - 10kA</v>
          </cell>
          <cell r="F578" t="str">
            <v>un</v>
          </cell>
          <cell r="G578">
            <v>1</v>
          </cell>
          <cell r="H578">
            <v>187.2</v>
          </cell>
          <cell r="I578">
            <v>144</v>
          </cell>
          <cell r="J578">
            <v>1</v>
          </cell>
          <cell r="K578">
            <v>187.2</v>
          </cell>
          <cell r="L578">
            <v>0</v>
          </cell>
          <cell r="N578">
            <v>187.2</v>
          </cell>
          <cell r="O578">
            <v>187.2</v>
          </cell>
        </row>
        <row r="579">
          <cell r="B579">
            <v>4425</v>
          </cell>
          <cell r="C579" t="str">
            <v>F</v>
          </cell>
          <cell r="D579" t="str">
            <v>12.2.1.1</v>
          </cell>
          <cell r="E579" t="str">
            <v>Disjuntor tripolar tipo caixa moldada 600V -150A - 10kA</v>
          </cell>
          <cell r="F579" t="str">
            <v>un</v>
          </cell>
          <cell r="G579">
            <v>1</v>
          </cell>
          <cell r="H579">
            <v>340</v>
          </cell>
          <cell r="I579">
            <v>261.54000000000002</v>
          </cell>
          <cell r="J579">
            <v>1</v>
          </cell>
          <cell r="K579">
            <v>340</v>
          </cell>
          <cell r="L579">
            <v>0</v>
          </cell>
          <cell r="N579">
            <v>340</v>
          </cell>
          <cell r="O579">
            <v>340</v>
          </cell>
        </row>
        <row r="580">
          <cell r="B580">
            <v>1729</v>
          </cell>
          <cell r="C580" t="str">
            <v>F</v>
          </cell>
          <cell r="D580" t="str">
            <v>15.5.1.39</v>
          </cell>
          <cell r="E580" t="str">
            <v>Disjuntor tripolar tipo caixa moldada 600V - 175A - 10kA</v>
          </cell>
          <cell r="F580" t="str">
            <v>un</v>
          </cell>
          <cell r="G580">
            <v>1</v>
          </cell>
          <cell r="H580">
            <v>408.01</v>
          </cell>
          <cell r="I580">
            <v>313.85000000000002</v>
          </cell>
          <cell r="J580">
            <v>1</v>
          </cell>
          <cell r="K580">
            <v>408.01</v>
          </cell>
          <cell r="L580">
            <v>-0.01</v>
          </cell>
          <cell r="N580">
            <v>408</v>
          </cell>
          <cell r="O580">
            <v>408</v>
          </cell>
        </row>
        <row r="581">
          <cell r="B581">
            <v>4318</v>
          </cell>
          <cell r="C581" t="str">
            <v>F</v>
          </cell>
          <cell r="D581" t="str">
            <v>12.1.1.1.40</v>
          </cell>
          <cell r="E581" t="str">
            <v>Disjuntor tripolar tipo caixa moldada 600V - 400A - 10kA</v>
          </cell>
          <cell r="F581" t="str">
            <v>un</v>
          </cell>
          <cell r="G581">
            <v>2</v>
          </cell>
          <cell r="H581">
            <v>1299.4000000000001</v>
          </cell>
          <cell r="I581">
            <v>999.54</v>
          </cell>
          <cell r="J581">
            <v>1</v>
          </cell>
          <cell r="K581">
            <v>2598.8000000000002</v>
          </cell>
          <cell r="L581">
            <v>0</v>
          </cell>
          <cell r="N581">
            <v>1299.4000000000001</v>
          </cell>
          <cell r="O581">
            <v>2598.8000000000002</v>
          </cell>
        </row>
        <row r="582">
          <cell r="B582">
            <v>1602</v>
          </cell>
          <cell r="C582" t="str">
            <v>F</v>
          </cell>
          <cell r="D582" t="str">
            <v>15.2.1.2</v>
          </cell>
          <cell r="E582" t="str">
            <v>Diversos (cabos, bornes, placas de identificação, conectores, adaptadores etc)</v>
          </cell>
          <cell r="F582" t="str">
            <v>un</v>
          </cell>
          <cell r="G582">
            <v>1</v>
          </cell>
          <cell r="H582">
            <v>500.01</v>
          </cell>
          <cell r="I582">
            <v>384.62</v>
          </cell>
          <cell r="J582">
            <v>1</v>
          </cell>
          <cell r="K582">
            <v>500.01</v>
          </cell>
          <cell r="L582">
            <v>-0.01</v>
          </cell>
          <cell r="N582">
            <v>500</v>
          </cell>
          <cell r="O582">
            <v>500</v>
          </cell>
        </row>
        <row r="583">
          <cell r="B583">
            <v>1119</v>
          </cell>
          <cell r="C583" t="str">
            <v>F</v>
          </cell>
          <cell r="D583" t="str">
            <v>8.3.2.10</v>
          </cell>
          <cell r="E583" t="str">
            <v>Diversos (cabos, bornes, placas de identificação, conectores, adaptadores etc)</v>
          </cell>
          <cell r="F583" t="str">
            <v>un</v>
          </cell>
          <cell r="G583">
            <v>3</v>
          </cell>
          <cell r="H583">
            <v>6000.01</v>
          </cell>
          <cell r="I583">
            <v>4615.3900000000003</v>
          </cell>
          <cell r="J583">
            <v>1</v>
          </cell>
          <cell r="K583">
            <v>18000.03</v>
          </cell>
          <cell r="L583">
            <v>-0.01</v>
          </cell>
          <cell r="N583">
            <v>6000</v>
          </cell>
          <cell r="O583">
            <v>18000</v>
          </cell>
        </row>
        <row r="584">
          <cell r="B584">
            <v>1123</v>
          </cell>
          <cell r="C584" t="str">
            <v>F</v>
          </cell>
          <cell r="D584" t="str">
            <v>8.3.3.3</v>
          </cell>
          <cell r="E584" t="str">
            <v>Diversos( cabos, bornes, placas de identificação, conectores, adaptadores etc)</v>
          </cell>
          <cell r="F584" t="str">
            <v>UN</v>
          </cell>
          <cell r="G584">
            <v>9</v>
          </cell>
          <cell r="H584">
            <v>18800</v>
          </cell>
          <cell r="I584">
            <v>14461.54</v>
          </cell>
          <cell r="J584">
            <v>1</v>
          </cell>
          <cell r="K584">
            <v>169200</v>
          </cell>
          <cell r="L584">
            <v>0</v>
          </cell>
          <cell r="N584">
            <v>18800</v>
          </cell>
          <cell r="O584">
            <v>169200</v>
          </cell>
        </row>
        <row r="585">
          <cell r="B585">
            <v>1583</v>
          </cell>
          <cell r="C585" t="str">
            <v>F</v>
          </cell>
          <cell r="D585" t="str">
            <v>15.1.1.2</v>
          </cell>
          <cell r="E585" t="str">
            <v>Eletroduto de PVC rígido rosqueável DN 3/4" ( 3 metros )</v>
          </cell>
          <cell r="F585" t="str">
            <v>pç</v>
          </cell>
          <cell r="G585">
            <v>390</v>
          </cell>
          <cell r="H585">
            <v>6.51</v>
          </cell>
          <cell r="I585">
            <v>5.01</v>
          </cell>
          <cell r="J585">
            <v>1</v>
          </cell>
          <cell r="K585">
            <v>2538.9</v>
          </cell>
          <cell r="L585">
            <v>0</v>
          </cell>
          <cell r="N585">
            <v>6.51</v>
          </cell>
          <cell r="O585">
            <v>2538.9</v>
          </cell>
        </row>
        <row r="586">
          <cell r="B586">
            <v>1615</v>
          </cell>
          <cell r="C586" t="str">
            <v>F</v>
          </cell>
          <cell r="D586" t="str">
            <v>15.2.2.6</v>
          </cell>
          <cell r="E586" t="str">
            <v>Eletroduto de pvc rígido fornecido em peças de 3 metros ø 3/4"  ref. Eletrodutos tigre ou equivalente</v>
          </cell>
          <cell r="F586" t="str">
            <v>pÇ</v>
          </cell>
          <cell r="G586">
            <v>50</v>
          </cell>
          <cell r="H586">
            <v>6.51</v>
          </cell>
          <cell r="I586">
            <v>5.01</v>
          </cell>
          <cell r="J586">
            <v>1</v>
          </cell>
          <cell r="K586">
            <v>325.5</v>
          </cell>
          <cell r="L586">
            <v>0</v>
          </cell>
          <cell r="N586">
            <v>6.51</v>
          </cell>
          <cell r="O586">
            <v>325.5</v>
          </cell>
        </row>
        <row r="587">
          <cell r="B587">
            <v>1663</v>
          </cell>
          <cell r="C587" t="str">
            <v>F</v>
          </cell>
          <cell r="D587" t="str">
            <v>15.3.1.11</v>
          </cell>
          <cell r="E587" t="str">
            <v>Eletroduto de PVC rígido rosqueável DN 1" ( 3 metros )</v>
          </cell>
          <cell r="F587" t="str">
            <v>pç</v>
          </cell>
          <cell r="G587">
            <v>230</v>
          </cell>
          <cell r="H587">
            <v>9.91</v>
          </cell>
          <cell r="I587">
            <v>7.62</v>
          </cell>
          <cell r="J587">
            <v>1</v>
          </cell>
          <cell r="K587">
            <v>2279.3000000000002</v>
          </cell>
          <cell r="L587">
            <v>0</v>
          </cell>
          <cell r="N587">
            <v>9.91</v>
          </cell>
          <cell r="O587">
            <v>2279.3000000000002</v>
          </cell>
        </row>
        <row r="588">
          <cell r="B588">
            <v>1618</v>
          </cell>
          <cell r="C588" t="str">
            <v>F</v>
          </cell>
          <cell r="D588" t="str">
            <v>15.2.2.9</v>
          </cell>
          <cell r="E588" t="str">
            <v>Eletroduto de pvc rígido fornecido em peças de 3 metros ø 1" ref. Eletrodutos tigre ou equivalente</v>
          </cell>
          <cell r="F588" t="str">
            <v>pÇ</v>
          </cell>
          <cell r="G588">
            <v>20</v>
          </cell>
          <cell r="H588">
            <v>9.91</v>
          </cell>
          <cell r="I588">
            <v>7.62</v>
          </cell>
          <cell r="J588">
            <v>1</v>
          </cell>
          <cell r="K588">
            <v>198.2</v>
          </cell>
          <cell r="L588">
            <v>0</v>
          </cell>
          <cell r="N588">
            <v>9.91</v>
          </cell>
          <cell r="O588">
            <v>198.2</v>
          </cell>
        </row>
        <row r="589">
          <cell r="B589">
            <v>4725</v>
          </cell>
          <cell r="C589" t="str">
            <v>F</v>
          </cell>
          <cell r="D589" t="str">
            <v>12.3.4.1.11</v>
          </cell>
          <cell r="E589" t="str">
            <v>Eletroduto de PVC rígido rosqueável DN 1 1/2" ( 3 metros )</v>
          </cell>
          <cell r="F589" t="str">
            <v>pç</v>
          </cell>
          <cell r="G589">
            <v>36</v>
          </cell>
          <cell r="H589">
            <v>18.329999999999998</v>
          </cell>
          <cell r="I589">
            <v>14.1</v>
          </cell>
          <cell r="J589">
            <v>1</v>
          </cell>
          <cell r="K589">
            <v>659.88</v>
          </cell>
          <cell r="L589">
            <v>0</v>
          </cell>
          <cell r="N589">
            <v>18.329999999999998</v>
          </cell>
          <cell r="O589">
            <v>659.88</v>
          </cell>
        </row>
        <row r="590">
          <cell r="B590">
            <v>4635</v>
          </cell>
          <cell r="C590" t="str">
            <v>F</v>
          </cell>
          <cell r="D590" t="str">
            <v>12.3.1.1.11</v>
          </cell>
          <cell r="E590" t="str">
            <v>Eletroduto de PVC rígido rosqueável DN 2" ( 3 metros )</v>
          </cell>
          <cell r="F590" t="str">
            <v>pç</v>
          </cell>
          <cell r="G590">
            <v>5</v>
          </cell>
          <cell r="H590">
            <v>23.6</v>
          </cell>
          <cell r="I590">
            <v>18.149999999999999</v>
          </cell>
          <cell r="J590">
            <v>1</v>
          </cell>
          <cell r="K590">
            <v>118</v>
          </cell>
          <cell r="L590">
            <v>0</v>
          </cell>
          <cell r="N590">
            <v>23.6</v>
          </cell>
          <cell r="O590">
            <v>118</v>
          </cell>
        </row>
        <row r="591">
          <cell r="B591">
            <v>4409</v>
          </cell>
          <cell r="C591" t="str">
            <v>F</v>
          </cell>
          <cell r="D591" t="str">
            <v>12.2.1.1</v>
          </cell>
          <cell r="E591" t="str">
            <v>Eletroduto de PVC rígido rosqueável DN 3" ( 3 metros )</v>
          </cell>
          <cell r="F591" t="str">
            <v>pç</v>
          </cell>
          <cell r="G591">
            <v>18</v>
          </cell>
          <cell r="H591">
            <v>59.67</v>
          </cell>
          <cell r="I591">
            <v>45.9</v>
          </cell>
          <cell r="J591">
            <v>1</v>
          </cell>
          <cell r="K591">
            <v>1074.06</v>
          </cell>
          <cell r="L591">
            <v>0</v>
          </cell>
          <cell r="N591">
            <v>59.67</v>
          </cell>
          <cell r="O591">
            <v>1074.06</v>
          </cell>
        </row>
        <row r="592">
          <cell r="B592">
            <v>1719</v>
          </cell>
          <cell r="C592" t="str">
            <v>F</v>
          </cell>
          <cell r="D592" t="str">
            <v>15.5.1.29</v>
          </cell>
          <cell r="E592" t="str">
            <v>Eletroduto de PVC rígido rosqueável DN 4" ( 3 metros )</v>
          </cell>
          <cell r="F592" t="str">
            <v>pç</v>
          </cell>
          <cell r="G592">
            <v>24</v>
          </cell>
          <cell r="H592">
            <v>90.91</v>
          </cell>
          <cell r="I592">
            <v>69.930000000000007</v>
          </cell>
          <cell r="J592">
            <v>1</v>
          </cell>
          <cell r="K592">
            <v>2181.84</v>
          </cell>
          <cell r="L592">
            <v>0</v>
          </cell>
          <cell r="N592">
            <v>90.91</v>
          </cell>
          <cell r="O592">
            <v>2181.84</v>
          </cell>
        </row>
        <row r="593">
          <cell r="B593">
            <v>1105</v>
          </cell>
          <cell r="C593" t="str">
            <v>F</v>
          </cell>
          <cell r="D593" t="str">
            <v>8.3.1.11</v>
          </cell>
          <cell r="E593" t="str">
            <v>Estação base vhf completa (rádio, modem, antena, mastro e acessórios)</v>
          </cell>
          <cell r="F593" t="str">
            <v>un</v>
          </cell>
          <cell r="G593">
            <v>7</v>
          </cell>
          <cell r="H593">
            <v>14700</v>
          </cell>
          <cell r="I593">
            <v>11307.69</v>
          </cell>
          <cell r="J593">
            <v>1</v>
          </cell>
          <cell r="K593">
            <v>102900</v>
          </cell>
          <cell r="L593">
            <v>0</v>
          </cell>
          <cell r="N593">
            <v>14700</v>
          </cell>
          <cell r="O593">
            <v>102900</v>
          </cell>
        </row>
        <row r="594">
          <cell r="B594">
            <v>1712</v>
          </cell>
          <cell r="C594" t="str">
            <v>F</v>
          </cell>
          <cell r="D594" t="str">
            <v>15.5.1.22</v>
          </cell>
          <cell r="E594" t="str">
            <v>Esticador, aço galvanizado gancho olhal</v>
          </cell>
          <cell r="F594" t="str">
            <v>un</v>
          </cell>
          <cell r="G594">
            <v>12</v>
          </cell>
          <cell r="H594">
            <v>56</v>
          </cell>
          <cell r="I594">
            <v>43.08</v>
          </cell>
          <cell r="J594">
            <v>1</v>
          </cell>
          <cell r="K594">
            <v>672</v>
          </cell>
          <cell r="L594">
            <v>0</v>
          </cell>
          <cell r="N594">
            <v>56</v>
          </cell>
          <cell r="O594">
            <v>672</v>
          </cell>
        </row>
        <row r="595">
          <cell r="B595">
            <v>36</v>
          </cell>
          <cell r="C595" t="str">
            <v>F</v>
          </cell>
          <cell r="D595" t="str">
            <v>1.1.3.4</v>
          </cell>
          <cell r="E595" t="str">
            <v>Exames médicos</v>
          </cell>
          <cell r="F595" t="str">
            <v>un</v>
          </cell>
          <cell r="G595">
            <v>600</v>
          </cell>
          <cell r="H595">
            <v>60</v>
          </cell>
          <cell r="I595">
            <v>46.15</v>
          </cell>
          <cell r="J595">
            <v>1</v>
          </cell>
          <cell r="K595">
            <v>36000</v>
          </cell>
          <cell r="L595">
            <v>0</v>
          </cell>
          <cell r="N595">
            <v>60</v>
          </cell>
          <cell r="O595">
            <v>36000</v>
          </cell>
        </row>
        <row r="596">
          <cell r="B596">
            <v>4349</v>
          </cell>
          <cell r="C596" t="str">
            <v>F</v>
          </cell>
          <cell r="D596" t="str">
            <v>12.1.3.1.19</v>
          </cell>
          <cell r="E596" t="str">
            <v>Extintor de Incêndio CO2  6kg</v>
          </cell>
          <cell r="F596" t="str">
            <v>un</v>
          </cell>
          <cell r="G596">
            <v>14</v>
          </cell>
          <cell r="H596">
            <v>561.21</v>
          </cell>
          <cell r="I596">
            <v>431.7</v>
          </cell>
          <cell r="J596">
            <v>1</v>
          </cell>
          <cell r="K596">
            <v>7856.94</v>
          </cell>
          <cell r="L596">
            <v>0</v>
          </cell>
          <cell r="N596">
            <v>561.21</v>
          </cell>
          <cell r="O596">
            <v>7856.94</v>
          </cell>
        </row>
        <row r="597">
          <cell r="B597">
            <v>684</v>
          </cell>
          <cell r="C597" t="str">
            <v>F</v>
          </cell>
          <cell r="D597" t="str">
            <v>7.3.4.1.15</v>
          </cell>
          <cell r="E597" t="str">
            <v xml:space="preserve">Extremidade Bolsa e Flange FºFº classe PN-10 DN 200mm </v>
          </cell>
          <cell r="F597" t="str">
            <v>pç</v>
          </cell>
          <cell r="G597">
            <v>4</v>
          </cell>
          <cell r="H597">
            <v>478.57</v>
          </cell>
          <cell r="I597">
            <v>368.13</v>
          </cell>
          <cell r="J597">
            <v>1</v>
          </cell>
          <cell r="K597">
            <v>1914.28</v>
          </cell>
          <cell r="L597">
            <v>0</v>
          </cell>
          <cell r="N597">
            <v>478.57</v>
          </cell>
          <cell r="O597">
            <v>1914.28</v>
          </cell>
        </row>
        <row r="598">
          <cell r="B598">
            <v>515</v>
          </cell>
          <cell r="C598" t="str">
            <v>F</v>
          </cell>
          <cell r="D598" t="str">
            <v>7.2.4.1.28</v>
          </cell>
          <cell r="E598" t="str">
            <v xml:space="preserve">Extremidade Bolsa e Flange FºFº JGS classe PN-10 DN 300mm </v>
          </cell>
          <cell r="F598" t="str">
            <v>pç</v>
          </cell>
          <cell r="G598">
            <v>2</v>
          </cell>
          <cell r="H598">
            <v>842.21</v>
          </cell>
          <cell r="I598">
            <v>647.85</v>
          </cell>
          <cell r="J598">
            <v>1</v>
          </cell>
          <cell r="K598">
            <v>1684.42</v>
          </cell>
          <cell r="L598">
            <v>0</v>
          </cell>
          <cell r="N598">
            <v>842.21</v>
          </cell>
          <cell r="O598">
            <v>1684.42</v>
          </cell>
        </row>
        <row r="599">
          <cell r="B599">
            <v>972</v>
          </cell>
          <cell r="C599" t="str">
            <v>F</v>
          </cell>
          <cell r="D599" t="str">
            <v>7.5.3.1.29</v>
          </cell>
          <cell r="E599" t="str">
            <v>Extremidade fofo flange e ponta JE  PN-10 DN 100</v>
          </cell>
          <cell r="F599" t="str">
            <v>pç</v>
          </cell>
          <cell r="G599">
            <v>4</v>
          </cell>
          <cell r="H599">
            <v>146.25</v>
          </cell>
          <cell r="I599">
            <v>112.5</v>
          </cell>
          <cell r="J599">
            <v>1</v>
          </cell>
          <cell r="K599">
            <v>585</v>
          </cell>
          <cell r="L599">
            <v>0</v>
          </cell>
          <cell r="N599">
            <v>146.25</v>
          </cell>
          <cell r="O599">
            <v>585</v>
          </cell>
        </row>
        <row r="600">
          <cell r="B600">
            <v>4163</v>
          </cell>
          <cell r="C600" t="str">
            <v>F</v>
          </cell>
          <cell r="D600" t="str">
            <v>10.7.1.1.11</v>
          </cell>
          <cell r="E600" t="str">
            <v>Extremidade Fofo flange e ponta P/ JE / JM PN-10/16 DN 200mm</v>
          </cell>
          <cell r="F600" t="str">
            <v>und</v>
          </cell>
          <cell r="G600">
            <v>32</v>
          </cell>
          <cell r="H600">
            <v>379.6</v>
          </cell>
          <cell r="I600">
            <v>292</v>
          </cell>
          <cell r="J600">
            <v>1</v>
          </cell>
          <cell r="K600">
            <v>12147.2</v>
          </cell>
          <cell r="L600">
            <v>0</v>
          </cell>
          <cell r="N600">
            <v>379.6</v>
          </cell>
          <cell r="O600">
            <v>12147.2</v>
          </cell>
        </row>
        <row r="601">
          <cell r="B601">
            <v>514</v>
          </cell>
          <cell r="C601" t="str">
            <v>F</v>
          </cell>
          <cell r="D601" t="str">
            <v>7.2.4.1.27</v>
          </cell>
          <cell r="E601" t="str">
            <v xml:space="preserve">Extremidade Ponta e Flange FºFº JGS classe PN-10 DN 250mm </v>
          </cell>
          <cell r="F601" t="str">
            <v>pç</v>
          </cell>
          <cell r="G601">
            <v>2</v>
          </cell>
          <cell r="H601">
            <v>623.36</v>
          </cell>
          <cell r="I601">
            <v>479.51</v>
          </cell>
          <cell r="J601">
            <v>1</v>
          </cell>
          <cell r="K601">
            <v>1246.72</v>
          </cell>
          <cell r="L601">
            <v>0</v>
          </cell>
          <cell r="N601">
            <v>623.36</v>
          </cell>
          <cell r="O601">
            <v>1246.72</v>
          </cell>
        </row>
        <row r="602">
          <cell r="B602">
            <v>1101</v>
          </cell>
          <cell r="C602" t="str">
            <v>F</v>
          </cell>
          <cell r="D602" t="str">
            <v>8.3.1.7</v>
          </cell>
          <cell r="E602" t="str">
            <v xml:space="preserve">Extremidade ponta e flange pn10 fofo dn 300 </v>
          </cell>
          <cell r="F602" t="str">
            <v>pc</v>
          </cell>
          <cell r="G602">
            <v>8</v>
          </cell>
          <cell r="H602">
            <v>720.88</v>
          </cell>
          <cell r="I602">
            <v>554.52</v>
          </cell>
          <cell r="J602">
            <v>1</v>
          </cell>
          <cell r="K602">
            <v>5767.04</v>
          </cell>
          <cell r="L602">
            <v>0</v>
          </cell>
          <cell r="N602">
            <v>720.88</v>
          </cell>
          <cell r="O602">
            <v>5767.04</v>
          </cell>
        </row>
        <row r="603">
          <cell r="B603">
            <v>1096</v>
          </cell>
          <cell r="C603" t="str">
            <v>F</v>
          </cell>
          <cell r="D603" t="str">
            <v>8.3.1.2</v>
          </cell>
          <cell r="E603" t="str">
            <v>Extremidade FoFo Bolsa e  flange c/aba vedação PN-10 DN 300</v>
          </cell>
          <cell r="F603" t="str">
            <v>und.</v>
          </cell>
          <cell r="G603">
            <v>4</v>
          </cell>
          <cell r="H603">
            <v>2098.6799999999998</v>
          </cell>
          <cell r="I603">
            <v>1614.37</v>
          </cell>
          <cell r="J603">
            <v>1</v>
          </cell>
          <cell r="K603">
            <v>8394.7199999999993</v>
          </cell>
          <cell r="L603">
            <v>0</v>
          </cell>
          <cell r="N603">
            <v>2098.6799999999998</v>
          </cell>
          <cell r="O603">
            <v>8394.7199999999993</v>
          </cell>
        </row>
        <row r="604">
          <cell r="B604">
            <v>4184</v>
          </cell>
          <cell r="C604" t="str">
            <v>F</v>
          </cell>
          <cell r="D604" t="str">
            <v>10.7.1.4.2</v>
          </cell>
          <cell r="E604" t="str">
            <v>Extremidade Fofo flange e ponta com aba de vedação DN 400mm</v>
          </cell>
          <cell r="F604" t="str">
            <v>pc</v>
          </cell>
          <cell r="G604">
            <v>2</v>
          </cell>
          <cell r="H604">
            <v>2720.25</v>
          </cell>
          <cell r="I604">
            <v>2092.5</v>
          </cell>
          <cell r="J604">
            <v>1</v>
          </cell>
          <cell r="K604">
            <v>5440.5</v>
          </cell>
          <cell r="L604">
            <v>0</v>
          </cell>
          <cell r="N604">
            <v>2720.25</v>
          </cell>
          <cell r="O604">
            <v>5440.5</v>
          </cell>
        </row>
        <row r="605">
          <cell r="B605">
            <v>193</v>
          </cell>
          <cell r="C605" t="str">
            <v>F</v>
          </cell>
          <cell r="D605" t="str">
            <v>4.4.1.1</v>
          </cell>
          <cell r="E605" t="str">
            <v>Extremidade ponta e flange c/ aba de vedação fofo PN10 DN 500 78,500 kg</v>
          </cell>
          <cell r="F605" t="str">
            <v>pc</v>
          </cell>
          <cell r="G605">
            <v>8</v>
          </cell>
          <cell r="H605">
            <v>4387.99</v>
          </cell>
          <cell r="I605">
            <v>3375.38</v>
          </cell>
          <cell r="J605">
            <v>1</v>
          </cell>
          <cell r="K605">
            <v>35103.919999999998</v>
          </cell>
          <cell r="L605">
            <v>0</v>
          </cell>
          <cell r="N605">
            <v>4387.99</v>
          </cell>
          <cell r="O605">
            <v>35103.919999999998</v>
          </cell>
        </row>
        <row r="606">
          <cell r="B606">
            <v>1582</v>
          </cell>
          <cell r="C606" t="str">
            <v>F</v>
          </cell>
          <cell r="D606" t="str">
            <v>15.1.1.1</v>
          </cell>
          <cell r="E606" t="str">
            <v>Fio flexível de cobre unipolar, com isolação em PVC 750V 2,5mm²</v>
          </cell>
          <cell r="F606" t="str">
            <v>m</v>
          </cell>
          <cell r="G606">
            <v>4180</v>
          </cell>
          <cell r="H606">
            <v>1.63</v>
          </cell>
          <cell r="I606">
            <v>1.25</v>
          </cell>
          <cell r="J606">
            <v>1</v>
          </cell>
          <cell r="K606">
            <v>6813.4</v>
          </cell>
          <cell r="L606">
            <v>-0.01</v>
          </cell>
          <cell r="N606">
            <v>1.62</v>
          </cell>
          <cell r="O606">
            <v>6771.6</v>
          </cell>
        </row>
        <row r="607">
          <cell r="B607">
            <v>1611</v>
          </cell>
          <cell r="C607" t="str">
            <v>F</v>
          </cell>
          <cell r="D607" t="str">
            <v>15.2.2.2</v>
          </cell>
          <cell r="E607" t="str">
            <v>Fio de cobre flex unip isolacao pvc 750v 4m²</v>
          </cell>
          <cell r="F607" t="str">
            <v>m</v>
          </cell>
          <cell r="G607">
            <v>2200</v>
          </cell>
          <cell r="H607">
            <v>2.5</v>
          </cell>
          <cell r="I607">
            <v>1.92</v>
          </cell>
          <cell r="J607">
            <v>1</v>
          </cell>
          <cell r="K607">
            <v>5500</v>
          </cell>
          <cell r="L607">
            <v>0</v>
          </cell>
          <cell r="N607">
            <v>2.5</v>
          </cell>
          <cell r="O607">
            <v>5500</v>
          </cell>
        </row>
        <row r="608">
          <cell r="B608">
            <v>1654</v>
          </cell>
          <cell r="C608" t="str">
            <v>F</v>
          </cell>
          <cell r="D608" t="str">
            <v>15.3.1.2</v>
          </cell>
          <cell r="E608" t="str">
            <v>Fio flexível de cobre unipolar, com isolação em PVC 0,6/1kV 4mm²</v>
          </cell>
          <cell r="F608" t="str">
            <v>m</v>
          </cell>
          <cell r="G608">
            <v>3000</v>
          </cell>
          <cell r="H608">
            <v>2.52</v>
          </cell>
          <cell r="I608">
            <v>1.94</v>
          </cell>
          <cell r="J608">
            <v>1</v>
          </cell>
          <cell r="K608">
            <v>7560</v>
          </cell>
          <cell r="L608">
            <v>0</v>
          </cell>
          <cell r="N608">
            <v>2.52</v>
          </cell>
          <cell r="O608">
            <v>7560</v>
          </cell>
        </row>
        <row r="609">
          <cell r="B609">
            <v>204</v>
          </cell>
          <cell r="C609" t="str">
            <v>F</v>
          </cell>
          <cell r="D609" t="str">
            <v>4.4.1.12</v>
          </cell>
          <cell r="E609" t="str">
            <v xml:space="preserve">Flange cego aço DN 600 </v>
          </cell>
          <cell r="F609" t="str">
            <v>pc</v>
          </cell>
          <cell r="G609">
            <v>3</v>
          </cell>
          <cell r="H609">
            <v>3295.01</v>
          </cell>
          <cell r="I609">
            <v>2534.62</v>
          </cell>
          <cell r="J609">
            <v>1</v>
          </cell>
          <cell r="K609">
            <v>9885.0300000000007</v>
          </cell>
          <cell r="L609">
            <v>-0.01</v>
          </cell>
          <cell r="N609">
            <v>3295</v>
          </cell>
          <cell r="O609">
            <v>9885</v>
          </cell>
        </row>
        <row r="610">
          <cell r="B610">
            <v>205</v>
          </cell>
          <cell r="C610" t="str">
            <v>F</v>
          </cell>
          <cell r="D610" t="str">
            <v>4.4.1.13</v>
          </cell>
          <cell r="E610" t="str">
            <v>Flange cego aço DN 1000</v>
          </cell>
          <cell r="F610" t="str">
            <v>pc</v>
          </cell>
          <cell r="G610">
            <v>1</v>
          </cell>
          <cell r="H610">
            <v>7911.01</v>
          </cell>
          <cell r="I610">
            <v>6085.39</v>
          </cell>
          <cell r="J610">
            <v>1</v>
          </cell>
          <cell r="K610">
            <v>7911.01</v>
          </cell>
          <cell r="L610">
            <v>-0.01</v>
          </cell>
          <cell r="N610">
            <v>7911</v>
          </cell>
          <cell r="O610">
            <v>7911</v>
          </cell>
        </row>
        <row r="611">
          <cell r="B611">
            <v>125</v>
          </cell>
          <cell r="C611" t="str">
            <v>F</v>
          </cell>
          <cell r="D611" t="str">
            <v>3.3.1.17</v>
          </cell>
          <cell r="E611" t="str">
            <v>Flange cego FoFo PN - 10 DN 100 mm</v>
          </cell>
          <cell r="F611" t="str">
            <v>un</v>
          </cell>
          <cell r="G611">
            <v>2</v>
          </cell>
          <cell r="H611">
            <v>88.05</v>
          </cell>
          <cell r="I611">
            <v>67.73</v>
          </cell>
          <cell r="J611">
            <v>1</v>
          </cell>
          <cell r="K611">
            <v>176.1</v>
          </cell>
          <cell r="L611">
            <v>0</v>
          </cell>
          <cell r="N611">
            <v>88.05</v>
          </cell>
          <cell r="O611">
            <v>176.1</v>
          </cell>
        </row>
        <row r="612">
          <cell r="B612">
            <v>3766</v>
          </cell>
          <cell r="C612" t="str">
            <v>F</v>
          </cell>
          <cell r="D612" t="str">
            <v>8.5.10.1.22</v>
          </cell>
          <cell r="E612" t="str">
            <v>Flange Cego fofo pn 10 DN 200mm</v>
          </cell>
          <cell r="F612" t="str">
            <v>pç</v>
          </cell>
          <cell r="G612">
            <v>8</v>
          </cell>
          <cell r="H612">
            <v>161.5</v>
          </cell>
          <cell r="I612">
            <v>124.23</v>
          </cell>
          <cell r="J612">
            <v>1</v>
          </cell>
          <cell r="K612">
            <v>1292</v>
          </cell>
          <cell r="L612">
            <v>0</v>
          </cell>
          <cell r="N612">
            <v>161.5</v>
          </cell>
          <cell r="O612">
            <v>1292</v>
          </cell>
        </row>
        <row r="613">
          <cell r="B613">
            <v>2399</v>
          </cell>
          <cell r="C613" t="str">
            <v>F</v>
          </cell>
          <cell r="D613" t="str">
            <v>3.5.10.1.22</v>
          </cell>
          <cell r="E613" t="str">
            <v>Flange Cego Fofo PN 10 DN 250mm</v>
          </cell>
          <cell r="F613" t="str">
            <v>pç</v>
          </cell>
          <cell r="G613">
            <v>3</v>
          </cell>
          <cell r="H613">
            <v>273.69</v>
          </cell>
          <cell r="I613">
            <v>210.53</v>
          </cell>
          <cell r="J613">
            <v>1</v>
          </cell>
          <cell r="K613">
            <v>821.07</v>
          </cell>
          <cell r="L613">
            <v>0</v>
          </cell>
          <cell r="N613">
            <v>273.69</v>
          </cell>
          <cell r="O613">
            <v>821.07</v>
          </cell>
        </row>
        <row r="614">
          <cell r="B614">
            <v>3478</v>
          </cell>
          <cell r="C614" t="str">
            <v>F</v>
          </cell>
          <cell r="D614" t="str">
            <v>7.5.10.1.21</v>
          </cell>
          <cell r="E614" t="str">
            <v>Flange Cego fofo pn 10 DN 500mm</v>
          </cell>
          <cell r="F614" t="str">
            <v>pç</v>
          </cell>
          <cell r="G614">
            <v>1</v>
          </cell>
          <cell r="H614">
            <v>1627.51</v>
          </cell>
          <cell r="I614">
            <v>1251.93</v>
          </cell>
          <cell r="J614">
            <v>1</v>
          </cell>
          <cell r="K614">
            <v>1627.51</v>
          </cell>
          <cell r="L614">
            <v>0</v>
          </cell>
          <cell r="N614">
            <v>1627.51</v>
          </cell>
          <cell r="O614">
            <v>1627.51</v>
          </cell>
        </row>
        <row r="615">
          <cell r="B615">
            <v>124</v>
          </cell>
          <cell r="C615" t="str">
            <v>F</v>
          </cell>
          <cell r="D615" t="str">
            <v>3.3.1.16</v>
          </cell>
          <cell r="E615" t="str">
            <v>Flange cego FoFo PN - 10 DN 600 mm</v>
          </cell>
          <cell r="F615" t="str">
            <v>un</v>
          </cell>
          <cell r="G615">
            <v>8</v>
          </cell>
          <cell r="H615">
            <v>2429.2800000000002</v>
          </cell>
          <cell r="I615">
            <v>1868.68</v>
          </cell>
          <cell r="J615">
            <v>1</v>
          </cell>
          <cell r="K615">
            <v>19434.240000000002</v>
          </cell>
          <cell r="L615">
            <v>0</v>
          </cell>
          <cell r="N615">
            <v>2429.2800000000002</v>
          </cell>
          <cell r="O615">
            <v>19434.240000000002</v>
          </cell>
        </row>
        <row r="616">
          <cell r="B616">
            <v>1117</v>
          </cell>
          <cell r="C616" t="str">
            <v>F</v>
          </cell>
          <cell r="D616" t="str">
            <v>8.3.2.8</v>
          </cell>
          <cell r="E616" t="str">
            <v>Fonte estabilizada de alimentação 110 x 24 vcc</v>
          </cell>
          <cell r="F616" t="str">
            <v>un</v>
          </cell>
          <cell r="G616">
            <v>3</v>
          </cell>
          <cell r="H616">
            <v>2440</v>
          </cell>
          <cell r="I616">
            <v>1876.92</v>
          </cell>
          <cell r="J616">
            <v>1</v>
          </cell>
          <cell r="K616">
            <v>7320</v>
          </cell>
          <cell r="L616">
            <v>0</v>
          </cell>
          <cell r="N616">
            <v>2440</v>
          </cell>
          <cell r="O616">
            <v>7320</v>
          </cell>
        </row>
        <row r="617">
          <cell r="B617">
            <v>129</v>
          </cell>
          <cell r="C617" t="str">
            <v>F</v>
          </cell>
          <cell r="D617" t="str">
            <v>3.3.2.1</v>
          </cell>
          <cell r="E617" t="str">
            <v>Fornecimento de Lonas Plásticas para decantação, inclusive suportes e elementos de fixacao, com largura do vão de 2,33 m, h= 1,20ml, ângulo de 60º com a horizontal e espaçamentos de 12 cm entre lonas. (conforme projeto).</v>
          </cell>
          <cell r="F617" t="str">
            <v>m²</v>
          </cell>
          <cell r="G617">
            <v>568</v>
          </cell>
          <cell r="H617">
            <v>1480</v>
          </cell>
          <cell r="I617">
            <v>1138.46</v>
          </cell>
          <cell r="J617">
            <v>1</v>
          </cell>
          <cell r="K617">
            <v>840640</v>
          </cell>
          <cell r="L617">
            <v>12.22</v>
          </cell>
          <cell r="M617">
            <v>1480</v>
          </cell>
          <cell r="N617">
            <v>1492.22</v>
          </cell>
          <cell r="O617">
            <v>847580.96</v>
          </cell>
        </row>
        <row r="618">
          <cell r="B618">
            <v>1697</v>
          </cell>
          <cell r="C618" t="str">
            <v>F</v>
          </cell>
          <cell r="D618" t="str">
            <v>15.5.1.7</v>
          </cell>
          <cell r="E618" t="str">
            <v>Gancho de suspensão com olhal galvanizado</v>
          </cell>
          <cell r="F618" t="str">
            <v>un</v>
          </cell>
          <cell r="G618">
            <v>27</v>
          </cell>
          <cell r="H618">
            <v>6.55</v>
          </cell>
          <cell r="I618">
            <v>5.04</v>
          </cell>
          <cell r="J618">
            <v>1</v>
          </cell>
          <cell r="K618">
            <v>176.85</v>
          </cell>
          <cell r="L618">
            <v>0</v>
          </cell>
          <cell r="N618">
            <v>6.55</v>
          </cell>
          <cell r="O618">
            <v>176.85</v>
          </cell>
        </row>
        <row r="619">
          <cell r="B619">
            <v>4933</v>
          </cell>
          <cell r="C619" t="str">
            <v>F</v>
          </cell>
          <cell r="D619" t="str">
            <v>12.4.3.1.21</v>
          </cell>
          <cell r="E619" t="str">
            <v>Gerador Trifásico 20/18kVA - Impedância Síncrona 18% - 220/127V ,modelo STEMAC ou similar conforme folha de dados</v>
          </cell>
          <cell r="F619" t="str">
            <v>un</v>
          </cell>
          <cell r="G619">
            <v>3</v>
          </cell>
          <cell r="H619">
            <v>59520.01</v>
          </cell>
          <cell r="I619">
            <v>45784.62</v>
          </cell>
          <cell r="J619">
            <v>1</v>
          </cell>
          <cell r="K619">
            <v>178560.03</v>
          </cell>
          <cell r="L619">
            <v>479.99</v>
          </cell>
          <cell r="M619">
            <v>59520</v>
          </cell>
          <cell r="N619">
            <v>60000</v>
          </cell>
          <cell r="O619">
            <v>180000</v>
          </cell>
        </row>
        <row r="620">
          <cell r="B620">
            <v>4483</v>
          </cell>
          <cell r="C620" t="str">
            <v>F</v>
          </cell>
          <cell r="D620" t="str">
            <v>12.2.3.1.21</v>
          </cell>
          <cell r="E620" t="str">
            <v>Gerador Trifásico 55/50kVA - Impedância Síncrona 18% - 220/127V ,modelo STEMAC ou similar conforme folha de dados</v>
          </cell>
          <cell r="F620" t="str">
            <v>un</v>
          </cell>
          <cell r="G620">
            <v>2</v>
          </cell>
          <cell r="H620">
            <v>79360</v>
          </cell>
          <cell r="I620">
            <v>61046.15</v>
          </cell>
          <cell r="J620">
            <v>1</v>
          </cell>
          <cell r="K620">
            <v>158720</v>
          </cell>
          <cell r="L620">
            <v>640</v>
          </cell>
          <cell r="M620">
            <v>79360</v>
          </cell>
          <cell r="N620">
            <v>80000</v>
          </cell>
          <cell r="O620">
            <v>160000</v>
          </cell>
        </row>
        <row r="621">
          <cell r="B621">
            <v>5166</v>
          </cell>
          <cell r="C621" t="str">
            <v>F</v>
          </cell>
          <cell r="D621" t="str">
            <v>12.5.3.1.21</v>
          </cell>
          <cell r="E621" t="str">
            <v>Gerador Trifásico 230/210kVA - Impedância Síncrona 18% - 380/220V ,modelo STEMAC ou similar conforme folha de dados</v>
          </cell>
          <cell r="F621" t="str">
            <v>un</v>
          </cell>
          <cell r="G621">
            <v>1</v>
          </cell>
          <cell r="H621">
            <v>158720</v>
          </cell>
          <cell r="I621">
            <v>122092.31</v>
          </cell>
          <cell r="J621">
            <v>1</v>
          </cell>
          <cell r="K621">
            <v>158720</v>
          </cell>
          <cell r="L621">
            <v>1280</v>
          </cell>
          <cell r="M621">
            <v>158720</v>
          </cell>
          <cell r="N621">
            <v>160000</v>
          </cell>
          <cell r="O621">
            <v>160000</v>
          </cell>
        </row>
        <row r="622">
          <cell r="B622">
            <v>4351</v>
          </cell>
          <cell r="C622" t="str">
            <v>F</v>
          </cell>
          <cell r="D622" t="str">
            <v>12.1.3.1.21</v>
          </cell>
          <cell r="E622" t="str">
            <v xml:space="preserve">Gerador Trifásico 260/232kVA - Impedância Síncrona 18% -380/220V </v>
          </cell>
          <cell r="F622" t="str">
            <v>un</v>
          </cell>
          <cell r="G622">
            <v>1</v>
          </cell>
          <cell r="H622">
            <v>158720</v>
          </cell>
          <cell r="I622">
            <v>122092.31</v>
          </cell>
          <cell r="J622">
            <v>1</v>
          </cell>
          <cell r="K622">
            <v>158720</v>
          </cell>
          <cell r="L622">
            <v>1280</v>
          </cell>
          <cell r="M622">
            <v>158720</v>
          </cell>
          <cell r="N622">
            <v>160000</v>
          </cell>
          <cell r="O622">
            <v>160000</v>
          </cell>
        </row>
        <row r="623">
          <cell r="B623">
            <v>1699</v>
          </cell>
          <cell r="C623" t="str">
            <v>F</v>
          </cell>
          <cell r="D623" t="str">
            <v>15.5.1.9</v>
          </cell>
          <cell r="E623" t="str">
            <v>Grampo de linha viva</v>
          </cell>
          <cell r="F623" t="str">
            <v>un</v>
          </cell>
          <cell r="G623">
            <v>9</v>
          </cell>
          <cell r="H623">
            <v>26.42</v>
          </cell>
          <cell r="I623">
            <v>20.32</v>
          </cell>
          <cell r="J623">
            <v>1</v>
          </cell>
          <cell r="K623">
            <v>237.78</v>
          </cell>
          <cell r="L623">
            <v>0</v>
          </cell>
          <cell r="N623">
            <v>26.42</v>
          </cell>
          <cell r="O623">
            <v>237.78</v>
          </cell>
        </row>
        <row r="624">
          <cell r="B624">
            <v>1596</v>
          </cell>
          <cell r="C624" t="str">
            <v>F</v>
          </cell>
          <cell r="D624" t="str">
            <v>15.1.1.15</v>
          </cell>
          <cell r="E624" t="str">
            <v>Haste de aço cobreado 16x2400mm</v>
          </cell>
          <cell r="F624" t="str">
            <v>un</v>
          </cell>
          <cell r="G624">
            <v>86</v>
          </cell>
          <cell r="H624">
            <v>35.14</v>
          </cell>
          <cell r="I624">
            <v>27.03</v>
          </cell>
          <cell r="J624">
            <v>1</v>
          </cell>
          <cell r="K624">
            <v>3022.04</v>
          </cell>
          <cell r="L624">
            <v>0</v>
          </cell>
          <cell r="N624">
            <v>35.14</v>
          </cell>
          <cell r="O624">
            <v>3022.04</v>
          </cell>
        </row>
        <row r="625">
          <cell r="B625">
            <v>653</v>
          </cell>
          <cell r="C625" t="str">
            <v>F</v>
          </cell>
          <cell r="D625" t="str">
            <v>7.2.15.1</v>
          </cell>
          <cell r="E625" t="str">
            <v>Hidrometro unijato magnetico c/ relojoaria seca, s/ opção de saida p/ telemetria, classe B, 1,5m³/h x 1/2'</v>
          </cell>
          <cell r="F625" t="str">
            <v>un</v>
          </cell>
          <cell r="G625">
            <v>4552</v>
          </cell>
          <cell r="H625">
            <v>91.82</v>
          </cell>
          <cell r="I625">
            <v>70.63</v>
          </cell>
          <cell r="J625">
            <v>1</v>
          </cell>
          <cell r="K625">
            <v>417964.64</v>
          </cell>
          <cell r="L625">
            <v>0.74</v>
          </cell>
          <cell r="M625">
            <v>91.82</v>
          </cell>
          <cell r="N625">
            <v>92.56</v>
          </cell>
          <cell r="O625">
            <v>421333.12</v>
          </cell>
        </row>
        <row r="626">
          <cell r="B626">
            <v>1108</v>
          </cell>
          <cell r="C626" t="str">
            <v>F</v>
          </cell>
          <cell r="D626" t="str">
            <v>8.3.1.14</v>
          </cell>
          <cell r="E626" t="str">
            <v>Hidrometro velocimetrico de turbina horizontal,classe b,c/corpo fofop/agua, c/flanges, dn=300mm, cl.=16kgf/cm2, incl.acess.p/inst. (porcas,parafusos,arruelas,contra-flanges), c/opcaosaida p/telemetria</v>
          </cell>
          <cell r="F626" t="str">
            <v>cj</v>
          </cell>
          <cell r="G626">
            <v>4</v>
          </cell>
          <cell r="H626">
            <v>15200</v>
          </cell>
          <cell r="I626">
            <v>11692.31</v>
          </cell>
          <cell r="J626">
            <v>1</v>
          </cell>
          <cell r="K626">
            <v>60800</v>
          </cell>
          <cell r="L626">
            <v>0</v>
          </cell>
          <cell r="N626">
            <v>15200</v>
          </cell>
          <cell r="O626">
            <v>60800</v>
          </cell>
        </row>
        <row r="627">
          <cell r="B627">
            <v>4430</v>
          </cell>
          <cell r="C627" t="str">
            <v>F</v>
          </cell>
          <cell r="D627" t="str">
            <v>12.2.1.1</v>
          </cell>
          <cell r="E627" t="str">
            <v>Ignitor para lampada vsap 150w - 220v</v>
          </cell>
          <cell r="F627" t="str">
            <v>un</v>
          </cell>
          <cell r="G627">
            <v>23</v>
          </cell>
          <cell r="H627">
            <v>53.22</v>
          </cell>
          <cell r="I627">
            <v>40.94</v>
          </cell>
          <cell r="J627">
            <v>1</v>
          </cell>
          <cell r="K627">
            <v>1224.06</v>
          </cell>
          <cell r="L627">
            <v>0</v>
          </cell>
          <cell r="N627">
            <v>53.22</v>
          </cell>
          <cell r="O627">
            <v>1224.06</v>
          </cell>
        </row>
        <row r="628">
          <cell r="B628">
            <v>1604</v>
          </cell>
          <cell r="C628" t="str">
            <v>F</v>
          </cell>
          <cell r="D628" t="str">
            <v>15.2.1.4</v>
          </cell>
          <cell r="E628" t="str">
            <v>Impressora a Laser .Preto e branco,16ppm,interface USB,porta serial RS-232,modelo HP 1020 ou similar</v>
          </cell>
          <cell r="F628" t="str">
            <v>un</v>
          </cell>
          <cell r="G628">
            <v>1</v>
          </cell>
          <cell r="H628">
            <v>908.7</v>
          </cell>
          <cell r="I628">
            <v>699</v>
          </cell>
          <cell r="J628">
            <v>1</v>
          </cell>
          <cell r="K628">
            <v>908.7</v>
          </cell>
          <cell r="L628">
            <v>4360.9399999999996</v>
          </cell>
          <cell r="M628">
            <v>908.7</v>
          </cell>
          <cell r="N628">
            <v>5269.64</v>
          </cell>
          <cell r="O628">
            <v>5269.64</v>
          </cell>
        </row>
        <row r="629">
          <cell r="B629">
            <v>1605</v>
          </cell>
          <cell r="C629" t="str">
            <v>F</v>
          </cell>
          <cell r="D629" t="str">
            <v>15.2.1.5</v>
          </cell>
          <cell r="E629" t="str">
            <v xml:space="preserve">Impressora Jato de tinta,colorida,um cartucho para cada cor,6ppm,interface USB,porta serial RS-232,modelo HP ou Canion </v>
          </cell>
          <cell r="F629" t="str">
            <v>un</v>
          </cell>
          <cell r="G629">
            <v>1</v>
          </cell>
          <cell r="H629">
            <v>518.70000000000005</v>
          </cell>
          <cell r="I629">
            <v>399</v>
          </cell>
          <cell r="J629">
            <v>1</v>
          </cell>
          <cell r="K629">
            <v>518.70000000000005</v>
          </cell>
          <cell r="L629">
            <v>873.28</v>
          </cell>
          <cell r="M629">
            <v>518.70000000000005</v>
          </cell>
          <cell r="N629">
            <v>1391.98</v>
          </cell>
          <cell r="O629">
            <v>1391.98</v>
          </cell>
        </row>
        <row r="630">
          <cell r="B630">
            <v>1594</v>
          </cell>
          <cell r="C630" t="str">
            <v>F</v>
          </cell>
          <cell r="D630" t="str">
            <v>15.1.1.13</v>
          </cell>
          <cell r="E630" t="str">
            <v>Interruptor 1 seção montado em tampa de condulete DN 3/4"</v>
          </cell>
          <cell r="F630" t="str">
            <v>un</v>
          </cell>
          <cell r="G630">
            <v>9</v>
          </cell>
          <cell r="H630">
            <v>12.6</v>
          </cell>
          <cell r="I630">
            <v>9.69</v>
          </cell>
          <cell r="J630">
            <v>1</v>
          </cell>
          <cell r="K630">
            <v>113.4</v>
          </cell>
          <cell r="L630">
            <v>0</v>
          </cell>
          <cell r="N630">
            <v>12.6</v>
          </cell>
          <cell r="O630">
            <v>113.4</v>
          </cell>
        </row>
        <row r="631">
          <cell r="B631">
            <v>1669</v>
          </cell>
          <cell r="C631" t="str">
            <v>F</v>
          </cell>
          <cell r="D631" t="str">
            <v>15.3.1.17</v>
          </cell>
          <cell r="E631" t="str">
            <v>Interruptor 2 seções montado em tampa de condulete DN 3/4"</v>
          </cell>
          <cell r="F631" t="str">
            <v>un</v>
          </cell>
          <cell r="G631">
            <v>8</v>
          </cell>
          <cell r="H631">
            <v>14.6</v>
          </cell>
          <cell r="I631">
            <v>11.23</v>
          </cell>
          <cell r="J631">
            <v>1</v>
          </cell>
          <cell r="K631">
            <v>116.8</v>
          </cell>
          <cell r="L631">
            <v>0</v>
          </cell>
          <cell r="N631">
            <v>14.6</v>
          </cell>
          <cell r="O631">
            <v>116.8</v>
          </cell>
        </row>
        <row r="632">
          <cell r="B632">
            <v>1640</v>
          </cell>
          <cell r="C632" t="str">
            <v>F</v>
          </cell>
          <cell r="D632" t="str">
            <v>15.2.2.31</v>
          </cell>
          <cell r="E632" t="str">
            <v>Interruptor diferencial 25A 2 pólos 30mA</v>
          </cell>
          <cell r="F632" t="str">
            <v>un</v>
          </cell>
          <cell r="G632">
            <v>1</v>
          </cell>
          <cell r="H632">
            <v>240.01</v>
          </cell>
          <cell r="I632">
            <v>184.62</v>
          </cell>
          <cell r="J632">
            <v>1</v>
          </cell>
          <cell r="K632">
            <v>240.01</v>
          </cell>
          <cell r="L632">
            <v>-0.01</v>
          </cell>
          <cell r="N632">
            <v>240</v>
          </cell>
          <cell r="O632">
            <v>240</v>
          </cell>
        </row>
        <row r="633">
          <cell r="B633">
            <v>1643</v>
          </cell>
          <cell r="C633" t="str">
            <v>F</v>
          </cell>
          <cell r="D633" t="str">
            <v>15.2.2.34</v>
          </cell>
          <cell r="E633" t="str">
            <v>Interruptor paralelo 1seção montado em tampa de condulete dn 3/4"</v>
          </cell>
          <cell r="F633" t="str">
            <v>un</v>
          </cell>
          <cell r="G633">
            <v>1</v>
          </cell>
          <cell r="H633">
            <v>19.600000000000001</v>
          </cell>
          <cell r="I633">
            <v>15.08</v>
          </cell>
          <cell r="J633">
            <v>1</v>
          </cell>
          <cell r="K633">
            <v>19.600000000000001</v>
          </cell>
          <cell r="L633">
            <v>0</v>
          </cell>
          <cell r="N633">
            <v>19.600000000000001</v>
          </cell>
          <cell r="O633">
            <v>19.600000000000001</v>
          </cell>
        </row>
        <row r="634">
          <cell r="B634">
            <v>1644</v>
          </cell>
          <cell r="C634" t="str">
            <v>F</v>
          </cell>
          <cell r="D634" t="str">
            <v>15.2.2.35</v>
          </cell>
          <cell r="E634" t="str">
            <v>Interruptor simples 1 tecla 10a-250v</v>
          </cell>
          <cell r="F634" t="str">
            <v>un</v>
          </cell>
          <cell r="G634">
            <v>7</v>
          </cell>
          <cell r="H634">
            <v>2.8</v>
          </cell>
          <cell r="I634">
            <v>2.15</v>
          </cell>
          <cell r="J634">
            <v>1</v>
          </cell>
          <cell r="K634">
            <v>19.600000000000001</v>
          </cell>
          <cell r="L634">
            <v>0</v>
          </cell>
          <cell r="N634">
            <v>2.8</v>
          </cell>
          <cell r="O634">
            <v>19.600000000000001</v>
          </cell>
        </row>
        <row r="635">
          <cell r="B635">
            <v>1695</v>
          </cell>
          <cell r="C635" t="str">
            <v>F</v>
          </cell>
          <cell r="D635" t="str">
            <v>15.5.1.5</v>
          </cell>
          <cell r="E635" t="str">
            <v>Isolador de suspensão 175mm, 15kV</v>
          </cell>
          <cell r="F635" t="str">
            <v>un</v>
          </cell>
          <cell r="G635">
            <v>27</v>
          </cell>
          <cell r="H635">
            <v>123.88</v>
          </cell>
          <cell r="I635">
            <v>95.29</v>
          </cell>
          <cell r="J635">
            <v>1</v>
          </cell>
          <cell r="K635">
            <v>3344.76</v>
          </cell>
          <cell r="L635">
            <v>0</v>
          </cell>
          <cell r="N635">
            <v>123.88</v>
          </cell>
          <cell r="O635">
            <v>3344.76</v>
          </cell>
        </row>
        <row r="636">
          <cell r="B636">
            <v>4402</v>
          </cell>
          <cell r="C636" t="str">
            <v>F</v>
          </cell>
          <cell r="D636" t="str">
            <v>12.2.1.1</v>
          </cell>
          <cell r="E636" t="str">
            <v>Isolador roldana porcelana</v>
          </cell>
          <cell r="F636" t="str">
            <v>un</v>
          </cell>
          <cell r="G636">
            <v>5</v>
          </cell>
          <cell r="H636">
            <v>5.89</v>
          </cell>
          <cell r="I636">
            <v>4.53</v>
          </cell>
          <cell r="J636">
            <v>1</v>
          </cell>
          <cell r="K636">
            <v>29.45</v>
          </cell>
          <cell r="L636">
            <v>0</v>
          </cell>
          <cell r="N636">
            <v>5.89</v>
          </cell>
          <cell r="O636">
            <v>29.45</v>
          </cell>
        </row>
        <row r="637">
          <cell r="B637">
            <v>2056</v>
          </cell>
          <cell r="C637" t="str">
            <v>F</v>
          </cell>
          <cell r="D637" t="str">
            <v>2.1.7.1.6</v>
          </cell>
          <cell r="E637" t="str">
            <v>Joelho 45º PVC leve DN 150mm</v>
          </cell>
          <cell r="F637" t="str">
            <v>pç</v>
          </cell>
          <cell r="G637">
            <v>162</v>
          </cell>
          <cell r="H637">
            <v>47.54</v>
          </cell>
          <cell r="I637">
            <v>36.57</v>
          </cell>
          <cell r="J637">
            <v>1</v>
          </cell>
          <cell r="K637">
            <v>7701.48</v>
          </cell>
          <cell r="L637">
            <v>0</v>
          </cell>
          <cell r="N637">
            <v>47.54</v>
          </cell>
          <cell r="O637">
            <v>7701.48</v>
          </cell>
        </row>
        <row r="638">
          <cell r="B638">
            <v>2059</v>
          </cell>
          <cell r="C638" t="str">
            <v>F</v>
          </cell>
          <cell r="D638" t="str">
            <v>2.1.7.1.9</v>
          </cell>
          <cell r="E638" t="str">
            <v>Joelho 45º PVC leve DN 200mm</v>
          </cell>
          <cell r="F638" t="str">
            <v>pç</v>
          </cell>
          <cell r="G638">
            <v>2</v>
          </cell>
          <cell r="H638">
            <v>86.89</v>
          </cell>
          <cell r="I638">
            <v>66.84</v>
          </cell>
          <cell r="J638">
            <v>1</v>
          </cell>
          <cell r="K638">
            <v>173.78</v>
          </cell>
          <cell r="L638">
            <v>0</v>
          </cell>
          <cell r="N638">
            <v>86.89</v>
          </cell>
          <cell r="O638">
            <v>173.78</v>
          </cell>
        </row>
        <row r="639">
          <cell r="B639">
            <v>2814</v>
          </cell>
          <cell r="C639" t="str">
            <v>F</v>
          </cell>
          <cell r="D639" t="str">
            <v>5.1.7.1.6</v>
          </cell>
          <cell r="E639" t="str">
            <v>Joelho 45º PVC leve DN 200mm</v>
          </cell>
          <cell r="F639" t="str">
            <v>pç</v>
          </cell>
          <cell r="G639">
            <v>2</v>
          </cell>
          <cell r="H639">
            <v>227.64</v>
          </cell>
          <cell r="I639">
            <v>175.11</v>
          </cell>
          <cell r="J639">
            <v>1</v>
          </cell>
          <cell r="K639">
            <v>455.28</v>
          </cell>
          <cell r="L639">
            <v>0</v>
          </cell>
          <cell r="N639">
            <v>227.64</v>
          </cell>
          <cell r="O639">
            <v>455.28</v>
          </cell>
        </row>
        <row r="640">
          <cell r="B640">
            <v>3248</v>
          </cell>
          <cell r="C640" t="str">
            <v>F</v>
          </cell>
          <cell r="D640" t="str">
            <v>7.1.7.1.12</v>
          </cell>
          <cell r="E640" t="str">
            <v>Joelho 45º PVC leve DN 250mm</v>
          </cell>
          <cell r="F640" t="str">
            <v>pç</v>
          </cell>
          <cell r="G640">
            <v>1</v>
          </cell>
          <cell r="H640">
            <v>113.28</v>
          </cell>
          <cell r="I640">
            <v>87.14</v>
          </cell>
          <cell r="J640">
            <v>1</v>
          </cell>
          <cell r="K640">
            <v>113.28</v>
          </cell>
          <cell r="L640">
            <v>0</v>
          </cell>
          <cell r="N640">
            <v>113.28</v>
          </cell>
          <cell r="O640">
            <v>113.28</v>
          </cell>
        </row>
        <row r="641">
          <cell r="B641">
            <v>3251</v>
          </cell>
          <cell r="C641" t="str">
            <v>F</v>
          </cell>
          <cell r="D641" t="str">
            <v>7.1.7.1.15</v>
          </cell>
          <cell r="E641" t="str">
            <v>Joelho 45º PVC leve DN 300mm</v>
          </cell>
          <cell r="F641" t="str">
            <v>pç</v>
          </cell>
          <cell r="G641">
            <v>1</v>
          </cell>
          <cell r="H641">
            <v>222.12</v>
          </cell>
          <cell r="I641">
            <v>170.86</v>
          </cell>
          <cell r="J641">
            <v>1</v>
          </cell>
          <cell r="K641">
            <v>222.12</v>
          </cell>
          <cell r="L641">
            <v>0</v>
          </cell>
          <cell r="N641">
            <v>222.12</v>
          </cell>
          <cell r="O641">
            <v>222.12</v>
          </cell>
        </row>
        <row r="642">
          <cell r="B642">
            <v>2817</v>
          </cell>
          <cell r="C642" t="str">
            <v>F</v>
          </cell>
          <cell r="D642" t="str">
            <v>5.1.7.1.6</v>
          </cell>
          <cell r="E642" t="str">
            <v>Joelho 45º PVC leve DN 350mm</v>
          </cell>
          <cell r="F642" t="str">
            <v>pç</v>
          </cell>
          <cell r="G642">
            <v>1</v>
          </cell>
          <cell r="H642">
            <v>1199.33</v>
          </cell>
          <cell r="I642">
            <v>922.56</v>
          </cell>
          <cell r="J642">
            <v>1</v>
          </cell>
          <cell r="K642">
            <v>1199.33</v>
          </cell>
          <cell r="L642">
            <v>0</v>
          </cell>
          <cell r="N642">
            <v>1199.33</v>
          </cell>
          <cell r="O642">
            <v>1199.33</v>
          </cell>
        </row>
        <row r="643">
          <cell r="B643">
            <v>2062</v>
          </cell>
          <cell r="C643" t="str">
            <v>F</v>
          </cell>
          <cell r="D643" t="str">
            <v>2.1.7.1.12</v>
          </cell>
          <cell r="E643" t="str">
            <v>Joelho 45º PVC leve DN 400mm</v>
          </cell>
          <cell r="F643" t="str">
            <v>pç</v>
          </cell>
          <cell r="G643">
            <v>2</v>
          </cell>
          <cell r="H643">
            <v>291.43</v>
          </cell>
          <cell r="I643">
            <v>224.18</v>
          </cell>
          <cell r="J643">
            <v>1</v>
          </cell>
          <cell r="K643">
            <v>582.86</v>
          </cell>
          <cell r="L643">
            <v>0.01</v>
          </cell>
          <cell r="N643">
            <v>291.44</v>
          </cell>
          <cell r="O643">
            <v>582.88</v>
          </cell>
        </row>
        <row r="644">
          <cell r="B644">
            <v>2065</v>
          </cell>
          <cell r="C644" t="str">
            <v>F</v>
          </cell>
          <cell r="D644" t="str">
            <v>2.1.7.1.15</v>
          </cell>
          <cell r="E644" t="str">
            <v>Joelho 45º PVC leve DN 500mm</v>
          </cell>
          <cell r="F644" t="str">
            <v>pç</v>
          </cell>
          <cell r="G644">
            <v>2</v>
          </cell>
          <cell r="H644">
            <v>582.88</v>
          </cell>
          <cell r="I644">
            <v>448.37</v>
          </cell>
          <cell r="J644">
            <v>1</v>
          </cell>
          <cell r="K644">
            <v>1165.76</v>
          </cell>
          <cell r="L644">
            <v>0</v>
          </cell>
          <cell r="N644">
            <v>582.88</v>
          </cell>
          <cell r="O644">
            <v>1165.76</v>
          </cell>
        </row>
        <row r="645">
          <cell r="B645">
            <v>3260</v>
          </cell>
          <cell r="C645" t="str">
            <v>F</v>
          </cell>
          <cell r="D645" t="str">
            <v>7.1.7.1.24</v>
          </cell>
          <cell r="E645" t="str">
            <v>Joelho 45º PVC leve DN 700mm</v>
          </cell>
          <cell r="F645" t="str">
            <v>pç</v>
          </cell>
          <cell r="G645">
            <v>1</v>
          </cell>
          <cell r="H645">
            <v>1165.76</v>
          </cell>
          <cell r="I645">
            <v>896.74</v>
          </cell>
          <cell r="J645">
            <v>1</v>
          </cell>
          <cell r="K645">
            <v>1165.76</v>
          </cell>
          <cell r="L645">
            <v>0</v>
          </cell>
          <cell r="N645">
            <v>1165.76</v>
          </cell>
          <cell r="O645">
            <v>1165.76</v>
          </cell>
        </row>
        <row r="646">
          <cell r="B646">
            <v>2054</v>
          </cell>
          <cell r="C646" t="str">
            <v>F</v>
          </cell>
          <cell r="D646" t="str">
            <v>2.1.7.1.4</v>
          </cell>
          <cell r="E646" t="str">
            <v>Junção 45º PVC JE NBR 10569 para rede coletora de esgoto DN 150mm</v>
          </cell>
          <cell r="F646" t="str">
            <v>pç</v>
          </cell>
          <cell r="G646">
            <v>162</v>
          </cell>
          <cell r="H646">
            <v>34.28</v>
          </cell>
          <cell r="I646">
            <v>26.37</v>
          </cell>
          <cell r="J646">
            <v>1</v>
          </cell>
          <cell r="K646">
            <v>5553.36</v>
          </cell>
          <cell r="L646">
            <v>0</v>
          </cell>
          <cell r="N646">
            <v>34.28</v>
          </cell>
          <cell r="O646">
            <v>5553.36</v>
          </cell>
        </row>
        <row r="647">
          <cell r="B647">
            <v>2057</v>
          </cell>
          <cell r="C647" t="str">
            <v>F</v>
          </cell>
          <cell r="D647" t="str">
            <v>2.1.7.1.7</v>
          </cell>
          <cell r="E647" t="str">
            <v>Junção 45º PVC JE NBR 10569 para rede coletora de esgoto DN 200mm</v>
          </cell>
          <cell r="F647" t="str">
            <v>pç</v>
          </cell>
          <cell r="G647">
            <v>4</v>
          </cell>
          <cell r="H647">
            <v>56.91</v>
          </cell>
          <cell r="I647">
            <v>43.78</v>
          </cell>
          <cell r="J647">
            <v>1</v>
          </cell>
          <cell r="K647">
            <v>227.64</v>
          </cell>
          <cell r="L647">
            <v>0</v>
          </cell>
          <cell r="N647">
            <v>56.91</v>
          </cell>
          <cell r="O647">
            <v>227.64</v>
          </cell>
        </row>
        <row r="648">
          <cell r="B648">
            <v>3246</v>
          </cell>
          <cell r="C648" t="str">
            <v>F</v>
          </cell>
          <cell r="D648" t="str">
            <v>7.1.7.1.10</v>
          </cell>
          <cell r="E648" t="str">
            <v>Junção 45º PVC JE NBR 10569 para rede coletora de esgoto DN 250mm</v>
          </cell>
          <cell r="F648" t="str">
            <v>pç</v>
          </cell>
          <cell r="G648">
            <v>1</v>
          </cell>
          <cell r="H648">
            <v>165.88</v>
          </cell>
          <cell r="I648">
            <v>127.6</v>
          </cell>
          <cell r="J648">
            <v>1</v>
          </cell>
          <cell r="K648">
            <v>165.88</v>
          </cell>
          <cell r="L648">
            <v>0</v>
          </cell>
          <cell r="N648">
            <v>165.88</v>
          </cell>
          <cell r="O648">
            <v>165.88</v>
          </cell>
        </row>
        <row r="649">
          <cell r="B649">
            <v>3249</v>
          </cell>
          <cell r="C649" t="str">
            <v>F</v>
          </cell>
          <cell r="D649" t="str">
            <v>7.1.7.1.13</v>
          </cell>
          <cell r="E649" t="str">
            <v>Junção 45º PVC JE NBR 10569 para rede coletora de esgoto DN 300mm</v>
          </cell>
          <cell r="F649" t="str">
            <v>pç</v>
          </cell>
          <cell r="G649">
            <v>1</v>
          </cell>
          <cell r="H649">
            <v>271.33999999999997</v>
          </cell>
          <cell r="I649">
            <v>208.72</v>
          </cell>
          <cell r="J649">
            <v>1</v>
          </cell>
          <cell r="K649">
            <v>271.33999999999997</v>
          </cell>
          <cell r="L649">
            <v>0</v>
          </cell>
          <cell r="N649">
            <v>271.33999999999997</v>
          </cell>
          <cell r="O649">
            <v>271.33999999999997</v>
          </cell>
        </row>
        <row r="650">
          <cell r="B650">
            <v>2815</v>
          </cell>
          <cell r="C650" t="str">
            <v>F</v>
          </cell>
          <cell r="D650" t="str">
            <v>5.1.7.1.4</v>
          </cell>
          <cell r="E650" t="str">
            <v>Junção 45º PVC JE NBR 10569 para rede coletora de esgoto DN 350mm</v>
          </cell>
          <cell r="F650" t="str">
            <v>pç</v>
          </cell>
          <cell r="G650">
            <v>1</v>
          </cell>
          <cell r="H650">
            <v>398.94</v>
          </cell>
          <cell r="I650">
            <v>306.88</v>
          </cell>
          <cell r="J650">
            <v>1</v>
          </cell>
          <cell r="K650">
            <v>398.94</v>
          </cell>
          <cell r="L650">
            <v>0</v>
          </cell>
          <cell r="N650">
            <v>398.94</v>
          </cell>
          <cell r="O650">
            <v>398.94</v>
          </cell>
        </row>
        <row r="651">
          <cell r="B651">
            <v>2060</v>
          </cell>
          <cell r="C651" t="str">
            <v>F</v>
          </cell>
          <cell r="D651" t="str">
            <v>2.1.7.1.10</v>
          </cell>
          <cell r="E651" t="str">
            <v>Junção 45º PVC JE NBR 10569 para rede coletora de esgoto DN 400mm</v>
          </cell>
          <cell r="F651" t="str">
            <v>pç</v>
          </cell>
          <cell r="G651">
            <v>2</v>
          </cell>
          <cell r="H651">
            <v>541.61</v>
          </cell>
          <cell r="I651">
            <v>416.62</v>
          </cell>
          <cell r="J651">
            <v>1</v>
          </cell>
          <cell r="K651">
            <v>1083.22</v>
          </cell>
          <cell r="L651">
            <v>0</v>
          </cell>
          <cell r="N651">
            <v>541.61</v>
          </cell>
          <cell r="O651">
            <v>1083.22</v>
          </cell>
        </row>
        <row r="652">
          <cell r="B652">
            <v>2063</v>
          </cell>
          <cell r="C652" t="str">
            <v>F</v>
          </cell>
          <cell r="D652" t="str">
            <v>2.1.7.1.13</v>
          </cell>
          <cell r="E652" t="str">
            <v>Junção 45º PVC JE NBR 10569 para rede coletora de esgoto DN 500mm</v>
          </cell>
          <cell r="F652" t="str">
            <v>pç</v>
          </cell>
          <cell r="G652">
            <v>2</v>
          </cell>
          <cell r="H652">
            <v>1360.03</v>
          </cell>
          <cell r="I652">
            <v>1046.18</v>
          </cell>
          <cell r="J652">
            <v>1</v>
          </cell>
          <cell r="K652">
            <v>2720.06</v>
          </cell>
          <cell r="L652">
            <v>0.01</v>
          </cell>
          <cell r="N652">
            <v>1360.04</v>
          </cell>
          <cell r="O652">
            <v>2720.08</v>
          </cell>
        </row>
        <row r="653">
          <cell r="B653">
            <v>3258</v>
          </cell>
          <cell r="C653" t="str">
            <v>F</v>
          </cell>
          <cell r="D653" t="str">
            <v>7.1.7.1.22</v>
          </cell>
          <cell r="E653" t="str">
            <v>Junção 45º PVC JE NBR 10569 para rede coletora de esgoto DN 700mm</v>
          </cell>
          <cell r="F653" t="str">
            <v>pç</v>
          </cell>
          <cell r="G653">
            <v>1</v>
          </cell>
          <cell r="H653">
            <v>2720.08</v>
          </cell>
          <cell r="I653">
            <v>2092.37</v>
          </cell>
          <cell r="J653">
            <v>1</v>
          </cell>
          <cell r="K653">
            <v>2720.08</v>
          </cell>
          <cell r="L653">
            <v>0</v>
          </cell>
          <cell r="N653">
            <v>2720.08</v>
          </cell>
          <cell r="O653">
            <v>2720.08</v>
          </cell>
        </row>
        <row r="654">
          <cell r="B654">
            <v>683</v>
          </cell>
          <cell r="C654" t="str">
            <v>F</v>
          </cell>
          <cell r="D654" t="str">
            <v>7.3.4.1.14</v>
          </cell>
          <cell r="E654" t="str">
            <v xml:space="preserve">Junta de Desmontagem FºFº DN 200mm </v>
          </cell>
          <cell r="F654" t="str">
            <v>pç</v>
          </cell>
          <cell r="G654">
            <v>4</v>
          </cell>
          <cell r="H654">
            <v>1800.01</v>
          </cell>
          <cell r="I654">
            <v>1384.62</v>
          </cell>
          <cell r="J654">
            <v>1</v>
          </cell>
          <cell r="K654">
            <v>7200.04</v>
          </cell>
          <cell r="L654">
            <v>-0.01</v>
          </cell>
          <cell r="N654">
            <v>1800</v>
          </cell>
          <cell r="O654">
            <v>7200</v>
          </cell>
        </row>
        <row r="655">
          <cell r="B655">
            <v>4162</v>
          </cell>
          <cell r="C655" t="str">
            <v>F</v>
          </cell>
          <cell r="D655" t="str">
            <v>10.7.1.1.10</v>
          </cell>
          <cell r="E655" t="str">
            <v>Junta de Desmontagem fofo PN 10 DN 200mm</v>
          </cell>
          <cell r="F655" t="str">
            <v>pc</v>
          </cell>
          <cell r="G655">
            <v>16</v>
          </cell>
          <cell r="H655">
            <v>1800.01</v>
          </cell>
          <cell r="I655">
            <v>1384.62</v>
          </cell>
          <cell r="J655">
            <v>1</v>
          </cell>
          <cell r="K655">
            <v>28800.16</v>
          </cell>
          <cell r="L655">
            <v>-0.01</v>
          </cell>
          <cell r="N655">
            <v>1800</v>
          </cell>
          <cell r="O655">
            <v>28800</v>
          </cell>
        </row>
        <row r="656">
          <cell r="B656">
            <v>513</v>
          </cell>
          <cell r="C656" t="str">
            <v>F</v>
          </cell>
          <cell r="D656" t="str">
            <v>7.2.4.1.26</v>
          </cell>
          <cell r="E656" t="str">
            <v>Junta de Desmontagem F°Fº DN 250mm</v>
          </cell>
          <cell r="F656" t="str">
            <v>pç</v>
          </cell>
          <cell r="G656">
            <v>2</v>
          </cell>
          <cell r="H656">
            <v>2400</v>
          </cell>
          <cell r="I656">
            <v>1846.15</v>
          </cell>
          <cell r="J656">
            <v>1</v>
          </cell>
          <cell r="K656">
            <v>4800</v>
          </cell>
          <cell r="L656">
            <v>0</v>
          </cell>
          <cell r="N656">
            <v>2400</v>
          </cell>
          <cell r="O656">
            <v>4800</v>
          </cell>
        </row>
        <row r="657">
          <cell r="B657">
            <v>2394</v>
          </cell>
          <cell r="C657" t="str">
            <v>F</v>
          </cell>
          <cell r="D657" t="str">
            <v>3.5.10.1.17</v>
          </cell>
          <cell r="E657" t="str">
            <v>Junta de desmontagem Travada FoFo JDTA DN 100mm</v>
          </cell>
          <cell r="F657" t="str">
            <v>pç</v>
          </cell>
          <cell r="G657">
            <v>6</v>
          </cell>
          <cell r="H657">
            <v>800.01</v>
          </cell>
          <cell r="I657">
            <v>615.39</v>
          </cell>
          <cell r="J657">
            <v>1</v>
          </cell>
          <cell r="K657">
            <v>4800.0600000000004</v>
          </cell>
          <cell r="L657">
            <v>-0.01</v>
          </cell>
          <cell r="N657">
            <v>800</v>
          </cell>
          <cell r="O657">
            <v>4800</v>
          </cell>
        </row>
        <row r="658">
          <cell r="B658">
            <v>3124</v>
          </cell>
          <cell r="C658" t="str">
            <v>F</v>
          </cell>
          <cell r="D658" t="str">
            <v>6.5.10.1.16</v>
          </cell>
          <cell r="E658" t="str">
            <v>Junta de desmontagem Travada FoFo JDTA DN 150mm</v>
          </cell>
          <cell r="F658" t="str">
            <v>pç</v>
          </cell>
          <cell r="G658">
            <v>6</v>
          </cell>
          <cell r="H658">
            <v>1300</v>
          </cell>
          <cell r="I658">
            <v>1000</v>
          </cell>
          <cell r="J658">
            <v>1</v>
          </cell>
          <cell r="K658">
            <v>7800</v>
          </cell>
          <cell r="L658">
            <v>0</v>
          </cell>
          <cell r="N658">
            <v>1300</v>
          </cell>
          <cell r="O658">
            <v>7800</v>
          </cell>
        </row>
        <row r="659">
          <cell r="B659">
            <v>2393</v>
          </cell>
          <cell r="C659" t="str">
            <v>F</v>
          </cell>
          <cell r="D659" t="str">
            <v>3.5.10.1.16</v>
          </cell>
          <cell r="E659" t="str">
            <v>Junta de desmontagem Travada FoFo JDTA DN 200mm</v>
          </cell>
          <cell r="F659" t="str">
            <v>pç</v>
          </cell>
          <cell r="G659">
            <v>5</v>
          </cell>
          <cell r="H659">
            <v>1800.01</v>
          </cell>
          <cell r="I659">
            <v>1384.62</v>
          </cell>
          <cell r="J659">
            <v>1</v>
          </cell>
          <cell r="K659">
            <v>9000.0499999999993</v>
          </cell>
          <cell r="L659">
            <v>-0.01</v>
          </cell>
          <cell r="N659">
            <v>1800</v>
          </cell>
          <cell r="O659">
            <v>9000</v>
          </cell>
        </row>
        <row r="660">
          <cell r="B660">
            <v>3472</v>
          </cell>
          <cell r="C660" t="str">
            <v>F</v>
          </cell>
          <cell r="D660" t="str">
            <v>7.5.10.1.15</v>
          </cell>
          <cell r="E660" t="str">
            <v>Junta de desmontagem Travada FoFo JDTA DN 400mm</v>
          </cell>
          <cell r="F660" t="str">
            <v>pç</v>
          </cell>
          <cell r="G660">
            <v>2</v>
          </cell>
          <cell r="H660">
            <v>5600</v>
          </cell>
          <cell r="I660">
            <v>4307.6899999999996</v>
          </cell>
          <cell r="J660">
            <v>1</v>
          </cell>
          <cell r="K660">
            <v>11200</v>
          </cell>
          <cell r="L660">
            <v>0</v>
          </cell>
          <cell r="N660">
            <v>5600</v>
          </cell>
          <cell r="O660">
            <v>11200</v>
          </cell>
        </row>
        <row r="661">
          <cell r="B661">
            <v>202</v>
          </cell>
          <cell r="C661" t="str">
            <v>F</v>
          </cell>
          <cell r="D661" t="str">
            <v>4.4.1.10</v>
          </cell>
          <cell r="E661" t="str">
            <v xml:space="preserve">Junta de montagem tipo Gibault aço DN 600 </v>
          </cell>
          <cell r="F661" t="str">
            <v>pc</v>
          </cell>
          <cell r="G661">
            <v>2</v>
          </cell>
          <cell r="H661">
            <v>2223.7199999999998</v>
          </cell>
          <cell r="I661">
            <v>1710.55</v>
          </cell>
          <cell r="J661">
            <v>1</v>
          </cell>
          <cell r="K661">
            <v>4447.4399999999996</v>
          </cell>
          <cell r="L661">
            <v>0</v>
          </cell>
          <cell r="N661">
            <v>2223.7199999999998</v>
          </cell>
          <cell r="O661">
            <v>4447.4399999999996</v>
          </cell>
        </row>
        <row r="662">
          <cell r="B662">
            <v>123</v>
          </cell>
          <cell r="C662" t="str">
            <v>F</v>
          </cell>
          <cell r="D662" t="str">
            <v>3.3.1.15</v>
          </cell>
          <cell r="E662" t="str">
            <v>Junta Gibault FoFo, DN 100   9,000 kg</v>
          </cell>
          <cell r="F662" t="str">
            <v>un</v>
          </cell>
          <cell r="G662">
            <v>1</v>
          </cell>
          <cell r="H662">
            <v>143.97999999999999</v>
          </cell>
          <cell r="I662">
            <v>110.75</v>
          </cell>
          <cell r="J662">
            <v>1</v>
          </cell>
          <cell r="K662">
            <v>143.97999999999999</v>
          </cell>
          <cell r="L662">
            <v>0</v>
          </cell>
          <cell r="N662">
            <v>143.97999999999999</v>
          </cell>
          <cell r="O662">
            <v>143.97999999999999</v>
          </cell>
        </row>
        <row r="663">
          <cell r="B663">
            <v>1102</v>
          </cell>
          <cell r="C663" t="str">
            <v>F</v>
          </cell>
          <cell r="D663" t="str">
            <v>8.3.1.8</v>
          </cell>
          <cell r="E663" t="str">
            <v>Junta Gibault fofo dn 300 34,000 kg</v>
          </cell>
          <cell r="F663" t="str">
            <v>pc</v>
          </cell>
          <cell r="G663">
            <v>8</v>
          </cell>
          <cell r="H663">
            <v>592.28</v>
          </cell>
          <cell r="I663">
            <v>455.6</v>
          </cell>
          <cell r="J663">
            <v>1</v>
          </cell>
          <cell r="K663">
            <v>4738.24</v>
          </cell>
          <cell r="L663">
            <v>0</v>
          </cell>
          <cell r="N663">
            <v>592.28</v>
          </cell>
          <cell r="O663">
            <v>4738.24</v>
          </cell>
        </row>
        <row r="664">
          <cell r="B664">
            <v>203</v>
          </cell>
          <cell r="C664" t="str">
            <v>F</v>
          </cell>
          <cell r="D664" t="str">
            <v>4.4.1.11</v>
          </cell>
          <cell r="E664" t="str">
            <v xml:space="preserve">Junta tipo dresser aço DN 1000 </v>
          </cell>
          <cell r="F664" t="str">
            <v>pc</v>
          </cell>
          <cell r="G664">
            <v>1</v>
          </cell>
          <cell r="H664">
            <v>9600.01</v>
          </cell>
          <cell r="I664">
            <v>7384.62</v>
          </cell>
          <cell r="J664">
            <v>1</v>
          </cell>
          <cell r="K664">
            <v>9600.01</v>
          </cell>
          <cell r="L664">
            <v>-0.01</v>
          </cell>
          <cell r="N664">
            <v>9600</v>
          </cell>
          <cell r="O664">
            <v>9600</v>
          </cell>
        </row>
        <row r="665">
          <cell r="B665">
            <v>1632</v>
          </cell>
          <cell r="C665" t="str">
            <v>F</v>
          </cell>
          <cell r="D665" t="str">
            <v>15.2.2.23</v>
          </cell>
          <cell r="E665" t="str">
            <v>Lâmpada fluorescente compacta 15W</v>
          </cell>
          <cell r="F665" t="str">
            <v>un</v>
          </cell>
          <cell r="G665">
            <v>4</v>
          </cell>
          <cell r="H665">
            <v>6.24</v>
          </cell>
          <cell r="I665">
            <v>4.8</v>
          </cell>
          <cell r="J665">
            <v>1</v>
          </cell>
          <cell r="K665">
            <v>24.96</v>
          </cell>
          <cell r="L665">
            <v>0</v>
          </cell>
          <cell r="N665">
            <v>6.24</v>
          </cell>
          <cell r="O665">
            <v>24.96</v>
          </cell>
        </row>
        <row r="666">
          <cell r="B666">
            <v>1591</v>
          </cell>
          <cell r="C666" t="str">
            <v>F</v>
          </cell>
          <cell r="D666" t="str">
            <v>15.1.1.10</v>
          </cell>
          <cell r="E666" t="str">
            <v>Lâmpada fluorescente tubular  32W - 127V</v>
          </cell>
          <cell r="F666" t="str">
            <v>un</v>
          </cell>
          <cell r="G666">
            <v>42</v>
          </cell>
          <cell r="H666">
            <v>7.23</v>
          </cell>
          <cell r="I666">
            <v>5.56</v>
          </cell>
          <cell r="J666">
            <v>1</v>
          </cell>
          <cell r="K666">
            <v>303.66000000000003</v>
          </cell>
          <cell r="L666">
            <v>0</v>
          </cell>
          <cell r="N666">
            <v>7.23</v>
          </cell>
          <cell r="O666">
            <v>303.66000000000003</v>
          </cell>
        </row>
        <row r="667">
          <cell r="B667">
            <v>1666</v>
          </cell>
          <cell r="C667" t="str">
            <v>F</v>
          </cell>
          <cell r="D667" t="str">
            <v>15.3.1.14</v>
          </cell>
          <cell r="E667" t="str">
            <v>Lâmpada mista 160W - 220V</v>
          </cell>
          <cell r="F667" t="str">
            <v>un</v>
          </cell>
          <cell r="G667">
            <v>22</v>
          </cell>
          <cell r="H667">
            <v>20.85</v>
          </cell>
          <cell r="I667">
            <v>16.04</v>
          </cell>
          <cell r="J667">
            <v>1</v>
          </cell>
          <cell r="K667">
            <v>458.7</v>
          </cell>
          <cell r="L667">
            <v>0</v>
          </cell>
          <cell r="N667">
            <v>20.85</v>
          </cell>
          <cell r="O667">
            <v>458.7</v>
          </cell>
        </row>
        <row r="668">
          <cell r="B668">
            <v>4429</v>
          </cell>
          <cell r="C668" t="str">
            <v>F</v>
          </cell>
          <cell r="D668" t="str">
            <v>12.2.1.1</v>
          </cell>
          <cell r="E668" t="str">
            <v>Lampada vapor sodio 150w</v>
          </cell>
          <cell r="F668" t="str">
            <v>un</v>
          </cell>
          <cell r="G668">
            <v>23</v>
          </cell>
          <cell r="H668">
            <v>57.38</v>
          </cell>
          <cell r="I668">
            <v>44.14</v>
          </cell>
          <cell r="J668">
            <v>1</v>
          </cell>
          <cell r="K668">
            <v>1319.74</v>
          </cell>
          <cell r="L668">
            <v>0</v>
          </cell>
          <cell r="N668">
            <v>57.38</v>
          </cell>
          <cell r="O668">
            <v>1319.74</v>
          </cell>
        </row>
        <row r="669">
          <cell r="B669">
            <v>1635</v>
          </cell>
          <cell r="C669" t="str">
            <v>F</v>
          </cell>
          <cell r="D669" t="str">
            <v>15.2.2.26</v>
          </cell>
          <cell r="E669" t="str">
            <v xml:space="preserve">Luminária de embutir para 1 lâmpada fluorescente compacta 15W </v>
          </cell>
          <cell r="F669" t="str">
            <v>un</v>
          </cell>
          <cell r="G669">
            <v>4</v>
          </cell>
          <cell r="H669">
            <v>43</v>
          </cell>
          <cell r="I669">
            <v>33.08</v>
          </cell>
          <cell r="J669">
            <v>1</v>
          </cell>
          <cell r="K669">
            <v>172</v>
          </cell>
          <cell r="L669">
            <v>0</v>
          </cell>
          <cell r="N669">
            <v>43</v>
          </cell>
          <cell r="O669">
            <v>172</v>
          </cell>
        </row>
        <row r="670">
          <cell r="B670">
            <v>1592</v>
          </cell>
          <cell r="C670" t="str">
            <v>F</v>
          </cell>
          <cell r="D670" t="str">
            <v>15.1.1.11</v>
          </cell>
          <cell r="E670" t="str">
            <v xml:space="preserve">Luminária de embutir para 2 lâmpadas fluorescentes tubulares 32W </v>
          </cell>
          <cell r="F670" t="str">
            <v>un</v>
          </cell>
          <cell r="G670">
            <v>21</v>
          </cell>
          <cell r="H670">
            <v>64.599999999999994</v>
          </cell>
          <cell r="I670">
            <v>49.69</v>
          </cell>
          <cell r="J670">
            <v>1</v>
          </cell>
          <cell r="K670">
            <v>1356.6</v>
          </cell>
          <cell r="L670">
            <v>0</v>
          </cell>
          <cell r="N670">
            <v>64.599999999999994</v>
          </cell>
          <cell r="O670">
            <v>1356.6</v>
          </cell>
        </row>
        <row r="671">
          <cell r="B671">
            <v>4428</v>
          </cell>
          <cell r="C671" t="str">
            <v>F</v>
          </cell>
          <cell r="D671" t="str">
            <v>12.2.1.1</v>
          </cell>
          <cell r="E671" t="str">
            <v>Luminária fechada (ip-65) para lâmpada vapor de sódio 150w</v>
          </cell>
          <cell r="F671" t="str">
            <v>un</v>
          </cell>
          <cell r="G671">
            <v>23</v>
          </cell>
          <cell r="H671">
            <v>453.06</v>
          </cell>
          <cell r="I671">
            <v>348.51</v>
          </cell>
          <cell r="J671">
            <v>1</v>
          </cell>
          <cell r="K671">
            <v>10420.379999999999</v>
          </cell>
          <cell r="L671">
            <v>0</v>
          </cell>
          <cell r="N671">
            <v>453.06</v>
          </cell>
          <cell r="O671">
            <v>10420.379999999999</v>
          </cell>
        </row>
        <row r="672">
          <cell r="B672">
            <v>1387</v>
          </cell>
          <cell r="C672" t="str">
            <v>F</v>
          </cell>
          <cell r="D672" t="str">
            <v>12.4.5</v>
          </cell>
          <cell r="E672" t="str">
            <v>Luva FoFo JGS DN 100 5,400 kg</v>
          </cell>
          <cell r="F672" t="str">
            <v>pç</v>
          </cell>
          <cell r="G672">
            <v>4</v>
          </cell>
          <cell r="H672">
            <v>170.14</v>
          </cell>
          <cell r="I672">
            <v>130.88</v>
          </cell>
          <cell r="J672">
            <v>1</v>
          </cell>
          <cell r="K672">
            <v>680.56</v>
          </cell>
          <cell r="L672">
            <v>0</v>
          </cell>
          <cell r="N672">
            <v>170.14</v>
          </cell>
          <cell r="O672">
            <v>680.56</v>
          </cell>
        </row>
        <row r="673">
          <cell r="B673">
            <v>1477</v>
          </cell>
          <cell r="C673" t="str">
            <v>F</v>
          </cell>
          <cell r="D673" t="str">
            <v>13.4.12</v>
          </cell>
          <cell r="E673" t="str">
            <v>Luva em fofo JGS pn10 DN 100 11,800 kg</v>
          </cell>
          <cell r="F673" t="str">
            <v>pç</v>
          </cell>
          <cell r="G673">
            <v>4</v>
          </cell>
          <cell r="H673">
            <v>170.14</v>
          </cell>
          <cell r="I673">
            <v>130.88</v>
          </cell>
          <cell r="J673">
            <v>1</v>
          </cell>
          <cell r="K673">
            <v>680.56</v>
          </cell>
          <cell r="L673">
            <v>0</v>
          </cell>
          <cell r="N673">
            <v>170.14</v>
          </cell>
          <cell r="O673">
            <v>680.56</v>
          </cell>
        </row>
        <row r="674">
          <cell r="B674">
            <v>1478</v>
          </cell>
          <cell r="C674" t="str">
            <v>F</v>
          </cell>
          <cell r="D674" t="str">
            <v>13.4.13</v>
          </cell>
          <cell r="E674" t="str">
            <v>Luva em fofo JGS pn10 DN 150 18,700 kg</v>
          </cell>
          <cell r="F674" t="str">
            <v>pç</v>
          </cell>
          <cell r="G674">
            <v>3</v>
          </cell>
          <cell r="H674">
            <v>228.49</v>
          </cell>
          <cell r="I674">
            <v>175.76</v>
          </cell>
          <cell r="J674">
            <v>1</v>
          </cell>
          <cell r="K674">
            <v>685.47</v>
          </cell>
          <cell r="L674">
            <v>0</v>
          </cell>
          <cell r="N674">
            <v>228.49</v>
          </cell>
          <cell r="O674">
            <v>685.47</v>
          </cell>
        </row>
        <row r="675">
          <cell r="B675">
            <v>1389</v>
          </cell>
          <cell r="C675" t="str">
            <v>F</v>
          </cell>
          <cell r="D675" t="str">
            <v>12.4.7</v>
          </cell>
          <cell r="E675" t="str">
            <v>Luva FoFo JGS DN 300 46,300 kg</v>
          </cell>
          <cell r="F675" t="str">
            <v>pç</v>
          </cell>
          <cell r="G675">
            <v>1</v>
          </cell>
          <cell r="H675">
            <v>605.28</v>
          </cell>
          <cell r="I675">
            <v>465.6</v>
          </cell>
          <cell r="J675">
            <v>1</v>
          </cell>
          <cell r="K675">
            <v>605.28</v>
          </cell>
          <cell r="L675">
            <v>0</v>
          </cell>
          <cell r="N675">
            <v>605.28</v>
          </cell>
          <cell r="O675">
            <v>605.28</v>
          </cell>
        </row>
        <row r="676">
          <cell r="B676">
            <v>412</v>
          </cell>
          <cell r="C676" t="str">
            <v>F</v>
          </cell>
          <cell r="D676" t="str">
            <v>7.1.5.1</v>
          </cell>
          <cell r="E676" t="str">
            <v>Luva de correr c/ bolsas jm FoFo DN 500 je  172,300kg</v>
          </cell>
          <cell r="F676" t="str">
            <v>pc</v>
          </cell>
          <cell r="G676">
            <v>1</v>
          </cell>
          <cell r="H676">
            <v>6030.51</v>
          </cell>
          <cell r="I676">
            <v>4638.8500000000004</v>
          </cell>
          <cell r="J676">
            <v>1</v>
          </cell>
          <cell r="K676">
            <v>6030.51</v>
          </cell>
          <cell r="L676">
            <v>-0.01</v>
          </cell>
          <cell r="N676">
            <v>6030.5</v>
          </cell>
          <cell r="O676">
            <v>6030.5</v>
          </cell>
        </row>
        <row r="677">
          <cell r="B677">
            <v>1716</v>
          </cell>
          <cell r="C677" t="str">
            <v>F</v>
          </cell>
          <cell r="D677" t="str">
            <v>15.5.1.26</v>
          </cell>
          <cell r="E677" t="str">
            <v>Luva de PVC rígido rosqueável DN 3/4"</v>
          </cell>
          <cell r="F677" t="str">
            <v>un</v>
          </cell>
          <cell r="G677">
            <v>24</v>
          </cell>
          <cell r="H677">
            <v>1.6</v>
          </cell>
          <cell r="I677">
            <v>1.23</v>
          </cell>
          <cell r="J677">
            <v>1</v>
          </cell>
          <cell r="K677">
            <v>38.4</v>
          </cell>
          <cell r="L677">
            <v>0</v>
          </cell>
          <cell r="N677">
            <v>1.6</v>
          </cell>
          <cell r="O677">
            <v>38.4</v>
          </cell>
        </row>
        <row r="678">
          <cell r="B678">
            <v>1616</v>
          </cell>
          <cell r="C678" t="str">
            <v>F</v>
          </cell>
          <cell r="D678" t="str">
            <v>15.2.2.7</v>
          </cell>
          <cell r="E678" t="str">
            <v>Luva pvc roscavel para eletroduto 3/4"</v>
          </cell>
          <cell r="F678" t="str">
            <v>un</v>
          </cell>
          <cell r="G678">
            <v>223</v>
          </cell>
          <cell r="H678">
            <v>1.6</v>
          </cell>
          <cell r="I678">
            <v>1.23</v>
          </cell>
          <cell r="J678">
            <v>1</v>
          </cell>
          <cell r="K678">
            <v>356.8</v>
          </cell>
          <cell r="L678">
            <v>0</v>
          </cell>
          <cell r="N678">
            <v>1.6</v>
          </cell>
          <cell r="O678">
            <v>356.8</v>
          </cell>
        </row>
        <row r="679">
          <cell r="B679">
            <v>1664</v>
          </cell>
          <cell r="C679" t="str">
            <v>F</v>
          </cell>
          <cell r="D679" t="str">
            <v>15.3.1.12</v>
          </cell>
          <cell r="E679" t="str">
            <v>Luva de PVC rígido rosqueável DN 1"</v>
          </cell>
          <cell r="F679" t="str">
            <v>un</v>
          </cell>
          <cell r="G679">
            <v>250</v>
          </cell>
          <cell r="H679">
            <v>2.02</v>
          </cell>
          <cell r="I679">
            <v>1.55</v>
          </cell>
          <cell r="J679">
            <v>1</v>
          </cell>
          <cell r="K679">
            <v>505</v>
          </cell>
          <cell r="L679">
            <v>0</v>
          </cell>
          <cell r="N679">
            <v>2.02</v>
          </cell>
          <cell r="O679">
            <v>505</v>
          </cell>
        </row>
        <row r="680">
          <cell r="B680">
            <v>1619</v>
          </cell>
          <cell r="C680" t="str">
            <v>F</v>
          </cell>
          <cell r="D680" t="str">
            <v>15.2.2.10</v>
          </cell>
          <cell r="E680" t="str">
            <v>Luva para eletroduto em pvc 1"</v>
          </cell>
          <cell r="F680" t="str">
            <v>un</v>
          </cell>
          <cell r="G680">
            <v>10</v>
          </cell>
          <cell r="H680">
            <v>2.02</v>
          </cell>
          <cell r="I680">
            <v>1.55</v>
          </cell>
          <cell r="J680">
            <v>1</v>
          </cell>
          <cell r="K680">
            <v>20.2</v>
          </cell>
          <cell r="L680">
            <v>0</v>
          </cell>
          <cell r="N680">
            <v>2.02</v>
          </cell>
          <cell r="O680">
            <v>20.2</v>
          </cell>
        </row>
        <row r="681">
          <cell r="B681">
            <v>4726</v>
          </cell>
          <cell r="C681" t="str">
            <v>F</v>
          </cell>
          <cell r="D681" t="str">
            <v>12.3.4.1.12</v>
          </cell>
          <cell r="E681" t="str">
            <v>Luva de PVC rígido rosqueável DN 1 1/2"</v>
          </cell>
          <cell r="F681" t="str">
            <v>un</v>
          </cell>
          <cell r="G681">
            <v>46</v>
          </cell>
          <cell r="H681">
            <v>4.26</v>
          </cell>
          <cell r="I681">
            <v>3.28</v>
          </cell>
          <cell r="J681">
            <v>1</v>
          </cell>
          <cell r="K681">
            <v>195.96</v>
          </cell>
          <cell r="L681">
            <v>0</v>
          </cell>
          <cell r="N681">
            <v>4.26</v>
          </cell>
          <cell r="O681">
            <v>195.96</v>
          </cell>
        </row>
        <row r="682">
          <cell r="B682">
            <v>4636</v>
          </cell>
          <cell r="C682" t="str">
            <v>F</v>
          </cell>
          <cell r="D682" t="str">
            <v>12.3.1.1.12</v>
          </cell>
          <cell r="E682" t="str">
            <v>Luva de PVC rígido rosqueável DN 2"</v>
          </cell>
          <cell r="F682" t="str">
            <v>un</v>
          </cell>
          <cell r="G682">
            <v>6</v>
          </cell>
          <cell r="H682">
            <v>6.86</v>
          </cell>
          <cell r="I682">
            <v>5.28</v>
          </cell>
          <cell r="J682">
            <v>1</v>
          </cell>
          <cell r="K682">
            <v>41.16</v>
          </cell>
          <cell r="L682">
            <v>0</v>
          </cell>
          <cell r="N682">
            <v>6.86</v>
          </cell>
          <cell r="O682">
            <v>41.16</v>
          </cell>
        </row>
        <row r="683">
          <cell r="B683">
            <v>4410</v>
          </cell>
          <cell r="C683" t="str">
            <v>F</v>
          </cell>
          <cell r="D683" t="str">
            <v>12.2.1.1</v>
          </cell>
          <cell r="E683" t="str">
            <v>Luva para eletroduto de pvc rígido rosqueado ø 3"</v>
          </cell>
          <cell r="F683" t="str">
            <v>un</v>
          </cell>
          <cell r="G683">
            <v>22</v>
          </cell>
          <cell r="H683">
            <v>22.8</v>
          </cell>
          <cell r="I683">
            <v>17.54</v>
          </cell>
          <cell r="J683">
            <v>1</v>
          </cell>
          <cell r="K683">
            <v>501.6</v>
          </cell>
          <cell r="L683">
            <v>0</v>
          </cell>
          <cell r="N683">
            <v>22.8</v>
          </cell>
          <cell r="O683">
            <v>501.6</v>
          </cell>
        </row>
        <row r="684">
          <cell r="B684">
            <v>1720</v>
          </cell>
          <cell r="C684" t="str">
            <v>F</v>
          </cell>
          <cell r="D684" t="str">
            <v>15.5.1.30</v>
          </cell>
          <cell r="E684" t="str">
            <v>Luva de PVC rígido rosqueável DN 4"</v>
          </cell>
          <cell r="F684" t="str">
            <v>un</v>
          </cell>
          <cell r="G684">
            <v>24</v>
          </cell>
          <cell r="H684">
            <v>44.29</v>
          </cell>
          <cell r="I684">
            <v>34.07</v>
          </cell>
          <cell r="J684">
            <v>1</v>
          </cell>
          <cell r="K684">
            <v>1062.96</v>
          </cell>
          <cell r="L684">
            <v>0</v>
          </cell>
          <cell r="N684">
            <v>44.29</v>
          </cell>
          <cell r="O684">
            <v>1062.96</v>
          </cell>
        </row>
        <row r="685">
          <cell r="B685">
            <v>1698</v>
          </cell>
          <cell r="C685" t="str">
            <v>F</v>
          </cell>
          <cell r="D685" t="str">
            <v>15.5.1.8</v>
          </cell>
          <cell r="E685" t="str">
            <v>Mão francesa chata galvanizada 700mm</v>
          </cell>
          <cell r="F685" t="str">
            <v>un</v>
          </cell>
          <cell r="G685">
            <v>36</v>
          </cell>
          <cell r="H685">
            <v>10.39</v>
          </cell>
          <cell r="I685">
            <v>7.99</v>
          </cell>
          <cell r="J685">
            <v>1</v>
          </cell>
          <cell r="K685">
            <v>374.04</v>
          </cell>
          <cell r="L685">
            <v>-0.01</v>
          </cell>
          <cell r="N685">
            <v>10.38</v>
          </cell>
          <cell r="O685">
            <v>373.68</v>
          </cell>
        </row>
        <row r="686">
          <cell r="B686">
            <v>682</v>
          </cell>
          <cell r="C686" t="str">
            <v>F</v>
          </cell>
          <cell r="D686" t="str">
            <v>7.3.4.1.13</v>
          </cell>
          <cell r="E686" t="str">
            <v>Medidor de vazão tipo turbina, sistema de medição por contador mecânico/transmissor eletro - ótico p/ PLC DN 200mm FºFº</v>
          </cell>
          <cell r="F686" t="str">
            <v>pç</v>
          </cell>
          <cell r="G686">
            <v>2</v>
          </cell>
          <cell r="H686">
            <v>18200</v>
          </cell>
          <cell r="I686">
            <v>14000</v>
          </cell>
          <cell r="J686">
            <v>1</v>
          </cell>
          <cell r="K686">
            <v>36400</v>
          </cell>
          <cell r="L686">
            <v>0</v>
          </cell>
          <cell r="N686">
            <v>18200</v>
          </cell>
          <cell r="O686">
            <v>36400</v>
          </cell>
        </row>
        <row r="687">
          <cell r="B687">
            <v>512</v>
          </cell>
          <cell r="C687" t="str">
            <v>F</v>
          </cell>
          <cell r="D687" t="str">
            <v>7.2.4.1.25</v>
          </cell>
          <cell r="E687" t="str">
            <v>Medidor de vazão tipo turbina, sistema de medição por contador mecânico/transmissor eletro - ótico p/ PLC DN 250mm FºFº</v>
          </cell>
          <cell r="F687" t="str">
            <v>pç</v>
          </cell>
          <cell r="G687">
            <v>1</v>
          </cell>
          <cell r="H687">
            <v>24800</v>
          </cell>
          <cell r="I687">
            <v>19076.919999999998</v>
          </cell>
          <cell r="J687">
            <v>1</v>
          </cell>
          <cell r="K687">
            <v>24800</v>
          </cell>
          <cell r="L687">
            <v>0</v>
          </cell>
          <cell r="N687">
            <v>24800</v>
          </cell>
          <cell r="O687">
            <v>24800</v>
          </cell>
        </row>
        <row r="688">
          <cell r="B688">
            <v>1638</v>
          </cell>
          <cell r="C688" t="str">
            <v>F</v>
          </cell>
          <cell r="D688" t="str">
            <v>15.2.2.29</v>
          </cell>
          <cell r="E688" t="str">
            <v>Minidisjuntor monopolar - Padrão VDE - 500V - 10A - 5kA</v>
          </cell>
          <cell r="F688" t="str">
            <v>un</v>
          </cell>
          <cell r="G688">
            <v>10</v>
          </cell>
          <cell r="H688">
            <v>13.48</v>
          </cell>
          <cell r="I688">
            <v>10.37</v>
          </cell>
          <cell r="J688">
            <v>1</v>
          </cell>
          <cell r="K688">
            <v>134.80000000000001</v>
          </cell>
          <cell r="L688">
            <v>0</v>
          </cell>
          <cell r="N688">
            <v>13.48</v>
          </cell>
          <cell r="O688">
            <v>134.80000000000001</v>
          </cell>
        </row>
        <row r="689">
          <cell r="B689">
            <v>1673</v>
          </cell>
          <cell r="C689" t="str">
            <v>F</v>
          </cell>
          <cell r="D689" t="str">
            <v>15.3.1.21</v>
          </cell>
          <cell r="E689" t="str">
            <v>Minidisjuntor monopolar - Padrão VDE - 500V - 10A - 10kA</v>
          </cell>
          <cell r="F689" t="str">
            <v>un</v>
          </cell>
          <cell r="G689">
            <v>3</v>
          </cell>
          <cell r="H689">
            <v>18.2</v>
          </cell>
          <cell r="I689">
            <v>14</v>
          </cell>
          <cell r="J689">
            <v>1</v>
          </cell>
          <cell r="K689">
            <v>54.6</v>
          </cell>
          <cell r="L689">
            <v>0</v>
          </cell>
          <cell r="N689">
            <v>18.2</v>
          </cell>
          <cell r="O689">
            <v>54.6</v>
          </cell>
        </row>
        <row r="690">
          <cell r="B690">
            <v>1674</v>
          </cell>
          <cell r="C690" t="str">
            <v>F</v>
          </cell>
          <cell r="D690" t="str">
            <v>15.3.1.22</v>
          </cell>
          <cell r="E690" t="str">
            <v>Minidisjuntor tripolar - Padrão VDE - 500V - 16A - 10kA</v>
          </cell>
          <cell r="F690" t="str">
            <v>un</v>
          </cell>
          <cell r="G690">
            <v>1</v>
          </cell>
          <cell r="H690">
            <v>72.14</v>
          </cell>
          <cell r="I690">
            <v>55.49</v>
          </cell>
          <cell r="J690">
            <v>1</v>
          </cell>
          <cell r="K690">
            <v>72.14</v>
          </cell>
          <cell r="L690">
            <v>0</v>
          </cell>
          <cell r="N690">
            <v>72.14</v>
          </cell>
          <cell r="O690">
            <v>72.14</v>
          </cell>
        </row>
        <row r="691">
          <cell r="B691">
            <v>1639</v>
          </cell>
          <cell r="C691" t="str">
            <v>F</v>
          </cell>
          <cell r="D691" t="str">
            <v>15.2.2.30</v>
          </cell>
          <cell r="E691" t="str">
            <v>Minidisjuntor tripolar - Padrão VDE - 500V - 20A - 10kA</v>
          </cell>
          <cell r="F691" t="str">
            <v>un</v>
          </cell>
          <cell r="G691">
            <v>1</v>
          </cell>
          <cell r="H691">
            <v>97.4</v>
          </cell>
          <cell r="I691">
            <v>74.92</v>
          </cell>
          <cell r="J691">
            <v>1</v>
          </cell>
          <cell r="K691">
            <v>97.4</v>
          </cell>
          <cell r="L691">
            <v>0</v>
          </cell>
          <cell r="N691">
            <v>97.4</v>
          </cell>
          <cell r="O691">
            <v>97.4</v>
          </cell>
        </row>
        <row r="692">
          <cell r="B692">
            <v>1114</v>
          </cell>
          <cell r="C692" t="str">
            <v>F</v>
          </cell>
          <cell r="D692" t="str">
            <v>8.3.2.5</v>
          </cell>
          <cell r="E692" t="str">
            <v>Modulo 8 entradas analógicas 4~20 ma</v>
          </cell>
          <cell r="F692" t="str">
            <v>un</v>
          </cell>
          <cell r="G692">
            <v>3</v>
          </cell>
          <cell r="H692">
            <v>6430</v>
          </cell>
          <cell r="I692">
            <v>4946.1499999999996</v>
          </cell>
          <cell r="J692">
            <v>1</v>
          </cell>
          <cell r="K692">
            <v>19290</v>
          </cell>
          <cell r="L692">
            <v>0</v>
          </cell>
          <cell r="N692">
            <v>6430</v>
          </cell>
          <cell r="O692">
            <v>19290</v>
          </cell>
        </row>
        <row r="693">
          <cell r="B693">
            <v>1112</v>
          </cell>
          <cell r="C693" t="str">
            <v>F</v>
          </cell>
          <cell r="D693" t="str">
            <v>8.3.2.3</v>
          </cell>
          <cell r="E693" t="str">
            <v>Modulo 16 entradas digitais plc</v>
          </cell>
          <cell r="F693" t="str">
            <v>un</v>
          </cell>
          <cell r="G693">
            <v>3</v>
          </cell>
          <cell r="H693">
            <v>3420</v>
          </cell>
          <cell r="I693">
            <v>2630.77</v>
          </cell>
          <cell r="J693">
            <v>1</v>
          </cell>
          <cell r="K693">
            <v>10260</v>
          </cell>
          <cell r="L693">
            <v>0</v>
          </cell>
          <cell r="N693">
            <v>3420</v>
          </cell>
          <cell r="O693">
            <v>10260</v>
          </cell>
        </row>
        <row r="694">
          <cell r="B694">
            <v>1115</v>
          </cell>
          <cell r="C694" t="str">
            <v>F</v>
          </cell>
          <cell r="D694" t="str">
            <v>8.3.2.6</v>
          </cell>
          <cell r="E694" t="str">
            <v>Modulo 4 saídas analógicas 4~20 ma</v>
          </cell>
          <cell r="F694" t="str">
            <v>un</v>
          </cell>
          <cell r="G694">
            <v>3</v>
          </cell>
          <cell r="H694">
            <v>6530</v>
          </cell>
          <cell r="I694">
            <v>5023.08</v>
          </cell>
          <cell r="J694">
            <v>1</v>
          </cell>
          <cell r="K694">
            <v>19590</v>
          </cell>
          <cell r="L694">
            <v>0</v>
          </cell>
          <cell r="N694">
            <v>6530</v>
          </cell>
          <cell r="O694">
            <v>19590</v>
          </cell>
        </row>
        <row r="695">
          <cell r="B695">
            <v>1113</v>
          </cell>
          <cell r="C695" t="str">
            <v>F</v>
          </cell>
          <cell r="D695" t="str">
            <v>8.3.2.4</v>
          </cell>
          <cell r="E695" t="str">
            <v>Modulo 8 saídas plc lc-700 smar m-120</v>
          </cell>
          <cell r="F695" t="str">
            <v>un</v>
          </cell>
          <cell r="G695">
            <v>3</v>
          </cell>
          <cell r="H695">
            <v>3174.86</v>
          </cell>
          <cell r="I695">
            <v>2442.1999999999998</v>
          </cell>
          <cell r="J695">
            <v>1</v>
          </cell>
          <cell r="K695">
            <v>9524.58</v>
          </cell>
          <cell r="L695">
            <v>0</v>
          </cell>
          <cell r="N695">
            <v>3174.86</v>
          </cell>
          <cell r="O695">
            <v>9524.58</v>
          </cell>
        </row>
        <row r="696">
          <cell r="B696">
            <v>1110</v>
          </cell>
          <cell r="C696" t="str">
            <v>F</v>
          </cell>
          <cell r="D696" t="str">
            <v>8.3.2.1</v>
          </cell>
          <cell r="E696" t="str">
            <v>Modulo cpu plc</v>
          </cell>
          <cell r="F696" t="str">
            <v>un</v>
          </cell>
          <cell r="G696">
            <v>3</v>
          </cell>
          <cell r="H696">
            <v>27537</v>
          </cell>
          <cell r="I696">
            <v>21182.31</v>
          </cell>
          <cell r="J696">
            <v>1</v>
          </cell>
          <cell r="K696">
            <v>82611</v>
          </cell>
          <cell r="L696">
            <v>0</v>
          </cell>
          <cell r="N696">
            <v>27537</v>
          </cell>
          <cell r="O696">
            <v>82611</v>
          </cell>
        </row>
        <row r="697">
          <cell r="B697">
            <v>1111</v>
          </cell>
          <cell r="C697" t="str">
            <v>F</v>
          </cell>
          <cell r="D697" t="str">
            <v>8.3.2.2</v>
          </cell>
          <cell r="E697" t="str">
            <v>Modulo fonte plc</v>
          </cell>
          <cell r="F697" t="str">
            <v>un</v>
          </cell>
          <cell r="G697">
            <v>3</v>
          </cell>
          <cell r="H697">
            <v>1800.01</v>
          </cell>
          <cell r="I697">
            <v>1384.62</v>
          </cell>
          <cell r="J697">
            <v>1</v>
          </cell>
          <cell r="K697">
            <v>5400.03</v>
          </cell>
          <cell r="L697">
            <v>-0.01</v>
          </cell>
          <cell r="N697">
            <v>1800</v>
          </cell>
          <cell r="O697">
            <v>5400</v>
          </cell>
        </row>
        <row r="698">
          <cell r="B698">
            <v>1118</v>
          </cell>
          <cell r="C698" t="str">
            <v>F</v>
          </cell>
          <cell r="D698" t="str">
            <v>8.3.2.9</v>
          </cell>
          <cell r="E698" t="str">
            <v>No break microprocessado 1kva entrada 220vca saída 127vcc</v>
          </cell>
          <cell r="F698" t="str">
            <v>un</v>
          </cell>
          <cell r="G698">
            <v>6</v>
          </cell>
          <cell r="H698">
            <v>3200</v>
          </cell>
          <cell r="I698">
            <v>2461.54</v>
          </cell>
          <cell r="J698">
            <v>1</v>
          </cell>
          <cell r="K698">
            <v>19200</v>
          </cell>
          <cell r="L698">
            <v>0</v>
          </cell>
          <cell r="N698">
            <v>3200</v>
          </cell>
          <cell r="O698">
            <v>19200</v>
          </cell>
        </row>
        <row r="699">
          <cell r="B699">
            <v>1696</v>
          </cell>
          <cell r="C699" t="str">
            <v>F</v>
          </cell>
          <cell r="D699" t="str">
            <v>15.5.1.6</v>
          </cell>
          <cell r="E699" t="str">
            <v>Olhal para parafuso de 16mm galvanizado</v>
          </cell>
          <cell r="F699" t="str">
            <v>un</v>
          </cell>
          <cell r="G699">
            <v>27</v>
          </cell>
          <cell r="H699">
            <v>8.26</v>
          </cell>
          <cell r="I699">
            <v>6.35</v>
          </cell>
          <cell r="J699">
            <v>1</v>
          </cell>
          <cell r="K699">
            <v>223.02</v>
          </cell>
          <cell r="L699">
            <v>0</v>
          </cell>
          <cell r="N699">
            <v>8.26</v>
          </cell>
          <cell r="O699">
            <v>223.02</v>
          </cell>
        </row>
        <row r="700">
          <cell r="B700">
            <v>1601</v>
          </cell>
          <cell r="C700" t="str">
            <v>F</v>
          </cell>
          <cell r="D700" t="str">
            <v>15.2.1.1</v>
          </cell>
          <cell r="E700" t="str">
            <v>Painel de automação com fonte,nobreak,disjuntores de proteção geral,chave micro switch para acionamento da lampada de 9W com suporte de montagem,tomada 2P+T em cx de sobrepor,bornes para 24Vcc e bornes para 220 e 127 , dois protetores de surto monofásicos</v>
          </cell>
          <cell r="F700" t="str">
            <v>un</v>
          </cell>
          <cell r="G700">
            <v>1</v>
          </cell>
          <cell r="H700">
            <v>50000</v>
          </cell>
          <cell r="I700">
            <v>38461.54</v>
          </cell>
          <cell r="J700">
            <v>1</v>
          </cell>
          <cell r="K700">
            <v>50000</v>
          </cell>
          <cell r="L700">
            <v>0</v>
          </cell>
          <cell r="N700">
            <v>50000</v>
          </cell>
          <cell r="O700">
            <v>50000</v>
          </cell>
        </row>
        <row r="701">
          <cell r="B701">
            <v>5495</v>
          </cell>
          <cell r="C701" t="str">
            <v>F</v>
          </cell>
          <cell r="D701" t="str">
            <v>12.6.4.1.28</v>
          </cell>
          <cell r="E701" t="str">
            <v>Painel de Automação composto por:</v>
          </cell>
          <cell r="F701" t="str">
            <v>un</v>
          </cell>
          <cell r="G701">
            <v>2</v>
          </cell>
          <cell r="H701">
            <v>32000.01</v>
          </cell>
          <cell r="I701">
            <v>24615.39</v>
          </cell>
          <cell r="J701">
            <v>1</v>
          </cell>
          <cell r="K701">
            <v>64000.02</v>
          </cell>
          <cell r="L701">
            <v>-0.01</v>
          </cell>
          <cell r="N701">
            <v>32000</v>
          </cell>
          <cell r="O701">
            <v>64000</v>
          </cell>
        </row>
        <row r="702">
          <cell r="B702">
            <v>5496</v>
          </cell>
          <cell r="D702" t="str">
            <v>2.12.6.4.1.28.1</v>
          </cell>
          <cell r="E702" t="str">
            <v>Base do Controlador Programável 16 entradas e 12 saídas á relê/transmissor  alimen.24Vcc - 1 un.</v>
          </cell>
          <cell r="F702">
            <v>1</v>
          </cell>
          <cell r="I702">
            <v>0</v>
          </cell>
          <cell r="K702" t="str">
            <v/>
          </cell>
          <cell r="L702">
            <v>0</v>
          </cell>
        </row>
        <row r="703">
          <cell r="B703">
            <v>5497</v>
          </cell>
          <cell r="D703" t="str">
            <v>2.12.6.4.1.28.2</v>
          </cell>
          <cell r="E703" t="str">
            <v>Unidade Central de processamento 14K memória Porta RS 232   - 1 un.</v>
          </cell>
          <cell r="F703">
            <v>1</v>
          </cell>
          <cell r="I703">
            <v>0</v>
          </cell>
          <cell r="K703" t="str">
            <v/>
          </cell>
          <cell r="L703">
            <v>0</v>
          </cell>
        </row>
        <row r="704">
          <cell r="B704">
            <v>5498</v>
          </cell>
          <cell r="D704" t="str">
            <v>2.12.6.4.1.28.3</v>
          </cell>
          <cell r="E704" t="str">
            <v>Módulo I/0 com 16 pontos,Entradas Digitais 24Vcc - 2 un.</v>
          </cell>
          <cell r="F704">
            <v>2</v>
          </cell>
          <cell r="I704">
            <v>0</v>
          </cell>
          <cell r="K704" t="str">
            <v/>
          </cell>
          <cell r="L704">
            <v>0</v>
          </cell>
        </row>
        <row r="705">
          <cell r="B705">
            <v>5499</v>
          </cell>
          <cell r="D705" t="str">
            <v>2.12.6.4.1.28.4</v>
          </cell>
          <cell r="E705" t="str">
            <v>Módulo I/0 com 16 pontos,Saídas a Relê,5-265Vca /125 Vcc, 2,5A - 4 un.</v>
          </cell>
          <cell r="F705">
            <v>4</v>
          </cell>
          <cell r="I705">
            <v>0</v>
          </cell>
          <cell r="K705" t="str">
            <v/>
          </cell>
          <cell r="L705">
            <v>0</v>
          </cell>
        </row>
        <row r="706">
          <cell r="B706">
            <v>5500</v>
          </cell>
          <cell r="D706" t="str">
            <v>2.12.6.4.1.28.5</v>
          </cell>
          <cell r="E706" t="str">
            <v>Terminador para expansão de I/0 ( lado direito) - 1 un.</v>
          </cell>
          <cell r="F706">
            <v>1</v>
          </cell>
          <cell r="I706">
            <v>0</v>
          </cell>
          <cell r="K706" t="str">
            <v/>
          </cell>
          <cell r="L706">
            <v>0</v>
          </cell>
        </row>
        <row r="707">
          <cell r="B707">
            <v>5501</v>
          </cell>
          <cell r="D707" t="str">
            <v>2.12.6.4.1.28.6</v>
          </cell>
          <cell r="E707" t="str">
            <v>Cabo de Comunicação RS-232 com 5 metros - 1 un.</v>
          </cell>
          <cell r="F707">
            <v>1</v>
          </cell>
          <cell r="I707">
            <v>0</v>
          </cell>
          <cell r="K707" t="str">
            <v/>
          </cell>
          <cell r="L707">
            <v>0</v>
          </cell>
        </row>
        <row r="708">
          <cell r="B708">
            <v>5502</v>
          </cell>
          <cell r="D708" t="str">
            <v>2.12.6.4.1.28.7</v>
          </cell>
          <cell r="E708" t="str">
            <v>Painel IHM cinza claro Teclado, RS-232 24 Vcc - 1 un.</v>
          </cell>
          <cell r="F708">
            <v>1</v>
          </cell>
          <cell r="I708">
            <v>0</v>
          </cell>
          <cell r="K708" t="str">
            <v/>
          </cell>
          <cell r="L708">
            <v>0</v>
          </cell>
        </row>
        <row r="709">
          <cell r="B709">
            <v>5503</v>
          </cell>
          <cell r="D709" t="str">
            <v>2.12.6.4.1.28.8</v>
          </cell>
          <cell r="E709" t="str">
            <v>Rádio Modem 900MHz Frequência Hoping com Interface Serial - 1 un.</v>
          </cell>
          <cell r="F709">
            <v>1</v>
          </cell>
          <cell r="I709">
            <v>0</v>
          </cell>
          <cell r="K709" t="str">
            <v/>
          </cell>
          <cell r="L709">
            <v>0</v>
          </cell>
        </row>
        <row r="710">
          <cell r="B710">
            <v>5504</v>
          </cell>
          <cell r="D710" t="str">
            <v>2.12.6.4.1.28.9</v>
          </cell>
          <cell r="E710" t="str">
            <v>Antena Omnidirecional 900 MHz Ganho de 9 DBI - 1 un.</v>
          </cell>
          <cell r="F710">
            <v>1</v>
          </cell>
          <cell r="I710">
            <v>0</v>
          </cell>
          <cell r="K710" t="str">
            <v/>
          </cell>
          <cell r="L710">
            <v>0</v>
          </cell>
        </row>
        <row r="711">
          <cell r="B711">
            <v>5505</v>
          </cell>
          <cell r="D711" t="str">
            <v>2.12.6.4.1.28.10</v>
          </cell>
          <cell r="E711" t="str">
            <v>Cabo de Coaxial c/ 60 cm com Conectores RP-SMA para N Plug - 1 un.</v>
          </cell>
          <cell r="F711">
            <v>1</v>
          </cell>
          <cell r="I711">
            <v>0</v>
          </cell>
          <cell r="K711" t="str">
            <v/>
          </cell>
          <cell r="L711">
            <v>0</v>
          </cell>
        </row>
        <row r="712">
          <cell r="B712">
            <v>5506</v>
          </cell>
          <cell r="D712" t="str">
            <v>2.12.6.4.1.28.11</v>
          </cell>
          <cell r="E712" t="str">
            <v>Cabo Extensor para Ambientes Externos Plug LMR 400,N Plug - 1 un.</v>
          </cell>
          <cell r="F712">
            <v>1</v>
          </cell>
          <cell r="I712">
            <v>0</v>
          </cell>
          <cell r="K712" t="str">
            <v/>
          </cell>
          <cell r="L712">
            <v>0</v>
          </cell>
        </row>
        <row r="713">
          <cell r="B713">
            <v>5507</v>
          </cell>
          <cell r="D713" t="str">
            <v>2.12.6.4.1.28.12</v>
          </cell>
          <cell r="E713" t="str">
            <v>Protetor contra Descargas Atmosféricas Njack-&gt; BH C/RLX-RFN1014-1 - 1 un.</v>
          </cell>
          <cell r="F713">
            <v>1</v>
          </cell>
          <cell r="I713">
            <v>0</v>
          </cell>
          <cell r="K713" t="str">
            <v/>
          </cell>
          <cell r="L713">
            <v>0</v>
          </cell>
        </row>
        <row r="714">
          <cell r="B714">
            <v>5508</v>
          </cell>
          <cell r="D714" t="str">
            <v>2.12.6.4.1.28.13</v>
          </cell>
          <cell r="E714" t="str">
            <v>Fonte de Alimentação Chaveada Alm.127Vca Saída de 24 Vcc 5A - 1 un.</v>
          </cell>
          <cell r="F714">
            <v>1</v>
          </cell>
          <cell r="I714">
            <v>0</v>
          </cell>
          <cell r="K714" t="str">
            <v/>
          </cell>
          <cell r="L714">
            <v>0</v>
          </cell>
        </row>
        <row r="715">
          <cell r="B715">
            <v>5509</v>
          </cell>
          <cell r="D715" t="str">
            <v>2.12.6.4.1.28.14</v>
          </cell>
          <cell r="E715" t="str">
            <v>Fonte de Alimentação Chaveada Alm.127Vca Saída de 24 Vcc 1,3A - 1 un.</v>
          </cell>
          <cell r="F715">
            <v>1</v>
          </cell>
          <cell r="I715">
            <v>0</v>
          </cell>
          <cell r="K715" t="str">
            <v/>
          </cell>
          <cell r="L715">
            <v>0</v>
          </cell>
        </row>
        <row r="716">
          <cell r="B716">
            <v>5510</v>
          </cell>
          <cell r="D716" t="str">
            <v>2.12.6.4.1.28.15</v>
          </cell>
          <cell r="E716" t="str">
            <v>Borne de Passagem para cabos de até 4mm² - 95 un.</v>
          </cell>
          <cell r="F716">
            <v>95</v>
          </cell>
          <cell r="I716">
            <v>0</v>
          </cell>
          <cell r="K716" t="str">
            <v/>
          </cell>
          <cell r="L716">
            <v>0</v>
          </cell>
        </row>
        <row r="717">
          <cell r="B717">
            <v>5511</v>
          </cell>
          <cell r="D717" t="str">
            <v>2.12.6.4.1.28.16</v>
          </cell>
          <cell r="E717" t="str">
            <v>Borne de Fusível com Indicador Led 24v p/ Cabo 4mm² - 40 un.</v>
          </cell>
          <cell r="F717">
            <v>40</v>
          </cell>
          <cell r="I717">
            <v>0</v>
          </cell>
          <cell r="K717" t="str">
            <v/>
          </cell>
          <cell r="L717">
            <v>0</v>
          </cell>
        </row>
        <row r="718">
          <cell r="B718">
            <v>5512</v>
          </cell>
          <cell r="D718" t="str">
            <v>2.12.6.4.1.28.17</v>
          </cell>
          <cell r="E718" t="str">
            <v>Terminal Poste para Borne 1492-J4 - 8 un.</v>
          </cell>
          <cell r="F718">
            <v>8</v>
          </cell>
          <cell r="I718">
            <v>0</v>
          </cell>
          <cell r="K718" t="str">
            <v/>
          </cell>
          <cell r="L718">
            <v>0</v>
          </cell>
        </row>
        <row r="719">
          <cell r="B719">
            <v>5513</v>
          </cell>
          <cell r="D719" t="str">
            <v>2.12.6.4.1.28.18</v>
          </cell>
          <cell r="E719" t="str">
            <v>Identificador de Grupo - 8 un.</v>
          </cell>
          <cell r="F719">
            <v>8</v>
          </cell>
          <cell r="I719">
            <v>0</v>
          </cell>
          <cell r="K719" t="str">
            <v/>
          </cell>
          <cell r="L719">
            <v>0</v>
          </cell>
        </row>
        <row r="720">
          <cell r="B720">
            <v>5514</v>
          </cell>
          <cell r="D720" t="str">
            <v>2.12.6.4.1.28.19</v>
          </cell>
          <cell r="E720" t="str">
            <v>Tampa Final para Borne J4 - 5 un.</v>
          </cell>
          <cell r="F720">
            <v>5</v>
          </cell>
          <cell r="I720">
            <v>0</v>
          </cell>
          <cell r="K720" t="str">
            <v/>
          </cell>
          <cell r="L720">
            <v>0</v>
          </cell>
        </row>
        <row r="721">
          <cell r="B721">
            <v>5515</v>
          </cell>
          <cell r="D721" t="str">
            <v>2.12.6.4.1.28.20</v>
          </cell>
          <cell r="E721" t="str">
            <v>Tampa Separação para Borne J4 - 4 un.</v>
          </cell>
          <cell r="F721">
            <v>4</v>
          </cell>
          <cell r="I721">
            <v>0</v>
          </cell>
          <cell r="K721" t="str">
            <v/>
          </cell>
          <cell r="L721">
            <v>0</v>
          </cell>
        </row>
        <row r="722">
          <cell r="B722">
            <v>5516</v>
          </cell>
          <cell r="D722" t="str">
            <v>2.12.6.4.1.28.21</v>
          </cell>
          <cell r="E722" t="str">
            <v>Cartela de Identificação para Borne J4 - 2 un.</v>
          </cell>
          <cell r="F722">
            <v>2</v>
          </cell>
          <cell r="I722">
            <v>0</v>
          </cell>
          <cell r="K722" t="str">
            <v/>
          </cell>
          <cell r="L722">
            <v>0</v>
          </cell>
        </row>
        <row r="723">
          <cell r="B723">
            <v>5517</v>
          </cell>
          <cell r="D723" t="str">
            <v>2.12.6.4.1.28.22</v>
          </cell>
          <cell r="E723" t="str">
            <v>Disjuntor Termomagnético Mono 10A  Curva B - 2 un.</v>
          </cell>
          <cell r="F723">
            <v>2</v>
          </cell>
          <cell r="I723">
            <v>0</v>
          </cell>
          <cell r="K723" t="str">
            <v/>
          </cell>
          <cell r="L723">
            <v>0</v>
          </cell>
        </row>
        <row r="724">
          <cell r="B724">
            <v>5518</v>
          </cell>
          <cell r="D724" t="str">
            <v>2.12.6.4.1.28.23</v>
          </cell>
          <cell r="E724" t="str">
            <v>Disjuntor Termomagnético Mono  6A  Curva B - 1 un.</v>
          </cell>
          <cell r="F724">
            <v>1</v>
          </cell>
          <cell r="I724">
            <v>0</v>
          </cell>
          <cell r="K724" t="str">
            <v/>
          </cell>
          <cell r="L724">
            <v>0</v>
          </cell>
        </row>
        <row r="725">
          <cell r="B725">
            <v>5519</v>
          </cell>
          <cell r="D725" t="str">
            <v>2.12.6.4.1.28.24</v>
          </cell>
          <cell r="E725" t="str">
            <v>Disjuntor Termomagnético Mono  4A  Curva B - 2 un.</v>
          </cell>
          <cell r="F725">
            <v>2</v>
          </cell>
          <cell r="I725">
            <v>0</v>
          </cell>
          <cell r="K725" t="str">
            <v/>
          </cell>
          <cell r="L725">
            <v>0</v>
          </cell>
        </row>
        <row r="726">
          <cell r="B726">
            <v>5520</v>
          </cell>
          <cell r="D726" t="str">
            <v>2.12.6.4.1.28.25</v>
          </cell>
          <cell r="E726" t="str">
            <v>Disjuntor Termomagnético Mono  2A  Curva B - 8 un.</v>
          </cell>
          <cell r="F726">
            <v>8</v>
          </cell>
          <cell r="I726">
            <v>0</v>
          </cell>
          <cell r="K726" t="str">
            <v/>
          </cell>
          <cell r="L726">
            <v>0</v>
          </cell>
        </row>
        <row r="727">
          <cell r="B727">
            <v>5521</v>
          </cell>
          <cell r="D727" t="str">
            <v>2.12.6.4.1.28.26</v>
          </cell>
          <cell r="E727" t="str">
            <v>Disjuntor Termomagnético Mono  2A  Curva C - 5 un.</v>
          </cell>
          <cell r="F727">
            <v>5</v>
          </cell>
          <cell r="I727">
            <v>0</v>
          </cell>
          <cell r="K727" t="str">
            <v/>
          </cell>
          <cell r="L727">
            <v>0</v>
          </cell>
        </row>
        <row r="728">
          <cell r="B728">
            <v>5522</v>
          </cell>
          <cell r="D728" t="str">
            <v>2.12.6.4.1.28.27</v>
          </cell>
          <cell r="E728" t="str">
            <v>Fusíveis de Vidro 5X20 Corrente Nominal  0,5A - 18 un.</v>
          </cell>
          <cell r="F728">
            <v>18</v>
          </cell>
          <cell r="I728">
            <v>0</v>
          </cell>
          <cell r="K728" t="str">
            <v/>
          </cell>
          <cell r="L728">
            <v>0</v>
          </cell>
        </row>
        <row r="729">
          <cell r="B729">
            <v>5523</v>
          </cell>
          <cell r="D729" t="str">
            <v>2.12.6.4.1.28.28</v>
          </cell>
          <cell r="E729" t="str">
            <v>Fusíveis de Vidro 5X20 Corrente Nominal  1A - 25 un.</v>
          </cell>
          <cell r="F729">
            <v>25</v>
          </cell>
          <cell r="I729">
            <v>0</v>
          </cell>
          <cell r="K729" t="str">
            <v/>
          </cell>
          <cell r="L729">
            <v>0</v>
          </cell>
        </row>
        <row r="730">
          <cell r="B730">
            <v>5524</v>
          </cell>
          <cell r="D730" t="str">
            <v>2.12.6.4.1.28.29</v>
          </cell>
          <cell r="E730" t="str">
            <v>No Break 1 Kva Ent. 115V/115 Vca Autonomia 30 min. - 1 un.</v>
          </cell>
          <cell r="F730">
            <v>1</v>
          </cell>
          <cell r="I730">
            <v>0</v>
          </cell>
          <cell r="K730" t="str">
            <v/>
          </cell>
          <cell r="L730">
            <v>0</v>
          </cell>
        </row>
        <row r="731">
          <cell r="B731">
            <v>5525</v>
          </cell>
          <cell r="D731" t="str">
            <v>2.12.6.4.1.28.30</v>
          </cell>
          <cell r="E731" t="str">
            <v>Kit Iluminação Fluorescente 18 W/127v c/reator conv. - 1 un.</v>
          </cell>
          <cell r="F731">
            <v>1</v>
          </cell>
          <cell r="I731">
            <v>0</v>
          </cell>
          <cell r="K731" t="str">
            <v/>
          </cell>
          <cell r="L731">
            <v>0</v>
          </cell>
        </row>
        <row r="732">
          <cell r="B732">
            <v>5526</v>
          </cell>
          <cell r="D732" t="str">
            <v>2.12.6.4.1.28.31</v>
          </cell>
          <cell r="E732" t="str">
            <v>Fim de Curso p/ Acionamento ilum. 1Na/1Nf 10A/500v - 1 un.</v>
          </cell>
          <cell r="F732">
            <v>1</v>
          </cell>
          <cell r="I732">
            <v>0</v>
          </cell>
          <cell r="K732" t="str">
            <v/>
          </cell>
          <cell r="L732">
            <v>0</v>
          </cell>
        </row>
        <row r="733">
          <cell r="B733">
            <v>5527</v>
          </cell>
          <cell r="D733" t="str">
            <v>2.12.6.4.1.28.32</v>
          </cell>
          <cell r="E733" t="str">
            <v>PainelTipo Sobrepor IP 54  Aço Carbono Pintura Cinza Mussel N 6,5 e Placa de Montagem Laranja 1200x800x300 (AxLxP) - 1 un.</v>
          </cell>
          <cell r="F733">
            <v>1</v>
          </cell>
          <cell r="I733">
            <v>0</v>
          </cell>
          <cell r="K733" t="str">
            <v/>
          </cell>
          <cell r="L733">
            <v>0</v>
          </cell>
        </row>
        <row r="734">
          <cell r="B734">
            <v>5528</v>
          </cell>
          <cell r="D734" t="str">
            <v>2.12.6.4.1.28.33</v>
          </cell>
          <cell r="E734" t="str">
            <v>Tomadas 2P+T Universal de Sobrepor 15A 250V - 3 un.</v>
          </cell>
          <cell r="F734">
            <v>3</v>
          </cell>
          <cell r="I734">
            <v>0</v>
          </cell>
          <cell r="K734" t="str">
            <v/>
          </cell>
          <cell r="L734">
            <v>0</v>
          </cell>
        </row>
        <row r="735">
          <cell r="B735">
            <v>5529</v>
          </cell>
          <cell r="D735" t="str">
            <v>2.12.6.4.1.28.34</v>
          </cell>
          <cell r="E735" t="str">
            <v>Relê de Interposição 6A, 1NAF,50A,24Vcc - 4 un.</v>
          </cell>
          <cell r="F735">
            <v>4</v>
          </cell>
          <cell r="I735">
            <v>0</v>
          </cell>
          <cell r="K735" t="str">
            <v/>
          </cell>
          <cell r="L735">
            <v>0</v>
          </cell>
        </row>
        <row r="736">
          <cell r="B736">
            <v>5036</v>
          </cell>
          <cell r="C736" t="str">
            <v>F</v>
          </cell>
          <cell r="D736" t="str">
            <v>12.4.4.1.28</v>
          </cell>
          <cell r="E736" t="str">
            <v>Painel de Automação composto por:</v>
          </cell>
          <cell r="F736" t="str">
            <v>un</v>
          </cell>
          <cell r="G736">
            <v>1</v>
          </cell>
          <cell r="H736">
            <v>32400</v>
          </cell>
          <cell r="I736">
            <v>24923.08</v>
          </cell>
          <cell r="J736">
            <v>1</v>
          </cell>
          <cell r="K736">
            <v>32400</v>
          </cell>
          <cell r="L736">
            <v>0</v>
          </cell>
          <cell r="N736">
            <v>32400</v>
          </cell>
          <cell r="O736">
            <v>32400</v>
          </cell>
        </row>
        <row r="737">
          <cell r="B737">
            <v>5037</v>
          </cell>
          <cell r="D737" t="str">
            <v>2.12.4.4.1.28.1</v>
          </cell>
          <cell r="E737" t="str">
            <v>Base do Controlador Programável 16 entradas e 12 saídas á relê/transmissor  alimen.24Vcc - 1 un.</v>
          </cell>
          <cell r="F737">
            <v>1</v>
          </cell>
          <cell r="I737">
            <v>0</v>
          </cell>
          <cell r="K737" t="str">
            <v/>
          </cell>
          <cell r="L737">
            <v>0</v>
          </cell>
        </row>
        <row r="738">
          <cell r="B738">
            <v>5038</v>
          </cell>
          <cell r="D738" t="str">
            <v>2.12.4.4.1.28.2</v>
          </cell>
          <cell r="E738" t="str">
            <v>Unidade Central de processamento 14K memória Porta RS 232   - 1 un.</v>
          </cell>
          <cell r="F738">
            <v>1</v>
          </cell>
          <cell r="I738">
            <v>0</v>
          </cell>
          <cell r="K738" t="str">
            <v/>
          </cell>
          <cell r="L738">
            <v>0</v>
          </cell>
        </row>
        <row r="739">
          <cell r="B739">
            <v>5039</v>
          </cell>
          <cell r="D739" t="str">
            <v>2.12.4.4.1.28.3</v>
          </cell>
          <cell r="E739" t="str">
            <v>Módulo I/0 com 16 pontos,Entradas Digitais 24Vcc - 2 un.</v>
          </cell>
          <cell r="F739">
            <v>2</v>
          </cell>
          <cell r="I739">
            <v>0</v>
          </cell>
          <cell r="K739" t="str">
            <v/>
          </cell>
          <cell r="L739">
            <v>0</v>
          </cell>
        </row>
        <row r="740">
          <cell r="B740">
            <v>5040</v>
          </cell>
          <cell r="D740" t="str">
            <v>2.12.4.4.1.28.4</v>
          </cell>
          <cell r="E740" t="str">
            <v>Módulo I/0 com 16 pontos,Saídas a Relê,5-265Vca /125 Vcc, 2,5A - 4 un.</v>
          </cell>
          <cell r="F740">
            <v>4</v>
          </cell>
          <cell r="I740">
            <v>0</v>
          </cell>
          <cell r="K740" t="str">
            <v/>
          </cell>
          <cell r="L740">
            <v>0</v>
          </cell>
        </row>
        <row r="741">
          <cell r="B741">
            <v>5041</v>
          </cell>
          <cell r="D741" t="str">
            <v>2.12.4.4.1.28.5</v>
          </cell>
          <cell r="E741" t="str">
            <v>Terminador para expansão de I/0 ( lado direito) - 1 un.</v>
          </cell>
          <cell r="F741">
            <v>1</v>
          </cell>
          <cell r="I741">
            <v>0</v>
          </cell>
          <cell r="K741" t="str">
            <v/>
          </cell>
          <cell r="L741">
            <v>0</v>
          </cell>
        </row>
        <row r="742">
          <cell r="B742">
            <v>5042</v>
          </cell>
          <cell r="D742" t="str">
            <v>2.12.4.4.1.28.6</v>
          </cell>
          <cell r="E742" t="str">
            <v>Cabo de Comunicação RS-232 com 5 metros - 1 un.</v>
          </cell>
          <cell r="F742">
            <v>1</v>
          </cell>
          <cell r="I742">
            <v>0</v>
          </cell>
          <cell r="K742" t="str">
            <v/>
          </cell>
          <cell r="L742">
            <v>0</v>
          </cell>
        </row>
        <row r="743">
          <cell r="B743">
            <v>5043</v>
          </cell>
          <cell r="D743" t="str">
            <v>2.12.4.4.1.28.7</v>
          </cell>
          <cell r="E743" t="str">
            <v>Painel IHM cinza claro Teclado, RS-232 24 Vcc - 1 un.</v>
          </cell>
          <cell r="F743">
            <v>1</v>
          </cell>
          <cell r="I743">
            <v>0</v>
          </cell>
          <cell r="K743" t="str">
            <v/>
          </cell>
          <cell r="L743">
            <v>0</v>
          </cell>
        </row>
        <row r="744">
          <cell r="B744">
            <v>5044</v>
          </cell>
          <cell r="D744" t="str">
            <v>2.12.4.4.1.28.8</v>
          </cell>
          <cell r="E744" t="str">
            <v>Rádio Modem 900MHz Frequência Hoping com Interface Serial - 1 un.</v>
          </cell>
          <cell r="F744">
            <v>1</v>
          </cell>
          <cell r="I744">
            <v>0</v>
          </cell>
          <cell r="K744" t="str">
            <v/>
          </cell>
          <cell r="L744">
            <v>0</v>
          </cell>
        </row>
        <row r="745">
          <cell r="B745">
            <v>5045</v>
          </cell>
          <cell r="D745" t="str">
            <v>2.12.4.4.1.28.9</v>
          </cell>
          <cell r="E745" t="str">
            <v>Antena Omnidirecional 900 MHz Ganho de 9 DBI - 1 un.</v>
          </cell>
          <cell r="F745">
            <v>1</v>
          </cell>
          <cell r="I745">
            <v>0</v>
          </cell>
          <cell r="K745" t="str">
            <v/>
          </cell>
          <cell r="L745">
            <v>0</v>
          </cell>
        </row>
        <row r="746">
          <cell r="B746">
            <v>5046</v>
          </cell>
          <cell r="D746" t="str">
            <v>2.12.4.4.1.28.10</v>
          </cell>
          <cell r="E746" t="str">
            <v>Cabo de Coaxial c/ 60 cm com Conectores RP-SMA para N Plug - 1 un.</v>
          </cell>
          <cell r="F746">
            <v>1</v>
          </cell>
          <cell r="I746">
            <v>0</v>
          </cell>
          <cell r="K746" t="str">
            <v/>
          </cell>
          <cell r="L746">
            <v>0</v>
          </cell>
        </row>
        <row r="747">
          <cell r="B747">
            <v>5047</v>
          </cell>
          <cell r="D747" t="str">
            <v>2.12.4.4.1.28.11</v>
          </cell>
          <cell r="E747" t="str">
            <v>Cabo Extensor para Ambientes Externos Plug LMR 400,N Plug - 1 un.</v>
          </cell>
          <cell r="F747">
            <v>1</v>
          </cell>
          <cell r="I747">
            <v>0</v>
          </cell>
          <cell r="K747" t="str">
            <v/>
          </cell>
          <cell r="L747">
            <v>0</v>
          </cell>
        </row>
        <row r="748">
          <cell r="B748">
            <v>5048</v>
          </cell>
          <cell r="D748" t="str">
            <v>2.12.4.4.1.28.12</v>
          </cell>
          <cell r="E748" t="str">
            <v>Protetor contra Descargas Atmosféricas Njack-&gt; BH C/RLX-RFN1014-1 - 1 un.</v>
          </cell>
          <cell r="F748">
            <v>1</v>
          </cell>
          <cell r="I748">
            <v>0</v>
          </cell>
          <cell r="K748" t="str">
            <v/>
          </cell>
          <cell r="L748">
            <v>0</v>
          </cell>
        </row>
        <row r="749">
          <cell r="B749">
            <v>5049</v>
          </cell>
          <cell r="D749" t="str">
            <v>2.12.4.4.1.28.13</v>
          </cell>
          <cell r="E749" t="str">
            <v>Fonte de Alimentação Chaveada Alm.127Vca Saída de 24 Vcc 5A - 1 un.</v>
          </cell>
          <cell r="F749">
            <v>1</v>
          </cell>
          <cell r="I749">
            <v>0</v>
          </cell>
          <cell r="K749" t="str">
            <v/>
          </cell>
          <cell r="L749">
            <v>0</v>
          </cell>
        </row>
        <row r="750">
          <cell r="B750">
            <v>5050</v>
          </cell>
          <cell r="D750" t="str">
            <v>2.12.4.4.1.28.14</v>
          </cell>
          <cell r="E750" t="str">
            <v>Fonte de Alimentação Chaveada Alm.127Vca Saída de 24 Vcc 1,3A - 1 un.</v>
          </cell>
          <cell r="F750">
            <v>1</v>
          </cell>
          <cell r="I750">
            <v>0</v>
          </cell>
          <cell r="K750" t="str">
            <v/>
          </cell>
          <cell r="L750">
            <v>0</v>
          </cell>
        </row>
        <row r="751">
          <cell r="B751">
            <v>5051</v>
          </cell>
          <cell r="D751" t="str">
            <v>2.12.4.4.1.28.15</v>
          </cell>
          <cell r="E751" t="str">
            <v>Borne de Passagem para cabos de até 4mm² - 95 un.</v>
          </cell>
          <cell r="F751">
            <v>95</v>
          </cell>
          <cell r="I751">
            <v>0</v>
          </cell>
          <cell r="K751" t="str">
            <v/>
          </cell>
          <cell r="L751">
            <v>0</v>
          </cell>
        </row>
        <row r="752">
          <cell r="B752">
            <v>5052</v>
          </cell>
          <cell r="D752" t="str">
            <v>2.12.4.4.1.28.16</v>
          </cell>
          <cell r="E752" t="str">
            <v>Borne de Fusível com Indicador Led 24v p/ Cabo 4mm² - 40 un.</v>
          </cell>
          <cell r="F752">
            <v>40</v>
          </cell>
          <cell r="I752">
            <v>0</v>
          </cell>
          <cell r="K752" t="str">
            <v/>
          </cell>
          <cell r="L752">
            <v>0</v>
          </cell>
        </row>
        <row r="753">
          <cell r="B753">
            <v>5053</v>
          </cell>
          <cell r="D753" t="str">
            <v>2.12.4.4.1.28.17</v>
          </cell>
          <cell r="E753" t="str">
            <v>Terminal Poste para Borne 1492-J4 - 8 un.</v>
          </cell>
          <cell r="F753">
            <v>8</v>
          </cell>
          <cell r="I753">
            <v>0</v>
          </cell>
          <cell r="K753" t="str">
            <v/>
          </cell>
          <cell r="L753">
            <v>0</v>
          </cell>
        </row>
        <row r="754">
          <cell r="B754">
            <v>5054</v>
          </cell>
          <cell r="D754" t="str">
            <v>2.12.4.4.1.28.18</v>
          </cell>
          <cell r="E754" t="str">
            <v>Identificador de Grupo - 8 un.</v>
          </cell>
          <cell r="F754">
            <v>8</v>
          </cell>
          <cell r="I754">
            <v>0</v>
          </cell>
          <cell r="K754" t="str">
            <v/>
          </cell>
          <cell r="L754">
            <v>0</v>
          </cell>
        </row>
        <row r="755">
          <cell r="B755">
            <v>5055</v>
          </cell>
          <cell r="D755" t="str">
            <v>2.12.4.4.1.28.19</v>
          </cell>
          <cell r="E755" t="str">
            <v>Tampa Final para Borne J4 - 5 un.</v>
          </cell>
          <cell r="F755">
            <v>5</v>
          </cell>
          <cell r="I755">
            <v>0</v>
          </cell>
          <cell r="K755" t="str">
            <v/>
          </cell>
          <cell r="L755">
            <v>0</v>
          </cell>
        </row>
        <row r="756">
          <cell r="B756">
            <v>5056</v>
          </cell>
          <cell r="D756" t="str">
            <v>2.12.4.4.1.28.20</v>
          </cell>
          <cell r="E756" t="str">
            <v>Tampa Separação para Borne J4 - 4 un.</v>
          </cell>
          <cell r="F756">
            <v>4</v>
          </cell>
          <cell r="I756">
            <v>0</v>
          </cell>
          <cell r="K756" t="str">
            <v/>
          </cell>
          <cell r="L756">
            <v>0</v>
          </cell>
        </row>
        <row r="757">
          <cell r="B757">
            <v>5057</v>
          </cell>
          <cell r="D757" t="str">
            <v>2.12.4.4.1.28.21</v>
          </cell>
          <cell r="E757" t="str">
            <v>Cartela de Identificação para Borne J4 - 2 un.</v>
          </cell>
          <cell r="F757">
            <v>2</v>
          </cell>
          <cell r="I757">
            <v>0</v>
          </cell>
          <cell r="K757" t="str">
            <v/>
          </cell>
          <cell r="L757">
            <v>0</v>
          </cell>
        </row>
        <row r="758">
          <cell r="B758">
            <v>5058</v>
          </cell>
          <cell r="D758" t="str">
            <v>2.12.4.4.1.28.22</v>
          </cell>
          <cell r="E758" t="str">
            <v>Disjuntor Termomagnético Mono 10A  Curva B - 2 un.</v>
          </cell>
          <cell r="F758">
            <v>2</v>
          </cell>
          <cell r="I758">
            <v>0</v>
          </cell>
          <cell r="K758" t="str">
            <v/>
          </cell>
          <cell r="L758">
            <v>0</v>
          </cell>
        </row>
        <row r="759">
          <cell r="B759">
            <v>5059</v>
          </cell>
          <cell r="D759" t="str">
            <v>2.12.4.4.1.28.23</v>
          </cell>
          <cell r="E759" t="str">
            <v>Disjuntor Termomagnético Mono  6A  Curva B - 1 un.</v>
          </cell>
          <cell r="F759">
            <v>1</v>
          </cell>
          <cell r="I759">
            <v>0</v>
          </cell>
          <cell r="K759" t="str">
            <v/>
          </cell>
          <cell r="L759">
            <v>0</v>
          </cell>
        </row>
        <row r="760">
          <cell r="B760">
            <v>5060</v>
          </cell>
          <cell r="D760" t="str">
            <v>2.12.4.4.1.28.24</v>
          </cell>
          <cell r="E760" t="str">
            <v>Disjuntor Termomagnético Mono  4A  Curva B - 2 un.</v>
          </cell>
          <cell r="F760">
            <v>2</v>
          </cell>
          <cell r="I760">
            <v>0</v>
          </cell>
          <cell r="K760" t="str">
            <v/>
          </cell>
          <cell r="L760">
            <v>0</v>
          </cell>
        </row>
        <row r="761">
          <cell r="B761">
            <v>5061</v>
          </cell>
          <cell r="D761" t="str">
            <v>2.12.4.4.1.28.25</v>
          </cell>
          <cell r="E761" t="str">
            <v>Disjuntor Termomagnético Mono  2A  Curva B - 8 un.</v>
          </cell>
          <cell r="F761">
            <v>8</v>
          </cell>
          <cell r="I761">
            <v>0</v>
          </cell>
          <cell r="K761" t="str">
            <v/>
          </cell>
          <cell r="L761">
            <v>0</v>
          </cell>
        </row>
        <row r="762">
          <cell r="B762">
            <v>5062</v>
          </cell>
          <cell r="D762" t="str">
            <v>2.12.4.4.1.28.26</v>
          </cell>
          <cell r="E762" t="str">
            <v>Disjuntor Termomagnético Mono  2A  Curva C - 5 un.</v>
          </cell>
          <cell r="F762">
            <v>5</v>
          </cell>
          <cell r="I762">
            <v>0</v>
          </cell>
          <cell r="K762" t="str">
            <v/>
          </cell>
          <cell r="L762">
            <v>0</v>
          </cell>
        </row>
        <row r="763">
          <cell r="B763">
            <v>5063</v>
          </cell>
          <cell r="D763" t="str">
            <v>2.12.4.4.1.28.27</v>
          </cell>
          <cell r="E763" t="str">
            <v>Fusíveis de Vidro 5X20 Corrente Nominal  0,5A - 18 un.</v>
          </cell>
          <cell r="F763">
            <v>18</v>
          </cell>
          <cell r="I763">
            <v>0</v>
          </cell>
          <cell r="K763" t="str">
            <v/>
          </cell>
          <cell r="L763">
            <v>0</v>
          </cell>
        </row>
        <row r="764">
          <cell r="B764">
            <v>5064</v>
          </cell>
          <cell r="D764" t="str">
            <v>2.12.4.4.1.28.28</v>
          </cell>
          <cell r="E764" t="str">
            <v>Fusíveis de Vidro 5X20 Corrente Nominal  1A - 25 un.</v>
          </cell>
          <cell r="F764">
            <v>25</v>
          </cell>
          <cell r="I764">
            <v>0</v>
          </cell>
          <cell r="K764" t="str">
            <v/>
          </cell>
          <cell r="L764">
            <v>0</v>
          </cell>
        </row>
        <row r="765">
          <cell r="B765">
            <v>5065</v>
          </cell>
          <cell r="D765" t="str">
            <v>2.12.4.4.1.28.29</v>
          </cell>
          <cell r="E765" t="str">
            <v>No Break 1 Kva Ent. 115V/115 Vca Autonomia 30 min. - 1 un.</v>
          </cell>
          <cell r="F765">
            <v>1</v>
          </cell>
          <cell r="I765">
            <v>0</v>
          </cell>
          <cell r="K765" t="str">
            <v/>
          </cell>
          <cell r="L765">
            <v>0</v>
          </cell>
        </row>
        <row r="766">
          <cell r="B766">
            <v>5066</v>
          </cell>
          <cell r="D766" t="str">
            <v>2.12.4.4.1.28.30</v>
          </cell>
          <cell r="E766" t="str">
            <v>Kit Iluminação Fluorescente 18 W/127v c/reator conv. - 1 un.</v>
          </cell>
          <cell r="F766">
            <v>1</v>
          </cell>
          <cell r="I766">
            <v>0</v>
          </cell>
          <cell r="K766" t="str">
            <v/>
          </cell>
          <cell r="L766">
            <v>0</v>
          </cell>
        </row>
        <row r="767">
          <cell r="B767">
            <v>5067</v>
          </cell>
          <cell r="D767" t="str">
            <v>2.12.4.4.1.28.31</v>
          </cell>
          <cell r="E767" t="str">
            <v>Fim de Curso p/ Acionamento ilum. 1Na/1Nf 10A/500v - 1 un.</v>
          </cell>
          <cell r="F767">
            <v>1</v>
          </cell>
          <cell r="I767">
            <v>0</v>
          </cell>
          <cell r="K767" t="str">
            <v/>
          </cell>
          <cell r="L767">
            <v>0</v>
          </cell>
        </row>
        <row r="768">
          <cell r="B768">
            <v>5068</v>
          </cell>
          <cell r="D768" t="str">
            <v>2.12.4.4.1.28.32</v>
          </cell>
          <cell r="E768" t="str">
            <v>PainelTipo Sobrepor IP 54  Aço Carbono Pintura Cinza Mussel N 6,5 e Placa de Montagem Laranja 1200x800x300 (AxLxP) - 1 un.</v>
          </cell>
          <cell r="F768">
            <v>1</v>
          </cell>
          <cell r="I768">
            <v>0</v>
          </cell>
          <cell r="K768" t="str">
            <v/>
          </cell>
          <cell r="L768">
            <v>0</v>
          </cell>
        </row>
        <row r="769">
          <cell r="B769">
            <v>5069</v>
          </cell>
          <cell r="D769" t="str">
            <v>2.12.4.4.1.28.33</v>
          </cell>
          <cell r="E769" t="str">
            <v>Tomadas 2P+T Universal de Sobrepor 15A 250V - 3 un.</v>
          </cell>
          <cell r="F769">
            <v>3</v>
          </cell>
          <cell r="I769">
            <v>0</v>
          </cell>
          <cell r="K769" t="str">
            <v/>
          </cell>
          <cell r="L769">
            <v>0</v>
          </cell>
        </row>
        <row r="770">
          <cell r="B770">
            <v>5070</v>
          </cell>
          <cell r="D770" t="str">
            <v>2.12.4.4.1.28.34</v>
          </cell>
          <cell r="E770" t="str">
            <v>Relê de Interposição 6A, 1NAF,50A,24Vcc - 4 un.</v>
          </cell>
          <cell r="F770">
            <v>4</v>
          </cell>
          <cell r="I770">
            <v>0</v>
          </cell>
          <cell r="K770" t="str">
            <v/>
          </cell>
          <cell r="L770">
            <v>0</v>
          </cell>
        </row>
        <row r="771">
          <cell r="B771">
            <v>4585</v>
          </cell>
          <cell r="C771" t="str">
            <v>F</v>
          </cell>
          <cell r="D771" t="str">
            <v>12.2.4.1.28</v>
          </cell>
          <cell r="E771" t="str">
            <v>Painel de Automação composto por:</v>
          </cell>
          <cell r="F771" t="str">
            <v>un</v>
          </cell>
          <cell r="G771">
            <v>1</v>
          </cell>
          <cell r="H771">
            <v>35600.01</v>
          </cell>
          <cell r="I771">
            <v>27384.62</v>
          </cell>
          <cell r="J771">
            <v>1</v>
          </cell>
          <cell r="K771">
            <v>35600.01</v>
          </cell>
          <cell r="L771">
            <v>-0.01</v>
          </cell>
          <cell r="N771">
            <v>35600</v>
          </cell>
          <cell r="O771">
            <v>35600</v>
          </cell>
        </row>
        <row r="772">
          <cell r="B772">
            <v>4586</v>
          </cell>
          <cell r="D772" t="str">
            <v>2.12.2.4.1.28.1</v>
          </cell>
          <cell r="E772" t="str">
            <v>Base do Controlador Programável 16 entradas e 12 saídas á relê/transmissor  alimen.24Vcc - 1 un.</v>
          </cell>
          <cell r="F772">
            <v>1</v>
          </cell>
          <cell r="I772">
            <v>0</v>
          </cell>
          <cell r="K772" t="str">
            <v/>
          </cell>
          <cell r="L772">
            <v>0</v>
          </cell>
        </row>
        <row r="773">
          <cell r="B773">
            <v>4587</v>
          </cell>
          <cell r="D773" t="str">
            <v>2.12.2.4.1.28.2</v>
          </cell>
          <cell r="E773" t="str">
            <v>Unidade Central de processamento 14K memória Porta RS 232   - 1 un.</v>
          </cell>
          <cell r="F773">
            <v>1</v>
          </cell>
          <cell r="I773">
            <v>0</v>
          </cell>
          <cell r="K773" t="str">
            <v/>
          </cell>
          <cell r="L773">
            <v>0</v>
          </cell>
        </row>
        <row r="774">
          <cell r="B774">
            <v>4588</v>
          </cell>
          <cell r="D774" t="str">
            <v>2.12.2.4.1.28.3</v>
          </cell>
          <cell r="E774" t="str">
            <v>Módulo I/0 com 16 pontos,Entradas Digitais 24Vcc - 2 un.</v>
          </cell>
          <cell r="F774">
            <v>2</v>
          </cell>
          <cell r="I774">
            <v>0</v>
          </cell>
          <cell r="K774" t="str">
            <v/>
          </cell>
          <cell r="L774">
            <v>0</v>
          </cell>
        </row>
        <row r="775">
          <cell r="B775">
            <v>4589</v>
          </cell>
          <cell r="D775" t="str">
            <v>2.12.2.4.1.28.4</v>
          </cell>
          <cell r="E775" t="str">
            <v>Módulo I/0 com 16 pontos,Saídas a Relê,5-265Vca /125 Vcc, 2,5A - 4 un.</v>
          </cell>
          <cell r="F775">
            <v>4</v>
          </cell>
          <cell r="I775">
            <v>0</v>
          </cell>
          <cell r="K775" t="str">
            <v/>
          </cell>
          <cell r="L775">
            <v>0</v>
          </cell>
        </row>
        <row r="776">
          <cell r="B776">
            <v>4590</v>
          </cell>
          <cell r="D776" t="str">
            <v>2.12.2.4.1.28.5</v>
          </cell>
          <cell r="E776" t="str">
            <v>Terminador para expansão de I/0 ( lado direito) - 1 un.</v>
          </cell>
          <cell r="F776">
            <v>1</v>
          </cell>
          <cell r="I776">
            <v>0</v>
          </cell>
          <cell r="K776" t="str">
            <v/>
          </cell>
          <cell r="L776">
            <v>0</v>
          </cell>
        </row>
        <row r="777">
          <cell r="B777">
            <v>4591</v>
          </cell>
          <cell r="D777" t="str">
            <v>2.12.2.4.1.28.6</v>
          </cell>
          <cell r="E777" t="str">
            <v>Cabo de Comunicação RS-232 com 5 metros - 1 un.</v>
          </cell>
          <cell r="F777">
            <v>1</v>
          </cell>
          <cell r="I777">
            <v>0</v>
          </cell>
          <cell r="K777" t="str">
            <v/>
          </cell>
          <cell r="L777">
            <v>0</v>
          </cell>
        </row>
        <row r="778">
          <cell r="B778">
            <v>4592</v>
          </cell>
          <cell r="D778" t="str">
            <v>2.12.2.4.1.28.7</v>
          </cell>
          <cell r="E778" t="str">
            <v>Painel IHM cinza claro Teclado, RS-232 24 Vcc - 1 un.</v>
          </cell>
          <cell r="F778">
            <v>1</v>
          </cell>
          <cell r="I778">
            <v>0</v>
          </cell>
          <cell r="K778" t="str">
            <v/>
          </cell>
          <cell r="L778">
            <v>0</v>
          </cell>
        </row>
        <row r="779">
          <cell r="B779">
            <v>4593</v>
          </cell>
          <cell r="D779" t="str">
            <v>2.12.2.4.1.28.8</v>
          </cell>
          <cell r="E779" t="str">
            <v>Rádio Modem 900MHz Frequência Hoping com Interface Serial - 1 un.</v>
          </cell>
          <cell r="F779">
            <v>1</v>
          </cell>
          <cell r="I779">
            <v>0</v>
          </cell>
          <cell r="K779" t="str">
            <v/>
          </cell>
          <cell r="L779">
            <v>0</v>
          </cell>
        </row>
        <row r="780">
          <cell r="B780">
            <v>4594</v>
          </cell>
          <cell r="D780" t="str">
            <v>2.12.2.4.1.28.9</v>
          </cell>
          <cell r="E780" t="str">
            <v>Antena Omnidirecional 900 MHz Ganho de 9 DBI - 1 un.</v>
          </cell>
          <cell r="F780">
            <v>1</v>
          </cell>
          <cell r="I780">
            <v>0</v>
          </cell>
          <cell r="K780" t="str">
            <v/>
          </cell>
          <cell r="L780">
            <v>0</v>
          </cell>
        </row>
        <row r="781">
          <cell r="B781">
            <v>4595</v>
          </cell>
          <cell r="D781" t="str">
            <v>2.12.2.4.1.28.10</v>
          </cell>
          <cell r="E781" t="str">
            <v>Cabo de Coaxial c/ 60 cm com Conectores RP-SMA para N Plug - 1 un.</v>
          </cell>
          <cell r="F781">
            <v>1</v>
          </cell>
          <cell r="I781">
            <v>0</v>
          </cell>
          <cell r="K781" t="str">
            <v/>
          </cell>
          <cell r="L781">
            <v>0</v>
          </cell>
        </row>
        <row r="782">
          <cell r="B782">
            <v>4596</v>
          </cell>
          <cell r="D782" t="str">
            <v>2.12.2.4.1.28.11</v>
          </cell>
          <cell r="E782" t="str">
            <v>Cabo Extensor para Ambientes Externos Plug LMR 400,N Plug - 1 un.</v>
          </cell>
          <cell r="F782">
            <v>1</v>
          </cell>
          <cell r="I782">
            <v>0</v>
          </cell>
          <cell r="K782" t="str">
            <v/>
          </cell>
          <cell r="L782">
            <v>0</v>
          </cell>
        </row>
        <row r="783">
          <cell r="B783">
            <v>4597</v>
          </cell>
          <cell r="D783" t="str">
            <v>2.12.2.4.1.28.12</v>
          </cell>
          <cell r="E783" t="str">
            <v>Protetor contra Descargas Atmosféricas Njack-&gt;BH C/RLX-RFN1014-1 - 1 un.</v>
          </cell>
          <cell r="F783">
            <v>1</v>
          </cell>
          <cell r="I783">
            <v>0</v>
          </cell>
          <cell r="K783" t="str">
            <v/>
          </cell>
          <cell r="L783">
            <v>0</v>
          </cell>
        </row>
        <row r="784">
          <cell r="B784">
            <v>4598</v>
          </cell>
          <cell r="D784" t="str">
            <v>2.12.2.4.1.28.13</v>
          </cell>
          <cell r="E784" t="str">
            <v>Fonte de Alimentação Chaveada Alm.127Vca Saída de 24 Vcc 5A - 1 un.</v>
          </cell>
          <cell r="F784">
            <v>1</v>
          </cell>
          <cell r="I784">
            <v>0</v>
          </cell>
          <cell r="K784" t="str">
            <v/>
          </cell>
          <cell r="L784">
            <v>0</v>
          </cell>
        </row>
        <row r="785">
          <cell r="B785">
            <v>4599</v>
          </cell>
          <cell r="D785" t="str">
            <v>2.12.2.4.1.28.14</v>
          </cell>
          <cell r="E785" t="str">
            <v>Fonte de Alimentação Chaveada Alm.127Vca Saída de 24 Vcc 1,3A - 1 un.</v>
          </cell>
          <cell r="F785">
            <v>1</v>
          </cell>
          <cell r="I785">
            <v>0</v>
          </cell>
          <cell r="K785" t="str">
            <v/>
          </cell>
          <cell r="L785">
            <v>0</v>
          </cell>
        </row>
        <row r="786">
          <cell r="B786">
            <v>4600</v>
          </cell>
          <cell r="D786" t="str">
            <v>2.12.2.4.1.28.15</v>
          </cell>
          <cell r="E786" t="str">
            <v>Borne de Passagem para cabos de até 4mm² - 95 un.</v>
          </cell>
          <cell r="F786">
            <v>95</v>
          </cell>
          <cell r="I786">
            <v>0</v>
          </cell>
          <cell r="K786" t="str">
            <v/>
          </cell>
          <cell r="L786">
            <v>0</v>
          </cell>
        </row>
        <row r="787">
          <cell r="B787">
            <v>4601</v>
          </cell>
          <cell r="D787" t="str">
            <v>2.12.2.4.1.28.16</v>
          </cell>
          <cell r="E787" t="str">
            <v>Borne de Fusível com Indicador Led 24v p/ Cabo 4mm² - 40 un.</v>
          </cell>
          <cell r="F787">
            <v>40</v>
          </cell>
          <cell r="I787">
            <v>0</v>
          </cell>
          <cell r="K787" t="str">
            <v/>
          </cell>
          <cell r="L787">
            <v>0</v>
          </cell>
        </row>
        <row r="788">
          <cell r="B788">
            <v>4602</v>
          </cell>
          <cell r="D788" t="str">
            <v>2.12.2.4.1.28.17</v>
          </cell>
          <cell r="E788" t="str">
            <v>Terminal Poste para Borne 1492-J4 - 8 un.</v>
          </cell>
          <cell r="F788">
            <v>8</v>
          </cell>
          <cell r="I788">
            <v>0</v>
          </cell>
          <cell r="K788" t="str">
            <v/>
          </cell>
          <cell r="L788">
            <v>0</v>
          </cell>
        </row>
        <row r="789">
          <cell r="B789">
            <v>4603</v>
          </cell>
          <cell r="D789" t="str">
            <v>2.12.2.4.1.28.18</v>
          </cell>
          <cell r="E789" t="str">
            <v>Identificador de Grupo - 8 un.</v>
          </cell>
          <cell r="F789">
            <v>8</v>
          </cell>
          <cell r="I789">
            <v>0</v>
          </cell>
          <cell r="K789" t="str">
            <v/>
          </cell>
          <cell r="L789">
            <v>0</v>
          </cell>
        </row>
        <row r="790">
          <cell r="B790">
            <v>4604</v>
          </cell>
          <cell r="D790" t="str">
            <v>2.12.2.4.1.28.19</v>
          </cell>
          <cell r="E790" t="str">
            <v>Tampa Final para Borne J4 - 5 un.</v>
          </cell>
          <cell r="F790">
            <v>5</v>
          </cell>
          <cell r="I790">
            <v>0</v>
          </cell>
          <cell r="K790" t="str">
            <v/>
          </cell>
          <cell r="L790">
            <v>0</v>
          </cell>
        </row>
        <row r="791">
          <cell r="B791">
            <v>4605</v>
          </cell>
          <cell r="D791" t="str">
            <v>2.12.2.4.1.28.20</v>
          </cell>
          <cell r="E791" t="str">
            <v>Tampa Separação para Borne J4 - 4 un.</v>
          </cell>
          <cell r="F791">
            <v>4</v>
          </cell>
          <cell r="I791">
            <v>0</v>
          </cell>
          <cell r="K791" t="str">
            <v/>
          </cell>
          <cell r="L791">
            <v>0</v>
          </cell>
        </row>
        <row r="792">
          <cell r="B792">
            <v>4606</v>
          </cell>
          <cell r="D792" t="str">
            <v>2.12.2.4.1.28.21</v>
          </cell>
          <cell r="E792" t="str">
            <v>Cartela de Identificação para Borne J4 - 2 un.</v>
          </cell>
          <cell r="F792">
            <v>2</v>
          </cell>
          <cell r="I792">
            <v>0</v>
          </cell>
          <cell r="K792" t="str">
            <v/>
          </cell>
          <cell r="L792">
            <v>0</v>
          </cell>
        </row>
        <row r="793">
          <cell r="B793">
            <v>4607</v>
          </cell>
          <cell r="D793" t="str">
            <v>2.12.2.4.1.28.22</v>
          </cell>
          <cell r="E793" t="str">
            <v>Disjuntor Termomagnético Mono 10A  Curva B - 2 un.</v>
          </cell>
          <cell r="F793">
            <v>2</v>
          </cell>
          <cell r="I793">
            <v>0</v>
          </cell>
          <cell r="K793" t="str">
            <v/>
          </cell>
          <cell r="L793">
            <v>0</v>
          </cell>
        </row>
        <row r="794">
          <cell r="B794">
            <v>4608</v>
          </cell>
          <cell r="D794" t="str">
            <v>2.12.2.4.1.28.23</v>
          </cell>
          <cell r="E794" t="str">
            <v>Disjuntor Termomagnético Mono  6A  Curva B - 1 un.</v>
          </cell>
          <cell r="F794">
            <v>1</v>
          </cell>
          <cell r="I794">
            <v>0</v>
          </cell>
          <cell r="K794" t="str">
            <v/>
          </cell>
          <cell r="L794">
            <v>0</v>
          </cell>
        </row>
        <row r="795">
          <cell r="B795">
            <v>4609</v>
          </cell>
          <cell r="D795" t="str">
            <v>2.12.2.4.1.28.24</v>
          </cell>
          <cell r="E795" t="str">
            <v>Disjuntor Termomagnético Mono  4A  Curva B - 2 un.</v>
          </cell>
          <cell r="F795">
            <v>2</v>
          </cell>
          <cell r="I795">
            <v>0</v>
          </cell>
          <cell r="K795" t="str">
            <v/>
          </cell>
          <cell r="L795">
            <v>0</v>
          </cell>
        </row>
        <row r="796">
          <cell r="B796">
            <v>4610</v>
          </cell>
          <cell r="D796" t="str">
            <v>2.12.2.4.1.28.25</v>
          </cell>
          <cell r="E796" t="str">
            <v>Disjuntor Termomagnético Mono  2A  Curva B - 8 un.</v>
          </cell>
          <cell r="F796">
            <v>8</v>
          </cell>
          <cell r="I796">
            <v>0</v>
          </cell>
          <cell r="K796" t="str">
            <v/>
          </cell>
          <cell r="L796">
            <v>0</v>
          </cell>
        </row>
        <row r="797">
          <cell r="B797">
            <v>4611</v>
          </cell>
          <cell r="D797" t="str">
            <v>2.12.2.4.1.28.26</v>
          </cell>
          <cell r="E797" t="str">
            <v>Disjuntor Termomagnético Mono  2A  Curva C - 5 un.</v>
          </cell>
          <cell r="F797">
            <v>5</v>
          </cell>
          <cell r="I797">
            <v>0</v>
          </cell>
          <cell r="K797" t="str">
            <v/>
          </cell>
          <cell r="L797">
            <v>0</v>
          </cell>
        </row>
        <row r="798">
          <cell r="B798">
            <v>4612</v>
          </cell>
          <cell r="D798" t="str">
            <v>2.12.2.4.1.28.27</v>
          </cell>
          <cell r="E798" t="str">
            <v>Fusíveis de Vidro 5X20 Corrente Nominal  0,5A - 18 un.</v>
          </cell>
          <cell r="F798">
            <v>18</v>
          </cell>
          <cell r="I798">
            <v>0</v>
          </cell>
          <cell r="K798" t="str">
            <v/>
          </cell>
          <cell r="L798">
            <v>0</v>
          </cell>
        </row>
        <row r="799">
          <cell r="B799">
            <v>4613</v>
          </cell>
          <cell r="D799" t="str">
            <v>2.12.2.4.1.28.28</v>
          </cell>
          <cell r="E799" t="str">
            <v>Fusíveis de Vidro 5X20 Corrente Nominal  1A - 25 un.</v>
          </cell>
          <cell r="F799">
            <v>25</v>
          </cell>
          <cell r="I799">
            <v>0</v>
          </cell>
          <cell r="K799" t="str">
            <v/>
          </cell>
          <cell r="L799">
            <v>0</v>
          </cell>
        </row>
        <row r="800">
          <cell r="B800">
            <v>4614</v>
          </cell>
          <cell r="D800" t="str">
            <v>2.12.2.4.1.28.29</v>
          </cell>
          <cell r="E800" t="str">
            <v>No Break 1 Kva Ent. 115V/115 Vca Autonomia 30 min. - 1 un.</v>
          </cell>
          <cell r="F800">
            <v>1</v>
          </cell>
          <cell r="I800">
            <v>0</v>
          </cell>
          <cell r="K800" t="str">
            <v/>
          </cell>
          <cell r="L800">
            <v>0</v>
          </cell>
        </row>
        <row r="801">
          <cell r="B801">
            <v>4615</v>
          </cell>
          <cell r="D801" t="str">
            <v>2.12.2.4.1.28.30</v>
          </cell>
          <cell r="E801" t="str">
            <v>Kit Iluminação Fluorescente 18 W/127 V c/reator conv. - 1 un.</v>
          </cell>
          <cell r="F801">
            <v>1</v>
          </cell>
          <cell r="I801">
            <v>0</v>
          </cell>
          <cell r="K801" t="str">
            <v/>
          </cell>
          <cell r="L801">
            <v>0</v>
          </cell>
        </row>
        <row r="802">
          <cell r="B802">
            <v>4616</v>
          </cell>
          <cell r="D802" t="str">
            <v>2.12.2.4.1.28.31</v>
          </cell>
          <cell r="E802" t="str">
            <v>Fim de Curso p/ Acionamento ilum. 1Na/1Nf 10A/500v - 1 un.</v>
          </cell>
          <cell r="F802">
            <v>1</v>
          </cell>
          <cell r="I802">
            <v>0</v>
          </cell>
          <cell r="K802" t="str">
            <v/>
          </cell>
          <cell r="L802">
            <v>0</v>
          </cell>
        </row>
        <row r="803">
          <cell r="B803">
            <v>4617</v>
          </cell>
          <cell r="D803" t="str">
            <v>2.12.2.4.1.28.32</v>
          </cell>
          <cell r="E803" t="str">
            <v>PainelTipo Sobrepor IP 54  Aço Carbono Pintura Cinza Mussel N 6,5 e Placa de Montagem Laranja 1200x800x300 (AxLxP) - 1 un.</v>
          </cell>
          <cell r="F803">
            <v>1</v>
          </cell>
          <cell r="I803">
            <v>0</v>
          </cell>
          <cell r="K803" t="str">
            <v/>
          </cell>
          <cell r="L803">
            <v>0</v>
          </cell>
        </row>
        <row r="804">
          <cell r="B804">
            <v>4618</v>
          </cell>
          <cell r="D804" t="str">
            <v>2.12.2.4.1.28.33</v>
          </cell>
          <cell r="E804" t="str">
            <v>Tomadas 2P+T Universal de Sobrepor 15A 250V - 3 un.</v>
          </cell>
          <cell r="F804">
            <v>3</v>
          </cell>
          <cell r="I804">
            <v>0</v>
          </cell>
          <cell r="K804" t="str">
            <v/>
          </cell>
          <cell r="L804">
            <v>0</v>
          </cell>
        </row>
        <row r="805">
          <cell r="B805">
            <v>4619</v>
          </cell>
          <cell r="D805" t="str">
            <v>2.12.2.4.1.28.34</v>
          </cell>
          <cell r="E805" t="str">
            <v>Relê de Interposição 6A, 1NAF,100A,24Vcc - 4 un.</v>
          </cell>
          <cell r="F805">
            <v>4</v>
          </cell>
          <cell r="I805">
            <v>0</v>
          </cell>
          <cell r="K805" t="str">
            <v/>
          </cell>
          <cell r="L805">
            <v>0</v>
          </cell>
        </row>
        <row r="806">
          <cell r="B806">
            <v>4811</v>
          </cell>
          <cell r="C806" t="str">
            <v>F</v>
          </cell>
          <cell r="D806" t="str">
            <v>12.3.4.1.28</v>
          </cell>
          <cell r="E806" t="str">
            <v>Painel de Automação composto por:</v>
          </cell>
          <cell r="F806" t="str">
            <v>un</v>
          </cell>
          <cell r="G806">
            <v>1</v>
          </cell>
          <cell r="H806">
            <v>46440</v>
          </cell>
          <cell r="I806">
            <v>35723.08</v>
          </cell>
          <cell r="J806">
            <v>1</v>
          </cell>
          <cell r="K806">
            <v>46440</v>
          </cell>
          <cell r="L806">
            <v>0</v>
          </cell>
          <cell r="N806">
            <v>46440</v>
          </cell>
          <cell r="O806">
            <v>46440</v>
          </cell>
        </row>
        <row r="807">
          <cell r="B807">
            <v>4812</v>
          </cell>
          <cell r="D807" t="str">
            <v>2.12.3.4.1.28.1</v>
          </cell>
          <cell r="E807" t="str">
            <v>Base do Controlador Programável 16 entradas e 12 saídas á relê/transmissor  alimen.24Vcc - 1 un.</v>
          </cell>
          <cell r="F807">
            <v>1</v>
          </cell>
          <cell r="I807">
            <v>0</v>
          </cell>
          <cell r="K807" t="str">
            <v/>
          </cell>
          <cell r="L807">
            <v>0</v>
          </cell>
        </row>
        <row r="808">
          <cell r="B808">
            <v>4813</v>
          </cell>
          <cell r="D808" t="str">
            <v>2.12.3.4.1.28.2</v>
          </cell>
          <cell r="E808" t="str">
            <v>Unidade Central de processamento 14K memória Porta RS 232   - 1 un.</v>
          </cell>
          <cell r="F808">
            <v>1</v>
          </cell>
          <cell r="I808">
            <v>0</v>
          </cell>
          <cell r="K808" t="str">
            <v/>
          </cell>
          <cell r="L808">
            <v>0</v>
          </cell>
        </row>
        <row r="809">
          <cell r="B809">
            <v>4814</v>
          </cell>
          <cell r="D809" t="str">
            <v>2.12.3.4.1.28.3</v>
          </cell>
          <cell r="E809" t="str">
            <v>Módulo I/0 com 16 pontos,Entradas Digitais 24Vcc - 2 un.</v>
          </cell>
          <cell r="F809">
            <v>2</v>
          </cell>
          <cell r="I809">
            <v>0</v>
          </cell>
          <cell r="K809" t="str">
            <v/>
          </cell>
          <cell r="L809">
            <v>0</v>
          </cell>
        </row>
        <row r="810">
          <cell r="B810">
            <v>4815</v>
          </cell>
          <cell r="D810" t="str">
            <v>2.12.3.4.1.28.4</v>
          </cell>
          <cell r="E810" t="str">
            <v>Módulo I/0 com 16 pontos,Saídas a Relê,5-265Vca /125 Vcc, 2,5A - 4 un.</v>
          </cell>
          <cell r="F810">
            <v>4</v>
          </cell>
          <cell r="I810">
            <v>0</v>
          </cell>
          <cell r="K810" t="str">
            <v/>
          </cell>
          <cell r="L810">
            <v>0</v>
          </cell>
        </row>
        <row r="811">
          <cell r="B811">
            <v>4816</v>
          </cell>
          <cell r="D811" t="str">
            <v>2.12.3.4.1.28.5</v>
          </cell>
          <cell r="E811" t="str">
            <v>Terminador para expansão de I/0 ( lado direito) - 1 un.</v>
          </cell>
          <cell r="F811">
            <v>1</v>
          </cell>
          <cell r="I811">
            <v>0</v>
          </cell>
          <cell r="K811" t="str">
            <v/>
          </cell>
          <cell r="L811">
            <v>0</v>
          </cell>
        </row>
        <row r="812">
          <cell r="B812">
            <v>4817</v>
          </cell>
          <cell r="D812" t="str">
            <v>2.12.3.4.1.28.6</v>
          </cell>
          <cell r="E812" t="str">
            <v>Cabo de Comunicação RS-232 com 5 metros - 1 un.</v>
          </cell>
          <cell r="F812">
            <v>1</v>
          </cell>
          <cell r="I812">
            <v>0</v>
          </cell>
          <cell r="K812" t="str">
            <v/>
          </cell>
          <cell r="L812">
            <v>0</v>
          </cell>
        </row>
        <row r="813">
          <cell r="B813">
            <v>4818</v>
          </cell>
          <cell r="D813" t="str">
            <v>2.12.3.4.1.28.7</v>
          </cell>
          <cell r="E813" t="str">
            <v>Painel IHM cinza claro Teclado, RS-232 24 Vcc - 1 un.</v>
          </cell>
          <cell r="F813">
            <v>1</v>
          </cell>
          <cell r="I813">
            <v>0</v>
          </cell>
          <cell r="K813" t="str">
            <v/>
          </cell>
          <cell r="L813">
            <v>0</v>
          </cell>
        </row>
        <row r="814">
          <cell r="B814">
            <v>4819</v>
          </cell>
          <cell r="D814" t="str">
            <v>2.12.3.4.1.28.8</v>
          </cell>
          <cell r="E814" t="str">
            <v>Rádio Modem 900MHz Frequência Hoping com Interface Serial - 1 un.</v>
          </cell>
          <cell r="F814">
            <v>1</v>
          </cell>
          <cell r="I814">
            <v>0</v>
          </cell>
          <cell r="K814" t="str">
            <v/>
          </cell>
          <cell r="L814">
            <v>0</v>
          </cell>
        </row>
        <row r="815">
          <cell r="B815">
            <v>4820</v>
          </cell>
          <cell r="D815" t="str">
            <v>2.12.3.4.1.28.9</v>
          </cell>
          <cell r="E815" t="str">
            <v>Antena Omnidirecional 900 MHz Ganho de 9 DBI - 1 un.</v>
          </cell>
          <cell r="F815">
            <v>1</v>
          </cell>
          <cell r="I815">
            <v>0</v>
          </cell>
          <cell r="K815" t="str">
            <v/>
          </cell>
          <cell r="L815">
            <v>0</v>
          </cell>
        </row>
        <row r="816">
          <cell r="B816">
            <v>4821</v>
          </cell>
          <cell r="D816" t="str">
            <v>2.12.3.4.1.28.10</v>
          </cell>
          <cell r="E816" t="str">
            <v>Cabo de Coaxial c/ 60 cm com Conectores RP-SMA para N Plug - 1 un.</v>
          </cell>
          <cell r="F816">
            <v>1</v>
          </cell>
          <cell r="I816">
            <v>0</v>
          </cell>
          <cell r="K816" t="str">
            <v/>
          </cell>
          <cell r="L816">
            <v>0</v>
          </cell>
        </row>
        <row r="817">
          <cell r="B817">
            <v>4822</v>
          </cell>
          <cell r="D817" t="str">
            <v>2.12.3.4.1.28.11</v>
          </cell>
          <cell r="E817" t="str">
            <v>Cabo Extensor para Ambientes Externos Plug LMR 400,N Plug - 1 un.</v>
          </cell>
          <cell r="F817">
            <v>1</v>
          </cell>
          <cell r="I817">
            <v>0</v>
          </cell>
          <cell r="K817" t="str">
            <v/>
          </cell>
          <cell r="L817">
            <v>0</v>
          </cell>
        </row>
        <row r="818">
          <cell r="B818">
            <v>4823</v>
          </cell>
          <cell r="D818" t="str">
            <v>2.12.3.4.1.28.12</v>
          </cell>
          <cell r="E818" t="str">
            <v>Protetor contra Descargas Atmosféricas Njack-&gt; BH C/RLX-RFN1014-1 - 1 un.</v>
          </cell>
          <cell r="F818">
            <v>1</v>
          </cell>
          <cell r="I818">
            <v>0</v>
          </cell>
          <cell r="K818" t="str">
            <v/>
          </cell>
          <cell r="L818">
            <v>0</v>
          </cell>
        </row>
        <row r="819">
          <cell r="B819">
            <v>4824</v>
          </cell>
          <cell r="D819" t="str">
            <v>2.12.3.4.1.28.13</v>
          </cell>
          <cell r="E819" t="str">
            <v>Fonte de Alimentação Chaveada Alm.127Vca Saída de 24 Vcc 5A - 1 un.</v>
          </cell>
          <cell r="F819">
            <v>1</v>
          </cell>
          <cell r="I819">
            <v>0</v>
          </cell>
          <cell r="K819" t="str">
            <v/>
          </cell>
          <cell r="L819">
            <v>0</v>
          </cell>
        </row>
        <row r="820">
          <cell r="B820">
            <v>4825</v>
          </cell>
          <cell r="D820" t="str">
            <v>2.12.3.4.1.28.14</v>
          </cell>
          <cell r="E820" t="str">
            <v>Fonte de Alimentação Chaveada Alm.127Vca Saída de 24 Vcc 1,3A - 1 un.</v>
          </cell>
          <cell r="F820">
            <v>1</v>
          </cell>
          <cell r="I820">
            <v>0</v>
          </cell>
          <cell r="K820" t="str">
            <v/>
          </cell>
          <cell r="L820">
            <v>0</v>
          </cell>
        </row>
        <row r="821">
          <cell r="B821">
            <v>4826</v>
          </cell>
          <cell r="D821" t="str">
            <v>2.12.3.4.1.28.15</v>
          </cell>
          <cell r="E821" t="str">
            <v>Borne de Passagem para cabos de até 4mm² - 95 un.</v>
          </cell>
          <cell r="F821">
            <v>95</v>
          </cell>
          <cell r="I821">
            <v>0</v>
          </cell>
          <cell r="K821" t="str">
            <v/>
          </cell>
          <cell r="L821">
            <v>0</v>
          </cell>
        </row>
        <row r="822">
          <cell r="B822">
            <v>4827</v>
          </cell>
          <cell r="D822" t="str">
            <v>2.12.3.4.1.28.16</v>
          </cell>
          <cell r="E822" t="str">
            <v>Borne de Fusível com Indicador Led 24v p/ Cabo 4mm² - 40 un.</v>
          </cell>
          <cell r="F822">
            <v>40</v>
          </cell>
          <cell r="I822">
            <v>0</v>
          </cell>
          <cell r="K822" t="str">
            <v/>
          </cell>
          <cell r="L822">
            <v>0</v>
          </cell>
        </row>
        <row r="823">
          <cell r="B823">
            <v>4828</v>
          </cell>
          <cell r="D823" t="str">
            <v>2.12.3.4.1.28.17</v>
          </cell>
          <cell r="E823" t="str">
            <v>Terminal Poste para Borne 1492-J4 - 8 un.</v>
          </cell>
          <cell r="F823">
            <v>8</v>
          </cell>
          <cell r="I823">
            <v>0</v>
          </cell>
          <cell r="K823" t="str">
            <v/>
          </cell>
          <cell r="L823">
            <v>0</v>
          </cell>
        </row>
        <row r="824">
          <cell r="B824">
            <v>4829</v>
          </cell>
          <cell r="D824" t="str">
            <v>2.12.3.4.1.28.18</v>
          </cell>
          <cell r="E824" t="str">
            <v>Identificador de Grupo - 8 un.</v>
          </cell>
          <cell r="F824">
            <v>8</v>
          </cell>
          <cell r="I824">
            <v>0</v>
          </cell>
          <cell r="K824" t="str">
            <v/>
          </cell>
          <cell r="L824">
            <v>0</v>
          </cell>
        </row>
        <row r="825">
          <cell r="B825">
            <v>4830</v>
          </cell>
          <cell r="D825" t="str">
            <v>2.12.3.4.1.28.19</v>
          </cell>
          <cell r="E825" t="str">
            <v>Tampa Final para Borne J4 - 5 un.</v>
          </cell>
          <cell r="F825">
            <v>5</v>
          </cell>
          <cell r="I825">
            <v>0</v>
          </cell>
          <cell r="K825" t="str">
            <v/>
          </cell>
          <cell r="L825">
            <v>0</v>
          </cell>
        </row>
        <row r="826">
          <cell r="B826">
            <v>4831</v>
          </cell>
          <cell r="D826" t="str">
            <v>2.12.3.4.1.28.20</v>
          </cell>
          <cell r="E826" t="str">
            <v>Tampa Separação para Borne J4 - 4 un.</v>
          </cell>
          <cell r="F826">
            <v>4</v>
          </cell>
          <cell r="I826">
            <v>0</v>
          </cell>
          <cell r="K826" t="str">
            <v/>
          </cell>
          <cell r="L826">
            <v>0</v>
          </cell>
        </row>
        <row r="827">
          <cell r="B827">
            <v>4832</v>
          </cell>
          <cell r="D827" t="str">
            <v>2.12.3.4.1.28.21</v>
          </cell>
          <cell r="E827" t="str">
            <v>Cartela de Identificação para Borne J4 - 2 un.</v>
          </cell>
          <cell r="F827">
            <v>2</v>
          </cell>
          <cell r="I827">
            <v>0</v>
          </cell>
          <cell r="K827" t="str">
            <v/>
          </cell>
          <cell r="L827">
            <v>0</v>
          </cell>
        </row>
        <row r="828">
          <cell r="B828">
            <v>4833</v>
          </cell>
          <cell r="D828" t="str">
            <v>2.12.3.4.1.28.22</v>
          </cell>
          <cell r="E828" t="str">
            <v>Disjuntor Termomagnético Mono 10A  Curva B - 2 un.</v>
          </cell>
          <cell r="F828">
            <v>2</v>
          </cell>
          <cell r="I828">
            <v>0</v>
          </cell>
          <cell r="K828" t="str">
            <v/>
          </cell>
          <cell r="L828">
            <v>0</v>
          </cell>
        </row>
        <row r="829">
          <cell r="B829">
            <v>4834</v>
          </cell>
          <cell r="D829" t="str">
            <v>2.12.3.4.1.28.23</v>
          </cell>
          <cell r="E829" t="str">
            <v>Disjuntor Termomagnético Mono  6A  Curva B - 1 un.</v>
          </cell>
          <cell r="F829">
            <v>1</v>
          </cell>
          <cell r="I829">
            <v>0</v>
          </cell>
          <cell r="K829" t="str">
            <v/>
          </cell>
          <cell r="L829">
            <v>0</v>
          </cell>
        </row>
        <row r="830">
          <cell r="B830">
            <v>4835</v>
          </cell>
          <cell r="D830" t="str">
            <v>2.12.3.4.1.28.24</v>
          </cell>
          <cell r="E830" t="str">
            <v>Disjuntor Termomagnético Mono  4A  Curva B - 2 un.</v>
          </cell>
          <cell r="F830">
            <v>2</v>
          </cell>
          <cell r="I830">
            <v>0</v>
          </cell>
          <cell r="K830" t="str">
            <v/>
          </cell>
          <cell r="L830">
            <v>0</v>
          </cell>
        </row>
        <row r="831">
          <cell r="B831">
            <v>4836</v>
          </cell>
          <cell r="D831" t="str">
            <v>2.12.3.4.1.28.25</v>
          </cell>
          <cell r="E831" t="str">
            <v>Disjuntor Termomagnético Mono  2A  Curva B - 8 un.</v>
          </cell>
          <cell r="F831">
            <v>8</v>
          </cell>
          <cell r="I831">
            <v>0</v>
          </cell>
          <cell r="K831" t="str">
            <v/>
          </cell>
          <cell r="L831">
            <v>0</v>
          </cell>
        </row>
        <row r="832">
          <cell r="B832">
            <v>4837</v>
          </cell>
          <cell r="D832" t="str">
            <v>2.12.3.4.1.28.26</v>
          </cell>
          <cell r="E832" t="str">
            <v>Disjuntor Termomagnético Mono  2A  Curva C - 5 un.</v>
          </cell>
          <cell r="F832">
            <v>5</v>
          </cell>
          <cell r="I832">
            <v>0</v>
          </cell>
          <cell r="K832" t="str">
            <v/>
          </cell>
          <cell r="L832">
            <v>0</v>
          </cell>
        </row>
        <row r="833">
          <cell r="B833">
            <v>4838</v>
          </cell>
          <cell r="D833" t="str">
            <v>2.12.3.4.1.28.27</v>
          </cell>
          <cell r="E833" t="str">
            <v>Fusíveis de Vidro 5X20 Corrente Nominal  0,5A - 18 un.</v>
          </cell>
          <cell r="F833">
            <v>18</v>
          </cell>
          <cell r="I833">
            <v>0</v>
          </cell>
          <cell r="K833" t="str">
            <v/>
          </cell>
          <cell r="L833">
            <v>0</v>
          </cell>
        </row>
        <row r="834">
          <cell r="B834">
            <v>4839</v>
          </cell>
          <cell r="D834" t="str">
            <v>2.12.3.4.1.28.28</v>
          </cell>
          <cell r="E834" t="str">
            <v>Fusíveis de Vidro 5X20 Corrente Nominal  1A - 25 un.</v>
          </cell>
          <cell r="F834">
            <v>25</v>
          </cell>
          <cell r="I834">
            <v>0</v>
          </cell>
          <cell r="K834" t="str">
            <v/>
          </cell>
          <cell r="L834">
            <v>0</v>
          </cell>
        </row>
        <row r="835">
          <cell r="B835">
            <v>4840</v>
          </cell>
          <cell r="D835" t="str">
            <v>2.12.3.4.1.28.29</v>
          </cell>
          <cell r="E835" t="str">
            <v>No Break 2 Kva Ent. 115V/115 Vca Autonomia 30 min. - 1 un.</v>
          </cell>
          <cell r="F835">
            <v>1</v>
          </cell>
          <cell r="I835">
            <v>0</v>
          </cell>
          <cell r="K835" t="str">
            <v/>
          </cell>
          <cell r="L835">
            <v>0</v>
          </cell>
        </row>
        <row r="836">
          <cell r="B836">
            <v>4841</v>
          </cell>
          <cell r="D836" t="str">
            <v>2.12.3.4.1.28.30</v>
          </cell>
          <cell r="E836" t="str">
            <v>Kit Iluminação Fluorescente 18 W/220v c/reator conv. - 1 un.</v>
          </cell>
          <cell r="F836">
            <v>1</v>
          </cell>
          <cell r="I836">
            <v>0</v>
          </cell>
          <cell r="K836" t="str">
            <v/>
          </cell>
          <cell r="L836">
            <v>0</v>
          </cell>
        </row>
        <row r="837">
          <cell r="B837">
            <v>4842</v>
          </cell>
          <cell r="D837" t="str">
            <v>2.12.3.4.1.28.31</v>
          </cell>
          <cell r="E837" t="str">
            <v>Fim de Curso p/ Acionamento ilum. 1Na/1Nf 10A/500v - 1 un.</v>
          </cell>
          <cell r="F837">
            <v>1</v>
          </cell>
          <cell r="I837">
            <v>0</v>
          </cell>
          <cell r="K837" t="str">
            <v/>
          </cell>
          <cell r="L837">
            <v>0</v>
          </cell>
        </row>
        <row r="838">
          <cell r="B838">
            <v>4843</v>
          </cell>
          <cell r="D838" t="str">
            <v>2.12.3.4.1.28.32</v>
          </cell>
          <cell r="E838" t="str">
            <v>PainelTipo Sobrepor IP 54  Aço Carbono Pintura Cinza Mussel N 6,5 e Placa de Montagem Laranja 1200x800x300 (AxLxP) - 1 un.</v>
          </cell>
          <cell r="F838">
            <v>1</v>
          </cell>
          <cell r="I838">
            <v>0</v>
          </cell>
          <cell r="K838" t="str">
            <v/>
          </cell>
          <cell r="L838">
            <v>0</v>
          </cell>
        </row>
        <row r="839">
          <cell r="B839">
            <v>4844</v>
          </cell>
          <cell r="D839" t="str">
            <v>2.12.3.4.1.28.33</v>
          </cell>
          <cell r="E839" t="str">
            <v>Tomadas 2P+T Universal de Sobrepor 15A 250V - 3 un.</v>
          </cell>
          <cell r="F839">
            <v>3</v>
          </cell>
          <cell r="I839">
            <v>0</v>
          </cell>
          <cell r="K839" t="str">
            <v/>
          </cell>
          <cell r="L839">
            <v>0</v>
          </cell>
        </row>
        <row r="840">
          <cell r="B840">
            <v>4845</v>
          </cell>
          <cell r="D840" t="str">
            <v>2.12.3.4.1.28.34</v>
          </cell>
          <cell r="E840" t="str">
            <v>Relê de Interposição 6A, 1NAF,80A,24Vcc - 4 un.</v>
          </cell>
          <cell r="F840">
            <v>4</v>
          </cell>
          <cell r="I840">
            <v>0</v>
          </cell>
          <cell r="K840" t="str">
            <v/>
          </cell>
          <cell r="L840">
            <v>0</v>
          </cell>
        </row>
        <row r="841">
          <cell r="B841">
            <v>5269</v>
          </cell>
          <cell r="C841" t="str">
            <v>F</v>
          </cell>
          <cell r="D841" t="str">
            <v>12.5.4.1.28</v>
          </cell>
          <cell r="E841" t="str">
            <v>Painel de Automação composto por:</v>
          </cell>
          <cell r="F841" t="str">
            <v>un</v>
          </cell>
          <cell r="G841">
            <v>1</v>
          </cell>
          <cell r="H841">
            <v>47500</v>
          </cell>
          <cell r="I841">
            <v>36538.46</v>
          </cell>
          <cell r="J841">
            <v>1</v>
          </cell>
          <cell r="K841">
            <v>47500</v>
          </cell>
          <cell r="L841">
            <v>0</v>
          </cell>
          <cell r="N841">
            <v>47500</v>
          </cell>
          <cell r="O841">
            <v>47500</v>
          </cell>
        </row>
        <row r="842">
          <cell r="B842">
            <v>5270</v>
          </cell>
          <cell r="D842" t="str">
            <v>2.12.5.4.1.28.1</v>
          </cell>
          <cell r="E842" t="str">
            <v>Base do Controlador Programável 16 entradas e 12 saídas á relê/transmissor  alimen.24Vcc - 1 un.</v>
          </cell>
          <cell r="F842">
            <v>1</v>
          </cell>
          <cell r="I842">
            <v>0</v>
          </cell>
          <cell r="K842" t="str">
            <v/>
          </cell>
          <cell r="L842">
            <v>0</v>
          </cell>
        </row>
        <row r="843">
          <cell r="B843">
            <v>5271</v>
          </cell>
          <cell r="D843" t="str">
            <v>2.12.5.4.1.28.2</v>
          </cell>
          <cell r="E843" t="str">
            <v>Unidade Central de processamento 14K memória Porta RS 232   - 1 un.</v>
          </cell>
          <cell r="F843">
            <v>1</v>
          </cell>
          <cell r="I843">
            <v>0</v>
          </cell>
          <cell r="K843" t="str">
            <v/>
          </cell>
          <cell r="L843">
            <v>0</v>
          </cell>
        </row>
        <row r="844">
          <cell r="B844">
            <v>5272</v>
          </cell>
          <cell r="D844" t="str">
            <v>2.12.5.4.1.28.3</v>
          </cell>
          <cell r="E844" t="str">
            <v>Módulo I/0 com 16 pontos,Entradas Digitais 24Vcc - 2 un.</v>
          </cell>
          <cell r="F844">
            <v>2</v>
          </cell>
          <cell r="I844">
            <v>0</v>
          </cell>
          <cell r="K844" t="str">
            <v/>
          </cell>
          <cell r="L844">
            <v>0</v>
          </cell>
        </row>
        <row r="845">
          <cell r="B845">
            <v>5273</v>
          </cell>
          <cell r="D845" t="str">
            <v>2.12.5.4.1.28.4</v>
          </cell>
          <cell r="E845" t="str">
            <v>Módulo I/0 com 16 pontos,Saídas a Relê,5-265Vca /125 Vcc, 2,5A - 4 un.</v>
          </cell>
          <cell r="F845">
            <v>4</v>
          </cell>
          <cell r="I845">
            <v>0</v>
          </cell>
          <cell r="K845" t="str">
            <v/>
          </cell>
          <cell r="L845">
            <v>0</v>
          </cell>
        </row>
        <row r="846">
          <cell r="B846">
            <v>5274</v>
          </cell>
          <cell r="D846" t="str">
            <v>2.12.5.4.1.28.5</v>
          </cell>
          <cell r="E846" t="str">
            <v>Terminador para expansão de I/0 ( lado direito) - 1 un.</v>
          </cell>
          <cell r="F846">
            <v>1</v>
          </cell>
          <cell r="I846">
            <v>0</v>
          </cell>
          <cell r="K846" t="str">
            <v/>
          </cell>
          <cell r="L846">
            <v>0</v>
          </cell>
        </row>
        <row r="847">
          <cell r="B847">
            <v>5275</v>
          </cell>
          <cell r="D847" t="str">
            <v>2.12.5.4.1.28.6</v>
          </cell>
          <cell r="E847" t="str">
            <v>Cabo de Comunicação RS-232 com 5 metros - 1 un.</v>
          </cell>
          <cell r="F847">
            <v>1</v>
          </cell>
          <cell r="I847">
            <v>0</v>
          </cell>
          <cell r="K847" t="str">
            <v/>
          </cell>
          <cell r="L847">
            <v>0</v>
          </cell>
        </row>
        <row r="848">
          <cell r="B848">
            <v>5276</v>
          </cell>
          <cell r="D848" t="str">
            <v>2.12.5.4.1.28.7</v>
          </cell>
          <cell r="E848" t="str">
            <v>Painel IHM cinza claro Teclado, RS-232 24 Vcc - 1 un.</v>
          </cell>
          <cell r="F848">
            <v>1</v>
          </cell>
          <cell r="I848">
            <v>0</v>
          </cell>
          <cell r="K848" t="str">
            <v/>
          </cell>
          <cell r="L848">
            <v>0</v>
          </cell>
        </row>
        <row r="849">
          <cell r="B849">
            <v>5277</v>
          </cell>
          <cell r="D849" t="str">
            <v>2.12.5.4.1.28.8</v>
          </cell>
          <cell r="E849" t="str">
            <v>Rádio Modem 900MHz Frequência Hoping com Interface Serial - 1 un.</v>
          </cell>
          <cell r="F849">
            <v>1</v>
          </cell>
          <cell r="I849">
            <v>0</v>
          </cell>
          <cell r="K849" t="str">
            <v/>
          </cell>
          <cell r="L849">
            <v>0</v>
          </cell>
        </row>
        <row r="850">
          <cell r="B850">
            <v>5278</v>
          </cell>
          <cell r="D850" t="str">
            <v>2.12.5.4.1.28.9</v>
          </cell>
          <cell r="E850" t="str">
            <v>Antena Omnidirecional 900 MHz Ganho de 9 DBI - 1 un.</v>
          </cell>
          <cell r="F850">
            <v>1</v>
          </cell>
          <cell r="I850">
            <v>0</v>
          </cell>
          <cell r="K850" t="str">
            <v/>
          </cell>
          <cell r="L850">
            <v>0</v>
          </cell>
        </row>
        <row r="851">
          <cell r="B851">
            <v>5279</v>
          </cell>
          <cell r="D851" t="str">
            <v>2.12.5.4.1.28.10</v>
          </cell>
          <cell r="E851" t="str">
            <v>Cabo de Coaxial c/ 60 cm com Conectores RP-SMA para N Plug - 1 un.</v>
          </cell>
          <cell r="F851">
            <v>1</v>
          </cell>
          <cell r="I851">
            <v>0</v>
          </cell>
          <cell r="K851" t="str">
            <v/>
          </cell>
          <cell r="L851">
            <v>0</v>
          </cell>
        </row>
        <row r="852">
          <cell r="B852">
            <v>5280</v>
          </cell>
          <cell r="D852" t="str">
            <v>2.12.5.4.1.28.11</v>
          </cell>
          <cell r="E852" t="str">
            <v>Cabo Extensor para Ambientes Externos Plug LMR 400,N Plug - 1 un.</v>
          </cell>
          <cell r="F852">
            <v>1</v>
          </cell>
          <cell r="I852">
            <v>0</v>
          </cell>
          <cell r="K852" t="str">
            <v/>
          </cell>
          <cell r="L852">
            <v>0</v>
          </cell>
        </row>
        <row r="853">
          <cell r="B853">
            <v>5281</v>
          </cell>
          <cell r="D853" t="str">
            <v>2.12.5.4.1.28.12</v>
          </cell>
          <cell r="E853" t="str">
            <v>Protetor contra Descargas Atmosféricas Njack-&gt; BH C/RLX-RFN1014-1 BH C/RLX-RFN1014-1 - 1 un.</v>
          </cell>
          <cell r="F853">
            <v>1</v>
          </cell>
          <cell r="I853">
            <v>0</v>
          </cell>
          <cell r="K853" t="str">
            <v/>
          </cell>
          <cell r="L853">
            <v>0</v>
          </cell>
        </row>
        <row r="854">
          <cell r="B854">
            <v>5282</v>
          </cell>
          <cell r="D854" t="str">
            <v>2.12.5.4.1.28.13</v>
          </cell>
          <cell r="E854" t="str">
            <v>Fonte de Alimentação Chaveada Alm.220Vca Saída de 24 Vcc 5A - 1 un.</v>
          </cell>
          <cell r="F854">
            <v>1</v>
          </cell>
          <cell r="I854">
            <v>0</v>
          </cell>
          <cell r="K854" t="str">
            <v/>
          </cell>
          <cell r="L854">
            <v>0</v>
          </cell>
        </row>
        <row r="855">
          <cell r="B855">
            <v>5283</v>
          </cell>
          <cell r="D855" t="str">
            <v>2.12.5.4.1.28.14</v>
          </cell>
          <cell r="E855" t="str">
            <v>Fonte de Alimentação Chaveada Alm.220Vca Saída de 24 Vcc 1,3A - 1 un.</v>
          </cell>
          <cell r="F855">
            <v>1</v>
          </cell>
          <cell r="I855">
            <v>0</v>
          </cell>
          <cell r="K855" t="str">
            <v/>
          </cell>
          <cell r="L855">
            <v>0</v>
          </cell>
        </row>
        <row r="856">
          <cell r="B856">
            <v>5284</v>
          </cell>
          <cell r="D856" t="str">
            <v>2.12.5.4.1.28.15</v>
          </cell>
          <cell r="E856" t="str">
            <v>Borne de Passagem para cabos de até 4mm² - 95 un.</v>
          </cell>
          <cell r="F856">
            <v>95</v>
          </cell>
          <cell r="I856">
            <v>0</v>
          </cell>
          <cell r="K856" t="str">
            <v/>
          </cell>
          <cell r="L856">
            <v>0</v>
          </cell>
        </row>
        <row r="857">
          <cell r="B857">
            <v>5285</v>
          </cell>
          <cell r="D857" t="str">
            <v>2.12.5.4.1.28.16</v>
          </cell>
          <cell r="E857" t="str">
            <v>Borne de Fusível com Indicador Led 24v p/ Cabo 4mm² - 40 un.</v>
          </cell>
          <cell r="F857">
            <v>40</v>
          </cell>
          <cell r="I857">
            <v>0</v>
          </cell>
          <cell r="K857" t="str">
            <v/>
          </cell>
          <cell r="L857">
            <v>0</v>
          </cell>
        </row>
        <row r="858">
          <cell r="B858">
            <v>5286</v>
          </cell>
          <cell r="D858" t="str">
            <v>2.12.5.4.1.28.17</v>
          </cell>
          <cell r="E858" t="str">
            <v>Terminal Poste para Borne 1492-J4 - 8 un.</v>
          </cell>
          <cell r="F858">
            <v>8</v>
          </cell>
          <cell r="I858">
            <v>0</v>
          </cell>
          <cell r="K858" t="str">
            <v/>
          </cell>
          <cell r="L858">
            <v>0</v>
          </cell>
        </row>
        <row r="859">
          <cell r="B859">
            <v>5287</v>
          </cell>
          <cell r="D859" t="str">
            <v>2.12.5.4.1.28.18</v>
          </cell>
          <cell r="E859" t="str">
            <v>Identificador de Grupo - 8 un.</v>
          </cell>
          <cell r="F859">
            <v>8</v>
          </cell>
          <cell r="I859">
            <v>0</v>
          </cell>
          <cell r="K859" t="str">
            <v/>
          </cell>
          <cell r="L859">
            <v>0</v>
          </cell>
        </row>
        <row r="860">
          <cell r="B860">
            <v>5288</v>
          </cell>
          <cell r="D860" t="str">
            <v>2.12.5.4.1.28.19</v>
          </cell>
          <cell r="E860" t="str">
            <v>Tampa Final para Borne J4 - 5 un.</v>
          </cell>
          <cell r="F860">
            <v>5</v>
          </cell>
          <cell r="I860">
            <v>0</v>
          </cell>
          <cell r="K860" t="str">
            <v/>
          </cell>
          <cell r="L860">
            <v>0</v>
          </cell>
        </row>
        <row r="861">
          <cell r="B861">
            <v>5289</v>
          </cell>
          <cell r="D861" t="str">
            <v>2.12.5.4.1.28.20</v>
          </cell>
          <cell r="E861" t="str">
            <v>Tampa Separação para Borne J4 - 4 un.</v>
          </cell>
          <cell r="F861">
            <v>4</v>
          </cell>
          <cell r="I861">
            <v>0</v>
          </cell>
          <cell r="K861" t="str">
            <v/>
          </cell>
          <cell r="L861">
            <v>0</v>
          </cell>
        </row>
        <row r="862">
          <cell r="B862">
            <v>5290</v>
          </cell>
          <cell r="D862" t="str">
            <v>2.12.5.4.1.28.21</v>
          </cell>
          <cell r="E862" t="str">
            <v>Cartela de Identificação para Borne J4 - 2 un.</v>
          </cell>
          <cell r="F862">
            <v>2</v>
          </cell>
          <cell r="I862">
            <v>0</v>
          </cell>
          <cell r="K862" t="str">
            <v/>
          </cell>
          <cell r="L862">
            <v>0</v>
          </cell>
        </row>
        <row r="863">
          <cell r="B863">
            <v>5291</v>
          </cell>
          <cell r="D863" t="str">
            <v>2.12.5.4.1.28.22</v>
          </cell>
          <cell r="E863" t="str">
            <v>Disjuntor Termomagnético Mono 10A  Curva B - 2 un.</v>
          </cell>
          <cell r="F863">
            <v>2</v>
          </cell>
          <cell r="I863">
            <v>0</v>
          </cell>
          <cell r="K863" t="str">
            <v/>
          </cell>
          <cell r="L863">
            <v>0</v>
          </cell>
        </row>
        <row r="864">
          <cell r="B864">
            <v>5292</v>
          </cell>
          <cell r="D864" t="str">
            <v>2.12.5.4.1.28.23</v>
          </cell>
          <cell r="E864" t="str">
            <v>Disjuntor Termomagnético Mono  6A  Curva B - 1 un.</v>
          </cell>
          <cell r="F864">
            <v>1</v>
          </cell>
          <cell r="I864">
            <v>0</v>
          </cell>
          <cell r="K864" t="str">
            <v/>
          </cell>
          <cell r="L864">
            <v>0</v>
          </cell>
        </row>
        <row r="865">
          <cell r="B865">
            <v>5293</v>
          </cell>
          <cell r="D865" t="str">
            <v>2.12.5.4.1.28.24</v>
          </cell>
          <cell r="E865" t="str">
            <v>Disjuntor Termomagnético Mono  4A  Curva B - 2 un.</v>
          </cell>
          <cell r="F865">
            <v>2</v>
          </cell>
          <cell r="I865">
            <v>0</v>
          </cell>
          <cell r="K865" t="str">
            <v/>
          </cell>
          <cell r="L865">
            <v>0</v>
          </cell>
        </row>
        <row r="866">
          <cell r="B866">
            <v>5294</v>
          </cell>
          <cell r="D866" t="str">
            <v>2.12.5.4.1.28.25</v>
          </cell>
          <cell r="E866" t="str">
            <v>Disjuntor Termomagnético Mono  2A  Curva B - 8 un.</v>
          </cell>
          <cell r="F866">
            <v>8</v>
          </cell>
          <cell r="I866">
            <v>0</v>
          </cell>
          <cell r="K866" t="str">
            <v/>
          </cell>
          <cell r="L866">
            <v>0</v>
          </cell>
        </row>
        <row r="867">
          <cell r="B867">
            <v>5295</v>
          </cell>
          <cell r="D867" t="str">
            <v>2.12.5.4.1.28.26</v>
          </cell>
          <cell r="E867" t="str">
            <v>Disjuntor Termomagnético Mono  2A  Curva C - 5 un.</v>
          </cell>
          <cell r="F867">
            <v>5</v>
          </cell>
          <cell r="I867">
            <v>0</v>
          </cell>
          <cell r="K867" t="str">
            <v/>
          </cell>
          <cell r="L867">
            <v>0</v>
          </cell>
        </row>
        <row r="868">
          <cell r="B868">
            <v>5296</v>
          </cell>
          <cell r="D868" t="str">
            <v>2.12.5.4.1.28.27</v>
          </cell>
          <cell r="E868" t="str">
            <v>Fusíveis de Vidro 5X20 Corrente Nominal  0,5A - 18 un.</v>
          </cell>
          <cell r="F868">
            <v>18</v>
          </cell>
          <cell r="I868">
            <v>0</v>
          </cell>
          <cell r="K868" t="str">
            <v/>
          </cell>
          <cell r="L868">
            <v>0</v>
          </cell>
        </row>
        <row r="869">
          <cell r="B869">
            <v>5297</v>
          </cell>
          <cell r="D869" t="str">
            <v>2.12.5.4.1.28.28</v>
          </cell>
          <cell r="E869" t="str">
            <v>Fusíveis de Vidro 5X20 Corrente Nominal  1A - 25 un.</v>
          </cell>
          <cell r="F869">
            <v>25</v>
          </cell>
          <cell r="I869">
            <v>0</v>
          </cell>
          <cell r="K869" t="str">
            <v/>
          </cell>
          <cell r="L869">
            <v>0</v>
          </cell>
        </row>
        <row r="870">
          <cell r="B870">
            <v>5298</v>
          </cell>
          <cell r="D870" t="str">
            <v>2.12.5.4.1.28.29</v>
          </cell>
          <cell r="E870" t="str">
            <v>No Break 1 Kva Ent. 220V/115 Vca Autonomia 30 min. - 1 un.</v>
          </cell>
          <cell r="F870">
            <v>1</v>
          </cell>
          <cell r="I870">
            <v>0</v>
          </cell>
          <cell r="K870" t="str">
            <v/>
          </cell>
          <cell r="L870">
            <v>0</v>
          </cell>
        </row>
        <row r="871">
          <cell r="B871">
            <v>5299</v>
          </cell>
          <cell r="D871" t="str">
            <v>2.12.5.4.1.28.30</v>
          </cell>
          <cell r="E871" t="str">
            <v>Kit Iluminação Fluorescente 18 W/220v c/reator conv. - 1 un.</v>
          </cell>
          <cell r="F871">
            <v>1</v>
          </cell>
          <cell r="I871">
            <v>0</v>
          </cell>
          <cell r="K871" t="str">
            <v/>
          </cell>
          <cell r="L871">
            <v>0</v>
          </cell>
        </row>
        <row r="872">
          <cell r="B872">
            <v>5300</v>
          </cell>
          <cell r="D872" t="str">
            <v>2.12.5.4.1.28.31</v>
          </cell>
          <cell r="E872" t="str">
            <v>Fim de Curso p/ Acionamento ilum. 1Na/1Nf 10A/500v - 1 un.</v>
          </cell>
          <cell r="F872">
            <v>1</v>
          </cell>
          <cell r="I872">
            <v>0</v>
          </cell>
          <cell r="K872" t="str">
            <v/>
          </cell>
          <cell r="L872">
            <v>0</v>
          </cell>
        </row>
        <row r="873">
          <cell r="B873">
            <v>5301</v>
          </cell>
          <cell r="D873" t="str">
            <v>2.12.5.4.1.28.32</v>
          </cell>
          <cell r="E873" t="str">
            <v>PainelTipo Sobrepor IP 54  Aço Carbono Pintura Cinza Mussel N 6,5 e Placa de Montagem Laranja 1200x800x300 (AxLxP) - 1 un.</v>
          </cell>
          <cell r="F873">
            <v>1</v>
          </cell>
          <cell r="I873">
            <v>0</v>
          </cell>
          <cell r="K873" t="str">
            <v/>
          </cell>
          <cell r="L873">
            <v>0</v>
          </cell>
        </row>
        <row r="874">
          <cell r="B874">
            <v>5302</v>
          </cell>
          <cell r="D874" t="str">
            <v>2.12.5.4.1.28.33</v>
          </cell>
          <cell r="E874" t="str">
            <v>Tomadas 2P+T Universal de Sobrepor 15A 250V - 3 un.</v>
          </cell>
          <cell r="F874">
            <v>3</v>
          </cell>
          <cell r="I874">
            <v>0</v>
          </cell>
          <cell r="K874" t="str">
            <v/>
          </cell>
          <cell r="L874">
            <v>0</v>
          </cell>
        </row>
        <row r="875">
          <cell r="B875">
            <v>5303</v>
          </cell>
          <cell r="D875" t="str">
            <v>2.12.5.4.1.28.34</v>
          </cell>
          <cell r="E875" t="str">
            <v>Relê de Interposição 6A, 1NAF,50A,24Vcc - 4 un.</v>
          </cell>
          <cell r="F875">
            <v>4</v>
          </cell>
          <cell r="I875">
            <v>0</v>
          </cell>
          <cell r="K875" t="str">
            <v/>
          </cell>
          <cell r="L875">
            <v>0</v>
          </cell>
        </row>
        <row r="876">
          <cell r="B876">
            <v>4360</v>
          </cell>
          <cell r="C876" t="str">
            <v>F</v>
          </cell>
          <cell r="D876" t="str">
            <v>12.1.4.1.4</v>
          </cell>
          <cell r="E876" t="str">
            <v>Painel de Automação composto por:</v>
          </cell>
          <cell r="F876" t="str">
            <v>un</v>
          </cell>
          <cell r="G876">
            <v>1</v>
          </cell>
          <cell r="H876">
            <v>48000</v>
          </cell>
          <cell r="I876">
            <v>36923.08</v>
          </cell>
          <cell r="J876">
            <v>1</v>
          </cell>
          <cell r="K876">
            <v>48000</v>
          </cell>
          <cell r="L876">
            <v>0</v>
          </cell>
          <cell r="N876">
            <v>48000</v>
          </cell>
          <cell r="O876">
            <v>48000</v>
          </cell>
        </row>
        <row r="877">
          <cell r="B877">
            <v>4361</v>
          </cell>
          <cell r="D877" t="str">
            <v>2.12.1.4.1.5</v>
          </cell>
          <cell r="E877" t="str">
            <v>Base do controlador programável 16 entradas e 12 saídas a relê/transmissor, alimentação 24 Vcc - 1 un.</v>
          </cell>
          <cell r="F877">
            <v>1</v>
          </cell>
          <cell r="I877">
            <v>0</v>
          </cell>
          <cell r="K877" t="str">
            <v/>
          </cell>
          <cell r="L877">
            <v>0</v>
          </cell>
        </row>
        <row r="878">
          <cell r="B878">
            <v>4362</v>
          </cell>
          <cell r="D878" t="str">
            <v>2.12.1.4.1.6</v>
          </cell>
          <cell r="E878" t="str">
            <v>Unidade central de processamento 14K de memória porta RS-232 - 1 un.</v>
          </cell>
          <cell r="F878">
            <v>1</v>
          </cell>
          <cell r="I878">
            <v>0</v>
          </cell>
          <cell r="K878" t="str">
            <v/>
          </cell>
          <cell r="L878">
            <v>0</v>
          </cell>
        </row>
        <row r="879">
          <cell r="B879">
            <v>4363</v>
          </cell>
          <cell r="D879" t="str">
            <v>2.12.1.4.1.7</v>
          </cell>
          <cell r="E879" t="str">
            <v>Módulo compact I/0 16pontos entradas digitais em 24 Vcc   -    1 un.</v>
          </cell>
          <cell r="F879">
            <v>1</v>
          </cell>
          <cell r="I879">
            <v>0</v>
          </cell>
          <cell r="K879" t="str">
            <v/>
          </cell>
          <cell r="L879">
            <v>0</v>
          </cell>
        </row>
        <row r="880">
          <cell r="B880">
            <v>4364</v>
          </cell>
          <cell r="D880" t="str">
            <v>2.12.1.4.1.8</v>
          </cell>
          <cell r="E880" t="str">
            <v>Módulo compact I/0 16pontos saídas A relé 5-265 Vca/ 5/125 Vcc 2,5A - 1 un.</v>
          </cell>
          <cell r="F880">
            <v>1</v>
          </cell>
          <cell r="I880">
            <v>0</v>
          </cell>
          <cell r="K880" t="str">
            <v/>
          </cell>
          <cell r="L880">
            <v>0</v>
          </cell>
        </row>
        <row r="881">
          <cell r="B881">
            <v>4365</v>
          </cell>
          <cell r="D881" t="str">
            <v>2.12.1.4.1.9</v>
          </cell>
          <cell r="E881" t="str">
            <v>Módulo de entradas analógica com 8 pontos - 1 un.</v>
          </cell>
          <cell r="F881">
            <v>1</v>
          </cell>
          <cell r="I881">
            <v>0</v>
          </cell>
          <cell r="K881" t="str">
            <v/>
          </cell>
          <cell r="L881">
            <v>0</v>
          </cell>
        </row>
        <row r="882">
          <cell r="B882">
            <v>4366</v>
          </cell>
          <cell r="D882" t="str">
            <v>2.12.1.4.1.10</v>
          </cell>
          <cell r="E882" t="str">
            <v>Módulo de saídas analógica com 8 pontos - 1 un.</v>
          </cell>
          <cell r="F882">
            <v>1</v>
          </cell>
          <cell r="I882">
            <v>0</v>
          </cell>
          <cell r="K882" t="str">
            <v/>
          </cell>
          <cell r="L882">
            <v>0</v>
          </cell>
        </row>
        <row r="883">
          <cell r="B883">
            <v>4367</v>
          </cell>
          <cell r="D883" t="str">
            <v>2.12.1.4.1.11</v>
          </cell>
          <cell r="E883" t="str">
            <v>Terminador para expansão de I/0 ( Lado Direito ) - 1 un.</v>
          </cell>
          <cell r="F883">
            <v>1</v>
          </cell>
          <cell r="I883">
            <v>0</v>
          </cell>
          <cell r="K883" t="str">
            <v/>
          </cell>
          <cell r="L883">
            <v>0</v>
          </cell>
        </row>
        <row r="884">
          <cell r="B884">
            <v>4368</v>
          </cell>
          <cell r="D884" t="str">
            <v>2.12.1.4.1.12</v>
          </cell>
          <cell r="E884" t="str">
            <v>Cabo de comunicação RS - 232 p/ panel view db9 mini-din 5 metros - 1 un.</v>
          </cell>
          <cell r="F884">
            <v>1</v>
          </cell>
          <cell r="I884">
            <v>0</v>
          </cell>
          <cell r="K884" t="str">
            <v/>
          </cell>
          <cell r="L884">
            <v>0</v>
          </cell>
        </row>
        <row r="885">
          <cell r="B885">
            <v>4369</v>
          </cell>
          <cell r="D885" t="str">
            <v>2.12.1.4.1.13</v>
          </cell>
          <cell r="E885" t="str">
            <v>Panel View escala cinza, teclado, RS - 232, 24 Vcc - 1 un.</v>
          </cell>
          <cell r="F885">
            <v>1</v>
          </cell>
          <cell r="I885">
            <v>0</v>
          </cell>
          <cell r="K885" t="str">
            <v/>
          </cell>
          <cell r="L885">
            <v>0</v>
          </cell>
        </row>
        <row r="886">
          <cell r="B886">
            <v>4370</v>
          </cell>
          <cell r="D886" t="str">
            <v>2.12.1.4.1.14</v>
          </cell>
          <cell r="E886" t="str">
            <v>Fonte de alimentação chaveada, entrada 220 V saída 24 Vcc 5A - 1 un.</v>
          </cell>
          <cell r="F886">
            <v>1</v>
          </cell>
          <cell r="I886">
            <v>0</v>
          </cell>
          <cell r="K886" t="str">
            <v/>
          </cell>
          <cell r="L886">
            <v>0</v>
          </cell>
        </row>
        <row r="887">
          <cell r="B887">
            <v>4371</v>
          </cell>
          <cell r="D887" t="str">
            <v>2.12.1.4.1.15</v>
          </cell>
          <cell r="E887" t="str">
            <v>Borne de passagem para cabos até 4 mm² - 116 un.</v>
          </cell>
          <cell r="F887">
            <v>116</v>
          </cell>
          <cell r="I887">
            <v>0</v>
          </cell>
          <cell r="K887" t="str">
            <v/>
          </cell>
          <cell r="L887">
            <v>0</v>
          </cell>
        </row>
        <row r="888">
          <cell r="B888">
            <v>4372</v>
          </cell>
          <cell r="D888" t="str">
            <v>2.12.1.4.1.16</v>
          </cell>
          <cell r="E888" t="str">
            <v>Borne fusível sem indicação de Led para cabos até 4 mm²   -    8 un.</v>
          </cell>
          <cell r="F888">
            <v>8</v>
          </cell>
          <cell r="I888">
            <v>0</v>
          </cell>
          <cell r="K888" t="str">
            <v/>
          </cell>
          <cell r="L888">
            <v>0</v>
          </cell>
        </row>
        <row r="889">
          <cell r="B889">
            <v>4373</v>
          </cell>
          <cell r="D889" t="str">
            <v>2.12.1.4.1.17</v>
          </cell>
          <cell r="E889" t="str">
            <v>Borne fusível com indicação de Led 24V para cabos até 4 mm²   - 35 un.</v>
          </cell>
          <cell r="F889">
            <v>35</v>
          </cell>
          <cell r="I889">
            <v>0</v>
          </cell>
          <cell r="K889" t="str">
            <v/>
          </cell>
          <cell r="L889">
            <v>0</v>
          </cell>
        </row>
        <row r="890">
          <cell r="B890">
            <v>4374</v>
          </cell>
          <cell r="D890" t="str">
            <v>2.12.1.4.1.18</v>
          </cell>
          <cell r="E890" t="str">
            <v>Terminador poste para borne 1492-J4 - 10 un.</v>
          </cell>
          <cell r="F890">
            <v>10</v>
          </cell>
          <cell r="I890">
            <v>0</v>
          </cell>
          <cell r="K890" t="str">
            <v/>
          </cell>
          <cell r="L890">
            <v>0</v>
          </cell>
        </row>
        <row r="891">
          <cell r="B891">
            <v>4375</v>
          </cell>
          <cell r="D891" t="str">
            <v>2.12.1.4.1.19</v>
          </cell>
          <cell r="E891" t="str">
            <v>Sistema de identificador de grupo - 10 un.</v>
          </cell>
          <cell r="F891">
            <v>10</v>
          </cell>
          <cell r="I891">
            <v>0</v>
          </cell>
          <cell r="K891" t="str">
            <v/>
          </cell>
          <cell r="L891">
            <v>0</v>
          </cell>
        </row>
        <row r="892">
          <cell r="B892">
            <v>4376</v>
          </cell>
          <cell r="D892" t="str">
            <v>2.12.1.4.1.20</v>
          </cell>
          <cell r="E892" t="str">
            <v>Tampa Final para Borne J4 - 7 un.</v>
          </cell>
          <cell r="F892">
            <v>7</v>
          </cell>
          <cell r="I892">
            <v>0</v>
          </cell>
          <cell r="K892" t="str">
            <v/>
          </cell>
          <cell r="L892">
            <v>0</v>
          </cell>
        </row>
        <row r="893">
          <cell r="B893">
            <v>4377</v>
          </cell>
          <cell r="D893" t="str">
            <v>2.12.1.4.1.21</v>
          </cell>
          <cell r="E893" t="str">
            <v>Tampa Separação para Borne J4 - 4 un.</v>
          </cell>
          <cell r="F893">
            <v>4</v>
          </cell>
          <cell r="I893">
            <v>0</v>
          </cell>
          <cell r="K893" t="str">
            <v/>
          </cell>
          <cell r="L893">
            <v>0</v>
          </cell>
        </row>
        <row r="894">
          <cell r="B894">
            <v>4378</v>
          </cell>
          <cell r="D894" t="str">
            <v>2.12.1.4.1.22</v>
          </cell>
          <cell r="E894" t="str">
            <v>Cartela de Identificação para Borne J4 - 2 un.</v>
          </cell>
          <cell r="F894">
            <v>2</v>
          </cell>
          <cell r="I894">
            <v>0</v>
          </cell>
          <cell r="K894" t="str">
            <v/>
          </cell>
          <cell r="L894">
            <v>0</v>
          </cell>
        </row>
        <row r="895">
          <cell r="B895">
            <v>4379</v>
          </cell>
          <cell r="D895" t="str">
            <v>2.12.1.4.1.23</v>
          </cell>
          <cell r="E895" t="str">
            <v>Cartela de identificação para borne WFB - 2 un.</v>
          </cell>
          <cell r="F895">
            <v>2</v>
          </cell>
          <cell r="I895">
            <v>0</v>
          </cell>
          <cell r="K895" t="str">
            <v/>
          </cell>
          <cell r="L895">
            <v>0</v>
          </cell>
        </row>
        <row r="896">
          <cell r="B896">
            <v>4380</v>
          </cell>
          <cell r="D896" t="str">
            <v>2.12.1.4.1.24</v>
          </cell>
          <cell r="E896" t="str">
            <v>Disjuntor termomagnético monopolar 10 A curva B - 2 un.</v>
          </cell>
          <cell r="F896">
            <v>2</v>
          </cell>
          <cell r="I896">
            <v>0</v>
          </cell>
          <cell r="K896" t="str">
            <v/>
          </cell>
          <cell r="L896">
            <v>0</v>
          </cell>
        </row>
        <row r="897">
          <cell r="B897">
            <v>4381</v>
          </cell>
          <cell r="D897" t="str">
            <v>2.12.1.4.1.25</v>
          </cell>
          <cell r="E897" t="str">
            <v>Disjuntor termomagnético monopolar 6 A curva B - 1 un.</v>
          </cell>
          <cell r="F897">
            <v>1</v>
          </cell>
          <cell r="I897">
            <v>0</v>
          </cell>
          <cell r="K897" t="str">
            <v/>
          </cell>
          <cell r="L897">
            <v>0</v>
          </cell>
        </row>
        <row r="898">
          <cell r="B898">
            <v>4382</v>
          </cell>
          <cell r="D898" t="str">
            <v>2.12.1.4.1.26</v>
          </cell>
          <cell r="E898" t="str">
            <v>Disjuntor termomagnético monopolar 4 A curva B - 2 un.</v>
          </cell>
          <cell r="F898">
            <v>2</v>
          </cell>
          <cell r="I898">
            <v>0</v>
          </cell>
          <cell r="K898" t="str">
            <v/>
          </cell>
          <cell r="L898">
            <v>0</v>
          </cell>
        </row>
        <row r="899">
          <cell r="B899">
            <v>4383</v>
          </cell>
          <cell r="D899" t="str">
            <v>2.12.1.4.1.27</v>
          </cell>
          <cell r="E899" t="str">
            <v>Disjuntor termomagnético monopolar 2 A curva B - 2 un.</v>
          </cell>
          <cell r="F899">
            <v>2</v>
          </cell>
          <cell r="I899">
            <v>0</v>
          </cell>
          <cell r="K899" t="str">
            <v/>
          </cell>
          <cell r="L899">
            <v>0</v>
          </cell>
        </row>
        <row r="900">
          <cell r="B900">
            <v>4384</v>
          </cell>
          <cell r="D900" t="str">
            <v>2.12.1.4.1.28</v>
          </cell>
          <cell r="E900" t="str">
            <v>Disjuntor termomagnético monopolar 2 A curva C - 5 un.</v>
          </cell>
          <cell r="F900">
            <v>5</v>
          </cell>
          <cell r="I900">
            <v>0</v>
          </cell>
          <cell r="K900" t="str">
            <v/>
          </cell>
          <cell r="L900">
            <v>0</v>
          </cell>
        </row>
        <row r="901">
          <cell r="B901">
            <v>4385</v>
          </cell>
          <cell r="D901" t="str">
            <v>2.12.1.4.1.29</v>
          </cell>
          <cell r="E901" t="str">
            <v>Fusível de vidro 5 x 20 mm corrente nominal 0,1 A - 8 un.</v>
          </cell>
          <cell r="F901">
            <v>8</v>
          </cell>
          <cell r="I901">
            <v>0</v>
          </cell>
          <cell r="K901" t="str">
            <v/>
          </cell>
          <cell r="L901">
            <v>0</v>
          </cell>
        </row>
        <row r="902">
          <cell r="B902">
            <v>4386</v>
          </cell>
          <cell r="D902" t="str">
            <v>2.12.1.4.1.30</v>
          </cell>
          <cell r="E902" t="str">
            <v>Fusível de vidro 5 x 20 mm corrente nominal 0,5 A - 10 un.</v>
          </cell>
          <cell r="F902">
            <v>10</v>
          </cell>
          <cell r="I902">
            <v>0</v>
          </cell>
          <cell r="K902" t="str">
            <v/>
          </cell>
          <cell r="L902">
            <v>0</v>
          </cell>
        </row>
        <row r="903">
          <cell r="B903">
            <v>4387</v>
          </cell>
          <cell r="D903" t="str">
            <v>2.12.1.4.1.31</v>
          </cell>
          <cell r="E903" t="str">
            <v>Fusível de vidro 5 x 20 mm corrente nominal 1 A - 25 un.</v>
          </cell>
          <cell r="F903">
            <v>25</v>
          </cell>
          <cell r="I903">
            <v>0</v>
          </cell>
          <cell r="K903" t="str">
            <v/>
          </cell>
          <cell r="L903">
            <v>0</v>
          </cell>
        </row>
        <row r="904">
          <cell r="B904">
            <v>4388</v>
          </cell>
          <cell r="D904" t="str">
            <v>2.12.1.4.1.32</v>
          </cell>
          <cell r="E904" t="str">
            <v>No-breack 2 Kva entrada 220/125 Vca autonomia 30 minutos   -    1 un.</v>
          </cell>
          <cell r="F904">
            <v>1</v>
          </cell>
          <cell r="I904">
            <v>0</v>
          </cell>
          <cell r="K904" t="str">
            <v/>
          </cell>
          <cell r="L904">
            <v>0</v>
          </cell>
        </row>
        <row r="905">
          <cell r="B905">
            <v>4389</v>
          </cell>
          <cell r="D905" t="str">
            <v>2.12.1.4.1.33</v>
          </cell>
          <cell r="E905" t="str">
            <v>Kit de iluminação fluorescente 18 W / 220 V com reator convencional - 1 un.</v>
          </cell>
          <cell r="F905">
            <v>1</v>
          </cell>
          <cell r="I905">
            <v>0</v>
          </cell>
          <cell r="K905" t="str">
            <v/>
          </cell>
          <cell r="L905">
            <v>0</v>
          </cell>
        </row>
        <row r="906">
          <cell r="B906">
            <v>4390</v>
          </cell>
          <cell r="D906" t="str">
            <v>2.12.1.4.1.34</v>
          </cell>
          <cell r="E906" t="str">
            <v>Fim de curso para acionamento da iluminação 1NA+1NF 10 A / 500 V - 1 un.</v>
          </cell>
          <cell r="F906">
            <v>1</v>
          </cell>
          <cell r="I906">
            <v>0</v>
          </cell>
          <cell r="K906" t="str">
            <v/>
          </cell>
          <cell r="L906">
            <v>0</v>
          </cell>
        </row>
        <row r="907">
          <cell r="B907">
            <v>4391</v>
          </cell>
          <cell r="D907" t="str">
            <v>2.12.1.4.1.35</v>
          </cell>
          <cell r="E907" t="str">
            <v>Tomada 2 P + T universal 15 A 250 V - 1 un.</v>
          </cell>
          <cell r="F907">
            <v>1</v>
          </cell>
          <cell r="I907">
            <v>0</v>
          </cell>
          <cell r="K907" t="str">
            <v/>
          </cell>
          <cell r="L907">
            <v>0</v>
          </cell>
        </row>
        <row r="908">
          <cell r="B908">
            <v>4392</v>
          </cell>
          <cell r="D908" t="str">
            <v>2.12.1.4.1.36</v>
          </cell>
          <cell r="E908" t="str">
            <v>Painel tipo sobrepor IP-54 fabricado em aço carbono cor final acabamento externo e interno Cinza Munseel N6,5 e placa de montagem Laranja DIM EXTERNAS 1200 x 800 x 300 ( A x L x P ) - 1 un.</v>
          </cell>
          <cell r="F908">
            <v>1</v>
          </cell>
          <cell r="I908">
            <v>0</v>
          </cell>
          <cell r="K908" t="str">
            <v/>
          </cell>
          <cell r="L908">
            <v>0</v>
          </cell>
        </row>
        <row r="909">
          <cell r="B909">
            <v>4393</v>
          </cell>
          <cell r="D909" t="str">
            <v>2.12.1.4.1.37</v>
          </cell>
          <cell r="E909" t="str">
            <v>Relé de interposição 6 A 1 NAF 300 V 24 Vcc - 1 un.</v>
          </cell>
          <cell r="F909">
            <v>1</v>
          </cell>
          <cell r="I909">
            <v>0</v>
          </cell>
          <cell r="K909" t="str">
            <v/>
          </cell>
          <cell r="L909">
            <v>0</v>
          </cell>
        </row>
        <row r="910">
          <cell r="B910">
            <v>1739</v>
          </cell>
          <cell r="C910" t="str">
            <v>F</v>
          </cell>
          <cell r="D910" t="str">
            <v>15.6.1.4</v>
          </cell>
          <cell r="E910" t="str">
            <v xml:space="preserve">Painel de Automação composto por: </v>
          </cell>
          <cell r="F910" t="str">
            <v>un</v>
          </cell>
          <cell r="G910">
            <v>1</v>
          </cell>
          <cell r="H910">
            <v>90600</v>
          </cell>
          <cell r="I910">
            <v>69692.31</v>
          </cell>
          <cell r="J910">
            <v>1</v>
          </cell>
          <cell r="K910">
            <v>90600</v>
          </cell>
          <cell r="L910">
            <v>0</v>
          </cell>
          <cell r="N910">
            <v>90600</v>
          </cell>
          <cell r="O910">
            <v>90600</v>
          </cell>
        </row>
        <row r="911">
          <cell r="B911">
            <v>1740</v>
          </cell>
          <cell r="D911" t="str">
            <v>1.16.6.1.5</v>
          </cell>
          <cell r="E911" t="str">
            <v>Base do controlador programável 16 entradas e 12 saídas a relê/ transmissor, alimentação 24 Vcc - 1 un.</v>
          </cell>
          <cell r="F911">
            <v>1</v>
          </cell>
          <cell r="I911">
            <v>0</v>
          </cell>
          <cell r="K911" t="str">
            <v/>
          </cell>
          <cell r="L911">
            <v>0</v>
          </cell>
        </row>
        <row r="912">
          <cell r="B912">
            <v>1741</v>
          </cell>
          <cell r="D912" t="str">
            <v>1.16.6.1.6</v>
          </cell>
          <cell r="E912" t="str">
            <v>Unidade central de processamento 14K de memória porta RS-232 - 1 un.</v>
          </cell>
          <cell r="F912">
            <v>1</v>
          </cell>
          <cell r="I912">
            <v>0</v>
          </cell>
          <cell r="K912" t="str">
            <v/>
          </cell>
          <cell r="L912">
            <v>0</v>
          </cell>
        </row>
        <row r="913">
          <cell r="B913">
            <v>1742</v>
          </cell>
          <cell r="D913" t="str">
            <v>1.16.6.1.7</v>
          </cell>
          <cell r="E913" t="str">
            <v>Módulo compact I/0 16pontos entradas digitais em 24 Vcc   -    1 un.</v>
          </cell>
          <cell r="F913">
            <v>1</v>
          </cell>
          <cell r="I913">
            <v>0</v>
          </cell>
          <cell r="K913" t="str">
            <v/>
          </cell>
          <cell r="L913">
            <v>0</v>
          </cell>
        </row>
        <row r="914">
          <cell r="B914">
            <v>1743</v>
          </cell>
          <cell r="D914" t="str">
            <v>1.16.6.1.8</v>
          </cell>
          <cell r="E914" t="str">
            <v>Módulo compact I/0 16pontos saídas A relé 5-265 Vca/ 5/125 Vcc 2,5A - 1 un.</v>
          </cell>
          <cell r="F914">
            <v>1</v>
          </cell>
          <cell r="I914">
            <v>0</v>
          </cell>
          <cell r="K914" t="str">
            <v/>
          </cell>
          <cell r="L914">
            <v>0</v>
          </cell>
        </row>
        <row r="915">
          <cell r="B915">
            <v>1744</v>
          </cell>
          <cell r="D915" t="str">
            <v>1.16.6.1.9</v>
          </cell>
          <cell r="E915" t="str">
            <v>Módulo de entradas analógica com 8 pontos - 1 un.</v>
          </cell>
          <cell r="F915">
            <v>1</v>
          </cell>
          <cell r="I915">
            <v>0</v>
          </cell>
          <cell r="K915" t="str">
            <v/>
          </cell>
          <cell r="L915">
            <v>0</v>
          </cell>
        </row>
        <row r="916">
          <cell r="B916">
            <v>1745</v>
          </cell>
          <cell r="D916" t="str">
            <v>1.16.6.1.10</v>
          </cell>
          <cell r="E916" t="str">
            <v>Módulo de saídas analógica com 8 pontos - 1 un.</v>
          </cell>
          <cell r="F916">
            <v>1</v>
          </cell>
          <cell r="I916">
            <v>0</v>
          </cell>
          <cell r="K916" t="str">
            <v/>
          </cell>
          <cell r="L916">
            <v>0</v>
          </cell>
        </row>
        <row r="917">
          <cell r="B917">
            <v>1746</v>
          </cell>
          <cell r="D917" t="str">
            <v>1.16.6.1.11</v>
          </cell>
          <cell r="E917" t="str">
            <v>Terminador para expansão de I/0 ( Lado Direito ) - 1 un.</v>
          </cell>
          <cell r="F917">
            <v>1</v>
          </cell>
          <cell r="I917">
            <v>0</v>
          </cell>
          <cell r="K917" t="str">
            <v/>
          </cell>
          <cell r="L917">
            <v>0</v>
          </cell>
        </row>
        <row r="918">
          <cell r="B918">
            <v>1747</v>
          </cell>
          <cell r="D918" t="str">
            <v>1.16.6.1.12</v>
          </cell>
          <cell r="E918" t="str">
            <v>Cabo de comunicação RS - 232 p/ panel view db9 mini-din 5 metros - 1 un.</v>
          </cell>
          <cell r="F918">
            <v>1</v>
          </cell>
          <cell r="I918">
            <v>0</v>
          </cell>
          <cell r="K918" t="str">
            <v/>
          </cell>
          <cell r="L918">
            <v>0</v>
          </cell>
        </row>
        <row r="919">
          <cell r="B919">
            <v>1748</v>
          </cell>
          <cell r="D919" t="str">
            <v>1.16.6.1.13</v>
          </cell>
          <cell r="E919" t="str">
            <v>Panel View escala cinza, teclado, RS - 232, 24 Vcc - 1 un.</v>
          </cell>
          <cell r="F919">
            <v>1</v>
          </cell>
          <cell r="I919">
            <v>0</v>
          </cell>
          <cell r="K919" t="str">
            <v/>
          </cell>
          <cell r="L919">
            <v>0</v>
          </cell>
        </row>
        <row r="920">
          <cell r="B920">
            <v>1749</v>
          </cell>
          <cell r="D920" t="str">
            <v>1.16.6.1.14</v>
          </cell>
          <cell r="E920" t="str">
            <v>Fonte de alimentação chaveada, entrada 220 V saída 24 Vcc 5A - 1 un.</v>
          </cell>
          <cell r="F920">
            <v>1</v>
          </cell>
          <cell r="I920">
            <v>0</v>
          </cell>
          <cell r="K920" t="str">
            <v/>
          </cell>
          <cell r="L920">
            <v>0</v>
          </cell>
        </row>
        <row r="921">
          <cell r="B921">
            <v>1750</v>
          </cell>
          <cell r="D921" t="str">
            <v>1.16.6.1.15</v>
          </cell>
          <cell r="E921" t="str">
            <v>Borne de passagem para cabos até 4 mm² - 116 un.</v>
          </cell>
          <cell r="F921">
            <v>116</v>
          </cell>
          <cell r="I921">
            <v>0</v>
          </cell>
          <cell r="K921" t="str">
            <v/>
          </cell>
          <cell r="L921">
            <v>0</v>
          </cell>
        </row>
        <row r="922">
          <cell r="B922">
            <v>1751</v>
          </cell>
          <cell r="D922" t="str">
            <v>1.16.6.1.16</v>
          </cell>
          <cell r="E922" t="str">
            <v>Borne fusível sem indicação de Led para cabos até 4 mm²   -    8 un.</v>
          </cell>
          <cell r="F922">
            <v>8</v>
          </cell>
          <cell r="I922">
            <v>0</v>
          </cell>
          <cell r="K922" t="str">
            <v/>
          </cell>
          <cell r="L922">
            <v>0</v>
          </cell>
        </row>
        <row r="923">
          <cell r="B923">
            <v>1752</v>
          </cell>
          <cell r="D923" t="str">
            <v>1.16.6.1.17</v>
          </cell>
          <cell r="E923" t="str">
            <v>Borne fusível com indicação de Led 24V para cabos até 4 mm²   - 35 un.</v>
          </cell>
          <cell r="F923">
            <v>35</v>
          </cell>
          <cell r="I923">
            <v>0</v>
          </cell>
          <cell r="K923" t="str">
            <v/>
          </cell>
          <cell r="L923">
            <v>0</v>
          </cell>
        </row>
        <row r="924">
          <cell r="B924">
            <v>1753</v>
          </cell>
          <cell r="D924" t="str">
            <v>1.16.6.1.18</v>
          </cell>
          <cell r="E924" t="str">
            <v>Terminador poste para borne 1492-J4 - 10 un.</v>
          </cell>
          <cell r="F924">
            <v>10</v>
          </cell>
          <cell r="I924">
            <v>0</v>
          </cell>
          <cell r="K924" t="str">
            <v/>
          </cell>
          <cell r="L924">
            <v>0</v>
          </cell>
        </row>
        <row r="925">
          <cell r="B925">
            <v>1754</v>
          </cell>
          <cell r="D925" t="str">
            <v>1.16.6.1.19</v>
          </cell>
          <cell r="E925" t="str">
            <v>Sistema de identificador de grupo - 10 un.</v>
          </cell>
          <cell r="F925">
            <v>10</v>
          </cell>
          <cell r="I925">
            <v>0</v>
          </cell>
          <cell r="K925" t="str">
            <v/>
          </cell>
          <cell r="L925">
            <v>0</v>
          </cell>
        </row>
        <row r="926">
          <cell r="B926">
            <v>1755</v>
          </cell>
          <cell r="D926" t="str">
            <v>1.16.6.1.20</v>
          </cell>
          <cell r="E926" t="str">
            <v>Tampa Final para Borne J4 - 7 un.</v>
          </cell>
          <cell r="F926">
            <v>7</v>
          </cell>
          <cell r="I926">
            <v>0</v>
          </cell>
          <cell r="K926" t="str">
            <v/>
          </cell>
          <cell r="L926">
            <v>0</v>
          </cell>
        </row>
        <row r="927">
          <cell r="B927">
            <v>1756</v>
          </cell>
          <cell r="D927" t="str">
            <v>1.16.6.1.21</v>
          </cell>
          <cell r="E927" t="str">
            <v>Tampa Separação para Borne J4 - 4 un.</v>
          </cell>
          <cell r="F927">
            <v>4</v>
          </cell>
          <cell r="I927">
            <v>0</v>
          </cell>
          <cell r="K927" t="str">
            <v/>
          </cell>
          <cell r="L927">
            <v>0</v>
          </cell>
        </row>
        <row r="928">
          <cell r="B928">
            <v>1757</v>
          </cell>
          <cell r="D928" t="str">
            <v>1.16.6.1.22</v>
          </cell>
          <cell r="E928" t="str">
            <v>Cartela de Identificação para Borne J4 - 2 un.</v>
          </cell>
          <cell r="F928">
            <v>2</v>
          </cell>
          <cell r="I928">
            <v>0</v>
          </cell>
          <cell r="K928" t="str">
            <v/>
          </cell>
          <cell r="L928">
            <v>0</v>
          </cell>
        </row>
        <row r="929">
          <cell r="B929">
            <v>1758</v>
          </cell>
          <cell r="D929" t="str">
            <v>1.16.6.1.23</v>
          </cell>
          <cell r="E929" t="str">
            <v>Cartela de identificação para borne WFB - 2 un.</v>
          </cell>
          <cell r="F929">
            <v>2</v>
          </cell>
          <cell r="I929">
            <v>0</v>
          </cell>
          <cell r="K929" t="str">
            <v/>
          </cell>
          <cell r="L929">
            <v>0</v>
          </cell>
        </row>
        <row r="930">
          <cell r="B930">
            <v>1759</v>
          </cell>
          <cell r="D930" t="str">
            <v>1.16.6.1.24</v>
          </cell>
          <cell r="E930" t="str">
            <v>Disjuntor termomagnético monopolar 10 A curva B - 2 un.</v>
          </cell>
          <cell r="F930">
            <v>2</v>
          </cell>
          <cell r="I930">
            <v>0</v>
          </cell>
          <cell r="K930" t="str">
            <v/>
          </cell>
          <cell r="L930">
            <v>0</v>
          </cell>
        </row>
        <row r="931">
          <cell r="B931">
            <v>1760</v>
          </cell>
          <cell r="D931" t="str">
            <v>1.16.6.1.25</v>
          </cell>
          <cell r="E931" t="str">
            <v>Disjuntor termomagnético monopolar 6 A curva B - 1 un.</v>
          </cell>
          <cell r="F931">
            <v>1</v>
          </cell>
          <cell r="I931">
            <v>0</v>
          </cell>
          <cell r="K931" t="str">
            <v/>
          </cell>
          <cell r="L931">
            <v>0</v>
          </cell>
        </row>
        <row r="932">
          <cell r="B932">
            <v>1761</v>
          </cell>
          <cell r="D932" t="str">
            <v>1.16.6.1.26</v>
          </cell>
          <cell r="E932" t="str">
            <v>Disjuntor termomagnético monopolar 4 A curva B - 2 un.</v>
          </cell>
          <cell r="F932">
            <v>2</v>
          </cell>
          <cell r="I932">
            <v>0</v>
          </cell>
          <cell r="K932" t="str">
            <v/>
          </cell>
          <cell r="L932">
            <v>0</v>
          </cell>
        </row>
        <row r="933">
          <cell r="B933">
            <v>1762</v>
          </cell>
          <cell r="D933" t="str">
            <v>1.16.6.1.27</v>
          </cell>
          <cell r="E933" t="str">
            <v>Disjuntor termomagnético monopolar 2 A curva B - 2 un.</v>
          </cell>
          <cell r="F933">
            <v>2</v>
          </cell>
          <cell r="I933">
            <v>0</v>
          </cell>
          <cell r="K933" t="str">
            <v/>
          </cell>
          <cell r="L933">
            <v>0</v>
          </cell>
        </row>
        <row r="934">
          <cell r="B934">
            <v>1763</v>
          </cell>
          <cell r="D934" t="str">
            <v>1.16.6.1.28</v>
          </cell>
          <cell r="E934" t="str">
            <v>Disjuntor termomagnético monopolar 2 A curva C - 5 un.</v>
          </cell>
          <cell r="F934">
            <v>5</v>
          </cell>
          <cell r="I934">
            <v>0</v>
          </cell>
          <cell r="K934" t="str">
            <v/>
          </cell>
          <cell r="L934">
            <v>0</v>
          </cell>
        </row>
        <row r="935">
          <cell r="B935">
            <v>1764</v>
          </cell>
          <cell r="D935" t="str">
            <v>1.16.6.1.29</v>
          </cell>
          <cell r="E935" t="str">
            <v>Fusível de vidro 5 x 20 mm corrente nominal 0,1 A - 8 un.</v>
          </cell>
          <cell r="F935">
            <v>8</v>
          </cell>
          <cell r="I935">
            <v>0</v>
          </cell>
          <cell r="K935" t="str">
            <v/>
          </cell>
          <cell r="L935">
            <v>0</v>
          </cell>
        </row>
        <row r="936">
          <cell r="B936">
            <v>1765</v>
          </cell>
          <cell r="D936" t="str">
            <v>1.16.6.1.30</v>
          </cell>
          <cell r="E936" t="str">
            <v>Fusível de vidro 5 x 20 mm corrente nominal 0,5 A - 10 un.</v>
          </cell>
          <cell r="F936">
            <v>10</v>
          </cell>
          <cell r="I936">
            <v>0</v>
          </cell>
          <cell r="K936" t="str">
            <v/>
          </cell>
          <cell r="L936">
            <v>0</v>
          </cell>
        </row>
        <row r="937">
          <cell r="B937">
            <v>1766</v>
          </cell>
          <cell r="D937" t="str">
            <v>1.16.6.1.31</v>
          </cell>
          <cell r="E937" t="str">
            <v>Fusível de vidro 5 x 20 mm corrente nominal 1 A - 25 un.</v>
          </cell>
          <cell r="F937">
            <v>25</v>
          </cell>
          <cell r="I937">
            <v>0</v>
          </cell>
          <cell r="K937" t="str">
            <v/>
          </cell>
          <cell r="L937">
            <v>0</v>
          </cell>
        </row>
        <row r="938">
          <cell r="B938">
            <v>1767</v>
          </cell>
          <cell r="D938" t="str">
            <v>1.16.6.1.32</v>
          </cell>
          <cell r="E938" t="str">
            <v>No-breack 2 Kva entrada 220/125 Vca autonomia 30 minutos   -    1 un.</v>
          </cell>
          <cell r="F938">
            <v>1</v>
          </cell>
          <cell r="I938">
            <v>0</v>
          </cell>
          <cell r="K938" t="str">
            <v/>
          </cell>
          <cell r="L938">
            <v>0</v>
          </cell>
        </row>
        <row r="939">
          <cell r="B939">
            <v>1768</v>
          </cell>
          <cell r="D939" t="str">
            <v>1.16.6.1.33</v>
          </cell>
          <cell r="E939" t="str">
            <v>Kit de iluminação fluorescente 18 W / 220 V com reator convencional - 1 un.</v>
          </cell>
          <cell r="F939">
            <v>1</v>
          </cell>
          <cell r="I939">
            <v>0</v>
          </cell>
          <cell r="K939" t="str">
            <v/>
          </cell>
          <cell r="L939">
            <v>0</v>
          </cell>
        </row>
        <row r="940">
          <cell r="B940">
            <v>1769</v>
          </cell>
          <cell r="D940" t="str">
            <v>1.16.6.1.34</v>
          </cell>
          <cell r="E940" t="str">
            <v>Fim de curso para acionamento da iluminação 1NA+1NF 10 A / 500 V - 1 un.</v>
          </cell>
          <cell r="F940">
            <v>1</v>
          </cell>
          <cell r="I940">
            <v>0</v>
          </cell>
          <cell r="K940" t="str">
            <v/>
          </cell>
          <cell r="L940">
            <v>0</v>
          </cell>
        </row>
        <row r="941">
          <cell r="B941">
            <v>1770</v>
          </cell>
          <cell r="D941" t="str">
            <v>1.16.6.1.35</v>
          </cell>
          <cell r="E941" t="str">
            <v>Tomada 2 P + T universal 15 A 250 V - 1 un.</v>
          </cell>
          <cell r="F941">
            <v>1</v>
          </cell>
          <cell r="I941">
            <v>0</v>
          </cell>
          <cell r="K941" t="str">
            <v/>
          </cell>
          <cell r="L941">
            <v>0</v>
          </cell>
        </row>
        <row r="942">
          <cell r="B942">
            <v>1771</v>
          </cell>
          <cell r="D942" t="str">
            <v>1.16.6.1.36</v>
          </cell>
          <cell r="E942" t="str">
            <v>Painel tipo sobrepor IP-54 fabricado em aço carbono cor final acabamento externo e interno Cinza Munseel N6,5 e placa de montagem Laranja DIM EXTERNAS 1200 x 800 x 300 ( A x L x P ) - 1 un.</v>
          </cell>
          <cell r="F942">
            <v>1</v>
          </cell>
          <cell r="I942">
            <v>0</v>
          </cell>
          <cell r="K942" t="str">
            <v/>
          </cell>
          <cell r="L942">
            <v>0</v>
          </cell>
        </row>
        <row r="943">
          <cell r="B943">
            <v>1772</v>
          </cell>
          <cell r="D943" t="str">
            <v>1.16.6.1.37</v>
          </cell>
          <cell r="E943" t="str">
            <v>Relé de interposição 6 A 1 NAF 300 V 24 Vcc - 1 un.</v>
          </cell>
          <cell r="F943">
            <v>1</v>
          </cell>
          <cell r="I943">
            <v>0</v>
          </cell>
          <cell r="K943" t="str">
            <v/>
          </cell>
          <cell r="L943">
            <v>0</v>
          </cell>
        </row>
        <row r="944">
          <cell r="B944">
            <v>1693</v>
          </cell>
          <cell r="C944" t="str">
            <v>F</v>
          </cell>
          <cell r="D944" t="str">
            <v>15.5.1.3</v>
          </cell>
          <cell r="E944" t="str">
            <v>Pára raios tipo válvula 12kV - 10kA - ZnO - Polimérico</v>
          </cell>
          <cell r="F944" t="str">
            <v>un</v>
          </cell>
          <cell r="G944">
            <v>9</v>
          </cell>
          <cell r="H944">
            <v>298</v>
          </cell>
          <cell r="I944">
            <v>229.23</v>
          </cell>
          <cell r="J944">
            <v>1</v>
          </cell>
          <cell r="K944">
            <v>2682</v>
          </cell>
          <cell r="L944">
            <v>0</v>
          </cell>
          <cell r="N944">
            <v>298</v>
          </cell>
          <cell r="O944">
            <v>2682</v>
          </cell>
        </row>
        <row r="945">
          <cell r="B945">
            <v>4413</v>
          </cell>
          <cell r="C945" t="str">
            <v>F</v>
          </cell>
          <cell r="D945" t="str">
            <v>12.2.1.1</v>
          </cell>
          <cell r="E945" t="str">
            <v>Parafuso cabeça quadrada 12 x 150mm</v>
          </cell>
          <cell r="F945" t="str">
            <v>un</v>
          </cell>
          <cell r="G945">
            <v>10</v>
          </cell>
          <cell r="H945">
            <v>3.8</v>
          </cell>
          <cell r="I945">
            <v>2.92</v>
          </cell>
          <cell r="J945">
            <v>1</v>
          </cell>
          <cell r="K945">
            <v>38</v>
          </cell>
          <cell r="L945">
            <v>0</v>
          </cell>
          <cell r="N945">
            <v>3.8</v>
          </cell>
          <cell r="O945">
            <v>38</v>
          </cell>
        </row>
        <row r="946">
          <cell r="B946">
            <v>1707</v>
          </cell>
          <cell r="C946" t="str">
            <v>F</v>
          </cell>
          <cell r="D946" t="str">
            <v>15.5.1.17</v>
          </cell>
          <cell r="E946" t="str">
            <v>Parafuso cabeça quadrada 16 x 250mm</v>
          </cell>
          <cell r="F946" t="str">
            <v>un</v>
          </cell>
          <cell r="G946">
            <v>36</v>
          </cell>
          <cell r="H946">
            <v>5.04</v>
          </cell>
          <cell r="I946">
            <v>3.88</v>
          </cell>
          <cell r="J946">
            <v>1</v>
          </cell>
          <cell r="K946">
            <v>181.44</v>
          </cell>
          <cell r="L946">
            <v>0</v>
          </cell>
          <cell r="N946">
            <v>5.04</v>
          </cell>
          <cell r="O946">
            <v>181.44</v>
          </cell>
        </row>
        <row r="947">
          <cell r="B947">
            <v>1708</v>
          </cell>
          <cell r="C947" t="str">
            <v>F</v>
          </cell>
          <cell r="D947" t="str">
            <v>15.5.1.18</v>
          </cell>
          <cell r="E947" t="str">
            <v>Parafuso cabeça quadrada 16 x 350mm</v>
          </cell>
          <cell r="F947" t="str">
            <v>un</v>
          </cell>
          <cell r="G947">
            <v>36</v>
          </cell>
          <cell r="H947">
            <v>7.27</v>
          </cell>
          <cell r="I947">
            <v>5.59</v>
          </cell>
          <cell r="J947">
            <v>1</v>
          </cell>
          <cell r="K947">
            <v>261.72000000000003</v>
          </cell>
          <cell r="L947">
            <v>0</v>
          </cell>
          <cell r="N947">
            <v>7.27</v>
          </cell>
          <cell r="O947">
            <v>261.72000000000003</v>
          </cell>
        </row>
        <row r="948">
          <cell r="B948">
            <v>1709</v>
          </cell>
          <cell r="C948" t="str">
            <v>F</v>
          </cell>
          <cell r="D948" t="str">
            <v>15.5.1.19</v>
          </cell>
          <cell r="E948" t="str">
            <v>Parafuso cabeça quadrada 16 x 450mm</v>
          </cell>
          <cell r="F948" t="str">
            <v>un</v>
          </cell>
          <cell r="G948">
            <v>36</v>
          </cell>
          <cell r="H948">
            <v>9.48</v>
          </cell>
          <cell r="I948">
            <v>7.29</v>
          </cell>
          <cell r="J948">
            <v>1</v>
          </cell>
          <cell r="K948">
            <v>341.28</v>
          </cell>
          <cell r="L948">
            <v>0</v>
          </cell>
          <cell r="N948">
            <v>9.48</v>
          </cell>
          <cell r="O948">
            <v>341.28</v>
          </cell>
        </row>
        <row r="949">
          <cell r="B949">
            <v>974</v>
          </cell>
          <cell r="C949" t="str">
            <v>F</v>
          </cell>
          <cell r="D949" t="str">
            <v>7.5.3.2.1</v>
          </cell>
          <cell r="E949" t="str">
            <v>Parafuso com porca para Flanges 16 x 80 mm PN 10 DN 100 mm</v>
          </cell>
          <cell r="F949" t="str">
            <v>pç</v>
          </cell>
          <cell r="G949">
            <v>344</v>
          </cell>
          <cell r="H949">
            <v>3.81</v>
          </cell>
          <cell r="I949">
            <v>2.93</v>
          </cell>
          <cell r="J949">
            <v>1</v>
          </cell>
          <cell r="K949">
            <v>1310.6400000000001</v>
          </cell>
          <cell r="L949">
            <v>0</v>
          </cell>
          <cell r="N949">
            <v>3.81</v>
          </cell>
          <cell r="O949">
            <v>1310.6400000000001</v>
          </cell>
        </row>
        <row r="950">
          <cell r="B950">
            <v>2328</v>
          </cell>
          <cell r="C950" t="str">
            <v>F</v>
          </cell>
          <cell r="D950" t="str">
            <v>3.4.8.3</v>
          </cell>
          <cell r="E950" t="str">
            <v>Parafuso com porca para Flanges 16 x 80 mm PN 10 DN 50 a 100 mm</v>
          </cell>
          <cell r="F950" t="str">
            <v>UND.</v>
          </cell>
          <cell r="G950">
            <v>576</v>
          </cell>
          <cell r="H950">
            <v>3.81</v>
          </cell>
          <cell r="I950">
            <v>2.93</v>
          </cell>
          <cell r="J950">
            <v>1</v>
          </cell>
          <cell r="K950">
            <v>2194.56</v>
          </cell>
          <cell r="L950">
            <v>0</v>
          </cell>
          <cell r="N950">
            <v>3.81</v>
          </cell>
          <cell r="O950">
            <v>2194.56</v>
          </cell>
        </row>
        <row r="951">
          <cell r="B951">
            <v>2407</v>
          </cell>
          <cell r="C951" t="str">
            <v>F</v>
          </cell>
          <cell r="D951" t="str">
            <v>3.5.10.2.7</v>
          </cell>
          <cell r="E951" t="str">
            <v>Parafuso com porca para Flanges 20 x 90 mm PN 10 DN 150 a 350 mm</v>
          </cell>
          <cell r="F951" t="str">
            <v>und</v>
          </cell>
          <cell r="G951">
            <v>2740</v>
          </cell>
          <cell r="H951">
            <v>7.2</v>
          </cell>
          <cell r="I951">
            <v>5.54</v>
          </cell>
          <cell r="J951">
            <v>1</v>
          </cell>
          <cell r="K951">
            <v>19728</v>
          </cell>
          <cell r="L951">
            <v>0</v>
          </cell>
          <cell r="N951">
            <v>7.2</v>
          </cell>
          <cell r="O951">
            <v>19728</v>
          </cell>
        </row>
        <row r="952">
          <cell r="B952">
            <v>975</v>
          </cell>
          <cell r="C952" t="str">
            <v>F</v>
          </cell>
          <cell r="D952" t="str">
            <v>7.5.3.2.2</v>
          </cell>
          <cell r="E952" t="str">
            <v>Parafuso com porca para Flanges 20 x 90 mm PN 10 DN 200 mm</v>
          </cell>
          <cell r="F952" t="str">
            <v>pç</v>
          </cell>
          <cell r="G952">
            <v>8</v>
          </cell>
          <cell r="H952">
            <v>7.2</v>
          </cell>
          <cell r="I952">
            <v>5.54</v>
          </cell>
          <cell r="J952">
            <v>1</v>
          </cell>
          <cell r="K952">
            <v>57.6</v>
          </cell>
          <cell r="L952">
            <v>0</v>
          </cell>
          <cell r="N952">
            <v>7.2</v>
          </cell>
          <cell r="O952">
            <v>57.6</v>
          </cell>
        </row>
        <row r="953">
          <cell r="B953">
            <v>976</v>
          </cell>
          <cell r="C953" t="str">
            <v>F</v>
          </cell>
          <cell r="D953" t="str">
            <v>7.5.3.2.3</v>
          </cell>
          <cell r="E953" t="str">
            <v>Parafuso com porca para Flanges 20 x 90 mm PN 10 DN 300 mm</v>
          </cell>
          <cell r="F953" t="str">
            <v>pç</v>
          </cell>
          <cell r="G953">
            <v>144</v>
          </cell>
          <cell r="H953">
            <v>7.2</v>
          </cell>
          <cell r="I953">
            <v>5.54</v>
          </cell>
          <cell r="J953">
            <v>1</v>
          </cell>
          <cell r="K953">
            <v>1036.8</v>
          </cell>
          <cell r="L953">
            <v>0</v>
          </cell>
          <cell r="N953">
            <v>7.2</v>
          </cell>
          <cell r="O953">
            <v>1036.8</v>
          </cell>
        </row>
        <row r="954">
          <cell r="B954">
            <v>2406</v>
          </cell>
          <cell r="C954" t="str">
            <v>F</v>
          </cell>
          <cell r="D954" t="str">
            <v>3.5.10.2.6</v>
          </cell>
          <cell r="E954" t="str">
            <v>Parafuso com porca para Flanges 24 x 100 mm PN 10 DN 400 a 500 mm</v>
          </cell>
          <cell r="F954" t="str">
            <v>und</v>
          </cell>
          <cell r="G954">
            <v>552</v>
          </cell>
          <cell r="H954">
            <v>11.3</v>
          </cell>
          <cell r="I954">
            <v>8.69</v>
          </cell>
          <cell r="J954">
            <v>1</v>
          </cell>
          <cell r="K954">
            <v>6237.6</v>
          </cell>
          <cell r="L954">
            <v>0</v>
          </cell>
          <cell r="N954">
            <v>11.3</v>
          </cell>
          <cell r="O954">
            <v>6237.6</v>
          </cell>
        </row>
        <row r="955">
          <cell r="B955">
            <v>977</v>
          </cell>
          <cell r="C955" t="str">
            <v>F</v>
          </cell>
          <cell r="D955" t="str">
            <v>7.5.3.2.4</v>
          </cell>
          <cell r="E955" t="str">
            <v>Parafuso com porca para Flanges 24 x 100 mm PN 10 DN 400 mm.</v>
          </cell>
          <cell r="F955" t="str">
            <v>pç</v>
          </cell>
          <cell r="G955">
            <v>320</v>
          </cell>
          <cell r="H955">
            <v>11.3</v>
          </cell>
          <cell r="I955">
            <v>8.69</v>
          </cell>
          <cell r="J955">
            <v>1</v>
          </cell>
          <cell r="K955">
            <v>3616</v>
          </cell>
          <cell r="L955">
            <v>0</v>
          </cell>
          <cell r="N955">
            <v>11.3</v>
          </cell>
          <cell r="O955">
            <v>3616</v>
          </cell>
        </row>
        <row r="956">
          <cell r="B956">
            <v>134</v>
          </cell>
          <cell r="C956" t="str">
            <v>F</v>
          </cell>
          <cell r="D956" t="str">
            <v>3.3.3.2</v>
          </cell>
          <cell r="E956" t="str">
            <v>Parafuso com Porca para Flanges 24x100 PN 10 DN   500 mm</v>
          </cell>
          <cell r="F956" t="str">
            <v>un</v>
          </cell>
          <cell r="G956">
            <v>40</v>
          </cell>
          <cell r="H956">
            <v>11.3</v>
          </cell>
          <cell r="I956">
            <v>8.69</v>
          </cell>
          <cell r="J956">
            <v>1</v>
          </cell>
          <cell r="K956">
            <v>452</v>
          </cell>
          <cell r="L956">
            <v>0</v>
          </cell>
          <cell r="N956">
            <v>11.3</v>
          </cell>
          <cell r="O956">
            <v>452</v>
          </cell>
        </row>
        <row r="957">
          <cell r="B957">
            <v>135</v>
          </cell>
          <cell r="C957" t="str">
            <v>F</v>
          </cell>
          <cell r="D957" t="str">
            <v>3.3.3.3</v>
          </cell>
          <cell r="E957" t="str">
            <v>Parafuso com Porca para Flanges 27x120 PN 10 DN   600 mm</v>
          </cell>
          <cell r="F957" t="str">
            <v>un</v>
          </cell>
          <cell r="G957">
            <v>200</v>
          </cell>
          <cell r="H957">
            <v>16.98</v>
          </cell>
          <cell r="I957">
            <v>13.06</v>
          </cell>
          <cell r="J957">
            <v>1</v>
          </cell>
          <cell r="K957">
            <v>3396</v>
          </cell>
          <cell r="L957">
            <v>0</v>
          </cell>
          <cell r="N957">
            <v>16.98</v>
          </cell>
          <cell r="O957">
            <v>3396</v>
          </cell>
        </row>
        <row r="958">
          <cell r="B958">
            <v>3485</v>
          </cell>
          <cell r="C958" t="str">
            <v>F</v>
          </cell>
          <cell r="D958" t="str">
            <v>7.5.10.2.6</v>
          </cell>
          <cell r="E958" t="str">
            <v>Parafuso com porca para Flanges 30 x 130 mm PN 10 DN 800 a 900mm</v>
          </cell>
          <cell r="F958" t="str">
            <v>und</v>
          </cell>
          <cell r="G958">
            <v>24</v>
          </cell>
          <cell r="H958">
            <v>23.76</v>
          </cell>
          <cell r="I958">
            <v>18.28</v>
          </cell>
          <cell r="J958">
            <v>1</v>
          </cell>
          <cell r="K958">
            <v>570.24</v>
          </cell>
          <cell r="L958">
            <v>0</v>
          </cell>
          <cell r="N958">
            <v>23.76</v>
          </cell>
          <cell r="O958">
            <v>570.24</v>
          </cell>
        </row>
        <row r="959">
          <cell r="B959">
            <v>4404</v>
          </cell>
          <cell r="C959" t="str">
            <v>F</v>
          </cell>
          <cell r="D959" t="str">
            <v>12.2.1.1</v>
          </cell>
          <cell r="E959" t="str">
            <v>Parafuso máquina 12 x 50mm</v>
          </cell>
          <cell r="F959" t="str">
            <v>un</v>
          </cell>
          <cell r="G959">
            <v>10</v>
          </cell>
          <cell r="H959">
            <v>2.2000000000000002</v>
          </cell>
          <cell r="I959">
            <v>1.69</v>
          </cell>
          <cell r="J959">
            <v>1</v>
          </cell>
          <cell r="K959">
            <v>22</v>
          </cell>
          <cell r="L959">
            <v>0</v>
          </cell>
          <cell r="N959">
            <v>2.2000000000000002</v>
          </cell>
          <cell r="O959">
            <v>22</v>
          </cell>
        </row>
        <row r="960">
          <cell r="B960">
            <v>4403</v>
          </cell>
          <cell r="C960" t="str">
            <v>F</v>
          </cell>
          <cell r="D960" t="str">
            <v>12.2.1.1</v>
          </cell>
          <cell r="E960" t="str">
            <v>Parafuso máquina 16 x 200mm</v>
          </cell>
          <cell r="F960" t="str">
            <v>un</v>
          </cell>
          <cell r="G960">
            <v>5</v>
          </cell>
          <cell r="H960">
            <v>4.2</v>
          </cell>
          <cell r="I960">
            <v>3.23</v>
          </cell>
          <cell r="J960">
            <v>1</v>
          </cell>
          <cell r="K960">
            <v>21</v>
          </cell>
          <cell r="L960">
            <v>0</v>
          </cell>
          <cell r="N960">
            <v>4.2</v>
          </cell>
          <cell r="O960">
            <v>21</v>
          </cell>
        </row>
        <row r="961">
          <cell r="B961">
            <v>403</v>
          </cell>
          <cell r="C961" t="str">
            <v>F</v>
          </cell>
          <cell r="D961" t="str">
            <v>7.1.4.16</v>
          </cell>
          <cell r="E961" t="str">
            <v>Parafusos c/ porca p/ flanges PN 10 DN 50 (16 X 80 mm) 0,175 kg</v>
          </cell>
          <cell r="F961" t="str">
            <v>pc</v>
          </cell>
          <cell r="G961">
            <v>24</v>
          </cell>
          <cell r="H961">
            <v>3.81</v>
          </cell>
          <cell r="I961">
            <v>2.93</v>
          </cell>
          <cell r="J961">
            <v>1</v>
          </cell>
          <cell r="K961">
            <v>91.44</v>
          </cell>
          <cell r="L961">
            <v>0</v>
          </cell>
          <cell r="N961">
            <v>3.81</v>
          </cell>
          <cell r="O961">
            <v>91.44</v>
          </cell>
        </row>
        <row r="962">
          <cell r="B962">
            <v>404</v>
          </cell>
          <cell r="C962" t="str">
            <v>F</v>
          </cell>
          <cell r="D962" t="str">
            <v>7.1.4.17</v>
          </cell>
          <cell r="E962" t="str">
            <v>Parafusos c/ porca p/ flanges PN 10 DN 100 (16 x 80 mm) 0,175 kg</v>
          </cell>
          <cell r="F962" t="str">
            <v>pc</v>
          </cell>
          <cell r="G962">
            <v>24</v>
          </cell>
          <cell r="H962">
            <v>3.81</v>
          </cell>
          <cell r="I962">
            <v>2.93</v>
          </cell>
          <cell r="J962">
            <v>1</v>
          </cell>
          <cell r="K962">
            <v>91.44</v>
          </cell>
          <cell r="L962">
            <v>0</v>
          </cell>
          <cell r="N962">
            <v>3.81</v>
          </cell>
          <cell r="O962">
            <v>91.44</v>
          </cell>
        </row>
        <row r="963">
          <cell r="B963">
            <v>405</v>
          </cell>
          <cell r="C963" t="str">
            <v>F</v>
          </cell>
          <cell r="D963" t="str">
            <v>7.1.4.18</v>
          </cell>
          <cell r="E963" t="str">
            <v>Parafusos c/ porca p/ flanges PN 10 DN 150 (20 X 90 mm) 0,338 kg</v>
          </cell>
          <cell r="F963" t="str">
            <v>pc</v>
          </cell>
          <cell r="G963">
            <v>48</v>
          </cell>
          <cell r="H963">
            <v>7.2</v>
          </cell>
          <cell r="I963">
            <v>5.54</v>
          </cell>
          <cell r="J963">
            <v>1</v>
          </cell>
          <cell r="K963">
            <v>345.6</v>
          </cell>
          <cell r="L963">
            <v>0</v>
          </cell>
          <cell r="N963">
            <v>7.2</v>
          </cell>
          <cell r="O963">
            <v>345.6</v>
          </cell>
        </row>
        <row r="964">
          <cell r="B964">
            <v>406</v>
          </cell>
          <cell r="C964" t="str">
            <v>F</v>
          </cell>
          <cell r="D964" t="str">
            <v>7.1.4.19</v>
          </cell>
          <cell r="E964" t="str">
            <v>Parafusos c/ porca p/ flanges PN 10 DN 200 (20 x 90 mm) 0,338 kg</v>
          </cell>
          <cell r="F964" t="str">
            <v>pc</v>
          </cell>
          <cell r="G964">
            <v>24</v>
          </cell>
          <cell r="H964">
            <v>7.2</v>
          </cell>
          <cell r="I964">
            <v>5.54</v>
          </cell>
          <cell r="J964">
            <v>1</v>
          </cell>
          <cell r="K964">
            <v>172.8</v>
          </cell>
          <cell r="L964">
            <v>0</v>
          </cell>
          <cell r="N964">
            <v>7.2</v>
          </cell>
          <cell r="O964">
            <v>172.8</v>
          </cell>
        </row>
        <row r="965">
          <cell r="B965">
            <v>1129</v>
          </cell>
          <cell r="C965" t="str">
            <v>F</v>
          </cell>
          <cell r="D965" t="str">
            <v>8.3.4.1</v>
          </cell>
          <cell r="E965" t="str">
            <v>Parafuso p/ juntas flangeadas pn10 dn 300 (20 x 90 mm) 0,333 kg</v>
          </cell>
          <cell r="F965" t="str">
            <v>pc</v>
          </cell>
          <cell r="G965">
            <v>128</v>
          </cell>
          <cell r="H965">
            <v>7.2</v>
          </cell>
          <cell r="I965">
            <v>5.54</v>
          </cell>
          <cell r="J965">
            <v>1</v>
          </cell>
          <cell r="K965">
            <v>921.6</v>
          </cell>
          <cell r="L965">
            <v>0</v>
          </cell>
          <cell r="N965">
            <v>7.2</v>
          </cell>
          <cell r="O965">
            <v>921.6</v>
          </cell>
        </row>
        <row r="966">
          <cell r="B966">
            <v>423</v>
          </cell>
          <cell r="C966" t="str">
            <v>F</v>
          </cell>
          <cell r="D966" t="str">
            <v>7.1.5.12</v>
          </cell>
          <cell r="E966" t="str">
            <v>Parafusos c/ porca P/ flanges DN400  0,664kg</v>
          </cell>
          <cell r="F966" t="str">
            <v>pc</v>
          </cell>
          <cell r="G966">
            <v>48</v>
          </cell>
          <cell r="H966">
            <v>11.3</v>
          </cell>
          <cell r="I966">
            <v>8.69</v>
          </cell>
          <cell r="J966">
            <v>1</v>
          </cell>
          <cell r="K966">
            <v>542.4</v>
          </cell>
          <cell r="L966">
            <v>0</v>
          </cell>
          <cell r="N966">
            <v>11.3</v>
          </cell>
          <cell r="O966">
            <v>542.4</v>
          </cell>
        </row>
        <row r="967">
          <cell r="B967">
            <v>242</v>
          </cell>
          <cell r="C967" t="str">
            <v>F</v>
          </cell>
          <cell r="D967" t="str">
            <v>4.4.2.1</v>
          </cell>
          <cell r="E967" t="str">
            <v>Parafusos p/ junta flangeadas aço p/ DN 300 (20 x 90 mm) 0,550 kg</v>
          </cell>
          <cell r="F967" t="str">
            <v>pc</v>
          </cell>
          <cell r="G967">
            <v>144</v>
          </cell>
          <cell r="H967">
            <v>7.2</v>
          </cell>
          <cell r="I967">
            <v>5.54</v>
          </cell>
          <cell r="J967">
            <v>1</v>
          </cell>
          <cell r="K967">
            <v>1036.8</v>
          </cell>
          <cell r="L967">
            <v>0</v>
          </cell>
          <cell r="N967">
            <v>7.2</v>
          </cell>
          <cell r="O967">
            <v>1036.8</v>
          </cell>
        </row>
        <row r="968">
          <cell r="B968">
            <v>243</v>
          </cell>
          <cell r="C968" t="str">
            <v>F</v>
          </cell>
          <cell r="D968" t="str">
            <v>4.4.2.2</v>
          </cell>
          <cell r="E968" t="str">
            <v>Parafusos p/ junta flangeadas aço p/ DN 400 (24 x 100 mm) 0,931 kg</v>
          </cell>
          <cell r="F968" t="str">
            <v>pc</v>
          </cell>
          <cell r="G968">
            <v>960</v>
          </cell>
          <cell r="H968">
            <v>11.3</v>
          </cell>
          <cell r="I968">
            <v>8.69</v>
          </cell>
          <cell r="J968">
            <v>1</v>
          </cell>
          <cell r="K968">
            <v>10848</v>
          </cell>
          <cell r="L968">
            <v>0</v>
          </cell>
          <cell r="N968">
            <v>11.3</v>
          </cell>
          <cell r="O968">
            <v>10848</v>
          </cell>
        </row>
        <row r="969">
          <cell r="B969">
            <v>244</v>
          </cell>
          <cell r="C969" t="str">
            <v>F</v>
          </cell>
          <cell r="D969" t="str">
            <v>4.4.2.3</v>
          </cell>
          <cell r="E969" t="str">
            <v>Parafusos p/ junta flangeadas aço p/ DN 500 (24 x 100 mm) 1,140 kg</v>
          </cell>
          <cell r="F969" t="str">
            <v>pc</v>
          </cell>
          <cell r="G969">
            <v>1200</v>
          </cell>
          <cell r="H969">
            <v>11.3</v>
          </cell>
          <cell r="I969">
            <v>8.69</v>
          </cell>
          <cell r="J969">
            <v>1</v>
          </cell>
          <cell r="K969">
            <v>13560</v>
          </cell>
          <cell r="L969">
            <v>0</v>
          </cell>
          <cell r="N969">
            <v>11.3</v>
          </cell>
          <cell r="O969">
            <v>13560</v>
          </cell>
        </row>
        <row r="970">
          <cell r="B970">
            <v>245</v>
          </cell>
          <cell r="C970" t="str">
            <v>F</v>
          </cell>
          <cell r="D970" t="str">
            <v>4.4.2.4</v>
          </cell>
          <cell r="E970" t="str">
            <v>Parafusos p/ junta flangeadas aço p/ DN 600 (27 x 120 mm) 1,470 kg</v>
          </cell>
          <cell r="F970" t="str">
            <v>pc</v>
          </cell>
          <cell r="G970">
            <v>1000</v>
          </cell>
          <cell r="H970">
            <v>16.98</v>
          </cell>
          <cell r="I970">
            <v>13.06</v>
          </cell>
          <cell r="J970">
            <v>1</v>
          </cell>
          <cell r="K970">
            <v>16980</v>
          </cell>
          <cell r="L970">
            <v>0</v>
          </cell>
          <cell r="N970">
            <v>16.98</v>
          </cell>
          <cell r="O970">
            <v>16980</v>
          </cell>
        </row>
        <row r="971">
          <cell r="B971">
            <v>246</v>
          </cell>
          <cell r="C971" t="str">
            <v>F</v>
          </cell>
          <cell r="D971" t="str">
            <v>4.4.2.5</v>
          </cell>
          <cell r="E971" t="str">
            <v>Parafusos p/ junta flangeadas aço p/ DN 1000 (33 x 130 mm) 2,371 kg</v>
          </cell>
          <cell r="F971" t="str">
            <v>pc</v>
          </cell>
          <cell r="G971">
            <v>168</v>
          </cell>
          <cell r="H971">
            <v>30.5</v>
          </cell>
          <cell r="I971">
            <v>23.46</v>
          </cell>
          <cell r="J971">
            <v>1</v>
          </cell>
          <cell r="K971">
            <v>5124</v>
          </cell>
          <cell r="L971">
            <v>0</v>
          </cell>
          <cell r="N971">
            <v>30.5</v>
          </cell>
          <cell r="O971">
            <v>5124</v>
          </cell>
        </row>
        <row r="972">
          <cell r="B972">
            <v>195</v>
          </cell>
          <cell r="C972" t="str">
            <v>F</v>
          </cell>
          <cell r="D972" t="str">
            <v>4.4.1.3</v>
          </cell>
          <cell r="E972" t="str">
            <v>Placa de redução fofo PN10 DN 400 x 300 38,000 kg</v>
          </cell>
          <cell r="F972" t="str">
            <v>pc</v>
          </cell>
          <cell r="G972">
            <v>4</v>
          </cell>
          <cell r="H972">
            <v>929.47</v>
          </cell>
          <cell r="I972">
            <v>714.98</v>
          </cell>
          <cell r="J972">
            <v>1</v>
          </cell>
          <cell r="K972">
            <v>3717.88</v>
          </cell>
          <cell r="L972">
            <v>0</v>
          </cell>
          <cell r="N972">
            <v>929.47</v>
          </cell>
          <cell r="O972">
            <v>3717.88</v>
          </cell>
        </row>
        <row r="973">
          <cell r="B973">
            <v>194</v>
          </cell>
          <cell r="C973" t="str">
            <v>F</v>
          </cell>
          <cell r="D973" t="str">
            <v>4.4.1.2</v>
          </cell>
          <cell r="E973" t="str">
            <v>Placa de redução fofo PN10 DN 500 x 400 53,000 kg</v>
          </cell>
          <cell r="F973" t="str">
            <v>pc</v>
          </cell>
          <cell r="G973">
            <v>4</v>
          </cell>
          <cell r="H973">
            <v>1386.52</v>
          </cell>
          <cell r="I973">
            <v>1066.55</v>
          </cell>
          <cell r="J973">
            <v>1</v>
          </cell>
          <cell r="K973">
            <v>5546.08</v>
          </cell>
          <cell r="L973">
            <v>0</v>
          </cell>
          <cell r="N973">
            <v>1386.52</v>
          </cell>
          <cell r="O973">
            <v>5546.08</v>
          </cell>
        </row>
        <row r="974">
          <cell r="B974">
            <v>4406</v>
          </cell>
          <cell r="C974" t="str">
            <v>F</v>
          </cell>
          <cell r="D974" t="str">
            <v>12.2.1.1</v>
          </cell>
          <cell r="E974" t="str">
            <v>Porca Ø16mm galvanizada</v>
          </cell>
          <cell r="F974" t="str">
            <v>un</v>
          </cell>
          <cell r="G974">
            <v>5</v>
          </cell>
          <cell r="H974">
            <v>1.76</v>
          </cell>
          <cell r="I974">
            <v>1.35</v>
          </cell>
          <cell r="J974">
            <v>1</v>
          </cell>
          <cell r="K974">
            <v>8.8000000000000007</v>
          </cell>
          <cell r="L974">
            <v>0</v>
          </cell>
          <cell r="N974">
            <v>1.76</v>
          </cell>
          <cell r="O974">
            <v>8.8000000000000007</v>
          </cell>
        </row>
        <row r="975">
          <cell r="B975">
            <v>1704</v>
          </cell>
          <cell r="C975" t="str">
            <v>F</v>
          </cell>
          <cell r="D975" t="str">
            <v>15.5.1.14</v>
          </cell>
          <cell r="E975" t="str">
            <v>Porca quadrada 24mm p/parafuso de 16mm</v>
          </cell>
          <cell r="F975" t="str">
            <v>un</v>
          </cell>
          <cell r="G975">
            <v>36</v>
          </cell>
          <cell r="H975">
            <v>3.97</v>
          </cell>
          <cell r="I975">
            <v>3.05</v>
          </cell>
          <cell r="J975">
            <v>1</v>
          </cell>
          <cell r="K975">
            <v>142.91999999999999</v>
          </cell>
          <cell r="L975">
            <v>-0.01</v>
          </cell>
          <cell r="N975">
            <v>3.96</v>
          </cell>
          <cell r="O975">
            <v>142.56</v>
          </cell>
        </row>
        <row r="976">
          <cell r="B976">
            <v>4399</v>
          </cell>
          <cell r="C976" t="str">
            <v>F</v>
          </cell>
          <cell r="D976" t="str">
            <v>12.2.1.1.1</v>
          </cell>
          <cell r="E976" t="str">
            <v>Poste de concreto DT 7/200kg</v>
          </cell>
          <cell r="F976" t="str">
            <v>un</v>
          </cell>
          <cell r="G976">
            <v>5</v>
          </cell>
          <cell r="H976">
            <v>320.29000000000002</v>
          </cell>
          <cell r="I976">
            <v>246.38</v>
          </cell>
          <cell r="J976">
            <v>1</v>
          </cell>
          <cell r="K976">
            <v>1601.45</v>
          </cell>
          <cell r="L976">
            <v>0</v>
          </cell>
          <cell r="N976">
            <v>320.29000000000002</v>
          </cell>
          <cell r="O976">
            <v>1601.45</v>
          </cell>
        </row>
        <row r="977">
          <cell r="B977">
            <v>1691</v>
          </cell>
          <cell r="C977" t="str">
            <v>F</v>
          </cell>
          <cell r="D977" t="str">
            <v>15.5.1.1</v>
          </cell>
          <cell r="E977" t="str">
            <v>Poste de concreto DT 11/600kg</v>
          </cell>
          <cell r="F977" t="str">
            <v>un</v>
          </cell>
          <cell r="G977">
            <v>3</v>
          </cell>
          <cell r="H977">
            <v>1298.77</v>
          </cell>
          <cell r="I977">
            <v>999.05</v>
          </cell>
          <cell r="J977">
            <v>1</v>
          </cell>
          <cell r="K977">
            <v>3896.31</v>
          </cell>
          <cell r="L977">
            <v>-0.01</v>
          </cell>
          <cell r="N977">
            <v>1298.76</v>
          </cell>
          <cell r="O977">
            <v>3896.28</v>
          </cell>
        </row>
        <row r="978">
          <cell r="B978">
            <v>4450</v>
          </cell>
          <cell r="C978" t="str">
            <v>F</v>
          </cell>
          <cell r="D978" t="str">
            <v>12.2.2.1.13</v>
          </cell>
          <cell r="E978" t="str">
            <v>Poste telecônico de aço, chicote simples, altura de montagem da luminária de 8m,de engastar</v>
          </cell>
          <cell r="F978" t="str">
            <v>n</v>
          </cell>
          <cell r="G978">
            <v>18</v>
          </cell>
          <cell r="H978">
            <v>1647.7</v>
          </cell>
          <cell r="I978">
            <v>1267.46</v>
          </cell>
          <cell r="J978">
            <v>1</v>
          </cell>
          <cell r="K978">
            <v>29658.6</v>
          </cell>
          <cell r="L978">
            <v>0</v>
          </cell>
          <cell r="N978">
            <v>1647.7</v>
          </cell>
          <cell r="O978">
            <v>29658.6</v>
          </cell>
        </row>
        <row r="979">
          <cell r="B979">
            <v>1710</v>
          </cell>
          <cell r="C979" t="str">
            <v>F</v>
          </cell>
          <cell r="D979" t="str">
            <v>15.5.1.20</v>
          </cell>
          <cell r="E979" t="str">
            <v>Prensa cabo</v>
          </cell>
          <cell r="F979" t="str">
            <v>un</v>
          </cell>
          <cell r="G979">
            <v>24</v>
          </cell>
          <cell r="H979">
            <v>4.78</v>
          </cell>
          <cell r="I979">
            <v>3.68</v>
          </cell>
          <cell r="J979">
            <v>1</v>
          </cell>
          <cell r="K979">
            <v>114.72</v>
          </cell>
          <cell r="L979">
            <v>0</v>
          </cell>
          <cell r="N979">
            <v>4.78</v>
          </cell>
          <cell r="O979">
            <v>114.72</v>
          </cell>
        </row>
        <row r="980">
          <cell r="B980">
            <v>1125</v>
          </cell>
          <cell r="C980" t="str">
            <v>F</v>
          </cell>
          <cell r="D980" t="str">
            <v>8.3.3.5</v>
          </cell>
          <cell r="E980" t="str">
            <v>Pressostato</v>
          </cell>
          <cell r="F980" t="str">
            <v>UN</v>
          </cell>
          <cell r="G980">
            <v>3</v>
          </cell>
          <cell r="H980">
            <v>2280.0100000000002</v>
          </cell>
          <cell r="I980">
            <v>1753.85</v>
          </cell>
          <cell r="J980">
            <v>1</v>
          </cell>
          <cell r="K980">
            <v>6840.03</v>
          </cell>
          <cell r="L980">
            <v>-0.01</v>
          </cell>
          <cell r="N980">
            <v>2280</v>
          </cell>
          <cell r="O980">
            <v>6840</v>
          </cell>
        </row>
        <row r="981">
          <cell r="B981">
            <v>35</v>
          </cell>
          <cell r="C981" t="str">
            <v>F</v>
          </cell>
          <cell r="D981" t="str">
            <v>1.1.3.3</v>
          </cell>
          <cell r="E981" t="str">
            <v>Programa de condições e meio ambiente de trabalho - P.C.M.A.T</v>
          </cell>
          <cell r="F981" t="str">
            <v>un</v>
          </cell>
          <cell r="G981">
            <v>2</v>
          </cell>
          <cell r="H981">
            <v>3000</v>
          </cell>
          <cell r="I981">
            <v>2307.69</v>
          </cell>
          <cell r="J981">
            <v>1</v>
          </cell>
          <cell r="K981">
            <v>6000</v>
          </cell>
          <cell r="L981">
            <v>0</v>
          </cell>
          <cell r="N981">
            <v>3000</v>
          </cell>
          <cell r="O981">
            <v>6000</v>
          </cell>
        </row>
        <row r="982">
          <cell r="B982">
            <v>33</v>
          </cell>
          <cell r="C982" t="str">
            <v>F</v>
          </cell>
          <cell r="D982" t="str">
            <v>1.1.3.1</v>
          </cell>
          <cell r="E982" t="str">
            <v>Programa de controle médico de saúde ocupacional - P.C.M.S.O</v>
          </cell>
          <cell r="F982" t="str">
            <v>un</v>
          </cell>
          <cell r="G982">
            <v>2</v>
          </cell>
          <cell r="H982">
            <v>8000.01</v>
          </cell>
          <cell r="I982">
            <v>6153.85</v>
          </cell>
          <cell r="J982">
            <v>1</v>
          </cell>
          <cell r="K982">
            <v>16000.02</v>
          </cell>
          <cell r="L982">
            <v>-0.01</v>
          </cell>
          <cell r="N982">
            <v>8000</v>
          </cell>
          <cell r="O982">
            <v>16000</v>
          </cell>
        </row>
        <row r="983">
          <cell r="B983">
            <v>34</v>
          </cell>
          <cell r="C983" t="str">
            <v>F</v>
          </cell>
          <cell r="D983" t="str">
            <v>1.1.3.2</v>
          </cell>
          <cell r="E983" t="str">
            <v>Programa de prevenção de riscos ambientais - P.P.R.A.</v>
          </cell>
          <cell r="F983" t="str">
            <v>un</v>
          </cell>
          <cell r="G983">
            <v>2</v>
          </cell>
          <cell r="H983">
            <v>4000</v>
          </cell>
          <cell r="I983">
            <v>3076.92</v>
          </cell>
          <cell r="J983">
            <v>1</v>
          </cell>
          <cell r="K983">
            <v>8000</v>
          </cell>
          <cell r="L983">
            <v>0</v>
          </cell>
          <cell r="N983">
            <v>4000</v>
          </cell>
          <cell r="O983">
            <v>8000</v>
          </cell>
        </row>
        <row r="984">
          <cell r="B984">
            <v>4350</v>
          </cell>
          <cell r="C984" t="str">
            <v>F</v>
          </cell>
          <cell r="D984" t="str">
            <v>12.1.3.1.20</v>
          </cell>
          <cell r="E984" t="str">
            <v>Quadro de  Comando - Transferência Automática</v>
          </cell>
          <cell r="F984" t="str">
            <v>un</v>
          </cell>
          <cell r="G984">
            <v>7</v>
          </cell>
          <cell r="H984">
            <v>9000</v>
          </cell>
          <cell r="I984">
            <v>6923.08</v>
          </cell>
          <cell r="J984">
            <v>1</v>
          </cell>
          <cell r="K984">
            <v>63000</v>
          </cell>
          <cell r="L984">
            <v>0</v>
          </cell>
          <cell r="N984">
            <v>9000</v>
          </cell>
          <cell r="O984">
            <v>63000</v>
          </cell>
        </row>
        <row r="985">
          <cell r="B985">
            <v>1637</v>
          </cell>
          <cell r="C985" t="str">
            <v>F</v>
          </cell>
          <cell r="D985" t="str">
            <v>15.2.2.28</v>
          </cell>
          <cell r="E985" t="str">
            <v>Quadro de distribuição com proteção geral, de embutir, com barramento 3F+N+T, 100A - 5kA, capacidade para até 16 disjuntores monopolares, com porta e trinco</v>
          </cell>
          <cell r="F985" t="str">
            <v>un</v>
          </cell>
          <cell r="G985">
            <v>1</v>
          </cell>
          <cell r="H985">
            <v>1894.72</v>
          </cell>
          <cell r="I985">
            <v>1457.48</v>
          </cell>
          <cell r="J985">
            <v>1</v>
          </cell>
          <cell r="K985">
            <v>1894.72</v>
          </cell>
          <cell r="L985">
            <v>0</v>
          </cell>
          <cell r="N985">
            <v>1894.72</v>
          </cell>
          <cell r="O985">
            <v>1894.72</v>
          </cell>
        </row>
        <row r="986">
          <cell r="B986">
            <v>4583</v>
          </cell>
          <cell r="C986" t="str">
            <v>F</v>
          </cell>
          <cell r="D986" t="str">
            <v>12.2.4.1.26</v>
          </cell>
          <cell r="E986" t="str">
            <v>Quadro de serviço com proteção geral, de sobrepor, com barramento 3f+n+t,100a - 5ka,disj geral 16A, 04 disj mono 10a,02 disj bifasicos 10a , capacidade para reserva de até 06 disjuntores monopolares, com porta e trinco</v>
          </cell>
          <cell r="F986" t="str">
            <v>un</v>
          </cell>
          <cell r="G986">
            <v>6</v>
          </cell>
          <cell r="H986">
            <v>460.01</v>
          </cell>
          <cell r="I986">
            <v>353.85</v>
          </cell>
          <cell r="J986">
            <v>1</v>
          </cell>
          <cell r="K986">
            <v>2760.06</v>
          </cell>
          <cell r="L986">
            <v>-0.01</v>
          </cell>
          <cell r="N986">
            <v>460</v>
          </cell>
          <cell r="O986">
            <v>2760</v>
          </cell>
        </row>
        <row r="987">
          <cell r="B987">
            <v>1672</v>
          </cell>
          <cell r="C987" t="str">
            <v>F</v>
          </cell>
          <cell r="D987" t="str">
            <v>15.3.1.20</v>
          </cell>
          <cell r="E987" t="str">
            <v>Quadro de Serviço com proteção geral, de embutir, com barramento 3F+N+T, 100A - 10kA, capacidade para até 12 disjuntores monopolares, com porta e trinco</v>
          </cell>
          <cell r="F987" t="str">
            <v>un</v>
          </cell>
          <cell r="G987">
            <v>1</v>
          </cell>
          <cell r="H987">
            <v>222.22</v>
          </cell>
          <cell r="I987">
            <v>170.94</v>
          </cell>
          <cell r="J987">
            <v>1</v>
          </cell>
          <cell r="K987">
            <v>222.22</v>
          </cell>
          <cell r="L987">
            <v>0</v>
          </cell>
          <cell r="N987">
            <v>222.22</v>
          </cell>
          <cell r="O987">
            <v>222.22</v>
          </cell>
        </row>
        <row r="988">
          <cell r="B988">
            <v>1126</v>
          </cell>
          <cell r="C988" t="str">
            <v>F</v>
          </cell>
          <cell r="D988" t="str">
            <v>8.3.3.6</v>
          </cell>
          <cell r="E988" t="str">
            <v>Ramal de entrada e módulos p/ energização dos equipamentos</v>
          </cell>
          <cell r="F988" t="str">
            <v>UN</v>
          </cell>
          <cell r="G988">
            <v>3</v>
          </cell>
          <cell r="H988">
            <v>9200</v>
          </cell>
          <cell r="I988">
            <v>7076.92</v>
          </cell>
          <cell r="J988">
            <v>1</v>
          </cell>
          <cell r="K988">
            <v>27600</v>
          </cell>
          <cell r="L988">
            <v>0</v>
          </cell>
          <cell r="N988">
            <v>9200</v>
          </cell>
          <cell r="O988">
            <v>27600</v>
          </cell>
        </row>
        <row r="989">
          <cell r="B989">
            <v>1593</v>
          </cell>
          <cell r="C989" t="str">
            <v>F</v>
          </cell>
          <cell r="D989" t="str">
            <v>15.1.1.12</v>
          </cell>
          <cell r="E989" t="str">
            <v>Reator eletrônico para 2 lâmpadas fluorescentes tubulares 32W</v>
          </cell>
          <cell r="F989" t="str">
            <v>un</v>
          </cell>
          <cell r="G989">
            <v>41</v>
          </cell>
          <cell r="H989">
            <v>41.48</v>
          </cell>
          <cell r="I989">
            <v>31.91</v>
          </cell>
          <cell r="J989">
            <v>1</v>
          </cell>
          <cell r="K989">
            <v>1700.68</v>
          </cell>
          <cell r="L989">
            <v>0</v>
          </cell>
          <cell r="N989">
            <v>41.48</v>
          </cell>
          <cell r="O989">
            <v>1700.68</v>
          </cell>
        </row>
        <row r="990">
          <cell r="B990">
            <v>4431</v>
          </cell>
          <cell r="C990" t="str">
            <v>F</v>
          </cell>
          <cell r="D990" t="str">
            <v>12.2.1.1</v>
          </cell>
          <cell r="E990" t="str">
            <v>Reator para lampada vsap 150w - 220 v</v>
          </cell>
          <cell r="F990" t="str">
            <v>un</v>
          </cell>
          <cell r="G990">
            <v>23</v>
          </cell>
          <cell r="H990">
            <v>101.54</v>
          </cell>
          <cell r="I990">
            <v>78.11</v>
          </cell>
          <cell r="J990">
            <v>1</v>
          </cell>
          <cell r="K990">
            <v>2335.42</v>
          </cell>
          <cell r="L990">
            <v>0</v>
          </cell>
          <cell r="N990">
            <v>101.54</v>
          </cell>
          <cell r="O990">
            <v>2335.42</v>
          </cell>
        </row>
        <row r="991">
          <cell r="B991">
            <v>211</v>
          </cell>
          <cell r="C991" t="str">
            <v>F</v>
          </cell>
          <cell r="D991" t="str">
            <v>4.4.1.19</v>
          </cell>
          <cell r="E991" t="str">
            <v>Redução concentrica em aço  com flanges, DN 500 x 400</v>
          </cell>
          <cell r="F991" t="str">
            <v>pc</v>
          </cell>
          <cell r="G991">
            <v>8</v>
          </cell>
          <cell r="H991">
            <v>6276.26</v>
          </cell>
          <cell r="I991">
            <v>4827.8900000000003</v>
          </cell>
          <cell r="J991">
            <v>1</v>
          </cell>
          <cell r="K991">
            <v>50210.080000000002</v>
          </cell>
          <cell r="L991">
            <v>-0.01</v>
          </cell>
          <cell r="N991">
            <v>6276.25</v>
          </cell>
          <cell r="O991">
            <v>50210</v>
          </cell>
        </row>
        <row r="992">
          <cell r="B992">
            <v>127</v>
          </cell>
          <cell r="C992" t="str">
            <v>F</v>
          </cell>
          <cell r="D992" t="str">
            <v>3.3.1.19</v>
          </cell>
          <cell r="E992" t="str">
            <v>Redução em aço com PT/FL e aba de vedação conforme det. 01  (peça especial) DN 800 x 600 mm</v>
          </cell>
          <cell r="F992" t="str">
            <v>un</v>
          </cell>
          <cell r="G992">
            <v>1</v>
          </cell>
          <cell r="H992">
            <v>11740</v>
          </cell>
          <cell r="I992">
            <v>9030.77</v>
          </cell>
          <cell r="J992">
            <v>1</v>
          </cell>
          <cell r="K992">
            <v>11740</v>
          </cell>
          <cell r="L992">
            <v>0</v>
          </cell>
          <cell r="N992">
            <v>11740</v>
          </cell>
          <cell r="O992">
            <v>11740</v>
          </cell>
        </row>
        <row r="993">
          <cell r="B993">
            <v>394</v>
          </cell>
          <cell r="C993" t="str">
            <v>F</v>
          </cell>
          <cell r="D993" t="str">
            <v>7.1.4.7</v>
          </cell>
          <cell r="E993" t="str">
            <v>Reducao concentrica c/ flanges FoFo PN 10 DN 100 x 50   15,500kg</v>
          </cell>
          <cell r="F993" t="str">
            <v>pc</v>
          </cell>
          <cell r="G993">
            <v>3</v>
          </cell>
          <cell r="H993">
            <v>196.37</v>
          </cell>
          <cell r="I993">
            <v>151.05000000000001</v>
          </cell>
          <cell r="J993">
            <v>1</v>
          </cell>
          <cell r="K993">
            <v>589.11</v>
          </cell>
          <cell r="L993">
            <v>0</v>
          </cell>
          <cell r="N993">
            <v>196.37</v>
          </cell>
          <cell r="O993">
            <v>589.11</v>
          </cell>
        </row>
        <row r="994">
          <cell r="B994">
            <v>3129</v>
          </cell>
          <cell r="C994" t="str">
            <v>F</v>
          </cell>
          <cell r="D994" t="str">
            <v>6.5.10.1.21</v>
          </cell>
          <cell r="E994" t="str">
            <v>Redução Concentrica c/ flanges FoFo PN 10, DN (150x100)mm</v>
          </cell>
          <cell r="F994" t="str">
            <v>pç</v>
          </cell>
          <cell r="G994">
            <v>2</v>
          </cell>
          <cell r="H994">
            <v>228.19</v>
          </cell>
          <cell r="I994">
            <v>175.53</v>
          </cell>
          <cell r="J994">
            <v>1</v>
          </cell>
          <cell r="K994">
            <v>456.38</v>
          </cell>
          <cell r="L994">
            <v>0</v>
          </cell>
          <cell r="N994">
            <v>228.19</v>
          </cell>
          <cell r="O994">
            <v>456.38</v>
          </cell>
        </row>
        <row r="995">
          <cell r="B995">
            <v>395</v>
          </cell>
          <cell r="C995" t="str">
            <v>F</v>
          </cell>
          <cell r="D995" t="str">
            <v>7.1.4.8</v>
          </cell>
          <cell r="E995" t="str">
            <v>Reducao concentrica c/ flanges FoFo PN 10 DN 200 x 150  22,000kg</v>
          </cell>
          <cell r="F995" t="str">
            <v>pc</v>
          </cell>
          <cell r="G995">
            <v>3</v>
          </cell>
          <cell r="H995">
            <v>351.09</v>
          </cell>
          <cell r="I995">
            <v>270.07</v>
          </cell>
          <cell r="J995">
            <v>1</v>
          </cell>
          <cell r="K995">
            <v>1053.27</v>
          </cell>
          <cell r="L995">
            <v>0</v>
          </cell>
          <cell r="N995">
            <v>351.09</v>
          </cell>
          <cell r="O995">
            <v>1053.27</v>
          </cell>
        </row>
        <row r="996">
          <cell r="B996">
            <v>2398</v>
          </cell>
          <cell r="C996" t="str">
            <v>F</v>
          </cell>
          <cell r="D996" t="str">
            <v>3.5.10.1.21</v>
          </cell>
          <cell r="E996" t="str">
            <v>Redução Concentrica c/ flanges FoFo PN 10, DN (200x150)mm</v>
          </cell>
          <cell r="F996" t="str">
            <v>pç</v>
          </cell>
          <cell r="G996">
            <v>4</v>
          </cell>
          <cell r="H996">
            <v>351.09</v>
          </cell>
          <cell r="I996">
            <v>270.07</v>
          </cell>
          <cell r="J996">
            <v>1</v>
          </cell>
          <cell r="K996">
            <v>1404.36</v>
          </cell>
          <cell r="L996">
            <v>0</v>
          </cell>
          <cell r="N996">
            <v>351.09</v>
          </cell>
          <cell r="O996">
            <v>1404.36</v>
          </cell>
        </row>
        <row r="997">
          <cell r="B997">
            <v>3477</v>
          </cell>
          <cell r="C997" t="str">
            <v>F</v>
          </cell>
          <cell r="D997" t="str">
            <v>7.5.10.1.20</v>
          </cell>
          <cell r="E997" t="str">
            <v>Redução Concentrica c/ flanges FoFo PN 10, DN (400x300)mm</v>
          </cell>
          <cell r="F997" t="str">
            <v>pç</v>
          </cell>
          <cell r="G997">
            <v>2</v>
          </cell>
          <cell r="H997">
            <v>1521.36</v>
          </cell>
          <cell r="I997">
            <v>1170.28</v>
          </cell>
          <cell r="J997">
            <v>1</v>
          </cell>
          <cell r="K997">
            <v>3042.72</v>
          </cell>
          <cell r="L997">
            <v>0</v>
          </cell>
          <cell r="N997">
            <v>1521.36</v>
          </cell>
          <cell r="O997">
            <v>3042.72</v>
          </cell>
        </row>
        <row r="998">
          <cell r="B998">
            <v>963</v>
          </cell>
          <cell r="C998" t="str">
            <v>F</v>
          </cell>
          <cell r="D998" t="str">
            <v>7.5.3.1.20</v>
          </cell>
          <cell r="E998" t="str">
            <v>Redução concêntrica c/Flanges FoFo PN-10 DN (500x400)mm</v>
          </cell>
          <cell r="F998" t="str">
            <v>pç</v>
          </cell>
          <cell r="G998">
            <v>1</v>
          </cell>
          <cell r="H998">
            <v>3054.47</v>
          </cell>
          <cell r="I998">
            <v>2349.59</v>
          </cell>
          <cell r="J998">
            <v>1</v>
          </cell>
          <cell r="K998">
            <v>3054.47</v>
          </cell>
          <cell r="L998">
            <v>0</v>
          </cell>
          <cell r="N998">
            <v>3054.47</v>
          </cell>
          <cell r="O998">
            <v>3054.47</v>
          </cell>
        </row>
        <row r="999">
          <cell r="B999">
            <v>504</v>
          </cell>
          <cell r="C999" t="str">
            <v>F</v>
          </cell>
          <cell r="D999" t="str">
            <v>7.2.4.1.17</v>
          </cell>
          <cell r="E999" t="str">
            <v>Redução Ponta e Bolsa FºF° JGS DN (150 X 100)mm, Inclusive anel de borracha</v>
          </cell>
          <cell r="F999" t="str">
            <v>pç</v>
          </cell>
          <cell r="G999">
            <v>22</v>
          </cell>
          <cell r="H999">
            <v>198.94</v>
          </cell>
          <cell r="I999">
            <v>153.03</v>
          </cell>
          <cell r="J999">
            <v>1</v>
          </cell>
          <cell r="K999">
            <v>4376.68</v>
          </cell>
          <cell r="L999">
            <v>0</v>
          </cell>
          <cell r="N999">
            <v>198.94</v>
          </cell>
          <cell r="O999">
            <v>4376.68</v>
          </cell>
        </row>
        <row r="1000">
          <cell r="B1000">
            <v>1479</v>
          </cell>
          <cell r="C1000" t="str">
            <v>F</v>
          </cell>
          <cell r="D1000" t="str">
            <v>13.4.14</v>
          </cell>
          <cell r="E1000" t="str">
            <v>Redução em fofo, ponta e bolsa JGS pn10, DN150x100 13,500 kg</v>
          </cell>
          <cell r="F1000" t="str">
            <v>pç</v>
          </cell>
          <cell r="G1000">
            <v>4</v>
          </cell>
          <cell r="H1000">
            <v>198.94</v>
          </cell>
          <cell r="I1000">
            <v>153.03</v>
          </cell>
          <cell r="J1000">
            <v>1</v>
          </cell>
          <cell r="K1000">
            <v>795.76</v>
          </cell>
          <cell r="L1000">
            <v>0</v>
          </cell>
          <cell r="N1000">
            <v>198.94</v>
          </cell>
          <cell r="O1000">
            <v>795.76</v>
          </cell>
        </row>
        <row r="1001">
          <cell r="B1001">
            <v>505</v>
          </cell>
          <cell r="C1001" t="str">
            <v>F</v>
          </cell>
          <cell r="D1001" t="str">
            <v>7.2.4.1.18</v>
          </cell>
          <cell r="E1001" t="str">
            <v>Redução Ponta e Bolsa FºF° JGS DN (200 X 100)mm, Inclusive anel de borracha</v>
          </cell>
          <cell r="F1001" t="str">
            <v>pç</v>
          </cell>
          <cell r="G1001">
            <v>2</v>
          </cell>
          <cell r="H1001">
            <v>251.59</v>
          </cell>
          <cell r="I1001">
            <v>193.53</v>
          </cell>
          <cell r="J1001">
            <v>1</v>
          </cell>
          <cell r="K1001">
            <v>503.18</v>
          </cell>
          <cell r="L1001">
            <v>0</v>
          </cell>
          <cell r="N1001">
            <v>251.59</v>
          </cell>
          <cell r="O1001">
            <v>503.18</v>
          </cell>
        </row>
        <row r="1002">
          <cell r="B1002">
            <v>506</v>
          </cell>
          <cell r="C1002" t="str">
            <v>F</v>
          </cell>
          <cell r="D1002" t="str">
            <v>7.2.4.1.19</v>
          </cell>
          <cell r="E1002" t="str">
            <v>Redução Ponta e Bolsa FºF° JGS DN (200 X 150)mm, Inclusive anel de borracha</v>
          </cell>
          <cell r="F1002" t="str">
            <v>pç</v>
          </cell>
          <cell r="G1002">
            <v>4</v>
          </cell>
          <cell r="H1002">
            <v>257.44</v>
          </cell>
          <cell r="I1002">
            <v>198.03</v>
          </cell>
          <cell r="J1002">
            <v>1</v>
          </cell>
          <cell r="K1002">
            <v>1029.76</v>
          </cell>
          <cell r="L1002">
            <v>0</v>
          </cell>
          <cell r="N1002">
            <v>257.44</v>
          </cell>
          <cell r="O1002">
            <v>1029.76</v>
          </cell>
        </row>
        <row r="1003">
          <cell r="B1003">
            <v>1391</v>
          </cell>
          <cell r="C1003" t="str">
            <v>F</v>
          </cell>
          <cell r="D1003" t="str">
            <v>12.4.9</v>
          </cell>
          <cell r="E1003" t="str">
            <v>Redução FoFo ponta e bolsa JGS DN 200x150 20,000 kg</v>
          </cell>
          <cell r="F1003" t="str">
            <v>pç</v>
          </cell>
          <cell r="G1003">
            <v>1</v>
          </cell>
          <cell r="H1003">
            <v>257.44</v>
          </cell>
          <cell r="I1003">
            <v>198.03</v>
          </cell>
          <cell r="J1003">
            <v>1</v>
          </cell>
          <cell r="K1003">
            <v>257.44</v>
          </cell>
          <cell r="L1003">
            <v>0</v>
          </cell>
          <cell r="N1003">
            <v>257.44</v>
          </cell>
          <cell r="O1003">
            <v>257.44</v>
          </cell>
        </row>
        <row r="1004">
          <cell r="B1004">
            <v>507</v>
          </cell>
          <cell r="C1004" t="str">
            <v>F</v>
          </cell>
          <cell r="D1004" t="str">
            <v>7.2.4.1.20</v>
          </cell>
          <cell r="E1004" t="str">
            <v>Redução Ponta e Bolsa FºF° JGS DN (250 X 200)mm, Inclusive anel de borracha</v>
          </cell>
          <cell r="F1004" t="str">
            <v>pç</v>
          </cell>
          <cell r="G1004">
            <v>1</v>
          </cell>
          <cell r="H1004">
            <v>345.24</v>
          </cell>
          <cell r="I1004">
            <v>265.57</v>
          </cell>
          <cell r="J1004">
            <v>1</v>
          </cell>
          <cell r="K1004">
            <v>345.24</v>
          </cell>
          <cell r="L1004">
            <v>0</v>
          </cell>
          <cell r="N1004">
            <v>345.24</v>
          </cell>
          <cell r="O1004">
            <v>345.24</v>
          </cell>
        </row>
        <row r="1005">
          <cell r="B1005">
            <v>508</v>
          </cell>
          <cell r="C1005" t="str">
            <v>F</v>
          </cell>
          <cell r="D1005" t="str">
            <v>7.2.4.1.21</v>
          </cell>
          <cell r="E1005" t="str">
            <v>Redução Ponta e Bolsa FºF° JGS DN (300 X 200)mm, Inclusive anel de borracha</v>
          </cell>
          <cell r="F1005" t="str">
            <v>pç</v>
          </cell>
          <cell r="G1005">
            <v>3</v>
          </cell>
          <cell r="H1005">
            <v>433.93</v>
          </cell>
          <cell r="I1005">
            <v>333.79</v>
          </cell>
          <cell r="J1005">
            <v>1</v>
          </cell>
          <cell r="K1005">
            <v>1301.79</v>
          </cell>
          <cell r="L1005">
            <v>0</v>
          </cell>
          <cell r="N1005">
            <v>433.93</v>
          </cell>
          <cell r="O1005">
            <v>1301.79</v>
          </cell>
        </row>
        <row r="1006">
          <cell r="B1006">
            <v>1392</v>
          </cell>
          <cell r="C1006" t="str">
            <v>F</v>
          </cell>
          <cell r="D1006" t="str">
            <v>12.4.10</v>
          </cell>
          <cell r="E1006" t="str">
            <v>Redução FoFo ponta e bolsa JGS DN 300x250 29,500 kg</v>
          </cell>
          <cell r="F1006" t="str">
            <v>pç</v>
          </cell>
          <cell r="G1006">
            <v>1</v>
          </cell>
          <cell r="H1006">
            <v>433.93</v>
          </cell>
          <cell r="I1006">
            <v>333.79</v>
          </cell>
          <cell r="J1006">
            <v>1</v>
          </cell>
          <cell r="K1006">
            <v>433.93</v>
          </cell>
          <cell r="L1006">
            <v>0</v>
          </cell>
          <cell r="N1006">
            <v>433.93</v>
          </cell>
          <cell r="O1006">
            <v>433.93</v>
          </cell>
        </row>
        <row r="1007">
          <cell r="B1007">
            <v>509</v>
          </cell>
          <cell r="C1007" t="str">
            <v>F</v>
          </cell>
          <cell r="D1007" t="str">
            <v>7.2.4.1.22</v>
          </cell>
          <cell r="E1007" t="str">
            <v>Redução Ponta e Bolsa FºF° JGS DN (300 X 250)mm, Inclusive anel de borracha</v>
          </cell>
          <cell r="F1007" t="str">
            <v>pç</v>
          </cell>
          <cell r="G1007">
            <v>3</v>
          </cell>
          <cell r="H1007">
            <v>456.4</v>
          </cell>
          <cell r="I1007">
            <v>351.08</v>
          </cell>
          <cell r="J1007">
            <v>1</v>
          </cell>
          <cell r="K1007">
            <v>1369.2</v>
          </cell>
          <cell r="L1007">
            <v>0</v>
          </cell>
          <cell r="N1007">
            <v>456.4</v>
          </cell>
          <cell r="O1007">
            <v>1369.2</v>
          </cell>
        </row>
        <row r="1008">
          <cell r="B1008">
            <v>1095</v>
          </cell>
          <cell r="C1008" t="str">
            <v>F</v>
          </cell>
          <cell r="D1008" t="str">
            <v>8.3.1.1</v>
          </cell>
          <cell r="E1008" t="str">
            <v>Redução Ponta e Bolsa FoFo JGS DN 350x 300mm</v>
          </cell>
          <cell r="F1008" t="str">
            <v>und.</v>
          </cell>
          <cell r="G1008">
            <v>4</v>
          </cell>
          <cell r="H1008">
            <v>762.85</v>
          </cell>
          <cell r="I1008">
            <v>586.80999999999995</v>
          </cell>
          <cell r="J1008">
            <v>1</v>
          </cell>
          <cell r="K1008">
            <v>3051.4</v>
          </cell>
          <cell r="L1008">
            <v>0</v>
          </cell>
          <cell r="N1008">
            <v>762.85</v>
          </cell>
          <cell r="O1008">
            <v>3051.4</v>
          </cell>
        </row>
        <row r="1009">
          <cell r="B1009">
            <v>415</v>
          </cell>
          <cell r="C1009" t="str">
            <v>F</v>
          </cell>
          <cell r="D1009" t="str">
            <v>7.1.5.4</v>
          </cell>
          <cell r="E1009" t="str">
            <v>Redução ponta e bolsa FoFo jgs DN 500x400  60,600kg</v>
          </cell>
          <cell r="F1009" t="str">
            <v>pc</v>
          </cell>
          <cell r="G1009">
            <v>1</v>
          </cell>
          <cell r="H1009">
            <v>1430.14</v>
          </cell>
          <cell r="I1009">
            <v>1100.1099999999999</v>
          </cell>
          <cell r="J1009">
            <v>1</v>
          </cell>
          <cell r="K1009">
            <v>1430.14</v>
          </cell>
          <cell r="L1009">
            <v>0</v>
          </cell>
          <cell r="N1009">
            <v>1430.14</v>
          </cell>
          <cell r="O1009">
            <v>1430.14</v>
          </cell>
        </row>
        <row r="1010">
          <cell r="B1010">
            <v>4200</v>
          </cell>
          <cell r="C1010" t="str">
            <v>F</v>
          </cell>
          <cell r="D1010" t="str">
            <v>10.7.1.7.6</v>
          </cell>
          <cell r="E1010" t="str">
            <v>Redução c/ ponta e bolsa FoFo PN 10 DN (600 x 400)mm</v>
          </cell>
          <cell r="F1010" t="str">
            <v>und</v>
          </cell>
          <cell r="G1010">
            <v>4</v>
          </cell>
          <cell r="H1010">
            <v>3200</v>
          </cell>
          <cell r="I1010">
            <v>2461.54</v>
          </cell>
          <cell r="J1010">
            <v>1</v>
          </cell>
          <cell r="K1010">
            <v>12800</v>
          </cell>
          <cell r="L1010">
            <v>0</v>
          </cell>
          <cell r="N1010">
            <v>3200</v>
          </cell>
          <cell r="O1010">
            <v>12800</v>
          </cell>
        </row>
        <row r="1011">
          <cell r="B1011">
            <v>4166</v>
          </cell>
          <cell r="C1011" t="str">
            <v>F</v>
          </cell>
          <cell r="D1011" t="str">
            <v>10.7.1.2.1</v>
          </cell>
          <cell r="E1011" t="str">
            <v>Redução c/ bolsas FoFo PN 10 DN (400 x 300)mm</v>
          </cell>
          <cell r="F1011" t="str">
            <v>pc</v>
          </cell>
          <cell r="G1011">
            <v>2</v>
          </cell>
          <cell r="H1011">
            <v>2500</v>
          </cell>
          <cell r="I1011">
            <v>1923.08</v>
          </cell>
          <cell r="J1011">
            <v>1</v>
          </cell>
          <cell r="K1011">
            <v>5000</v>
          </cell>
          <cell r="L1011">
            <v>0</v>
          </cell>
          <cell r="N1011">
            <v>2500</v>
          </cell>
          <cell r="O1011">
            <v>5000</v>
          </cell>
        </row>
        <row r="1012">
          <cell r="B1012">
            <v>4199</v>
          </cell>
          <cell r="C1012" t="str">
            <v>F</v>
          </cell>
          <cell r="D1012" t="str">
            <v>10.7.1.7.5</v>
          </cell>
          <cell r="E1012" t="str">
            <v>Redução c/ bolsas FoFo PN 10 DN (700 x 600)mm</v>
          </cell>
          <cell r="F1012" t="str">
            <v>und</v>
          </cell>
          <cell r="G1012">
            <v>2</v>
          </cell>
          <cell r="H1012">
            <v>3800</v>
          </cell>
          <cell r="I1012">
            <v>2923.08</v>
          </cell>
          <cell r="J1012">
            <v>1</v>
          </cell>
          <cell r="K1012">
            <v>7600</v>
          </cell>
          <cell r="L1012">
            <v>0</v>
          </cell>
          <cell r="N1012">
            <v>3800</v>
          </cell>
          <cell r="O1012">
            <v>7600</v>
          </cell>
        </row>
        <row r="1013">
          <cell r="B1013">
            <v>579</v>
          </cell>
          <cell r="C1013" t="str">
            <v>F</v>
          </cell>
          <cell r="D1013" t="str">
            <v>7.2.5.1.21</v>
          </cell>
          <cell r="E1013" t="str">
            <v>Redução PVC-PBA JE BB P/Rede de água DN (75 X 50)mm</v>
          </cell>
          <cell r="F1013" t="str">
            <v>un</v>
          </cell>
          <cell r="G1013">
            <v>24</v>
          </cell>
          <cell r="H1013">
            <v>44.46</v>
          </cell>
          <cell r="I1013">
            <v>34.200000000000003</v>
          </cell>
          <cell r="J1013">
            <v>1</v>
          </cell>
          <cell r="K1013">
            <v>1067.04</v>
          </cell>
          <cell r="L1013">
            <v>0</v>
          </cell>
          <cell r="N1013">
            <v>44.46</v>
          </cell>
          <cell r="O1013">
            <v>1067.04</v>
          </cell>
        </row>
        <row r="1014">
          <cell r="B1014">
            <v>580</v>
          </cell>
          <cell r="C1014" t="str">
            <v>F</v>
          </cell>
          <cell r="D1014" t="str">
            <v>7.2.5.1.22</v>
          </cell>
          <cell r="E1014" t="str">
            <v>Redução PVC-PBA JE BB P/Rede de água DN (100 X 50)mm</v>
          </cell>
          <cell r="F1014" t="str">
            <v>un</v>
          </cell>
          <cell r="G1014">
            <v>56</v>
          </cell>
          <cell r="H1014">
            <v>64.290000000000006</v>
          </cell>
          <cell r="I1014">
            <v>49.45</v>
          </cell>
          <cell r="J1014">
            <v>1</v>
          </cell>
          <cell r="K1014">
            <v>3600.24</v>
          </cell>
          <cell r="L1014">
            <v>-0.01</v>
          </cell>
          <cell r="N1014">
            <v>64.28</v>
          </cell>
          <cell r="O1014">
            <v>3599.68</v>
          </cell>
        </row>
        <row r="1015">
          <cell r="B1015">
            <v>581</v>
          </cell>
          <cell r="C1015" t="str">
            <v>F</v>
          </cell>
          <cell r="D1015" t="str">
            <v>7.2.5.1.23</v>
          </cell>
          <cell r="E1015" t="str">
            <v>Redução PVC-PBA JE BB P/Rede de água DN (100 X 75)mm</v>
          </cell>
          <cell r="F1015" t="str">
            <v>un</v>
          </cell>
          <cell r="G1015">
            <v>21</v>
          </cell>
          <cell r="H1015">
            <v>76.95</v>
          </cell>
          <cell r="I1015">
            <v>59.19</v>
          </cell>
          <cell r="J1015">
            <v>1</v>
          </cell>
          <cell r="K1015">
            <v>1615.95</v>
          </cell>
          <cell r="L1015">
            <v>-0.01</v>
          </cell>
          <cell r="N1015">
            <v>76.94</v>
          </cell>
          <cell r="O1015">
            <v>1615.74</v>
          </cell>
        </row>
        <row r="1016">
          <cell r="B1016">
            <v>1480</v>
          </cell>
          <cell r="C1016" t="str">
            <v>F</v>
          </cell>
          <cell r="D1016" t="str">
            <v>13.4.15</v>
          </cell>
          <cell r="E1016" t="str">
            <v>Redução em PVC PBA JE DN 100x75</v>
          </cell>
          <cell r="F1016" t="str">
            <v>pç</v>
          </cell>
          <cell r="G1016">
            <v>4</v>
          </cell>
          <cell r="H1016">
            <v>43.08</v>
          </cell>
          <cell r="I1016">
            <v>33.14</v>
          </cell>
          <cell r="J1016">
            <v>1</v>
          </cell>
          <cell r="K1016">
            <v>172.32</v>
          </cell>
          <cell r="L1016">
            <v>0</v>
          </cell>
          <cell r="N1016">
            <v>43.08</v>
          </cell>
          <cell r="O1016">
            <v>172.32</v>
          </cell>
        </row>
        <row r="1017">
          <cell r="B1017">
            <v>1630</v>
          </cell>
          <cell r="C1017" t="str">
            <v>F</v>
          </cell>
          <cell r="D1017" t="str">
            <v>15.2.2.21</v>
          </cell>
          <cell r="E1017" t="str">
            <v>Reducao para eletroduto ø 1" x 3/4" para instalação em condulete com entrada sem rosca</v>
          </cell>
          <cell r="F1017" t="str">
            <v>un</v>
          </cell>
          <cell r="G1017">
            <v>5</v>
          </cell>
          <cell r="H1017">
            <v>4.88</v>
          </cell>
          <cell r="I1017">
            <v>3.75</v>
          </cell>
          <cell r="J1017">
            <v>1</v>
          </cell>
          <cell r="K1017">
            <v>24.4</v>
          </cell>
          <cell r="L1017">
            <v>0</v>
          </cell>
          <cell r="N1017">
            <v>4.88</v>
          </cell>
          <cell r="O1017">
            <v>24.4</v>
          </cell>
        </row>
        <row r="1018">
          <cell r="B1018">
            <v>2397</v>
          </cell>
          <cell r="C1018" t="str">
            <v>F</v>
          </cell>
          <cell r="D1018" t="str">
            <v>3.5.10.1.20</v>
          </cell>
          <cell r="E1018" t="str">
            <v>Registro chato c/ flanges FoFo PN 10, c/ cabeçote e volante DN 100mm</v>
          </cell>
          <cell r="F1018" t="str">
            <v>pç</v>
          </cell>
          <cell r="G1018">
            <v>5</v>
          </cell>
          <cell r="H1018">
            <v>1045.8</v>
          </cell>
          <cell r="I1018">
            <v>804.46</v>
          </cell>
          <cell r="J1018">
            <v>1</v>
          </cell>
          <cell r="K1018">
            <v>5229</v>
          </cell>
          <cell r="L1018">
            <v>0</v>
          </cell>
          <cell r="N1018">
            <v>1045.8</v>
          </cell>
          <cell r="O1018">
            <v>5229</v>
          </cell>
        </row>
        <row r="1019">
          <cell r="B1019">
            <v>3127</v>
          </cell>
          <cell r="C1019" t="str">
            <v>F</v>
          </cell>
          <cell r="D1019" t="str">
            <v>6.5.10.1.19</v>
          </cell>
          <cell r="E1019" t="str">
            <v>Registro chato c/ flanges FoFo PN 10, c/ cabeçote e volante DN 150mm</v>
          </cell>
          <cell r="F1019" t="str">
            <v>pç</v>
          </cell>
          <cell r="G1019">
            <v>6</v>
          </cell>
          <cell r="H1019">
            <v>1716</v>
          </cell>
          <cell r="I1019">
            <v>1320</v>
          </cell>
          <cell r="J1019">
            <v>1</v>
          </cell>
          <cell r="K1019">
            <v>10296</v>
          </cell>
          <cell r="L1019">
            <v>0</v>
          </cell>
          <cell r="N1019">
            <v>1716</v>
          </cell>
          <cell r="O1019">
            <v>10296</v>
          </cell>
        </row>
        <row r="1020">
          <cell r="B1020">
            <v>2396</v>
          </cell>
          <cell r="C1020" t="str">
            <v>F</v>
          </cell>
          <cell r="D1020" t="str">
            <v>3.5.10.1.19</v>
          </cell>
          <cell r="E1020" t="str">
            <v>Registro chato c/ flanges FoFo PN 10, c/ cabeçote e volante DN 200mm</v>
          </cell>
          <cell r="F1020" t="str">
            <v>pç</v>
          </cell>
          <cell r="G1020">
            <v>5</v>
          </cell>
          <cell r="H1020">
            <v>2520</v>
          </cell>
          <cell r="I1020">
            <v>1938.46</v>
          </cell>
          <cell r="J1020">
            <v>1</v>
          </cell>
          <cell r="K1020">
            <v>12600</v>
          </cell>
          <cell r="L1020">
            <v>0</v>
          </cell>
          <cell r="N1020">
            <v>2520</v>
          </cell>
          <cell r="O1020">
            <v>12600</v>
          </cell>
        </row>
        <row r="1021">
          <cell r="B1021">
            <v>4164</v>
          </cell>
          <cell r="C1021" t="str">
            <v>F</v>
          </cell>
          <cell r="D1021" t="str">
            <v>10.7.1.1.12</v>
          </cell>
          <cell r="E1021" t="str">
            <v>Registro chato c/ flanges FoFo PN 10, c/ cabeçote DN 200mm.</v>
          </cell>
          <cell r="F1021" t="str">
            <v>und</v>
          </cell>
          <cell r="G1021">
            <v>16</v>
          </cell>
          <cell r="H1021">
            <v>2520</v>
          </cell>
          <cell r="I1021">
            <v>1938.46</v>
          </cell>
          <cell r="J1021">
            <v>1</v>
          </cell>
          <cell r="K1021">
            <v>40320</v>
          </cell>
          <cell r="L1021">
            <v>0</v>
          </cell>
          <cell r="N1021">
            <v>2520</v>
          </cell>
          <cell r="O1021">
            <v>40320</v>
          </cell>
        </row>
        <row r="1022">
          <cell r="B1022">
            <v>3475</v>
          </cell>
          <cell r="C1022" t="str">
            <v>F</v>
          </cell>
          <cell r="D1022" t="str">
            <v>7.5.10.1.18</v>
          </cell>
          <cell r="E1022" t="str">
            <v>Registro chato c/ flanges FoFo PN 10, c/ cabeçote e volante DN 400mm</v>
          </cell>
          <cell r="F1022" t="str">
            <v>pç</v>
          </cell>
          <cell r="G1022">
            <v>2</v>
          </cell>
          <cell r="H1022">
            <v>8060</v>
          </cell>
          <cell r="I1022">
            <v>6200</v>
          </cell>
          <cell r="J1022">
            <v>1</v>
          </cell>
          <cell r="K1022">
            <v>16120</v>
          </cell>
          <cell r="L1022">
            <v>0</v>
          </cell>
          <cell r="N1022">
            <v>8060</v>
          </cell>
          <cell r="O1022">
            <v>16120</v>
          </cell>
        </row>
        <row r="1023">
          <cell r="B1023">
            <v>960</v>
          </cell>
          <cell r="C1023" t="str">
            <v>F</v>
          </cell>
          <cell r="D1023" t="str">
            <v>7.5.3.1.17</v>
          </cell>
          <cell r="E1023" t="str">
            <v xml:space="preserve">Registro chato c/flanges FoFo PN 10  c/ cabeçote, haste inox DN 200mm </v>
          </cell>
          <cell r="F1023" t="str">
            <v>pç</v>
          </cell>
          <cell r="G1023">
            <v>1</v>
          </cell>
          <cell r="H1023">
            <v>2520</v>
          </cell>
          <cell r="I1023">
            <v>1938.46</v>
          </cell>
          <cell r="J1023">
            <v>1</v>
          </cell>
          <cell r="K1023">
            <v>2520</v>
          </cell>
          <cell r="L1023">
            <v>0</v>
          </cell>
          <cell r="N1023">
            <v>2520</v>
          </cell>
          <cell r="O1023">
            <v>2520</v>
          </cell>
        </row>
        <row r="1024">
          <cell r="B1024">
            <v>953</v>
          </cell>
          <cell r="C1024" t="str">
            <v>F</v>
          </cell>
          <cell r="D1024" t="str">
            <v>7.5.3.1.10</v>
          </cell>
          <cell r="E1024" t="str">
            <v xml:space="preserve">Registro chato c/flanges FoFo PN 10  c/ cabeçote, haste inox DN 300mm </v>
          </cell>
          <cell r="F1024" t="str">
            <v>pç</v>
          </cell>
          <cell r="G1024">
            <v>1</v>
          </cell>
          <cell r="H1024">
            <v>5187</v>
          </cell>
          <cell r="I1024">
            <v>3990</v>
          </cell>
          <cell r="J1024">
            <v>1</v>
          </cell>
          <cell r="K1024">
            <v>5187</v>
          </cell>
          <cell r="L1024">
            <v>0</v>
          </cell>
          <cell r="N1024">
            <v>5187</v>
          </cell>
          <cell r="O1024">
            <v>5187</v>
          </cell>
        </row>
        <row r="1025">
          <cell r="B1025">
            <v>961</v>
          </cell>
          <cell r="C1025" t="str">
            <v>F</v>
          </cell>
          <cell r="D1025" t="str">
            <v>7.5.3.1.18</v>
          </cell>
          <cell r="E1025" t="str">
            <v xml:space="preserve">Registro chato c/flanges FoFo PN 10  c/ cabeçote, haste inox DN 400mm </v>
          </cell>
          <cell r="F1025" t="str">
            <v>pç</v>
          </cell>
          <cell r="G1025">
            <v>1</v>
          </cell>
          <cell r="H1025">
            <v>18937.72</v>
          </cell>
          <cell r="I1025">
            <v>14567.48</v>
          </cell>
          <cell r="J1025">
            <v>1</v>
          </cell>
          <cell r="K1025">
            <v>18937.72</v>
          </cell>
          <cell r="L1025">
            <v>0</v>
          </cell>
          <cell r="N1025">
            <v>18937.72</v>
          </cell>
          <cell r="O1025">
            <v>18937.72</v>
          </cell>
        </row>
        <row r="1026">
          <cell r="B1026">
            <v>400</v>
          </cell>
          <cell r="C1026" t="str">
            <v>F</v>
          </cell>
          <cell r="D1026" t="str">
            <v>7.1.4.13</v>
          </cell>
          <cell r="E1026" t="str">
            <v>Registro de gaveta chato fofo c/ flanges pn 10 DN 50  13,000kg</v>
          </cell>
          <cell r="F1026" t="str">
            <v>pc</v>
          </cell>
          <cell r="G1026">
            <v>3</v>
          </cell>
          <cell r="H1026">
            <v>314.60000000000002</v>
          </cell>
          <cell r="I1026">
            <v>242</v>
          </cell>
          <cell r="J1026">
            <v>1</v>
          </cell>
          <cell r="K1026">
            <v>943.8</v>
          </cell>
          <cell r="L1026">
            <v>0</v>
          </cell>
          <cell r="N1026">
            <v>314.60000000000002</v>
          </cell>
          <cell r="O1026">
            <v>943.8</v>
          </cell>
        </row>
        <row r="1027">
          <cell r="B1027">
            <v>401</v>
          </cell>
          <cell r="C1027" t="str">
            <v>F</v>
          </cell>
          <cell r="D1027" t="str">
            <v>7.1.4.14</v>
          </cell>
          <cell r="E1027" t="str">
            <v>Registro de gaveta chato fofo c/ flanges pn 10 pn 150   60,00kg</v>
          </cell>
          <cell r="F1027" t="str">
            <v>pc</v>
          </cell>
          <cell r="G1027">
            <v>3</v>
          </cell>
          <cell r="H1027">
            <v>1452</v>
          </cell>
          <cell r="I1027">
            <v>1116.92</v>
          </cell>
          <cell r="J1027">
            <v>1</v>
          </cell>
          <cell r="K1027">
            <v>4356</v>
          </cell>
          <cell r="L1027">
            <v>0</v>
          </cell>
          <cell r="N1027">
            <v>1452</v>
          </cell>
          <cell r="O1027">
            <v>4356</v>
          </cell>
        </row>
        <row r="1028">
          <cell r="B1028">
            <v>196</v>
          </cell>
          <cell r="C1028" t="str">
            <v>F</v>
          </cell>
          <cell r="D1028" t="str">
            <v>4.4.1.4</v>
          </cell>
          <cell r="E1028" t="str">
            <v>Registro de gaveta chato fofo c/ flanges e cabeçote PN10, DN 300 215,000 kg</v>
          </cell>
          <cell r="F1028" t="str">
            <v>pc</v>
          </cell>
          <cell r="G1028">
            <v>4</v>
          </cell>
          <cell r="H1028">
            <v>5187</v>
          </cell>
          <cell r="I1028">
            <v>3990</v>
          </cell>
          <cell r="J1028">
            <v>1</v>
          </cell>
          <cell r="K1028">
            <v>20748</v>
          </cell>
          <cell r="L1028">
            <v>0</v>
          </cell>
          <cell r="N1028">
            <v>5187</v>
          </cell>
          <cell r="O1028">
            <v>20748</v>
          </cell>
        </row>
        <row r="1029">
          <cell r="B1029">
            <v>1393</v>
          </cell>
          <cell r="C1029" t="str">
            <v>F</v>
          </cell>
          <cell r="D1029" t="str">
            <v>12.4.11</v>
          </cell>
          <cell r="E1029" t="str">
            <v>Registro gaveta com bolsas e cunha de borracha para tubos de PVC Defofo  DN 100 23,000 kg</v>
          </cell>
          <cell r="F1029" t="str">
            <v>pç</v>
          </cell>
          <cell r="G1029">
            <v>4</v>
          </cell>
          <cell r="H1029">
            <v>556.6</v>
          </cell>
          <cell r="I1029">
            <v>428.15</v>
          </cell>
          <cell r="J1029">
            <v>1</v>
          </cell>
          <cell r="K1029">
            <v>2226.4</v>
          </cell>
          <cell r="L1029">
            <v>0</v>
          </cell>
          <cell r="N1029">
            <v>556.6</v>
          </cell>
          <cell r="O1029">
            <v>2226.4</v>
          </cell>
        </row>
        <row r="1030">
          <cell r="B1030">
            <v>1394</v>
          </cell>
          <cell r="C1030" t="str">
            <v>F</v>
          </cell>
          <cell r="D1030" t="str">
            <v>12.4.12</v>
          </cell>
          <cell r="E1030" t="str">
            <v>Registro gaveta com bolsas e cunha de borracha para tubos de PVC Defofo  DN 150 40,000 kg</v>
          </cell>
          <cell r="F1030" t="str">
            <v>pç</v>
          </cell>
          <cell r="G1030">
            <v>1</v>
          </cell>
          <cell r="H1030">
            <v>968.01</v>
          </cell>
          <cell r="I1030">
            <v>744.62</v>
          </cell>
          <cell r="J1030">
            <v>1</v>
          </cell>
          <cell r="K1030">
            <v>968.01</v>
          </cell>
          <cell r="L1030">
            <v>-0.01</v>
          </cell>
          <cell r="N1030">
            <v>968</v>
          </cell>
          <cell r="O1030">
            <v>968</v>
          </cell>
        </row>
        <row r="1031">
          <cell r="B1031">
            <v>1395</v>
          </cell>
          <cell r="C1031" t="str">
            <v>F</v>
          </cell>
          <cell r="D1031" t="str">
            <v>12.4.13</v>
          </cell>
          <cell r="E1031" t="str">
            <v>Registro gaveta com bolsas e cunha de borracha para tubos de PVC Defofo  DN 200 65,000 kg</v>
          </cell>
          <cell r="F1031" t="str">
            <v>pç</v>
          </cell>
          <cell r="G1031">
            <v>1</v>
          </cell>
          <cell r="H1031">
            <v>1573</v>
          </cell>
          <cell r="I1031">
            <v>1210</v>
          </cell>
          <cell r="J1031">
            <v>1</v>
          </cell>
          <cell r="K1031">
            <v>1573</v>
          </cell>
          <cell r="L1031">
            <v>0</v>
          </cell>
          <cell r="N1031">
            <v>1573</v>
          </cell>
          <cell r="O1031">
            <v>1573</v>
          </cell>
        </row>
        <row r="1032">
          <cell r="B1032">
            <v>1396</v>
          </cell>
          <cell r="C1032" t="str">
            <v>F</v>
          </cell>
          <cell r="D1032" t="str">
            <v>12.4.14</v>
          </cell>
          <cell r="E1032" t="str">
            <v>Registro gaveta com bolsas e cunha de borracha para tubos de PVC Defofo  DN 300 130,000 kg</v>
          </cell>
          <cell r="F1032" t="str">
            <v>pç</v>
          </cell>
          <cell r="G1032">
            <v>1</v>
          </cell>
          <cell r="H1032">
            <v>3146</v>
          </cell>
          <cell r="I1032">
            <v>2420</v>
          </cell>
          <cell r="J1032">
            <v>1</v>
          </cell>
          <cell r="K1032">
            <v>3146</v>
          </cell>
          <cell r="L1032">
            <v>0</v>
          </cell>
          <cell r="N1032">
            <v>3146</v>
          </cell>
          <cell r="O1032">
            <v>3146</v>
          </cell>
        </row>
        <row r="1033">
          <cell r="B1033">
            <v>4432</v>
          </cell>
          <cell r="C1033" t="str">
            <v>F</v>
          </cell>
          <cell r="D1033" t="str">
            <v>12.2.1.1</v>
          </cell>
          <cell r="E1033" t="str">
            <v>Rele fotoelétrico 1800VA-220V</v>
          </cell>
          <cell r="F1033" t="str">
            <v>un</v>
          </cell>
          <cell r="G1033">
            <v>23</v>
          </cell>
          <cell r="H1033">
            <v>46.8</v>
          </cell>
          <cell r="I1033">
            <v>36</v>
          </cell>
          <cell r="J1033">
            <v>1</v>
          </cell>
          <cell r="K1033">
            <v>1076.4000000000001</v>
          </cell>
          <cell r="L1033">
            <v>0</v>
          </cell>
          <cell r="N1033">
            <v>46.8</v>
          </cell>
          <cell r="O1033">
            <v>1076.4000000000001</v>
          </cell>
        </row>
        <row r="1034">
          <cell r="B1034">
            <v>38</v>
          </cell>
          <cell r="C1034" t="str">
            <v>F</v>
          </cell>
          <cell r="D1034" t="str">
            <v>1.1.4.1</v>
          </cell>
          <cell r="E1034" t="str">
            <v>República de Engenheiros</v>
          </cell>
          <cell r="F1034" t="str">
            <v>mês</v>
          </cell>
          <cell r="G1034">
            <v>60</v>
          </cell>
          <cell r="H1034">
            <v>2980</v>
          </cell>
          <cell r="I1034">
            <v>2292.31</v>
          </cell>
          <cell r="J1034">
            <v>1</v>
          </cell>
          <cell r="K1034">
            <v>178800</v>
          </cell>
          <cell r="L1034">
            <v>20</v>
          </cell>
          <cell r="M1034">
            <v>2980</v>
          </cell>
          <cell r="N1034">
            <v>3000</v>
          </cell>
          <cell r="O1034">
            <v>180000</v>
          </cell>
        </row>
        <row r="1035">
          <cell r="B1035">
            <v>39</v>
          </cell>
          <cell r="C1035" t="str">
            <v>F</v>
          </cell>
          <cell r="D1035" t="str">
            <v>1.1.4.2</v>
          </cell>
          <cell r="E1035" t="str">
            <v>República de mestres de obra</v>
          </cell>
          <cell r="F1035" t="str">
            <v>mês</v>
          </cell>
          <cell r="G1035">
            <v>60</v>
          </cell>
          <cell r="H1035">
            <v>4960.01</v>
          </cell>
          <cell r="I1035">
            <v>3815.39</v>
          </cell>
          <cell r="J1035">
            <v>1</v>
          </cell>
          <cell r="K1035">
            <v>297600.59999999998</v>
          </cell>
          <cell r="L1035">
            <v>39.99</v>
          </cell>
          <cell r="M1035">
            <v>4960</v>
          </cell>
          <cell r="N1035">
            <v>5000</v>
          </cell>
          <cell r="O1035">
            <v>300000</v>
          </cell>
        </row>
        <row r="1036">
          <cell r="B1036">
            <v>2123</v>
          </cell>
          <cell r="C1036" t="str">
            <v>F</v>
          </cell>
          <cell r="D1036" t="str">
            <v>2.2.2.2</v>
          </cell>
          <cell r="E1036" t="str">
            <v>Selim Pvc 90g com Travas Nbr 10569 para Rede Coletora de Esgoto Dn 150x100mm</v>
          </cell>
          <cell r="F1036" t="str">
            <v>pç</v>
          </cell>
          <cell r="G1036">
            <v>7264</v>
          </cell>
          <cell r="H1036">
            <v>14.4</v>
          </cell>
          <cell r="I1036">
            <v>11.08</v>
          </cell>
          <cell r="J1036">
            <v>1</v>
          </cell>
          <cell r="K1036">
            <v>104601.60000000001</v>
          </cell>
          <cell r="L1036">
            <v>0</v>
          </cell>
          <cell r="N1036">
            <v>14.4</v>
          </cell>
          <cell r="O1036">
            <v>104601.60000000001</v>
          </cell>
        </row>
        <row r="1037">
          <cell r="B1037">
            <v>2124</v>
          </cell>
          <cell r="C1037" t="str">
            <v>F</v>
          </cell>
          <cell r="D1037" t="str">
            <v>2.2.2.3</v>
          </cell>
          <cell r="E1037" t="str">
            <v>Selim PVC 90 Gr com travas NBR10569 para rede coletora de esgodo DN (200 x 100)mm</v>
          </cell>
          <cell r="F1037" t="str">
            <v>pç</v>
          </cell>
          <cell r="G1037">
            <v>210</v>
          </cell>
          <cell r="H1037">
            <v>32.42</v>
          </cell>
          <cell r="I1037">
            <v>24.94</v>
          </cell>
          <cell r="J1037">
            <v>1</v>
          </cell>
          <cell r="K1037">
            <v>6808.2</v>
          </cell>
          <cell r="L1037">
            <v>0</v>
          </cell>
          <cell r="N1037">
            <v>32.42</v>
          </cell>
          <cell r="O1037">
            <v>6808.2</v>
          </cell>
        </row>
        <row r="1038">
          <cell r="B1038">
            <v>2125</v>
          </cell>
          <cell r="C1038" t="str">
            <v>F</v>
          </cell>
          <cell r="D1038" t="str">
            <v>2.2.2.4</v>
          </cell>
          <cell r="E1038" t="str">
            <v>Selim PVC 90 Gr com travas NBR10569 para rede coletora de esgodo DN (250 x 100)mm</v>
          </cell>
          <cell r="F1038" t="str">
            <v>pç</v>
          </cell>
          <cell r="G1038">
            <v>174</v>
          </cell>
          <cell r="H1038">
            <v>34.11</v>
          </cell>
          <cell r="I1038">
            <v>26.24</v>
          </cell>
          <cell r="J1038">
            <v>1</v>
          </cell>
          <cell r="K1038">
            <v>5935.14</v>
          </cell>
          <cell r="L1038">
            <v>0</v>
          </cell>
          <cell r="N1038">
            <v>34.11</v>
          </cell>
          <cell r="O1038">
            <v>5935.14</v>
          </cell>
        </row>
        <row r="1039">
          <cell r="B1039">
            <v>2126</v>
          </cell>
          <cell r="C1039" t="str">
            <v>F</v>
          </cell>
          <cell r="D1039" t="str">
            <v>2.2.2.5</v>
          </cell>
          <cell r="E1039" t="str">
            <v>Selim PVC 90 Gr com travas NBR10569 para rede coletora de esgodo DN (350 x 100)mm</v>
          </cell>
          <cell r="F1039" t="str">
            <v>pç</v>
          </cell>
          <cell r="G1039">
            <v>222</v>
          </cell>
          <cell r="H1039">
            <v>132.78</v>
          </cell>
          <cell r="I1039">
            <v>102.14</v>
          </cell>
          <cell r="J1039">
            <v>1</v>
          </cell>
          <cell r="K1039">
            <v>29477.16</v>
          </cell>
          <cell r="L1039">
            <v>0</v>
          </cell>
          <cell r="N1039">
            <v>132.78</v>
          </cell>
          <cell r="O1039">
            <v>29477.16</v>
          </cell>
        </row>
        <row r="1040">
          <cell r="B1040">
            <v>2127</v>
          </cell>
          <cell r="C1040" t="str">
            <v>F</v>
          </cell>
          <cell r="D1040" t="str">
            <v>2.2.2.6</v>
          </cell>
          <cell r="E1040" t="str">
            <v>Selim PVC 90 Gr com travas NBR10569 para rede coletora de esgodo DN (400 x 100)mm</v>
          </cell>
          <cell r="F1040" t="str">
            <v>pç</v>
          </cell>
          <cell r="G1040">
            <v>262</v>
          </cell>
          <cell r="H1040">
            <v>317.33999999999997</v>
          </cell>
          <cell r="I1040">
            <v>244.11</v>
          </cell>
          <cell r="J1040">
            <v>1</v>
          </cell>
          <cell r="K1040">
            <v>83143.08</v>
          </cell>
          <cell r="L1040">
            <v>0</v>
          </cell>
          <cell r="N1040">
            <v>317.33999999999997</v>
          </cell>
          <cell r="O1040">
            <v>83143.08</v>
          </cell>
        </row>
        <row r="1041">
          <cell r="B1041">
            <v>4508</v>
          </cell>
          <cell r="C1041" t="str">
            <v>F</v>
          </cell>
          <cell r="D1041" t="str">
            <v>12.2.4.1.20</v>
          </cell>
          <cell r="E1041" t="str">
            <v>Sensor de nivel ultrassonico 220 vca</v>
          </cell>
          <cell r="F1041" t="str">
            <v>un</v>
          </cell>
          <cell r="G1041">
            <v>6</v>
          </cell>
          <cell r="H1041">
            <v>2400</v>
          </cell>
          <cell r="I1041">
            <v>1846.15</v>
          </cell>
          <cell r="J1041">
            <v>1</v>
          </cell>
          <cell r="K1041">
            <v>14400</v>
          </cell>
          <cell r="L1041">
            <v>0</v>
          </cell>
          <cell r="N1041">
            <v>2400</v>
          </cell>
          <cell r="O1041">
            <v>14400</v>
          </cell>
        </row>
        <row r="1042">
          <cell r="B1042">
            <v>1607</v>
          </cell>
          <cell r="C1042" t="str">
            <v>F</v>
          </cell>
          <cell r="D1042" t="str">
            <v>15.2.1.7</v>
          </cell>
          <cell r="E1042" t="str">
            <v>Sistema de Comunicação composto de rádio modem faixa de frequencia 902-928Mhz,interface RS-232/RS-485 selecionavel pelo usuario, transmissor,receptor, mastro e antena</v>
          </cell>
          <cell r="F1042" t="str">
            <v>un</v>
          </cell>
          <cell r="G1042">
            <v>1</v>
          </cell>
          <cell r="H1042">
            <v>18430</v>
          </cell>
          <cell r="I1042">
            <v>14176.92</v>
          </cell>
          <cell r="J1042">
            <v>1</v>
          </cell>
          <cell r="K1042">
            <v>18430</v>
          </cell>
          <cell r="L1042">
            <v>0</v>
          </cell>
          <cell r="N1042">
            <v>18430</v>
          </cell>
          <cell r="O1042">
            <v>18430</v>
          </cell>
        </row>
        <row r="1043">
          <cell r="B1043">
            <v>1606</v>
          </cell>
          <cell r="C1043" t="str">
            <v>F</v>
          </cell>
          <cell r="D1043" t="str">
            <v>15.2.1.6</v>
          </cell>
          <cell r="E1043" t="str">
            <v>Sistema Operacional : Windows Vista Business,Microsoft Office 2007,Soft Supervisório GENESIS</v>
          </cell>
          <cell r="F1043" t="str">
            <v>vb</v>
          </cell>
          <cell r="G1043">
            <v>1</v>
          </cell>
          <cell r="H1043">
            <v>56020</v>
          </cell>
          <cell r="I1043">
            <v>43092.31</v>
          </cell>
          <cell r="J1043">
            <v>1</v>
          </cell>
          <cell r="K1043">
            <v>56020</v>
          </cell>
          <cell r="L1043">
            <v>0</v>
          </cell>
          <cell r="N1043">
            <v>56020</v>
          </cell>
          <cell r="O1043">
            <v>56020</v>
          </cell>
        </row>
        <row r="1044">
          <cell r="B1044">
            <v>131</v>
          </cell>
          <cell r="C1044" t="str">
            <v>F</v>
          </cell>
          <cell r="D1044" t="str">
            <v>3.3.2.3</v>
          </cell>
          <cell r="E1044" t="str">
            <v>Stop log's e vertedores em fibra de vidro</v>
          </cell>
          <cell r="F1044" t="str">
            <v>un</v>
          </cell>
          <cell r="G1044">
            <v>8</v>
          </cell>
          <cell r="H1044">
            <v>1560</v>
          </cell>
          <cell r="I1044">
            <v>1200</v>
          </cell>
          <cell r="J1044">
            <v>1</v>
          </cell>
          <cell r="K1044">
            <v>12480</v>
          </cell>
          <cell r="L1044">
            <v>0</v>
          </cell>
          <cell r="N1044">
            <v>1560</v>
          </cell>
          <cell r="O1044">
            <v>12480</v>
          </cell>
        </row>
        <row r="1045">
          <cell r="B1045">
            <v>2456</v>
          </cell>
          <cell r="C1045" t="str">
            <v>F</v>
          </cell>
          <cell r="D1045" t="str">
            <v>3.5.20.1</v>
          </cell>
          <cell r="E1045" t="str">
            <v>Talha manual com corrente e estrutura em aço para altura de elev  H= 5,00 m, CAP. = 2000 kg, com pintura de proteção, exclusive trilhos de rolamento</v>
          </cell>
          <cell r="F1045" t="str">
            <v>un</v>
          </cell>
          <cell r="G1045">
            <v>6</v>
          </cell>
          <cell r="H1045">
            <v>3700</v>
          </cell>
          <cell r="I1045">
            <v>2846.15</v>
          </cell>
          <cell r="J1045">
            <v>1</v>
          </cell>
          <cell r="K1045">
            <v>22200</v>
          </cell>
          <cell r="L1045">
            <v>0</v>
          </cell>
          <cell r="N1045">
            <v>3700</v>
          </cell>
          <cell r="O1045">
            <v>22200</v>
          </cell>
        </row>
        <row r="1046">
          <cell r="B1046">
            <v>208</v>
          </cell>
          <cell r="C1046" t="str">
            <v>F</v>
          </cell>
          <cell r="D1046" t="str">
            <v>4.4.1.16</v>
          </cell>
          <cell r="E1046" t="str">
            <v xml:space="preserve">Tê redução aço c/  flanges DN 500 x 400 </v>
          </cell>
          <cell r="F1046" t="str">
            <v>pc</v>
          </cell>
          <cell r="G1046">
            <v>8</v>
          </cell>
          <cell r="H1046">
            <v>8115.12</v>
          </cell>
          <cell r="I1046">
            <v>6242.4</v>
          </cell>
          <cell r="J1046">
            <v>1</v>
          </cell>
          <cell r="K1046">
            <v>64920.959999999999</v>
          </cell>
          <cell r="L1046">
            <v>0</v>
          </cell>
          <cell r="N1046">
            <v>8115.12</v>
          </cell>
          <cell r="O1046">
            <v>64920.959999999999</v>
          </cell>
        </row>
        <row r="1047">
          <cell r="B1047">
            <v>215</v>
          </cell>
          <cell r="C1047" t="str">
            <v>F</v>
          </cell>
          <cell r="D1047" t="str">
            <v>4.4.1.23</v>
          </cell>
          <cell r="E1047" t="str">
            <v xml:space="preserve">Tê aço c/  flanges DN 500 x 500 </v>
          </cell>
          <cell r="F1047" t="str">
            <v>pc</v>
          </cell>
          <cell r="G1047">
            <v>8</v>
          </cell>
          <cell r="H1047">
            <v>8427.24</v>
          </cell>
          <cell r="I1047">
            <v>6482.49</v>
          </cell>
          <cell r="J1047">
            <v>1</v>
          </cell>
          <cell r="K1047">
            <v>67417.919999999998</v>
          </cell>
          <cell r="L1047">
            <v>0</v>
          </cell>
          <cell r="N1047">
            <v>8427.24</v>
          </cell>
          <cell r="O1047">
            <v>67417.919999999998</v>
          </cell>
        </row>
        <row r="1048">
          <cell r="B1048">
            <v>227</v>
          </cell>
          <cell r="C1048" t="str">
            <v>F</v>
          </cell>
          <cell r="D1048" t="str">
            <v>4.4.1.35</v>
          </cell>
          <cell r="E1048" t="str">
            <v xml:space="preserve">Tê aço c/  flanges DN 600 x 400 </v>
          </cell>
          <cell r="F1048" t="str">
            <v>pc</v>
          </cell>
          <cell r="G1048">
            <v>8</v>
          </cell>
          <cell r="H1048">
            <v>10958.88</v>
          </cell>
          <cell r="I1048">
            <v>8429.91</v>
          </cell>
          <cell r="J1048">
            <v>1</v>
          </cell>
          <cell r="K1048">
            <v>87671.039999999994</v>
          </cell>
          <cell r="L1048">
            <v>0</v>
          </cell>
          <cell r="N1048">
            <v>10958.88</v>
          </cell>
          <cell r="O1048">
            <v>87671.039999999994</v>
          </cell>
        </row>
        <row r="1049">
          <cell r="B1049">
            <v>200</v>
          </cell>
          <cell r="C1049" t="str">
            <v>F</v>
          </cell>
          <cell r="D1049" t="str">
            <v>4.4.1.8</v>
          </cell>
          <cell r="E1049" t="str">
            <v xml:space="preserve">Tê redução aço c/  flanges DN 600 x 500 </v>
          </cell>
          <cell r="F1049" t="str">
            <v>pc</v>
          </cell>
          <cell r="G1049">
            <v>4</v>
          </cell>
          <cell r="H1049">
            <v>11583.12</v>
          </cell>
          <cell r="I1049">
            <v>8910.09</v>
          </cell>
          <cell r="J1049">
            <v>1</v>
          </cell>
          <cell r="K1049">
            <v>46332.480000000003</v>
          </cell>
          <cell r="L1049">
            <v>0</v>
          </cell>
          <cell r="N1049">
            <v>11583.12</v>
          </cell>
          <cell r="O1049">
            <v>46332.480000000003</v>
          </cell>
        </row>
        <row r="1050">
          <cell r="B1050">
            <v>233</v>
          </cell>
          <cell r="C1050" t="str">
            <v>F</v>
          </cell>
          <cell r="D1050" t="str">
            <v>4.4.1.41</v>
          </cell>
          <cell r="E1050" t="str">
            <v xml:space="preserve">Te aço c/  flanges DN 600 x 600 </v>
          </cell>
          <cell r="F1050" t="str">
            <v>pc</v>
          </cell>
          <cell r="G1050">
            <v>2</v>
          </cell>
          <cell r="H1050">
            <v>12207.36</v>
          </cell>
          <cell r="I1050">
            <v>9390.2800000000007</v>
          </cell>
          <cell r="J1050">
            <v>1</v>
          </cell>
          <cell r="K1050">
            <v>24414.720000000001</v>
          </cell>
          <cell r="L1050">
            <v>0</v>
          </cell>
          <cell r="N1050">
            <v>12207.36</v>
          </cell>
          <cell r="O1050">
            <v>24414.720000000001</v>
          </cell>
        </row>
        <row r="1051">
          <cell r="B1051">
            <v>216</v>
          </cell>
          <cell r="C1051" t="str">
            <v>F</v>
          </cell>
          <cell r="D1051" t="str">
            <v>4.4.1.24</v>
          </cell>
          <cell r="E1051" t="str">
            <v>Tê rd aço c/  flanges DN 1000 x 500 (peça especial)</v>
          </cell>
          <cell r="F1051" t="str">
            <v>pc</v>
          </cell>
          <cell r="G1051">
            <v>4</v>
          </cell>
          <cell r="H1051">
            <v>40600</v>
          </cell>
          <cell r="I1051">
            <v>31230.77</v>
          </cell>
          <cell r="J1051">
            <v>1</v>
          </cell>
          <cell r="K1051">
            <v>162400</v>
          </cell>
          <cell r="L1051">
            <v>0</v>
          </cell>
          <cell r="N1051">
            <v>40600</v>
          </cell>
          <cell r="O1051">
            <v>162400</v>
          </cell>
        </row>
        <row r="1052">
          <cell r="B1052">
            <v>230</v>
          </cell>
          <cell r="C1052" t="str">
            <v>F</v>
          </cell>
          <cell r="D1052" t="str">
            <v>4.4.1.38</v>
          </cell>
          <cell r="E1052" t="str">
            <v xml:space="preserve">Tê aço c/ pontas p/ junta alvenius DN 600 x 600 </v>
          </cell>
          <cell r="F1052" t="str">
            <v>pc</v>
          </cell>
          <cell r="G1052">
            <v>2</v>
          </cell>
          <cell r="H1052">
            <v>12207.36</v>
          </cell>
          <cell r="I1052">
            <v>9390.2800000000007</v>
          </cell>
          <cell r="J1052">
            <v>1</v>
          </cell>
          <cell r="K1052">
            <v>24414.720000000001</v>
          </cell>
          <cell r="L1052">
            <v>0</v>
          </cell>
          <cell r="N1052">
            <v>12207.36</v>
          </cell>
          <cell r="O1052">
            <v>24414.720000000001</v>
          </cell>
        </row>
        <row r="1053">
          <cell r="B1053">
            <v>122</v>
          </cell>
          <cell r="C1053" t="str">
            <v>F</v>
          </cell>
          <cell r="D1053" t="str">
            <v>3.3.1.14</v>
          </cell>
          <cell r="E1053" t="str">
            <v>Tê com Flanges nas três extremidades TFL PN-10, DN 100  18,800 kg</v>
          </cell>
          <cell r="F1053" t="str">
            <v>un</v>
          </cell>
          <cell r="G1053">
            <v>9</v>
          </cell>
          <cell r="H1053">
            <v>251.46</v>
          </cell>
          <cell r="I1053">
            <v>193.43</v>
          </cell>
          <cell r="J1053">
            <v>1</v>
          </cell>
          <cell r="K1053">
            <v>2263.14</v>
          </cell>
          <cell r="L1053">
            <v>0</v>
          </cell>
          <cell r="N1053">
            <v>251.46</v>
          </cell>
          <cell r="O1053">
            <v>2263.14</v>
          </cell>
        </row>
        <row r="1054">
          <cell r="B1054">
            <v>4161</v>
          </cell>
          <cell r="C1054" t="str">
            <v>F</v>
          </cell>
          <cell r="D1054" t="str">
            <v>10.7.1.1.9</v>
          </cell>
          <cell r="E1054" t="str">
            <v>Te fofo c/flanges PN 10 DN 200mm</v>
          </cell>
          <cell r="F1054" t="str">
            <v>pc</v>
          </cell>
          <cell r="G1054">
            <v>20</v>
          </cell>
          <cell r="H1054">
            <v>1300</v>
          </cell>
          <cell r="I1054">
            <v>1000</v>
          </cell>
          <cell r="J1054">
            <v>1</v>
          </cell>
          <cell r="K1054">
            <v>26000</v>
          </cell>
          <cell r="L1054">
            <v>0</v>
          </cell>
          <cell r="N1054">
            <v>1300</v>
          </cell>
          <cell r="O1054">
            <v>26000</v>
          </cell>
        </row>
        <row r="1055">
          <cell r="B1055">
            <v>3122</v>
          </cell>
          <cell r="C1055" t="str">
            <v>F</v>
          </cell>
          <cell r="D1055" t="str">
            <v>6.5.10.1.14</v>
          </cell>
          <cell r="E1055" t="str">
            <v xml:space="preserve">Tê c/ flanges FoFo PN 10, DN (150x100)mm </v>
          </cell>
          <cell r="F1055" t="str">
            <v>pç</v>
          </cell>
          <cell r="G1055">
            <v>1</v>
          </cell>
          <cell r="H1055">
            <v>392.56</v>
          </cell>
          <cell r="I1055">
            <v>301.97000000000003</v>
          </cell>
          <cell r="J1055">
            <v>1</v>
          </cell>
          <cell r="K1055">
            <v>392.56</v>
          </cell>
          <cell r="L1055">
            <v>0</v>
          </cell>
          <cell r="N1055">
            <v>392.56</v>
          </cell>
          <cell r="O1055">
            <v>392.56</v>
          </cell>
        </row>
        <row r="1056">
          <cell r="B1056">
            <v>3121</v>
          </cell>
          <cell r="C1056" t="str">
            <v>F</v>
          </cell>
          <cell r="D1056" t="str">
            <v>6.5.10.1.13</v>
          </cell>
          <cell r="E1056" t="str">
            <v xml:space="preserve">Tê c/ flanges FoFo PN 10, DN (150x150)mm </v>
          </cell>
          <cell r="F1056" t="str">
            <v>pç</v>
          </cell>
          <cell r="G1056">
            <v>2</v>
          </cell>
          <cell r="H1056">
            <v>355.6</v>
          </cell>
          <cell r="I1056">
            <v>273.54000000000002</v>
          </cell>
          <cell r="J1056">
            <v>1</v>
          </cell>
          <cell r="K1056">
            <v>711.2</v>
          </cell>
          <cell r="L1056">
            <v>0</v>
          </cell>
          <cell r="N1056">
            <v>355.6</v>
          </cell>
          <cell r="O1056">
            <v>711.2</v>
          </cell>
        </row>
        <row r="1057">
          <cell r="B1057">
            <v>3759</v>
          </cell>
          <cell r="C1057" t="str">
            <v>F</v>
          </cell>
          <cell r="D1057" t="str">
            <v>8.5.10.1.15</v>
          </cell>
          <cell r="E1057" t="str">
            <v xml:space="preserve">Tê c/ flanges FoFo PN 10, DN (200x100)mm </v>
          </cell>
          <cell r="F1057" t="str">
            <v>pç</v>
          </cell>
          <cell r="G1057">
            <v>2</v>
          </cell>
          <cell r="H1057">
            <v>552.02</v>
          </cell>
          <cell r="I1057">
            <v>424.63</v>
          </cell>
          <cell r="J1057">
            <v>1</v>
          </cell>
          <cell r="K1057">
            <v>1104.04</v>
          </cell>
          <cell r="L1057">
            <v>0</v>
          </cell>
          <cell r="N1057">
            <v>552.02</v>
          </cell>
          <cell r="O1057">
            <v>1104.04</v>
          </cell>
        </row>
        <row r="1058">
          <cell r="B1058">
            <v>3758</v>
          </cell>
          <cell r="C1058" t="str">
            <v>F</v>
          </cell>
          <cell r="D1058" t="str">
            <v>8.5.10.1.14</v>
          </cell>
          <cell r="E1058" t="str">
            <v xml:space="preserve">Tê c/ flanges FoFo PN 10, DN (200x150)mm </v>
          </cell>
          <cell r="F1058" t="str">
            <v>pç</v>
          </cell>
          <cell r="G1058">
            <v>4</v>
          </cell>
          <cell r="H1058">
            <v>1013.56</v>
          </cell>
          <cell r="I1058">
            <v>779.66</v>
          </cell>
          <cell r="J1058">
            <v>1</v>
          </cell>
          <cell r="K1058">
            <v>4054.24</v>
          </cell>
          <cell r="L1058">
            <v>0</v>
          </cell>
          <cell r="N1058">
            <v>1013.56</v>
          </cell>
          <cell r="O1058">
            <v>4054.24</v>
          </cell>
        </row>
        <row r="1059">
          <cell r="B1059">
            <v>2391</v>
          </cell>
          <cell r="C1059" t="str">
            <v>F</v>
          </cell>
          <cell r="D1059" t="str">
            <v>3.5.10.1.14</v>
          </cell>
          <cell r="E1059" t="str">
            <v xml:space="preserve">Tê c/ flanges FoFo PN 10, DN (250x100)mm </v>
          </cell>
          <cell r="F1059" t="str">
            <v>pç</v>
          </cell>
          <cell r="G1059">
            <v>2</v>
          </cell>
          <cell r="H1059">
            <v>1273.74</v>
          </cell>
          <cell r="I1059">
            <v>979.8</v>
          </cell>
          <cell r="J1059">
            <v>1</v>
          </cell>
          <cell r="K1059">
            <v>2547.48</v>
          </cell>
          <cell r="L1059">
            <v>0</v>
          </cell>
          <cell r="N1059">
            <v>1273.74</v>
          </cell>
          <cell r="O1059">
            <v>2547.48</v>
          </cell>
        </row>
        <row r="1060">
          <cell r="B1060">
            <v>2390</v>
          </cell>
          <cell r="C1060" t="str">
            <v>F</v>
          </cell>
          <cell r="D1060" t="str">
            <v>3.5.10.1.13</v>
          </cell>
          <cell r="E1060" t="str">
            <v xml:space="preserve">Tê c/ flanges FoFo PN 10, DN (250x200)mm </v>
          </cell>
          <cell r="F1060" t="str">
            <v>pç</v>
          </cell>
          <cell r="G1060">
            <v>4</v>
          </cell>
          <cell r="H1060">
            <v>1665.04</v>
          </cell>
          <cell r="I1060">
            <v>1280.8</v>
          </cell>
          <cell r="J1060">
            <v>1</v>
          </cell>
          <cell r="K1060">
            <v>6660.16</v>
          </cell>
          <cell r="L1060">
            <v>0</v>
          </cell>
          <cell r="N1060">
            <v>1665.04</v>
          </cell>
          <cell r="O1060">
            <v>6660.16</v>
          </cell>
        </row>
        <row r="1061">
          <cell r="B1061">
            <v>959</v>
          </cell>
          <cell r="C1061" t="str">
            <v>F</v>
          </cell>
          <cell r="D1061" t="str">
            <v>7.5.3.1.16</v>
          </cell>
          <cell r="E1061" t="str">
            <v>Te C/Flanges Fofo PN-10 DN 400x200</v>
          </cell>
          <cell r="F1061" t="str">
            <v>pç</v>
          </cell>
          <cell r="G1061">
            <v>1</v>
          </cell>
          <cell r="H1061">
            <v>2996.62</v>
          </cell>
          <cell r="I1061">
            <v>2305.09</v>
          </cell>
          <cell r="J1061">
            <v>1</v>
          </cell>
          <cell r="K1061">
            <v>2996.62</v>
          </cell>
          <cell r="L1061">
            <v>0</v>
          </cell>
          <cell r="N1061">
            <v>2996.62</v>
          </cell>
          <cell r="O1061">
            <v>2996.62</v>
          </cell>
        </row>
        <row r="1062">
          <cell r="B1062">
            <v>3470</v>
          </cell>
          <cell r="C1062" t="str">
            <v>F</v>
          </cell>
          <cell r="D1062" t="str">
            <v>7.5.10.1.13</v>
          </cell>
          <cell r="E1062" t="str">
            <v xml:space="preserve">Tê c/ flanges FoFo PN 10, DN (500x200)mm </v>
          </cell>
          <cell r="F1062" t="str">
            <v>pç</v>
          </cell>
          <cell r="G1062">
            <v>1</v>
          </cell>
          <cell r="H1062">
            <v>5168.12</v>
          </cell>
          <cell r="I1062">
            <v>3975.48</v>
          </cell>
          <cell r="J1062">
            <v>1</v>
          </cell>
          <cell r="K1062">
            <v>5168.12</v>
          </cell>
          <cell r="L1062">
            <v>0</v>
          </cell>
          <cell r="N1062">
            <v>5168.12</v>
          </cell>
          <cell r="O1062">
            <v>5168.12</v>
          </cell>
        </row>
        <row r="1063">
          <cell r="B1063">
            <v>3469</v>
          </cell>
          <cell r="C1063" t="str">
            <v>F</v>
          </cell>
          <cell r="D1063" t="str">
            <v>7.5.10.1.12</v>
          </cell>
          <cell r="E1063" t="str">
            <v xml:space="preserve">Tê c/ flanges FoFo PN 10, DN (500x400)mm </v>
          </cell>
          <cell r="F1063" t="str">
            <v>pç</v>
          </cell>
          <cell r="G1063">
            <v>2</v>
          </cell>
          <cell r="H1063">
            <v>6400.17</v>
          </cell>
          <cell r="I1063">
            <v>4923.21</v>
          </cell>
          <cell r="J1063">
            <v>1</v>
          </cell>
          <cell r="K1063">
            <v>12800.34</v>
          </cell>
          <cell r="L1063">
            <v>0</v>
          </cell>
          <cell r="N1063">
            <v>6400.17</v>
          </cell>
          <cell r="O1063">
            <v>12800.34</v>
          </cell>
        </row>
        <row r="1064">
          <cell r="B1064">
            <v>392</v>
          </cell>
          <cell r="C1064" t="str">
            <v>F</v>
          </cell>
          <cell r="D1064" t="str">
            <v>7.1.4.5</v>
          </cell>
          <cell r="E1064" t="str">
            <v>Te FoFo c/ bolsas e flange PN 10 DN 300  101,500kg</v>
          </cell>
          <cell r="F1064" t="str">
            <v>pç</v>
          </cell>
          <cell r="G1064">
            <v>2</v>
          </cell>
          <cell r="H1064">
            <v>2002.36</v>
          </cell>
          <cell r="I1064">
            <v>1540.28</v>
          </cell>
          <cell r="J1064">
            <v>1</v>
          </cell>
          <cell r="K1064">
            <v>4004.72</v>
          </cell>
          <cell r="L1064">
            <v>0</v>
          </cell>
          <cell r="N1064">
            <v>2002.36</v>
          </cell>
          <cell r="O1064">
            <v>4004.72</v>
          </cell>
        </row>
        <row r="1065">
          <cell r="B1065">
            <v>389</v>
          </cell>
          <cell r="C1065" t="str">
            <v>F</v>
          </cell>
          <cell r="D1065" t="str">
            <v>7.1.4.2</v>
          </cell>
          <cell r="E1065" t="str">
            <v>Te FoFo c/ bolsas e flange JMF PN 10 DN 400x100 136,000kg</v>
          </cell>
          <cell r="F1065" t="str">
            <v>pc</v>
          </cell>
          <cell r="G1065">
            <v>3</v>
          </cell>
          <cell r="H1065">
            <v>3944.86</v>
          </cell>
          <cell r="I1065">
            <v>3034.51</v>
          </cell>
          <cell r="J1065">
            <v>1</v>
          </cell>
          <cell r="K1065">
            <v>11834.58</v>
          </cell>
          <cell r="L1065">
            <v>0</v>
          </cell>
          <cell r="N1065">
            <v>3944.86</v>
          </cell>
          <cell r="O1065">
            <v>11834.58</v>
          </cell>
        </row>
        <row r="1066">
          <cell r="B1066">
            <v>390</v>
          </cell>
          <cell r="C1066" t="str">
            <v>F</v>
          </cell>
          <cell r="D1066" t="str">
            <v>7.1.4.3</v>
          </cell>
          <cell r="E1066" t="str">
            <v>Te FoFo c/ bolsas e flange JMF PN 10 DN 400x200 175,000kg</v>
          </cell>
          <cell r="F1066" t="str">
            <v>pc</v>
          </cell>
          <cell r="G1066">
            <v>3</v>
          </cell>
          <cell r="H1066">
            <v>4580.67</v>
          </cell>
          <cell r="I1066">
            <v>3523.59</v>
          </cell>
          <cell r="J1066">
            <v>1</v>
          </cell>
          <cell r="K1066">
            <v>13742.01</v>
          </cell>
          <cell r="L1066">
            <v>-0.01</v>
          </cell>
          <cell r="N1066">
            <v>4580.66</v>
          </cell>
          <cell r="O1066">
            <v>13741.98</v>
          </cell>
        </row>
        <row r="1067">
          <cell r="B1067">
            <v>391</v>
          </cell>
          <cell r="C1067" t="str">
            <v>F</v>
          </cell>
          <cell r="D1067" t="str">
            <v>7.1.4.4</v>
          </cell>
          <cell r="E1067" t="str">
            <v>Te FoFo c/ bolsas e flange JMF PN 10 DN 400x300 182,00kg</v>
          </cell>
          <cell r="F1067" t="str">
            <v>pc</v>
          </cell>
          <cell r="G1067">
            <v>1</v>
          </cell>
          <cell r="H1067">
            <v>5274.26</v>
          </cell>
          <cell r="I1067">
            <v>4057.12</v>
          </cell>
          <cell r="J1067">
            <v>1</v>
          </cell>
          <cell r="K1067">
            <v>5274.26</v>
          </cell>
          <cell r="L1067">
            <v>0</v>
          </cell>
          <cell r="N1067">
            <v>5274.26</v>
          </cell>
          <cell r="O1067">
            <v>5274.26</v>
          </cell>
        </row>
        <row r="1068">
          <cell r="B1068">
            <v>495</v>
          </cell>
          <cell r="C1068" t="str">
            <v>F</v>
          </cell>
          <cell r="D1068" t="str">
            <v>7.2.4.1.8</v>
          </cell>
          <cell r="E1068" t="str">
            <v>Tê C/Bolsas JGS FºFº DN 150mm Inclusive anel de borracha</v>
          </cell>
          <cell r="F1068" t="str">
            <v>un</v>
          </cell>
          <cell r="G1068">
            <v>3</v>
          </cell>
          <cell r="H1068">
            <v>453.88</v>
          </cell>
          <cell r="I1068">
            <v>349.14</v>
          </cell>
          <cell r="J1068">
            <v>1</v>
          </cell>
          <cell r="K1068">
            <v>1361.64</v>
          </cell>
          <cell r="L1068">
            <v>0</v>
          </cell>
          <cell r="N1068">
            <v>453.88</v>
          </cell>
          <cell r="O1068">
            <v>1361.64</v>
          </cell>
        </row>
        <row r="1069">
          <cell r="B1069">
            <v>1397</v>
          </cell>
          <cell r="C1069" t="str">
            <v>F</v>
          </cell>
          <cell r="D1069" t="str">
            <v>12.4.15</v>
          </cell>
          <cell r="E1069" t="str">
            <v>Tê FoFo JGS DN 150 30,800 kg</v>
          </cell>
          <cell r="F1069" t="str">
            <v>pç</v>
          </cell>
          <cell r="G1069">
            <v>2</v>
          </cell>
          <cell r="H1069">
            <v>453.88</v>
          </cell>
          <cell r="I1069">
            <v>349.14</v>
          </cell>
          <cell r="J1069">
            <v>1</v>
          </cell>
          <cell r="K1069">
            <v>907.76</v>
          </cell>
          <cell r="L1069">
            <v>0</v>
          </cell>
          <cell r="N1069">
            <v>453.88</v>
          </cell>
          <cell r="O1069">
            <v>907.76</v>
          </cell>
        </row>
        <row r="1070">
          <cell r="B1070">
            <v>496</v>
          </cell>
          <cell r="C1070" t="str">
            <v>F</v>
          </cell>
          <cell r="D1070" t="str">
            <v>7.2.4.1.9</v>
          </cell>
          <cell r="E1070" t="str">
            <v>Tê C/Bolsas JGS FºFº DN 200mm Inclusive anel de borracha</v>
          </cell>
          <cell r="F1070" t="str">
            <v>un</v>
          </cell>
          <cell r="G1070">
            <v>2</v>
          </cell>
          <cell r="H1070">
            <v>723.76</v>
          </cell>
          <cell r="I1070">
            <v>556.74</v>
          </cell>
          <cell r="J1070">
            <v>1</v>
          </cell>
          <cell r="K1070">
            <v>1447.52</v>
          </cell>
          <cell r="L1070">
            <v>0</v>
          </cell>
          <cell r="N1070">
            <v>723.76</v>
          </cell>
          <cell r="O1070">
            <v>1447.52</v>
          </cell>
        </row>
        <row r="1071">
          <cell r="B1071">
            <v>497</v>
          </cell>
          <cell r="C1071" t="str">
            <v>F</v>
          </cell>
          <cell r="D1071" t="str">
            <v>7.2.4.1.10</v>
          </cell>
          <cell r="E1071" t="str">
            <v>Tê C/Bolsas JGS FºFº DN 300mm Inclusive anel de borracha</v>
          </cell>
          <cell r="F1071" t="str">
            <v>un</v>
          </cell>
          <cell r="G1071">
            <v>1</v>
          </cell>
          <cell r="H1071">
            <v>1202.19</v>
          </cell>
          <cell r="I1071">
            <v>924.76</v>
          </cell>
          <cell r="J1071">
            <v>1</v>
          </cell>
          <cell r="K1071">
            <v>1202.19</v>
          </cell>
          <cell r="L1071">
            <v>0</v>
          </cell>
          <cell r="N1071">
            <v>1202.19</v>
          </cell>
          <cell r="O1071">
            <v>1202.19</v>
          </cell>
        </row>
        <row r="1072">
          <cell r="B1072">
            <v>414</v>
          </cell>
          <cell r="C1072" t="str">
            <v>F</v>
          </cell>
          <cell r="D1072" t="str">
            <v>7.1.5.3</v>
          </cell>
          <cell r="E1072" t="str">
            <v>Tê c/ bolsas je FoFo Dn 500  205,900kg</v>
          </cell>
          <cell r="F1072" t="str">
            <v>pc</v>
          </cell>
          <cell r="G1072">
            <v>1</v>
          </cell>
          <cell r="H1072">
            <v>4045.09</v>
          </cell>
          <cell r="I1072">
            <v>3111.61</v>
          </cell>
          <cell r="J1072">
            <v>1</v>
          </cell>
          <cell r="K1072">
            <v>4045.09</v>
          </cell>
          <cell r="L1072">
            <v>0</v>
          </cell>
          <cell r="N1072">
            <v>4045.09</v>
          </cell>
          <cell r="O1072">
            <v>4045.09</v>
          </cell>
        </row>
        <row r="1073">
          <cell r="B1073">
            <v>4201</v>
          </cell>
          <cell r="C1073" t="str">
            <v>F</v>
          </cell>
          <cell r="D1073" t="str">
            <v>10.7.1.7.7</v>
          </cell>
          <cell r="E1073" t="str">
            <v>Tê c/bolsas  FoFo PN 10 DN 600mm</v>
          </cell>
          <cell r="F1073" t="str">
            <v>pc</v>
          </cell>
          <cell r="G1073">
            <v>2</v>
          </cell>
          <cell r="H1073">
            <v>4985.3599999999997</v>
          </cell>
          <cell r="I1073">
            <v>3834.89</v>
          </cell>
          <cell r="J1073">
            <v>1</v>
          </cell>
          <cell r="K1073">
            <v>9970.7199999999993</v>
          </cell>
          <cell r="L1073">
            <v>0</v>
          </cell>
          <cell r="N1073">
            <v>4985.3599999999997</v>
          </cell>
          <cell r="O1073">
            <v>9970.7199999999993</v>
          </cell>
        </row>
        <row r="1074">
          <cell r="B1074">
            <v>492</v>
          </cell>
          <cell r="C1074" t="str">
            <v>F</v>
          </cell>
          <cell r="D1074" t="str">
            <v>7.2.4.1.5</v>
          </cell>
          <cell r="E1074" t="str">
            <v>Tê de Redução C/Bolsas JGS FºFº DN (150 x 100)mm Inclusive anel de borracha</v>
          </cell>
          <cell r="F1074" t="str">
            <v>pç</v>
          </cell>
          <cell r="G1074">
            <v>2</v>
          </cell>
          <cell r="H1074">
            <v>404.82</v>
          </cell>
          <cell r="I1074">
            <v>311.39999999999998</v>
          </cell>
          <cell r="J1074">
            <v>1</v>
          </cell>
          <cell r="K1074">
            <v>809.64</v>
          </cell>
          <cell r="L1074">
            <v>0</v>
          </cell>
          <cell r="N1074">
            <v>404.82</v>
          </cell>
          <cell r="O1074">
            <v>809.64</v>
          </cell>
        </row>
        <row r="1075">
          <cell r="B1075">
            <v>1398</v>
          </cell>
          <cell r="C1075" t="str">
            <v>F</v>
          </cell>
          <cell r="D1075" t="str">
            <v>12.4.16</v>
          </cell>
          <cell r="E1075" t="str">
            <v>Tê FoFo JGS DN 150x100 26,000 kg</v>
          </cell>
          <cell r="F1075" t="str">
            <v>pç</v>
          </cell>
          <cell r="G1075">
            <v>1</v>
          </cell>
          <cell r="H1075">
            <v>404.82</v>
          </cell>
          <cell r="I1075">
            <v>311.39999999999998</v>
          </cell>
          <cell r="J1075">
            <v>1</v>
          </cell>
          <cell r="K1075">
            <v>404.82</v>
          </cell>
          <cell r="L1075">
            <v>0</v>
          </cell>
          <cell r="N1075">
            <v>404.82</v>
          </cell>
          <cell r="O1075">
            <v>404.82</v>
          </cell>
        </row>
        <row r="1076">
          <cell r="B1076">
            <v>493</v>
          </cell>
          <cell r="C1076" t="str">
            <v>F</v>
          </cell>
          <cell r="D1076" t="str">
            <v>7.2.4.1.6</v>
          </cell>
          <cell r="E1076" t="str">
            <v>Tê de Redução C/Bolsas JGS FºFº DN (200 x 100)mm Inclusive anel de borracha</v>
          </cell>
          <cell r="F1076" t="str">
            <v>pç</v>
          </cell>
          <cell r="G1076">
            <v>1</v>
          </cell>
          <cell r="H1076">
            <v>490.69</v>
          </cell>
          <cell r="I1076">
            <v>377.45</v>
          </cell>
          <cell r="J1076">
            <v>1</v>
          </cell>
          <cell r="K1076">
            <v>490.69</v>
          </cell>
          <cell r="L1076">
            <v>0</v>
          </cell>
          <cell r="N1076">
            <v>490.69</v>
          </cell>
          <cell r="O1076">
            <v>490.69</v>
          </cell>
        </row>
        <row r="1077">
          <cell r="B1077">
            <v>1399</v>
          </cell>
          <cell r="C1077" t="str">
            <v>F</v>
          </cell>
          <cell r="D1077" t="str">
            <v>12.4.17</v>
          </cell>
          <cell r="E1077" t="str">
            <v>Tê FoFo JGS DN 200x100 36,700 kg</v>
          </cell>
          <cell r="F1077" t="str">
            <v>pç</v>
          </cell>
          <cell r="G1077">
            <v>1</v>
          </cell>
          <cell r="H1077">
            <v>490.69</v>
          </cell>
          <cell r="I1077">
            <v>377.45</v>
          </cell>
          <cell r="J1077">
            <v>1</v>
          </cell>
          <cell r="K1077">
            <v>490.69</v>
          </cell>
          <cell r="L1077">
            <v>0</v>
          </cell>
          <cell r="N1077">
            <v>490.69</v>
          </cell>
          <cell r="O1077">
            <v>490.69</v>
          </cell>
        </row>
        <row r="1078">
          <cell r="B1078">
            <v>494</v>
          </cell>
          <cell r="C1078" t="str">
            <v>F</v>
          </cell>
          <cell r="D1078" t="str">
            <v>7.2.4.1.7</v>
          </cell>
          <cell r="E1078" t="str">
            <v>Tê de Redução C/Bolsas JGS FºFº DN (250 x 100)mm Inclusive anel de borracha</v>
          </cell>
          <cell r="F1078" t="str">
            <v>pç</v>
          </cell>
          <cell r="G1078">
            <v>2</v>
          </cell>
          <cell r="H1078">
            <v>607.22</v>
          </cell>
          <cell r="I1078">
            <v>467.09</v>
          </cell>
          <cell r="J1078">
            <v>1</v>
          </cell>
          <cell r="K1078">
            <v>1214.44</v>
          </cell>
          <cell r="L1078">
            <v>0</v>
          </cell>
          <cell r="N1078">
            <v>607.22</v>
          </cell>
          <cell r="O1078">
            <v>1214.44</v>
          </cell>
        </row>
        <row r="1079">
          <cell r="B1079">
            <v>1400</v>
          </cell>
          <cell r="C1079" t="str">
            <v>F</v>
          </cell>
          <cell r="D1079" t="str">
            <v>12.4.18</v>
          </cell>
          <cell r="E1079" t="str">
            <v>Tê FoFo JGS DN 300x200 76,600 kg</v>
          </cell>
          <cell r="F1079" t="str">
            <v>pç</v>
          </cell>
          <cell r="G1079">
            <v>1</v>
          </cell>
          <cell r="H1079">
            <v>1054.99</v>
          </cell>
          <cell r="I1079">
            <v>811.53</v>
          </cell>
          <cell r="J1079">
            <v>1</v>
          </cell>
          <cell r="K1079">
            <v>1054.99</v>
          </cell>
          <cell r="L1079">
            <v>0</v>
          </cell>
          <cell r="N1079">
            <v>1054.99</v>
          </cell>
          <cell r="O1079">
            <v>1054.99</v>
          </cell>
        </row>
        <row r="1080">
          <cell r="B1080">
            <v>4167</v>
          </cell>
          <cell r="C1080" t="str">
            <v>F</v>
          </cell>
          <cell r="D1080" t="str">
            <v>10.7.1.2.2</v>
          </cell>
          <cell r="E1080" t="str">
            <v>Te fofo c/bolsas PN 10 DN (300x200)mm</v>
          </cell>
          <cell r="F1080" t="str">
            <v>pc</v>
          </cell>
          <cell r="G1080">
            <v>16</v>
          </cell>
          <cell r="H1080">
            <v>1054.99</v>
          </cell>
          <cell r="I1080">
            <v>811.53</v>
          </cell>
          <cell r="J1080">
            <v>1</v>
          </cell>
          <cell r="K1080">
            <v>16879.84</v>
          </cell>
          <cell r="L1080">
            <v>0</v>
          </cell>
          <cell r="N1080">
            <v>1054.99</v>
          </cell>
          <cell r="O1080">
            <v>16879.84</v>
          </cell>
        </row>
        <row r="1081">
          <cell r="B1081">
            <v>4168</v>
          </cell>
          <cell r="C1081" t="str">
            <v>F</v>
          </cell>
          <cell r="D1081" t="str">
            <v>10.7.1.2.3</v>
          </cell>
          <cell r="E1081" t="str">
            <v>Te fofo c/bolsas PN 10 DN (400x300)mm</v>
          </cell>
          <cell r="F1081" t="str">
            <v>pc</v>
          </cell>
          <cell r="G1081">
            <v>2</v>
          </cell>
          <cell r="H1081">
            <v>2017.2</v>
          </cell>
          <cell r="I1081">
            <v>1551.69</v>
          </cell>
          <cell r="J1081">
            <v>1</v>
          </cell>
          <cell r="K1081">
            <v>4034.4</v>
          </cell>
          <cell r="L1081">
            <v>0</v>
          </cell>
          <cell r="N1081">
            <v>2017.2</v>
          </cell>
          <cell r="O1081">
            <v>4034.4</v>
          </cell>
        </row>
        <row r="1082">
          <cell r="B1082">
            <v>569</v>
          </cell>
          <cell r="C1082" t="str">
            <v>F</v>
          </cell>
          <cell r="D1082" t="str">
            <v>7.2.5.1.11</v>
          </cell>
          <cell r="E1082" t="str">
            <v>Tê PVC-PBA (NBR 10351) P/ Rede de Água 90G BBB DN 50mm</v>
          </cell>
          <cell r="F1082" t="str">
            <v>un</v>
          </cell>
          <cell r="G1082">
            <v>64</v>
          </cell>
          <cell r="H1082">
            <v>15</v>
          </cell>
          <cell r="I1082">
            <v>11.54</v>
          </cell>
          <cell r="J1082">
            <v>1</v>
          </cell>
          <cell r="K1082">
            <v>960</v>
          </cell>
          <cell r="L1082">
            <v>0</v>
          </cell>
          <cell r="N1082">
            <v>15</v>
          </cell>
          <cell r="O1082">
            <v>960</v>
          </cell>
        </row>
        <row r="1083">
          <cell r="B1083">
            <v>570</v>
          </cell>
          <cell r="C1083" t="str">
            <v>F</v>
          </cell>
          <cell r="D1083" t="str">
            <v>7.2.5.1.12</v>
          </cell>
          <cell r="E1083" t="str">
            <v>Tê PVC-PBA (NBR 10351) P/ Rede de Água 90G BBB DN 75mm</v>
          </cell>
          <cell r="F1083" t="str">
            <v>un</v>
          </cell>
          <cell r="G1083">
            <v>4</v>
          </cell>
          <cell r="H1083">
            <v>37.6</v>
          </cell>
          <cell r="I1083">
            <v>28.92</v>
          </cell>
          <cell r="J1083">
            <v>1</v>
          </cell>
          <cell r="K1083">
            <v>150.4</v>
          </cell>
          <cell r="L1083">
            <v>0</v>
          </cell>
          <cell r="N1083">
            <v>37.6</v>
          </cell>
          <cell r="O1083">
            <v>150.4</v>
          </cell>
        </row>
        <row r="1084">
          <cell r="B1084">
            <v>571</v>
          </cell>
          <cell r="C1084" t="str">
            <v>F</v>
          </cell>
          <cell r="D1084" t="str">
            <v>7.2.5.1.13</v>
          </cell>
          <cell r="E1084" t="str">
            <v>Tê PVC-PBA (NBR 10351) P/ Rede de Água 90G BBB DN 100mm</v>
          </cell>
          <cell r="F1084" t="str">
            <v>un</v>
          </cell>
          <cell r="G1084">
            <v>1</v>
          </cell>
          <cell r="H1084">
            <v>69.819999999999993</v>
          </cell>
          <cell r="I1084">
            <v>53.71</v>
          </cell>
          <cell r="J1084">
            <v>1</v>
          </cell>
          <cell r="K1084">
            <v>69.819999999999993</v>
          </cell>
          <cell r="L1084">
            <v>0</v>
          </cell>
          <cell r="N1084">
            <v>69.819999999999993</v>
          </cell>
          <cell r="O1084">
            <v>69.819999999999993</v>
          </cell>
        </row>
        <row r="1085">
          <cell r="B1085">
            <v>1481</v>
          </cell>
          <cell r="C1085" t="str">
            <v>F</v>
          </cell>
          <cell r="D1085" t="str">
            <v>13.4.16</v>
          </cell>
          <cell r="E1085" t="str">
            <v>Tê em PVC PBA JE cl20 DN 75</v>
          </cell>
          <cell r="F1085" t="str">
            <v>pç</v>
          </cell>
          <cell r="G1085">
            <v>3</v>
          </cell>
          <cell r="H1085">
            <v>37.6</v>
          </cell>
          <cell r="I1085">
            <v>28.92</v>
          </cell>
          <cell r="J1085">
            <v>1</v>
          </cell>
          <cell r="K1085">
            <v>112.8</v>
          </cell>
          <cell r="L1085">
            <v>0</v>
          </cell>
          <cell r="N1085">
            <v>37.6</v>
          </cell>
          <cell r="O1085">
            <v>112.8</v>
          </cell>
        </row>
        <row r="1086">
          <cell r="B1086">
            <v>566</v>
          </cell>
          <cell r="C1086" t="str">
            <v>F</v>
          </cell>
          <cell r="D1086" t="str">
            <v>7.2.5.1.8</v>
          </cell>
          <cell r="E1086" t="str">
            <v>Tê de Redução c/ Bolsas JGS  em PVC-PBA ( 75 x 50)mm P/ Rede de Água 90G BBBB</v>
          </cell>
          <cell r="F1086" t="str">
            <v>un</v>
          </cell>
          <cell r="G1086">
            <v>14</v>
          </cell>
          <cell r="H1086">
            <v>31.27</v>
          </cell>
          <cell r="I1086">
            <v>24.05</v>
          </cell>
          <cell r="J1086">
            <v>1</v>
          </cell>
          <cell r="K1086">
            <v>437.78</v>
          </cell>
          <cell r="L1086">
            <v>0</v>
          </cell>
          <cell r="N1086">
            <v>31.27</v>
          </cell>
          <cell r="O1086">
            <v>437.78</v>
          </cell>
        </row>
        <row r="1087">
          <cell r="B1087">
            <v>567</v>
          </cell>
          <cell r="C1087" t="str">
            <v>F</v>
          </cell>
          <cell r="D1087" t="str">
            <v>7.2.5.1.9</v>
          </cell>
          <cell r="E1087" t="str">
            <v xml:space="preserve">Tê de Redução c/ Bolsas JGS  em PVC-PBA ( 100 x 50)mm P/ Rede de Água 90G BBBB </v>
          </cell>
          <cell r="F1087" t="str">
            <v>un</v>
          </cell>
          <cell r="G1087">
            <v>4</v>
          </cell>
          <cell r="H1087">
            <v>56.56</v>
          </cell>
          <cell r="I1087">
            <v>43.51</v>
          </cell>
          <cell r="J1087">
            <v>1</v>
          </cell>
          <cell r="K1087">
            <v>226.24</v>
          </cell>
          <cell r="L1087">
            <v>0</v>
          </cell>
          <cell r="N1087">
            <v>56.56</v>
          </cell>
          <cell r="O1087">
            <v>226.24</v>
          </cell>
        </row>
        <row r="1088">
          <cell r="B1088">
            <v>568</v>
          </cell>
          <cell r="C1088" t="str">
            <v>F</v>
          </cell>
          <cell r="D1088" t="str">
            <v>7.2.5.1.10</v>
          </cell>
          <cell r="E1088" t="str">
            <v>Tê de Redução c/ Bolsas JGS  em PVC-PBA ( 100 x 75)mm P/ Rede de Água 90G BBBB</v>
          </cell>
          <cell r="F1088" t="str">
            <v>un</v>
          </cell>
          <cell r="G1088">
            <v>2</v>
          </cell>
          <cell r="H1088">
            <v>61.78</v>
          </cell>
          <cell r="I1088">
            <v>47.52</v>
          </cell>
          <cell r="J1088">
            <v>1</v>
          </cell>
          <cell r="K1088">
            <v>123.56</v>
          </cell>
          <cell r="L1088">
            <v>0</v>
          </cell>
          <cell r="N1088">
            <v>61.78</v>
          </cell>
          <cell r="O1088">
            <v>123.56</v>
          </cell>
        </row>
        <row r="1089">
          <cell r="B1089">
            <v>4874</v>
          </cell>
          <cell r="C1089" t="str">
            <v>F</v>
          </cell>
          <cell r="D1089" t="str">
            <v>12.4.1.1.24</v>
          </cell>
          <cell r="E1089" t="str">
            <v>Terminal de aperto para cabor de cobre nu 10mm²</v>
          </cell>
          <cell r="F1089" t="str">
            <v>un</v>
          </cell>
          <cell r="G1089">
            <v>6</v>
          </cell>
          <cell r="H1089">
            <v>2.83</v>
          </cell>
          <cell r="I1089">
            <v>2.1800000000000002</v>
          </cell>
          <cell r="J1089">
            <v>1</v>
          </cell>
          <cell r="K1089">
            <v>16.98</v>
          </cell>
          <cell r="L1089">
            <v>0</v>
          </cell>
          <cell r="N1089">
            <v>2.83</v>
          </cell>
          <cell r="O1089">
            <v>16.98</v>
          </cell>
        </row>
        <row r="1090">
          <cell r="B1090">
            <v>4649</v>
          </cell>
          <cell r="C1090" t="str">
            <v>F</v>
          </cell>
          <cell r="D1090" t="str">
            <v>12.3.1.1.25</v>
          </cell>
          <cell r="E1090" t="str">
            <v>Terminal de aperto para cabor de cobre nu 16mm²</v>
          </cell>
          <cell r="F1090" t="str">
            <v>un</v>
          </cell>
          <cell r="G1090">
            <v>2</v>
          </cell>
          <cell r="H1090">
            <v>3.13</v>
          </cell>
          <cell r="I1090">
            <v>2.41</v>
          </cell>
          <cell r="J1090">
            <v>1</v>
          </cell>
          <cell r="K1090">
            <v>6.26</v>
          </cell>
          <cell r="L1090">
            <v>0</v>
          </cell>
          <cell r="N1090">
            <v>3.13</v>
          </cell>
          <cell r="O1090">
            <v>6.26</v>
          </cell>
        </row>
        <row r="1091">
          <cell r="B1091">
            <v>4423</v>
          </cell>
          <cell r="C1091" t="str">
            <v>F</v>
          </cell>
          <cell r="D1091" t="str">
            <v>12.2.1.1</v>
          </cell>
          <cell r="E1091" t="str">
            <v>Terminal de aperto para cabor de cobre nu 35mm²</v>
          </cell>
          <cell r="F1091" t="str">
            <v>un</v>
          </cell>
          <cell r="G1091">
            <v>2</v>
          </cell>
          <cell r="H1091">
            <v>3.28</v>
          </cell>
          <cell r="I1091">
            <v>2.52</v>
          </cell>
          <cell r="J1091">
            <v>1</v>
          </cell>
          <cell r="K1091">
            <v>6.56</v>
          </cell>
          <cell r="L1091">
            <v>0</v>
          </cell>
          <cell r="N1091">
            <v>3.28</v>
          </cell>
          <cell r="O1091">
            <v>6.56</v>
          </cell>
        </row>
        <row r="1092">
          <cell r="B1092">
            <v>1725</v>
          </cell>
          <cell r="C1092" t="str">
            <v>F</v>
          </cell>
          <cell r="D1092" t="str">
            <v>15.5.1.35</v>
          </cell>
          <cell r="E1092" t="str">
            <v>Terminal de aperto para condutor de cobre 50mm²</v>
          </cell>
          <cell r="F1092" t="str">
            <v>un</v>
          </cell>
          <cell r="G1092">
            <v>18</v>
          </cell>
          <cell r="H1092">
            <v>4.97</v>
          </cell>
          <cell r="I1092">
            <v>3.82</v>
          </cell>
          <cell r="J1092">
            <v>1</v>
          </cell>
          <cell r="K1092">
            <v>89.46</v>
          </cell>
          <cell r="L1092">
            <v>0</v>
          </cell>
          <cell r="N1092">
            <v>4.97</v>
          </cell>
          <cell r="O1092">
            <v>89.46</v>
          </cell>
        </row>
        <row r="1093">
          <cell r="B1093">
            <v>1726</v>
          </cell>
          <cell r="C1093" t="str">
            <v>F</v>
          </cell>
          <cell r="D1093" t="str">
            <v>15.5.1.36</v>
          </cell>
          <cell r="E1093" t="str">
            <v>Terminal de aperto para cabo de cobre 240mm²</v>
          </cell>
          <cell r="F1093" t="str">
            <v>un</v>
          </cell>
          <cell r="G1093">
            <v>48</v>
          </cell>
          <cell r="H1093">
            <v>14.08</v>
          </cell>
          <cell r="I1093">
            <v>10.83</v>
          </cell>
          <cell r="J1093">
            <v>1</v>
          </cell>
          <cell r="K1093">
            <v>675.84</v>
          </cell>
          <cell r="L1093">
            <v>0</v>
          </cell>
          <cell r="N1093">
            <v>14.08</v>
          </cell>
          <cell r="O1093">
            <v>675.84</v>
          </cell>
        </row>
        <row r="1094">
          <cell r="B1094">
            <v>2387</v>
          </cell>
          <cell r="C1094" t="str">
            <v>F</v>
          </cell>
          <cell r="D1094" t="str">
            <v>3.5.10.1.10</v>
          </cell>
          <cell r="E1094" t="str">
            <v>Toco c/ Flanges FoFo PN 10, DN 100mm L=0,25m</v>
          </cell>
          <cell r="F1094" t="str">
            <v>pç</v>
          </cell>
          <cell r="G1094">
            <v>5</v>
          </cell>
          <cell r="H1094">
            <v>499.51</v>
          </cell>
          <cell r="I1094">
            <v>384.24</v>
          </cell>
          <cell r="J1094">
            <v>1</v>
          </cell>
          <cell r="K1094">
            <v>2497.5500000000002</v>
          </cell>
          <cell r="L1094">
            <v>0</v>
          </cell>
          <cell r="N1094">
            <v>499.51</v>
          </cell>
          <cell r="O1094">
            <v>2497.5500000000002</v>
          </cell>
        </row>
        <row r="1095">
          <cell r="B1095">
            <v>121</v>
          </cell>
          <cell r="C1095" t="str">
            <v>F</v>
          </cell>
          <cell r="D1095" t="str">
            <v>3.3.1.13</v>
          </cell>
          <cell r="E1095" t="str">
            <v>Toco FoFo Flangeado PN  10 DN100  L=0,50 m</v>
          </cell>
          <cell r="F1095" t="str">
            <v>un</v>
          </cell>
          <cell r="G1095">
            <v>1</v>
          </cell>
          <cell r="H1095">
            <v>551.6</v>
          </cell>
          <cell r="I1095">
            <v>424.31</v>
          </cell>
          <cell r="J1095">
            <v>1</v>
          </cell>
          <cell r="K1095">
            <v>551.6</v>
          </cell>
          <cell r="L1095">
            <v>0</v>
          </cell>
          <cell r="N1095">
            <v>551.6</v>
          </cell>
          <cell r="O1095">
            <v>551.6</v>
          </cell>
        </row>
        <row r="1096">
          <cell r="B1096">
            <v>3116</v>
          </cell>
          <cell r="C1096" t="str">
            <v>F</v>
          </cell>
          <cell r="D1096" t="str">
            <v>6.5.10.1.8</v>
          </cell>
          <cell r="E1096" t="str">
            <v>Toco c/ Flanges FoFo PN 10, DN 150mm L=0,25m</v>
          </cell>
          <cell r="F1096" t="str">
            <v>pç</v>
          </cell>
          <cell r="G1096">
            <v>7</v>
          </cell>
          <cell r="H1096">
            <v>584.04999999999995</v>
          </cell>
          <cell r="I1096">
            <v>449.27</v>
          </cell>
          <cell r="J1096">
            <v>1</v>
          </cell>
          <cell r="K1096">
            <v>4088.35</v>
          </cell>
          <cell r="L1096">
            <v>0</v>
          </cell>
          <cell r="N1096">
            <v>584.04999999999995</v>
          </cell>
          <cell r="O1096">
            <v>4088.35</v>
          </cell>
        </row>
        <row r="1097">
          <cell r="B1097">
            <v>2386</v>
          </cell>
          <cell r="C1097" t="str">
            <v>F</v>
          </cell>
          <cell r="D1097" t="str">
            <v>3.5.10.1.9</v>
          </cell>
          <cell r="E1097" t="str">
            <v>Toco c/ Flanges FoFo PN 10, DN 200mm L=0,25m</v>
          </cell>
          <cell r="F1097" t="str">
            <v>pç</v>
          </cell>
          <cell r="G1097">
            <v>10</v>
          </cell>
          <cell r="H1097">
            <v>1229.97</v>
          </cell>
          <cell r="I1097">
            <v>946.13</v>
          </cell>
          <cell r="J1097">
            <v>1</v>
          </cell>
          <cell r="K1097">
            <v>12299.7</v>
          </cell>
          <cell r="L1097">
            <v>0</v>
          </cell>
          <cell r="N1097">
            <v>1229.97</v>
          </cell>
          <cell r="O1097">
            <v>12299.7</v>
          </cell>
        </row>
        <row r="1098">
          <cell r="B1098">
            <v>3465</v>
          </cell>
          <cell r="C1098" t="str">
            <v>F</v>
          </cell>
          <cell r="D1098" t="str">
            <v>7.5.10.1.8</v>
          </cell>
          <cell r="E1098" t="str">
            <v>Toco c/ Flanges FoFo PN 10, DN 400mm L=0,25m</v>
          </cell>
          <cell r="F1098" t="str">
            <v>pç</v>
          </cell>
          <cell r="G1098">
            <v>1</v>
          </cell>
          <cell r="H1098">
            <v>3919.07</v>
          </cell>
          <cell r="I1098">
            <v>3014.67</v>
          </cell>
          <cell r="J1098">
            <v>1</v>
          </cell>
          <cell r="K1098">
            <v>3919.07</v>
          </cell>
          <cell r="L1098">
            <v>0</v>
          </cell>
          <cell r="N1098">
            <v>3919.07</v>
          </cell>
          <cell r="O1098">
            <v>3919.07</v>
          </cell>
        </row>
        <row r="1099">
          <cell r="B1099">
            <v>3464</v>
          </cell>
          <cell r="C1099" t="str">
            <v>F</v>
          </cell>
          <cell r="D1099" t="str">
            <v>7.5.10.1.7</v>
          </cell>
          <cell r="E1099" t="str">
            <v>Toco c/ Flanges FoFo PN 10, DN 500mm L=0,50m</v>
          </cell>
          <cell r="F1099" t="str">
            <v>pç</v>
          </cell>
          <cell r="G1099">
            <v>2</v>
          </cell>
          <cell r="H1099">
            <v>7192.68</v>
          </cell>
          <cell r="I1099">
            <v>5532.83</v>
          </cell>
          <cell r="J1099">
            <v>1</v>
          </cell>
          <cell r="K1099">
            <v>14385.36</v>
          </cell>
          <cell r="L1099">
            <v>0</v>
          </cell>
          <cell r="N1099">
            <v>7192.68</v>
          </cell>
          <cell r="O1099">
            <v>14385.36</v>
          </cell>
        </row>
        <row r="1100">
          <cell r="B1100">
            <v>949</v>
          </cell>
          <cell r="C1100" t="str">
            <v>F</v>
          </cell>
          <cell r="D1100" t="str">
            <v>7.5.3.1.6</v>
          </cell>
          <cell r="E1100" t="str">
            <v>Toco c/flange e aba vedacao FoFo PN-10 DN 300</v>
          </cell>
          <cell r="F1100" t="str">
            <v>pç</v>
          </cell>
          <cell r="G1100">
            <v>1</v>
          </cell>
          <cell r="H1100">
            <v>4023.46</v>
          </cell>
          <cell r="I1100">
            <v>3094.97</v>
          </cell>
          <cell r="J1100">
            <v>1</v>
          </cell>
          <cell r="K1100">
            <v>4023.46</v>
          </cell>
          <cell r="L1100">
            <v>0</v>
          </cell>
          <cell r="N1100">
            <v>4023.46</v>
          </cell>
          <cell r="O1100">
            <v>4023.46</v>
          </cell>
        </row>
        <row r="1101">
          <cell r="B1101">
            <v>954</v>
          </cell>
          <cell r="C1101" t="str">
            <v>F</v>
          </cell>
          <cell r="D1101" t="str">
            <v>7.5.3.1.11</v>
          </cell>
          <cell r="E1101" t="str">
            <v>Toco c/flange e aba vedação FoFo PN-10 DN 400</v>
          </cell>
          <cell r="F1101" t="str">
            <v>pç</v>
          </cell>
          <cell r="G1101">
            <v>1</v>
          </cell>
          <cell r="H1101">
            <v>6270.54</v>
          </cell>
          <cell r="I1101">
            <v>4823.49</v>
          </cell>
          <cell r="J1101">
            <v>1</v>
          </cell>
          <cell r="K1101">
            <v>6270.54</v>
          </cell>
          <cell r="L1101">
            <v>0</v>
          </cell>
          <cell r="N1101">
            <v>6270.54</v>
          </cell>
          <cell r="O1101">
            <v>6270.54</v>
          </cell>
        </row>
        <row r="1102">
          <cell r="B1102">
            <v>966</v>
          </cell>
          <cell r="C1102" t="str">
            <v>F</v>
          </cell>
          <cell r="D1102" t="str">
            <v>7.5.3.1.23</v>
          </cell>
          <cell r="E1102" t="str">
            <v>Toco c/flange e aba vedacao FoFo PN-10 DN 400,  L=0,70m</v>
          </cell>
          <cell r="F1102" t="str">
            <v>pç</v>
          </cell>
          <cell r="G1102">
            <v>1</v>
          </cell>
          <cell r="H1102">
            <v>6270.54</v>
          </cell>
          <cell r="I1102">
            <v>4823.49</v>
          </cell>
          <cell r="J1102">
            <v>1</v>
          </cell>
          <cell r="K1102">
            <v>6270.54</v>
          </cell>
          <cell r="L1102">
            <v>0</v>
          </cell>
          <cell r="N1102">
            <v>6270.54</v>
          </cell>
          <cell r="O1102">
            <v>6270.54</v>
          </cell>
        </row>
        <row r="1103">
          <cell r="B1103">
            <v>967</v>
          </cell>
          <cell r="C1103" t="str">
            <v>F</v>
          </cell>
          <cell r="D1103" t="str">
            <v>7.5.3.1.24</v>
          </cell>
          <cell r="E1103" t="str">
            <v>Toco c/flange e aba vedacao FoFo PN-10 DN 400,  L=1,10m</v>
          </cell>
          <cell r="F1103" t="str">
            <v>pç</v>
          </cell>
          <cell r="G1103">
            <v>1</v>
          </cell>
          <cell r="H1103">
            <v>6897.59</v>
          </cell>
          <cell r="I1103">
            <v>5305.84</v>
          </cell>
          <cell r="J1103">
            <v>1</v>
          </cell>
          <cell r="K1103">
            <v>6897.59</v>
          </cell>
          <cell r="L1103">
            <v>0</v>
          </cell>
          <cell r="N1103">
            <v>6897.59</v>
          </cell>
          <cell r="O1103">
            <v>6897.59</v>
          </cell>
        </row>
        <row r="1104">
          <cell r="B1104">
            <v>1595</v>
          </cell>
          <cell r="C1104" t="str">
            <v>F</v>
          </cell>
          <cell r="D1104" t="str">
            <v>15.1.1.14</v>
          </cell>
          <cell r="E1104" t="str">
            <v>Tomada universal simples 2 pólos + terra 15A - 250V montada em tampa de condulete DN 3/4"</v>
          </cell>
          <cell r="F1104" t="str">
            <v>un</v>
          </cell>
          <cell r="G1104">
            <v>35</v>
          </cell>
          <cell r="H1104">
            <v>10.18</v>
          </cell>
          <cell r="I1104">
            <v>7.83</v>
          </cell>
          <cell r="J1104">
            <v>1</v>
          </cell>
          <cell r="K1104">
            <v>356.3</v>
          </cell>
          <cell r="L1104">
            <v>0</v>
          </cell>
          <cell r="N1104">
            <v>10.18</v>
          </cell>
          <cell r="O1104">
            <v>356.3</v>
          </cell>
        </row>
        <row r="1105">
          <cell r="B1105">
            <v>1636</v>
          </cell>
          <cell r="C1105" t="str">
            <v>F</v>
          </cell>
          <cell r="D1105" t="str">
            <v>15.2.2.27</v>
          </cell>
          <cell r="E1105" t="str">
            <v xml:space="preserve">Tomada universal simples de embutir 2 pólos + terra 15A - 250V, com espelho "4 x "2 </v>
          </cell>
          <cell r="F1105" t="str">
            <v>un</v>
          </cell>
          <cell r="G1105">
            <v>27</v>
          </cell>
          <cell r="H1105">
            <v>19.440000000000001</v>
          </cell>
          <cell r="I1105">
            <v>14.95</v>
          </cell>
          <cell r="J1105">
            <v>1</v>
          </cell>
          <cell r="K1105">
            <v>524.88</v>
          </cell>
          <cell r="L1105">
            <v>0</v>
          </cell>
          <cell r="N1105">
            <v>19.440000000000001</v>
          </cell>
          <cell r="O1105">
            <v>524.88</v>
          </cell>
        </row>
        <row r="1106">
          <cell r="B1106">
            <v>1671</v>
          </cell>
          <cell r="C1106" t="str">
            <v>F</v>
          </cell>
          <cell r="D1106" t="str">
            <v>15.3.1.19</v>
          </cell>
          <cell r="E1106" t="str">
            <v>Transformador trifásico 40/254V, 5kVA a ser instalado no CCM</v>
          </cell>
          <cell r="F1106" t="str">
            <v>un</v>
          </cell>
          <cell r="G1106">
            <v>1</v>
          </cell>
          <cell r="H1106">
            <v>3111.12</v>
          </cell>
          <cell r="I1106">
            <v>2393.17</v>
          </cell>
          <cell r="J1106">
            <v>1</v>
          </cell>
          <cell r="K1106">
            <v>3111.12</v>
          </cell>
          <cell r="L1106">
            <v>0</v>
          </cell>
          <cell r="N1106">
            <v>3111.12</v>
          </cell>
          <cell r="O1106">
            <v>3111.12</v>
          </cell>
        </row>
        <row r="1107">
          <cell r="B1107">
            <v>1727</v>
          </cell>
          <cell r="C1107" t="str">
            <v>F</v>
          </cell>
          <cell r="D1107" t="str">
            <v>15.5.1.37</v>
          </cell>
          <cell r="E1107" t="str">
            <v>Transformador trifásico 13.8kV para 380/220V, 112,5kVA, conforme FD</v>
          </cell>
          <cell r="F1107" t="str">
            <v>un</v>
          </cell>
          <cell r="G1107">
            <v>1</v>
          </cell>
          <cell r="H1107">
            <v>21000.01</v>
          </cell>
          <cell r="I1107">
            <v>16153.85</v>
          </cell>
          <cell r="J1107">
            <v>1</v>
          </cell>
          <cell r="K1107">
            <v>21000.01</v>
          </cell>
          <cell r="L1107">
            <v>-0.01</v>
          </cell>
          <cell r="N1107">
            <v>21000</v>
          </cell>
          <cell r="O1107">
            <v>21000</v>
          </cell>
        </row>
        <row r="1108">
          <cell r="B1108">
            <v>4316</v>
          </cell>
          <cell r="C1108" t="str">
            <v>F</v>
          </cell>
          <cell r="D1108" t="str">
            <v>12.1.1.1.38</v>
          </cell>
          <cell r="E1108" t="str">
            <v>Transformador trifásico 13.8kV para 380/220V, 225kVA, conforme FD</v>
          </cell>
          <cell r="F1108" t="str">
            <v>un</v>
          </cell>
          <cell r="G1108">
            <v>2</v>
          </cell>
          <cell r="H1108">
            <v>35392.5</v>
          </cell>
          <cell r="I1108">
            <v>27225</v>
          </cell>
          <cell r="J1108">
            <v>1</v>
          </cell>
          <cell r="K1108">
            <v>70785</v>
          </cell>
          <cell r="L1108">
            <v>0</v>
          </cell>
          <cell r="N1108">
            <v>35392.5</v>
          </cell>
          <cell r="O1108">
            <v>70785</v>
          </cell>
        </row>
        <row r="1109">
          <cell r="B1109">
            <v>1124</v>
          </cell>
          <cell r="C1109" t="str">
            <v>F</v>
          </cell>
          <cell r="D1109" t="str">
            <v>8.3.3.4</v>
          </cell>
          <cell r="E1109" t="str">
            <v xml:space="preserve">Transmissor de pressão ( sensor +transmissor) 24vcc, </v>
          </cell>
          <cell r="F1109" t="str">
            <v>UN</v>
          </cell>
          <cell r="G1109">
            <v>9</v>
          </cell>
          <cell r="H1109">
            <v>3100.01</v>
          </cell>
          <cell r="I1109">
            <v>2384.62</v>
          </cell>
          <cell r="J1109">
            <v>1</v>
          </cell>
          <cell r="K1109">
            <v>27900.09</v>
          </cell>
          <cell r="L1109">
            <v>-0.01</v>
          </cell>
          <cell r="N1109">
            <v>3100</v>
          </cell>
          <cell r="O1109">
            <v>27900</v>
          </cell>
        </row>
        <row r="1110">
          <cell r="B1110">
            <v>1107</v>
          </cell>
          <cell r="C1110" t="str">
            <v>F</v>
          </cell>
          <cell r="D1110" t="str">
            <v>8.3.1.13</v>
          </cell>
          <cell r="E1110" t="str">
            <v>Transmissor de pressão piezoresistivo, analógico (4-20ma), rosca dn 1/2", classe de pressão 300lbs</v>
          </cell>
          <cell r="F1110" t="str">
            <v>pc</v>
          </cell>
          <cell r="G1110">
            <v>4</v>
          </cell>
          <cell r="H1110">
            <v>3100.01</v>
          </cell>
          <cell r="I1110">
            <v>2384.62</v>
          </cell>
          <cell r="J1110">
            <v>1</v>
          </cell>
          <cell r="K1110">
            <v>12400.04</v>
          </cell>
          <cell r="L1110">
            <v>-0.01</v>
          </cell>
          <cell r="N1110">
            <v>3100</v>
          </cell>
          <cell r="O1110">
            <v>12400</v>
          </cell>
        </row>
        <row r="1111">
          <cell r="B1111">
            <v>498</v>
          </cell>
          <cell r="C1111" t="str">
            <v>F</v>
          </cell>
          <cell r="D1111" t="str">
            <v>7.2.4.1.11</v>
          </cell>
          <cell r="E1111" t="str">
            <v>Transmissor de pressão tipo Piezoresistivo "Nivetec 790" (4-20mA) ou similar, Rosca NPT 1/2, DN 1/2"</v>
          </cell>
          <cell r="F1111" t="str">
            <v>pç</v>
          </cell>
          <cell r="G1111">
            <v>3</v>
          </cell>
          <cell r="H1111">
            <v>3100.01</v>
          </cell>
          <cell r="I1111">
            <v>2384.62</v>
          </cell>
          <cell r="J1111">
            <v>1</v>
          </cell>
          <cell r="K1111">
            <v>9300.0300000000007</v>
          </cell>
          <cell r="L1111">
            <v>-0.01</v>
          </cell>
          <cell r="N1111">
            <v>3100</v>
          </cell>
          <cell r="O1111">
            <v>9300</v>
          </cell>
        </row>
        <row r="1112">
          <cell r="B1112">
            <v>4203</v>
          </cell>
          <cell r="C1112" t="str">
            <v>F</v>
          </cell>
          <cell r="D1112" t="str">
            <v>10.7.1.8.1</v>
          </cell>
          <cell r="E1112" t="str">
            <v>Tubo concreto armado classe A-2 PB JE NBR 8890 DN 200mm para esgoto sanitário, inclusive com anel de borracha</v>
          </cell>
          <cell r="F1112" t="str">
            <v>m</v>
          </cell>
          <cell r="G1112">
            <v>54</v>
          </cell>
          <cell r="H1112">
            <v>95.42</v>
          </cell>
          <cell r="I1112">
            <v>73.400000000000006</v>
          </cell>
          <cell r="J1112">
            <v>1</v>
          </cell>
          <cell r="K1112">
            <v>5152.68</v>
          </cell>
          <cell r="L1112">
            <v>0</v>
          </cell>
          <cell r="N1112">
            <v>95.42</v>
          </cell>
          <cell r="O1112">
            <v>5152.68</v>
          </cell>
        </row>
        <row r="1113">
          <cell r="B1113">
            <v>2825</v>
          </cell>
          <cell r="C1113" t="str">
            <v>F</v>
          </cell>
          <cell r="D1113" t="str">
            <v>6.1.8.1</v>
          </cell>
          <cell r="E1113" t="str">
            <v>Tubo concreto armado classe A-2 PB JE NBR 8890 DN 500mm para esgoto sanitário, inclusive com anel de borracha</v>
          </cell>
          <cell r="F1113" t="str">
            <v>m</v>
          </cell>
          <cell r="G1113">
            <v>825.14</v>
          </cell>
          <cell r="H1113">
            <v>156.41999999999999</v>
          </cell>
          <cell r="I1113">
            <v>120.32</v>
          </cell>
          <cell r="J1113">
            <v>1</v>
          </cell>
          <cell r="K1113">
            <v>129068.39</v>
          </cell>
          <cell r="L1113">
            <v>0</v>
          </cell>
          <cell r="N1113">
            <v>156.41999999999999</v>
          </cell>
          <cell r="O1113">
            <v>129068.39</v>
          </cell>
        </row>
        <row r="1114">
          <cell r="B1114">
            <v>3270</v>
          </cell>
          <cell r="C1114" t="str">
            <v>F</v>
          </cell>
          <cell r="D1114" t="str">
            <v>7.1.8.2</v>
          </cell>
          <cell r="E1114" t="str">
            <v>Tubo Concreto Armado Classe A-2 PB JE NBR-8890 DN 700mm para esgoto sanitário</v>
          </cell>
          <cell r="F1114" t="str">
            <v>m</v>
          </cell>
          <cell r="G1114">
            <v>173.49</v>
          </cell>
          <cell r="H1114">
            <v>251.11</v>
          </cell>
          <cell r="I1114">
            <v>193.16</v>
          </cell>
          <cell r="J1114">
            <v>1</v>
          </cell>
          <cell r="K1114">
            <v>43565.07</v>
          </cell>
          <cell r="L1114">
            <v>0</v>
          </cell>
          <cell r="N1114">
            <v>251.11</v>
          </cell>
          <cell r="O1114">
            <v>43565.07</v>
          </cell>
        </row>
        <row r="1115">
          <cell r="B1115">
            <v>2071</v>
          </cell>
          <cell r="C1115" t="str">
            <v>F</v>
          </cell>
          <cell r="D1115" t="str">
            <v>2.1.8.1</v>
          </cell>
          <cell r="E1115" t="str">
            <v>Tubo Concreto Armado Classe A-2 PB JE NBR-8890 DN 800mm para esgoto sanitário</v>
          </cell>
          <cell r="F1115" t="str">
            <v>m</v>
          </cell>
          <cell r="G1115">
            <v>212.95</v>
          </cell>
          <cell r="H1115">
            <v>290.17</v>
          </cell>
          <cell r="I1115">
            <v>223.21</v>
          </cell>
          <cell r="J1115">
            <v>1</v>
          </cell>
          <cell r="K1115">
            <v>61791.7</v>
          </cell>
          <cell r="L1115">
            <v>0</v>
          </cell>
          <cell r="N1115">
            <v>290.17</v>
          </cell>
          <cell r="O1115">
            <v>61791.7</v>
          </cell>
        </row>
        <row r="1116">
          <cell r="B1116">
            <v>2072</v>
          </cell>
          <cell r="C1116" t="str">
            <v>F</v>
          </cell>
          <cell r="D1116" t="str">
            <v>2.1.8.2</v>
          </cell>
          <cell r="E1116" t="str">
            <v>Tubo Concreto Armado Classe A-2 PB JE NBR-8890 DN 900mm para esgoto sanitário</v>
          </cell>
          <cell r="F1116" t="str">
            <v>m</v>
          </cell>
          <cell r="G1116">
            <v>667.23</v>
          </cell>
          <cell r="H1116">
            <v>394.41</v>
          </cell>
          <cell r="I1116">
            <v>303.39</v>
          </cell>
          <cell r="J1116">
            <v>1</v>
          </cell>
          <cell r="K1116">
            <v>263162.18</v>
          </cell>
          <cell r="L1116">
            <v>3.18</v>
          </cell>
          <cell r="M1116">
            <v>394.4</v>
          </cell>
          <cell r="N1116">
            <v>397.59</v>
          </cell>
          <cell r="O1116">
            <v>265283.96999999997</v>
          </cell>
        </row>
        <row r="1117">
          <cell r="B1117">
            <v>2073</v>
          </cell>
          <cell r="C1117" t="str">
            <v>F</v>
          </cell>
          <cell r="D1117" t="str">
            <v>2.1.8.3</v>
          </cell>
          <cell r="E1117" t="str">
            <v>Tubo Concreto Armado Classe A-2 PB JE NBR-8890 DN 1000mm para esgoto sanitário</v>
          </cell>
          <cell r="F1117" t="str">
            <v>m</v>
          </cell>
          <cell r="G1117">
            <v>549.42999999999995</v>
          </cell>
          <cell r="H1117">
            <v>422.2</v>
          </cell>
          <cell r="I1117">
            <v>324.77</v>
          </cell>
          <cell r="J1117">
            <v>1</v>
          </cell>
          <cell r="K1117">
            <v>231969.34</v>
          </cell>
          <cell r="L1117">
            <v>3.38</v>
          </cell>
          <cell r="M1117">
            <v>422.2</v>
          </cell>
          <cell r="N1117">
            <v>425.58</v>
          </cell>
          <cell r="O1117">
            <v>233826.41</v>
          </cell>
        </row>
        <row r="1118">
          <cell r="B1118">
            <v>232</v>
          </cell>
          <cell r="C1118" t="str">
            <v>F</v>
          </cell>
          <cell r="D1118" t="str">
            <v>4.4.1.40</v>
          </cell>
          <cell r="E1118" t="str">
            <v>Tubo de aço com pontas para junta alvenius DN 600 mm L = 1,25 m</v>
          </cell>
          <cell r="F1118" t="str">
            <v>pc</v>
          </cell>
          <cell r="G1118">
            <v>1</v>
          </cell>
          <cell r="H1118">
            <v>7344.51</v>
          </cell>
          <cell r="I1118">
            <v>5649.62</v>
          </cell>
          <cell r="J1118">
            <v>1</v>
          </cell>
          <cell r="K1118">
            <v>7344.51</v>
          </cell>
          <cell r="L1118">
            <v>0</v>
          </cell>
          <cell r="N1118">
            <v>7344.51</v>
          </cell>
          <cell r="O1118">
            <v>7344.51</v>
          </cell>
        </row>
        <row r="1119">
          <cell r="B1119">
            <v>223</v>
          </cell>
          <cell r="C1119" t="str">
            <v>F</v>
          </cell>
          <cell r="D1119" t="str">
            <v>4.4.1.31</v>
          </cell>
          <cell r="E1119" t="str">
            <v>Tubo de aço c/ flange e  ponta DN 400 mm L = 0,50 m</v>
          </cell>
          <cell r="F1119" t="str">
            <v>pc</v>
          </cell>
          <cell r="G1119">
            <v>8</v>
          </cell>
          <cell r="H1119">
            <v>2175.2800000000002</v>
          </cell>
          <cell r="I1119">
            <v>1673.29</v>
          </cell>
          <cell r="J1119">
            <v>1</v>
          </cell>
          <cell r="K1119">
            <v>17402.240000000002</v>
          </cell>
          <cell r="L1119">
            <v>-0.01</v>
          </cell>
          <cell r="N1119">
            <v>2175.27</v>
          </cell>
          <cell r="O1119">
            <v>17402.16</v>
          </cell>
        </row>
        <row r="1120">
          <cell r="B1120">
            <v>222</v>
          </cell>
          <cell r="C1120" t="str">
            <v>F</v>
          </cell>
          <cell r="D1120" t="str">
            <v>4.4.1.30</v>
          </cell>
          <cell r="E1120" t="str">
            <v>Tubo de aço c/ flange e  ponta DN 600 mm L = 0,50 m</v>
          </cell>
          <cell r="F1120" t="str">
            <v>pc</v>
          </cell>
          <cell r="G1120">
            <v>8</v>
          </cell>
          <cell r="H1120">
            <v>4036.8</v>
          </cell>
          <cell r="I1120">
            <v>3105.23</v>
          </cell>
          <cell r="J1120">
            <v>1</v>
          </cell>
          <cell r="K1120">
            <v>32294.400000000001</v>
          </cell>
          <cell r="L1120">
            <v>0</v>
          </cell>
          <cell r="N1120">
            <v>4036.8</v>
          </cell>
          <cell r="O1120">
            <v>32294.400000000001</v>
          </cell>
        </row>
        <row r="1121">
          <cell r="B1121">
            <v>229</v>
          </cell>
          <cell r="C1121" t="str">
            <v>F</v>
          </cell>
          <cell r="D1121" t="str">
            <v>4.4.1.37</v>
          </cell>
          <cell r="E1121" t="str">
            <v>Tubo de aço c/ flange e  ponta para junta alvenius DN 600 mm L = 1,20 m</v>
          </cell>
          <cell r="F1121" t="str">
            <v>pc</v>
          </cell>
          <cell r="G1121">
            <v>1</v>
          </cell>
          <cell r="H1121">
            <v>7344.51</v>
          </cell>
          <cell r="I1121">
            <v>5649.62</v>
          </cell>
          <cell r="J1121">
            <v>1</v>
          </cell>
          <cell r="K1121">
            <v>7344.51</v>
          </cell>
          <cell r="L1121">
            <v>0</v>
          </cell>
          <cell r="N1121">
            <v>7344.51</v>
          </cell>
          <cell r="O1121">
            <v>7344.51</v>
          </cell>
        </row>
        <row r="1122">
          <cell r="B1122">
            <v>201</v>
          </cell>
          <cell r="C1122" t="str">
            <v>F</v>
          </cell>
          <cell r="D1122" t="str">
            <v>4.4.1.9</v>
          </cell>
          <cell r="E1122" t="str">
            <v>Tubo de aço c/ flange e  ponta DN 600 mm L = 2,15 m</v>
          </cell>
          <cell r="F1122" t="str">
            <v>pc</v>
          </cell>
          <cell r="G1122">
            <v>4</v>
          </cell>
          <cell r="H1122">
            <v>11835.49</v>
          </cell>
          <cell r="I1122">
            <v>9104.2199999999993</v>
          </cell>
          <cell r="J1122">
            <v>1</v>
          </cell>
          <cell r="K1122">
            <v>47341.96</v>
          </cell>
          <cell r="L1122">
            <v>-0.01</v>
          </cell>
          <cell r="N1122">
            <v>11835.48</v>
          </cell>
          <cell r="O1122">
            <v>47341.919999999998</v>
          </cell>
        </row>
        <row r="1123">
          <cell r="B1123">
            <v>239</v>
          </cell>
          <cell r="C1123" t="str">
            <v>F</v>
          </cell>
          <cell r="D1123" t="str">
            <v>4.4.1.47</v>
          </cell>
          <cell r="E1123" t="str">
            <v>Tubo de aço c/ pontas p/ junta alvenius e flangeada DN 600 mm L = 2,15 m</v>
          </cell>
          <cell r="F1123" t="str">
            <v>pc</v>
          </cell>
          <cell r="G1123">
            <v>1</v>
          </cell>
          <cell r="H1123">
            <v>10162.200000000001</v>
          </cell>
          <cell r="I1123">
            <v>7817.08</v>
          </cell>
          <cell r="J1123">
            <v>1</v>
          </cell>
          <cell r="K1123">
            <v>10162.200000000001</v>
          </cell>
          <cell r="L1123">
            <v>0</v>
          </cell>
          <cell r="N1123">
            <v>10162.200000000001</v>
          </cell>
          <cell r="O1123">
            <v>10162.200000000001</v>
          </cell>
        </row>
        <row r="1124">
          <cell r="B1124">
            <v>117</v>
          </cell>
          <cell r="C1124" t="str">
            <v>F</v>
          </cell>
          <cell r="D1124" t="str">
            <v>3.3.1.9</v>
          </cell>
          <cell r="E1124" t="str">
            <v xml:space="preserve">Tubo de aço c/ flange e Ponta DN 600 L=3,40 </v>
          </cell>
          <cell r="F1124" t="str">
            <v>un</v>
          </cell>
          <cell r="G1124">
            <v>1</v>
          </cell>
          <cell r="H1124">
            <v>17745.72</v>
          </cell>
          <cell r="I1124">
            <v>13650.55</v>
          </cell>
          <cell r="J1124">
            <v>1</v>
          </cell>
          <cell r="K1124">
            <v>17745.72</v>
          </cell>
          <cell r="L1124">
            <v>0</v>
          </cell>
          <cell r="N1124">
            <v>17745.72</v>
          </cell>
          <cell r="O1124">
            <v>17745.72</v>
          </cell>
        </row>
        <row r="1125">
          <cell r="B1125">
            <v>217</v>
          </cell>
          <cell r="C1125" t="str">
            <v>F</v>
          </cell>
          <cell r="D1125" t="str">
            <v>4.4.1.25</v>
          </cell>
          <cell r="E1125" t="str">
            <v>Tubo de aço c/ flange e  ponta DN 1000 mm L = 1,90 m</v>
          </cell>
          <cell r="F1125" t="str">
            <v>pc</v>
          </cell>
          <cell r="G1125">
            <v>2</v>
          </cell>
          <cell r="H1125">
            <v>30160.86</v>
          </cell>
          <cell r="I1125">
            <v>23200.66</v>
          </cell>
          <cell r="J1125">
            <v>1</v>
          </cell>
          <cell r="K1125">
            <v>60321.72</v>
          </cell>
          <cell r="L1125">
            <v>0</v>
          </cell>
          <cell r="N1125">
            <v>30160.86</v>
          </cell>
          <cell r="O1125">
            <v>60321.72</v>
          </cell>
        </row>
        <row r="1126">
          <cell r="B1126">
            <v>218</v>
          </cell>
          <cell r="C1126" t="str">
            <v>F</v>
          </cell>
          <cell r="D1126" t="str">
            <v>4.4.1.26</v>
          </cell>
          <cell r="E1126" t="str">
            <v>Tubo de aço c/ flange e  ponta DN 1000 mm L = 8,80 m</v>
          </cell>
          <cell r="F1126" t="str">
            <v>pc</v>
          </cell>
          <cell r="G1126">
            <v>1</v>
          </cell>
          <cell r="H1126">
            <v>123410.37</v>
          </cell>
          <cell r="I1126">
            <v>94931.05</v>
          </cell>
          <cell r="J1126">
            <v>1</v>
          </cell>
          <cell r="K1126">
            <v>123410.37</v>
          </cell>
          <cell r="L1126">
            <v>0</v>
          </cell>
          <cell r="N1126">
            <v>123410.37</v>
          </cell>
          <cell r="O1126">
            <v>123410.37</v>
          </cell>
        </row>
        <row r="1127">
          <cell r="B1127">
            <v>210</v>
          </cell>
          <cell r="C1127" t="str">
            <v>F</v>
          </cell>
          <cell r="D1127" t="str">
            <v>4.4.1.18</v>
          </cell>
          <cell r="E1127" t="str">
            <v>Tubo de aço c/ flanges DN 400 mm L = 0,45 m 169,935 kg</v>
          </cell>
          <cell r="F1127" t="str">
            <v>pc</v>
          </cell>
          <cell r="G1127">
            <v>2</v>
          </cell>
          <cell r="H1127">
            <v>2877.45</v>
          </cell>
          <cell r="I1127">
            <v>2213.42</v>
          </cell>
          <cell r="J1127">
            <v>1</v>
          </cell>
          <cell r="K1127">
            <v>5754.9</v>
          </cell>
          <cell r="L1127">
            <v>0</v>
          </cell>
          <cell r="N1127">
            <v>2877.45</v>
          </cell>
          <cell r="O1127">
            <v>5754.9</v>
          </cell>
        </row>
        <row r="1128">
          <cell r="B1128">
            <v>225</v>
          </cell>
          <cell r="C1128" t="str">
            <v>F</v>
          </cell>
          <cell r="D1128" t="str">
            <v>4.4.1.33</v>
          </cell>
          <cell r="E1128" t="str">
            <v>Tubo de aço c/ flanges DN 400 mm L = 1,00 m</v>
          </cell>
          <cell r="F1128" t="str">
            <v>pc</v>
          </cell>
          <cell r="G1128">
            <v>8</v>
          </cell>
          <cell r="H1128">
            <v>4347.54</v>
          </cell>
          <cell r="I1128">
            <v>3344.26</v>
          </cell>
          <cell r="J1128">
            <v>1</v>
          </cell>
          <cell r="K1128">
            <v>34780.32</v>
          </cell>
          <cell r="L1128">
            <v>0</v>
          </cell>
          <cell r="N1128">
            <v>4347.54</v>
          </cell>
          <cell r="O1128">
            <v>34780.32</v>
          </cell>
        </row>
        <row r="1129">
          <cell r="B1129">
            <v>212</v>
          </cell>
          <cell r="C1129" t="str">
            <v>F</v>
          </cell>
          <cell r="D1129" t="str">
            <v>4.4.1.20</v>
          </cell>
          <cell r="E1129" t="str">
            <v>Tubo de aço c/ flanges DN 400 mm L = 1,35 m 100,610 kg</v>
          </cell>
          <cell r="F1129" t="str">
            <v>pc</v>
          </cell>
          <cell r="G1129">
            <v>2</v>
          </cell>
          <cell r="H1129">
            <v>5282.8</v>
          </cell>
          <cell r="I1129">
            <v>4063.69</v>
          </cell>
          <cell r="J1129">
            <v>1</v>
          </cell>
          <cell r="K1129">
            <v>10565.6</v>
          </cell>
          <cell r="L1129">
            <v>-0.01</v>
          </cell>
          <cell r="N1129">
            <v>5282.79</v>
          </cell>
          <cell r="O1129">
            <v>10565.58</v>
          </cell>
        </row>
        <row r="1130">
          <cell r="B1130">
            <v>213</v>
          </cell>
          <cell r="C1130" t="str">
            <v>F</v>
          </cell>
          <cell r="D1130" t="str">
            <v>4.4.1.21</v>
          </cell>
          <cell r="E1130" t="str">
            <v>Tubo de aço c/ flanges DN 400 mm L = 1,80 m 100,610 kg</v>
          </cell>
          <cell r="F1130" t="str">
            <v>pc</v>
          </cell>
          <cell r="G1130">
            <v>2</v>
          </cell>
          <cell r="H1130">
            <v>6486.96</v>
          </cell>
          <cell r="I1130">
            <v>4989.97</v>
          </cell>
          <cell r="J1130">
            <v>1</v>
          </cell>
          <cell r="K1130">
            <v>12973.92</v>
          </cell>
          <cell r="L1130">
            <v>0</v>
          </cell>
          <cell r="N1130">
            <v>6486.96</v>
          </cell>
          <cell r="O1130">
            <v>12973.92</v>
          </cell>
        </row>
        <row r="1131">
          <cell r="B1131">
            <v>207</v>
          </cell>
          <cell r="C1131" t="str">
            <v>F</v>
          </cell>
          <cell r="D1131" t="str">
            <v>4.4.1.15</v>
          </cell>
          <cell r="E1131" t="str">
            <v>Tubo de aço c/ flanges DN 500 mm L = 0,45 m 116,780 kg</v>
          </cell>
          <cell r="F1131" t="str">
            <v>pc</v>
          </cell>
          <cell r="G1131">
            <v>8</v>
          </cell>
          <cell r="H1131">
            <v>3908.31</v>
          </cell>
          <cell r="I1131">
            <v>3006.39</v>
          </cell>
          <cell r="J1131">
            <v>1</v>
          </cell>
          <cell r="K1131">
            <v>31266.48</v>
          </cell>
          <cell r="L1131">
            <v>0</v>
          </cell>
          <cell r="N1131">
            <v>3908.31</v>
          </cell>
          <cell r="O1131">
            <v>31266.48</v>
          </cell>
        </row>
        <row r="1132">
          <cell r="B1132">
            <v>199</v>
          </cell>
          <cell r="C1132" t="str">
            <v>F</v>
          </cell>
          <cell r="D1132" t="str">
            <v>4.4.1.7</v>
          </cell>
          <cell r="E1132" t="str">
            <v>Tubo de aço c/ flanges DN 600 mm L = 0,40 m 152,320 kg</v>
          </cell>
          <cell r="F1132" t="str">
            <v>pc</v>
          </cell>
          <cell r="G1132">
            <v>2</v>
          </cell>
          <cell r="H1132">
            <v>5237.97</v>
          </cell>
          <cell r="I1132">
            <v>4029.21</v>
          </cell>
          <cell r="J1132">
            <v>1</v>
          </cell>
          <cell r="K1132">
            <v>10475.94</v>
          </cell>
          <cell r="L1132">
            <v>0</v>
          </cell>
          <cell r="N1132">
            <v>5237.97</v>
          </cell>
          <cell r="O1132">
            <v>10475.94</v>
          </cell>
        </row>
        <row r="1133">
          <cell r="B1133">
            <v>237</v>
          </cell>
          <cell r="C1133" t="str">
            <v>F</v>
          </cell>
          <cell r="D1133" t="str">
            <v>4.4.1.45</v>
          </cell>
          <cell r="E1133" t="str">
            <v>Tubo de aço c/ flanges DN 600 mm L = 1,40 m</v>
          </cell>
          <cell r="F1133" t="str">
            <v>pc</v>
          </cell>
          <cell r="G1133">
            <v>1</v>
          </cell>
          <cell r="H1133">
            <v>9964.98</v>
          </cell>
          <cell r="I1133">
            <v>7665.37</v>
          </cell>
          <cell r="J1133">
            <v>1</v>
          </cell>
          <cell r="K1133">
            <v>9964.98</v>
          </cell>
          <cell r="L1133">
            <v>0</v>
          </cell>
          <cell r="N1133">
            <v>9964.98</v>
          </cell>
          <cell r="O1133">
            <v>9964.98</v>
          </cell>
        </row>
        <row r="1134">
          <cell r="B1134">
            <v>234</v>
          </cell>
          <cell r="C1134" t="str">
            <v>F</v>
          </cell>
          <cell r="D1134" t="str">
            <v>4.4.1.42</v>
          </cell>
          <cell r="E1134" t="str">
            <v>Tubo de aço c/ flanges DN 600 mm L = 2,20 m</v>
          </cell>
          <cell r="F1134" t="str">
            <v>pc</v>
          </cell>
          <cell r="G1134">
            <v>2</v>
          </cell>
          <cell r="H1134">
            <v>13744.8</v>
          </cell>
          <cell r="I1134">
            <v>10572.92</v>
          </cell>
          <cell r="J1134">
            <v>1</v>
          </cell>
          <cell r="K1134">
            <v>27489.599999999999</v>
          </cell>
          <cell r="L1134">
            <v>0</v>
          </cell>
          <cell r="N1134">
            <v>13744.8</v>
          </cell>
          <cell r="O1134">
            <v>27489.599999999999</v>
          </cell>
        </row>
        <row r="1135">
          <cell r="B1135">
            <v>228</v>
          </cell>
          <cell r="C1135" t="str">
            <v>F</v>
          </cell>
          <cell r="D1135" t="str">
            <v>4.4.1.36</v>
          </cell>
          <cell r="E1135" t="str">
            <v>Tubo de aço c/ flanges DN 600 mm L = 4,60 m</v>
          </cell>
          <cell r="F1135" t="str">
            <v>pc</v>
          </cell>
          <cell r="G1135">
            <v>6</v>
          </cell>
          <cell r="H1135">
            <v>25090.23</v>
          </cell>
          <cell r="I1135">
            <v>19300.18</v>
          </cell>
          <cell r="J1135">
            <v>1</v>
          </cell>
          <cell r="K1135">
            <v>150541.38</v>
          </cell>
          <cell r="L1135">
            <v>0</v>
          </cell>
          <cell r="N1135">
            <v>25090.23</v>
          </cell>
          <cell r="O1135">
            <v>150541.38</v>
          </cell>
        </row>
        <row r="1136">
          <cell r="B1136">
            <v>119</v>
          </cell>
          <cell r="C1136" t="str">
            <v>F</v>
          </cell>
          <cell r="D1136" t="str">
            <v>3.3.1.11</v>
          </cell>
          <cell r="E1136" t="str">
            <v>Tubo em aço, com Flanges(Peça Especial) com curva 90° Conforme det 02 TFL  PN-10 DN 600 mm L =3,25 m</v>
          </cell>
          <cell r="F1136" t="str">
            <v>un</v>
          </cell>
          <cell r="G1136">
            <v>1</v>
          </cell>
          <cell r="H1136">
            <v>30035.37</v>
          </cell>
          <cell r="I1136">
            <v>23104.13</v>
          </cell>
          <cell r="J1136">
            <v>1</v>
          </cell>
          <cell r="K1136">
            <v>30035.37</v>
          </cell>
          <cell r="L1136">
            <v>0</v>
          </cell>
          <cell r="N1136">
            <v>30035.37</v>
          </cell>
          <cell r="O1136">
            <v>30035.37</v>
          </cell>
        </row>
        <row r="1137">
          <cell r="B1137">
            <v>1482</v>
          </cell>
          <cell r="C1137" t="str">
            <v>F</v>
          </cell>
          <cell r="D1137" t="str">
            <v>13.4.17</v>
          </cell>
          <cell r="E1137" t="str">
            <v>Tubo cilindrico em fofo pn10, DN 100 L=1,00m 17,200 kg</v>
          </cell>
          <cell r="F1137" t="str">
            <v>pç</v>
          </cell>
          <cell r="G1137">
            <v>4</v>
          </cell>
          <cell r="H1137">
            <v>299.86</v>
          </cell>
          <cell r="I1137">
            <v>230.66</v>
          </cell>
          <cell r="J1137">
            <v>1</v>
          </cell>
          <cell r="K1137">
            <v>1199.44</v>
          </cell>
          <cell r="L1137">
            <v>0</v>
          </cell>
          <cell r="N1137">
            <v>299.86</v>
          </cell>
          <cell r="O1137">
            <v>1199.44</v>
          </cell>
        </row>
        <row r="1138">
          <cell r="B1138">
            <v>1483</v>
          </cell>
          <cell r="C1138" t="str">
            <v>F</v>
          </cell>
          <cell r="D1138" t="str">
            <v>13.4.18</v>
          </cell>
          <cell r="E1138" t="str">
            <v>Tubo cilindrico em fofo pn10, DN 150 L=1,00m 26,000 kg</v>
          </cell>
          <cell r="F1138" t="str">
            <v>pç</v>
          </cell>
          <cell r="G1138">
            <v>2</v>
          </cell>
          <cell r="H1138">
            <v>415.17</v>
          </cell>
          <cell r="I1138">
            <v>319.36</v>
          </cell>
          <cell r="J1138">
            <v>1</v>
          </cell>
          <cell r="K1138">
            <v>830.34</v>
          </cell>
          <cell r="L1138">
            <v>0</v>
          </cell>
          <cell r="N1138">
            <v>415.17</v>
          </cell>
          <cell r="O1138">
            <v>830.34</v>
          </cell>
        </row>
        <row r="1139">
          <cell r="B1139">
            <v>413</v>
          </cell>
          <cell r="C1139" t="str">
            <v>F</v>
          </cell>
          <cell r="D1139" t="str">
            <v>7.1.5.2</v>
          </cell>
          <cell r="E1139" t="str">
            <v>Tubos de FoFo ductil cilindricos (tcl) DN 500, L=0,50m  60,900kg</v>
          </cell>
          <cell r="F1139" t="str">
            <v>pc</v>
          </cell>
          <cell r="G1139">
            <v>2</v>
          </cell>
          <cell r="H1139">
            <v>1010.95</v>
          </cell>
          <cell r="I1139">
            <v>777.65</v>
          </cell>
          <cell r="J1139">
            <v>1</v>
          </cell>
          <cell r="K1139">
            <v>2021.9</v>
          </cell>
          <cell r="L1139">
            <v>-0.01</v>
          </cell>
          <cell r="N1139">
            <v>1010.94</v>
          </cell>
          <cell r="O1139">
            <v>2021.88</v>
          </cell>
        </row>
        <row r="1140">
          <cell r="B1140">
            <v>3752</v>
          </cell>
          <cell r="C1140" t="str">
            <v>F</v>
          </cell>
          <cell r="D1140" t="str">
            <v>8.5.10.1.8</v>
          </cell>
          <cell r="E1140" t="str">
            <v>Tubo FoFo Cilindrico TCL DN 250mm</v>
          </cell>
          <cell r="F1140" t="str">
            <v>m</v>
          </cell>
          <cell r="G1140">
            <v>2</v>
          </cell>
          <cell r="H1140">
            <v>729.7</v>
          </cell>
          <cell r="I1140">
            <v>561.30999999999995</v>
          </cell>
          <cell r="J1140">
            <v>1</v>
          </cell>
          <cell r="K1140">
            <v>1459.4</v>
          </cell>
          <cell r="L1140">
            <v>0</v>
          </cell>
          <cell r="N1140">
            <v>729.7</v>
          </cell>
          <cell r="O1140">
            <v>1459.4</v>
          </cell>
        </row>
        <row r="1141">
          <cell r="B1141">
            <v>1103</v>
          </cell>
          <cell r="C1141" t="str">
            <v>F</v>
          </cell>
          <cell r="D1141" t="str">
            <v>8.3.1.9</v>
          </cell>
          <cell r="E1141" t="str">
            <v>Tubo cilindrico fofo dn  300 57,100 kg</v>
          </cell>
          <cell r="F1141" t="str">
            <v>m</v>
          </cell>
          <cell r="G1141">
            <v>8</v>
          </cell>
          <cell r="H1141">
            <v>919.67</v>
          </cell>
          <cell r="I1141">
            <v>707.44</v>
          </cell>
          <cell r="J1141">
            <v>1</v>
          </cell>
          <cell r="K1141">
            <v>7357.36</v>
          </cell>
          <cell r="L1141">
            <v>0</v>
          </cell>
          <cell r="N1141">
            <v>919.67</v>
          </cell>
          <cell r="O1141">
            <v>7357.36</v>
          </cell>
        </row>
        <row r="1142">
          <cell r="B1142">
            <v>2682</v>
          </cell>
          <cell r="C1142" t="str">
            <v>F</v>
          </cell>
          <cell r="D1142" t="str">
            <v>4.5.10.1.8</v>
          </cell>
          <cell r="E1142" t="str">
            <v>Tubo FoFo Cilindrico TCL DN 350mm</v>
          </cell>
          <cell r="F1142" t="str">
            <v>m</v>
          </cell>
          <cell r="G1142">
            <v>1</v>
          </cell>
          <cell r="H1142">
            <v>1203.98</v>
          </cell>
          <cell r="I1142">
            <v>926.14</v>
          </cell>
          <cell r="J1142">
            <v>1</v>
          </cell>
          <cell r="K1142">
            <v>1203.98</v>
          </cell>
          <cell r="L1142">
            <v>0</v>
          </cell>
          <cell r="N1142">
            <v>1203.98</v>
          </cell>
          <cell r="O1142">
            <v>1203.98</v>
          </cell>
        </row>
        <row r="1143">
          <cell r="B1143">
            <v>2385</v>
          </cell>
          <cell r="C1143" t="str">
            <v>F</v>
          </cell>
          <cell r="D1143" t="str">
            <v>3.5.10.1.8</v>
          </cell>
          <cell r="E1143" t="str">
            <v>Tubo FoFo Cilindrico TCL DN 400mm</v>
          </cell>
          <cell r="F1143" t="str">
            <v>m</v>
          </cell>
          <cell r="G1143">
            <v>1</v>
          </cell>
          <cell r="H1143">
            <v>1430.18</v>
          </cell>
          <cell r="I1143">
            <v>1100.1400000000001</v>
          </cell>
          <cell r="J1143">
            <v>1</v>
          </cell>
          <cell r="K1143">
            <v>1430.18</v>
          </cell>
          <cell r="L1143">
            <v>0</v>
          </cell>
          <cell r="N1143">
            <v>1430.18</v>
          </cell>
          <cell r="O1143">
            <v>1430.18</v>
          </cell>
        </row>
        <row r="1144">
          <cell r="B1144">
            <v>3463</v>
          </cell>
          <cell r="C1144" t="str">
            <v>F</v>
          </cell>
          <cell r="D1144" t="str">
            <v>7.5.10.1.6</v>
          </cell>
          <cell r="E1144" t="str">
            <v>Tubo FoFo Cilindrico TCL DN 800mm</v>
          </cell>
          <cell r="F1144" t="str">
            <v>m</v>
          </cell>
          <cell r="G1144">
            <v>1</v>
          </cell>
          <cell r="H1144">
            <v>3782.12</v>
          </cell>
          <cell r="I1144">
            <v>2909.32</v>
          </cell>
          <cell r="J1144">
            <v>1</v>
          </cell>
          <cell r="K1144">
            <v>3782.12</v>
          </cell>
          <cell r="L1144">
            <v>0</v>
          </cell>
          <cell r="N1144">
            <v>3782.12</v>
          </cell>
          <cell r="O1144">
            <v>3782.12</v>
          </cell>
        </row>
        <row r="1145">
          <cell r="B1145">
            <v>3055</v>
          </cell>
          <cell r="C1145" t="str">
            <v>F</v>
          </cell>
          <cell r="D1145" t="str">
            <v>6.4.7.1.1</v>
          </cell>
          <cell r="E1145" t="str">
            <v>Tubo FoFo integral c/ponta e bolsa p/ esgoto sanitário JGS DN 150 mm, inclusive anel de borracha</v>
          </cell>
          <cell r="F1145" t="str">
            <v>m</v>
          </cell>
          <cell r="G1145">
            <v>678</v>
          </cell>
          <cell r="H1145">
            <v>287.92</v>
          </cell>
          <cell r="I1145">
            <v>221.48</v>
          </cell>
          <cell r="J1145">
            <v>1</v>
          </cell>
          <cell r="K1145">
            <v>195209.76</v>
          </cell>
          <cell r="L1145">
            <v>2.3199999999999998</v>
          </cell>
          <cell r="M1145">
            <v>287.92</v>
          </cell>
          <cell r="N1145">
            <v>290.24</v>
          </cell>
          <cell r="O1145">
            <v>196782.72</v>
          </cell>
        </row>
        <row r="1146">
          <cell r="B1146">
            <v>3691</v>
          </cell>
          <cell r="C1146" t="str">
            <v>F</v>
          </cell>
          <cell r="D1146" t="str">
            <v>8.4.7.1.1</v>
          </cell>
          <cell r="E1146" t="str">
            <v>Tubo FoFo integral c/ponta e bolsa p/ esgoto sanitário JGS DN 200 mm, inclusive anel de borracha</v>
          </cell>
          <cell r="F1146" t="str">
            <v>m</v>
          </cell>
          <cell r="G1146">
            <v>524</v>
          </cell>
          <cell r="H1146">
            <v>388.51</v>
          </cell>
          <cell r="I1146">
            <v>298.85000000000002</v>
          </cell>
          <cell r="J1146">
            <v>1</v>
          </cell>
          <cell r="K1146">
            <v>203579.24</v>
          </cell>
          <cell r="L1146">
            <v>3.08</v>
          </cell>
          <cell r="M1146">
            <v>388.5</v>
          </cell>
          <cell r="N1146">
            <v>391.59</v>
          </cell>
          <cell r="O1146">
            <v>205193.16</v>
          </cell>
        </row>
        <row r="1147">
          <cell r="B1147">
            <v>2322</v>
          </cell>
          <cell r="C1147" t="str">
            <v>F</v>
          </cell>
          <cell r="D1147" t="str">
            <v>3.4.7.1.1</v>
          </cell>
          <cell r="E1147" t="str">
            <v>Tubo FoFo integral c/ponta e bolsa p/ esgoto sanitário JGS DN 250 mm, inclusive anel de borracha</v>
          </cell>
          <cell r="F1147" t="str">
            <v>m</v>
          </cell>
          <cell r="G1147">
            <v>1790</v>
          </cell>
          <cell r="H1147">
            <v>498.9</v>
          </cell>
          <cell r="I1147">
            <v>383.77</v>
          </cell>
          <cell r="J1147">
            <v>1</v>
          </cell>
          <cell r="K1147">
            <v>893031</v>
          </cell>
          <cell r="L1147">
            <v>4.0199999999999996</v>
          </cell>
          <cell r="M1147">
            <v>498.9</v>
          </cell>
          <cell r="N1147">
            <v>502.92</v>
          </cell>
          <cell r="O1147">
            <v>900226.8</v>
          </cell>
        </row>
        <row r="1148">
          <cell r="B1148">
            <v>3397</v>
          </cell>
          <cell r="C1148" t="str">
            <v>F</v>
          </cell>
          <cell r="D1148" t="str">
            <v>7.4.7.1.1</v>
          </cell>
          <cell r="E1148" t="str">
            <v>Tubo FoFo integral c/ponta e bolsa p/ esgoto sanitário JGS DN 500 mm, inclusive anel de borracha</v>
          </cell>
          <cell r="F1148" t="str">
            <v>m</v>
          </cell>
          <cell r="G1148">
            <v>1725</v>
          </cell>
          <cell r="H1148">
            <v>1339.1</v>
          </cell>
          <cell r="I1148">
            <v>1030.08</v>
          </cell>
          <cell r="J1148">
            <v>1</v>
          </cell>
          <cell r="K1148">
            <v>2309947.5</v>
          </cell>
          <cell r="L1148">
            <v>10.78</v>
          </cell>
          <cell r="M1148">
            <v>1339.1</v>
          </cell>
          <cell r="N1148">
            <v>1349.88</v>
          </cell>
          <cell r="O1148">
            <v>2328543</v>
          </cell>
        </row>
        <row r="1149">
          <cell r="B1149">
            <v>4196</v>
          </cell>
          <cell r="C1149" t="str">
            <v>F</v>
          </cell>
          <cell r="D1149" t="str">
            <v>10.7.1.7.2</v>
          </cell>
          <cell r="E1149" t="str">
            <v>Tubo FoFo c/ bolsas TB PN 10 DN 600mm L= 16,40m</v>
          </cell>
          <cell r="F1149" t="str">
            <v>pc</v>
          </cell>
          <cell r="G1149">
            <v>2</v>
          </cell>
          <cell r="H1149">
            <v>26072.44</v>
          </cell>
          <cell r="I1149">
            <v>20055.72</v>
          </cell>
          <cell r="J1149">
            <v>1</v>
          </cell>
          <cell r="K1149">
            <v>52144.88</v>
          </cell>
          <cell r="L1149">
            <v>0</v>
          </cell>
          <cell r="N1149">
            <v>26072.44</v>
          </cell>
          <cell r="O1149">
            <v>52144.88</v>
          </cell>
        </row>
        <row r="1150">
          <cell r="B1150">
            <v>1894</v>
          </cell>
          <cell r="C1150" t="str">
            <v>F</v>
          </cell>
          <cell r="D1150" t="str">
            <v>18.3.1.1</v>
          </cell>
          <cell r="E1150" t="str">
            <v>Tubo FoFo classe K-7 JGS DN 400 mm, inclusive anel de borracha</v>
          </cell>
          <cell r="F1150" t="str">
            <v>m</v>
          </cell>
          <cell r="G1150">
            <v>36</v>
          </cell>
          <cell r="H1150">
            <v>893.8</v>
          </cell>
          <cell r="I1150">
            <v>687.54</v>
          </cell>
          <cell r="J1150">
            <v>1</v>
          </cell>
          <cell r="K1150">
            <v>32176.799999999999</v>
          </cell>
          <cell r="L1150">
            <v>7.19</v>
          </cell>
          <cell r="M1150">
            <v>893.8</v>
          </cell>
          <cell r="N1150">
            <v>900.99</v>
          </cell>
          <cell r="O1150">
            <v>32435.64</v>
          </cell>
        </row>
        <row r="1151">
          <cell r="B1151">
            <v>388</v>
          </cell>
          <cell r="C1151" t="str">
            <v>F</v>
          </cell>
          <cell r="D1151" t="str">
            <v>7.1.4.1</v>
          </cell>
          <cell r="E1151" t="str">
            <v>Tubo de fofo ductil K7 ponta e bolsa c/ junta elastica (jgs), incluindo aneis de borracha DN 400  78,100kg</v>
          </cell>
          <cell r="F1151" t="str">
            <v>m</v>
          </cell>
          <cell r="G1151">
            <v>2292.7800000000002</v>
          </cell>
          <cell r="H1151">
            <v>893.8</v>
          </cell>
          <cell r="I1151">
            <v>687.54</v>
          </cell>
          <cell r="J1151">
            <v>1</v>
          </cell>
          <cell r="K1151">
            <v>2049286.76</v>
          </cell>
          <cell r="L1151">
            <v>7.19</v>
          </cell>
          <cell r="M1151">
            <v>893.8</v>
          </cell>
          <cell r="N1151">
            <v>900.99</v>
          </cell>
          <cell r="O1151">
            <v>2065771.85</v>
          </cell>
        </row>
        <row r="1152">
          <cell r="B1152">
            <v>488</v>
          </cell>
          <cell r="C1152" t="str">
            <v>F</v>
          </cell>
          <cell r="D1152" t="str">
            <v>7.2.4.1.1</v>
          </cell>
          <cell r="E1152" t="str">
            <v>Tubo FºFº c/ ponta e bolsa classe K-7 JGS DN 300 mm, L= 1,50m</v>
          </cell>
          <cell r="F1152" t="str">
            <v>pç</v>
          </cell>
          <cell r="G1152">
            <v>1</v>
          </cell>
          <cell r="H1152">
            <v>865.32</v>
          </cell>
          <cell r="I1152">
            <v>665.63</v>
          </cell>
          <cell r="J1152">
            <v>1</v>
          </cell>
          <cell r="K1152">
            <v>865.32</v>
          </cell>
          <cell r="L1152">
            <v>0</v>
          </cell>
          <cell r="N1152">
            <v>865.32</v>
          </cell>
          <cell r="O1152">
            <v>865.32</v>
          </cell>
        </row>
        <row r="1153">
          <cell r="B1153">
            <v>416</v>
          </cell>
          <cell r="C1153" t="str">
            <v>F</v>
          </cell>
          <cell r="D1153" t="str">
            <v>7.1.5.5</v>
          </cell>
          <cell r="E1153" t="str">
            <v>Tubo de fofo ductil K7 ponta e bolsa c/ junta elastica (jgs), incluindo aneis de borracha DN 400, L=6,00m  468,600kg</v>
          </cell>
          <cell r="F1153" t="str">
            <v>pc</v>
          </cell>
          <cell r="G1153">
            <v>2</v>
          </cell>
          <cell r="H1153">
            <v>5405.95</v>
          </cell>
          <cell r="I1153">
            <v>4158.42</v>
          </cell>
          <cell r="J1153">
            <v>1</v>
          </cell>
          <cell r="K1153">
            <v>10811.9</v>
          </cell>
          <cell r="L1153">
            <v>0</v>
          </cell>
          <cell r="N1153">
            <v>5405.95</v>
          </cell>
          <cell r="O1153">
            <v>10811.9</v>
          </cell>
        </row>
        <row r="1154">
          <cell r="B1154">
            <v>240</v>
          </cell>
          <cell r="C1154" t="str">
            <v>F</v>
          </cell>
          <cell r="D1154" t="str">
            <v>4.4.1.48</v>
          </cell>
          <cell r="E1154" t="str">
            <v>Tubo de fofo ductil k7 ponta e bolsa c/ junta elastica (jgs), incluindo aneis de borracha, DN 800 mm L = 7,00 m</v>
          </cell>
          <cell r="F1154" t="str">
            <v>pc</v>
          </cell>
          <cell r="G1154">
            <v>3</v>
          </cell>
          <cell r="H1154">
            <v>16462.990000000002</v>
          </cell>
          <cell r="I1154">
            <v>12663.84</v>
          </cell>
          <cell r="J1154">
            <v>1</v>
          </cell>
          <cell r="K1154">
            <v>49388.97</v>
          </cell>
          <cell r="L1154">
            <v>0</v>
          </cell>
          <cell r="N1154">
            <v>16462.990000000002</v>
          </cell>
          <cell r="O1154">
            <v>49388.97</v>
          </cell>
        </row>
        <row r="1155">
          <cell r="B1155">
            <v>2677</v>
          </cell>
          <cell r="C1155" t="str">
            <v>F</v>
          </cell>
          <cell r="D1155" t="str">
            <v>4.5.10.1.3</v>
          </cell>
          <cell r="E1155" t="str">
            <v>Tubo FoFo c/flanges TFL PN 10 DN 100mm L=1,40m</v>
          </cell>
          <cell r="F1155" t="str">
            <v>pç</v>
          </cell>
          <cell r="G1155">
            <v>1</v>
          </cell>
          <cell r="H1155">
            <v>639.29</v>
          </cell>
          <cell r="I1155">
            <v>491.76</v>
          </cell>
          <cell r="J1155">
            <v>1</v>
          </cell>
          <cell r="K1155">
            <v>639.29</v>
          </cell>
          <cell r="L1155">
            <v>0</v>
          </cell>
          <cell r="N1155">
            <v>639.29</v>
          </cell>
          <cell r="O1155">
            <v>639.29</v>
          </cell>
        </row>
        <row r="1156">
          <cell r="B1156">
            <v>2678</v>
          </cell>
          <cell r="C1156" t="str">
            <v>F</v>
          </cell>
          <cell r="D1156" t="str">
            <v>4.5.10.1.4</v>
          </cell>
          <cell r="E1156" t="str">
            <v>Tubo FoFo c/flanges TFL PN 10 DN 100mm L=2,10m</v>
          </cell>
          <cell r="F1156" t="str">
            <v>pç</v>
          </cell>
          <cell r="G1156">
            <v>1</v>
          </cell>
          <cell r="H1156">
            <v>918.2</v>
          </cell>
          <cell r="I1156">
            <v>706.31</v>
          </cell>
          <cell r="J1156">
            <v>1</v>
          </cell>
          <cell r="K1156">
            <v>918.2</v>
          </cell>
          <cell r="L1156">
            <v>0</v>
          </cell>
          <cell r="N1156">
            <v>918.2</v>
          </cell>
          <cell r="O1156">
            <v>918.2</v>
          </cell>
        </row>
        <row r="1157">
          <cell r="B1157">
            <v>118</v>
          </cell>
          <cell r="C1157" t="str">
            <v>F</v>
          </cell>
          <cell r="D1157" t="str">
            <v>3.3.1.10</v>
          </cell>
          <cell r="E1157" t="str">
            <v>Tubo FoFo com Flanges(Peça Especial) TFL  PN-10 DN 100 mm L = 2,20 m</v>
          </cell>
          <cell r="F1157" t="str">
            <v>un</v>
          </cell>
          <cell r="G1157">
            <v>8</v>
          </cell>
          <cell r="H1157">
            <v>955.84</v>
          </cell>
          <cell r="I1157">
            <v>735.26</v>
          </cell>
          <cell r="J1157">
            <v>1</v>
          </cell>
          <cell r="K1157">
            <v>7646.72</v>
          </cell>
          <cell r="L1157">
            <v>0</v>
          </cell>
          <cell r="N1157">
            <v>955.84</v>
          </cell>
          <cell r="O1157">
            <v>7646.72</v>
          </cell>
        </row>
        <row r="1158">
          <cell r="B1158">
            <v>2381</v>
          </cell>
          <cell r="C1158" t="str">
            <v>F</v>
          </cell>
          <cell r="D1158" t="str">
            <v>3.5.10.1.4</v>
          </cell>
          <cell r="E1158" t="str">
            <v>Tubo FoFo c/flanges TFL PN 10 DN 100mm L=3,10m</v>
          </cell>
          <cell r="F1158" t="str">
            <v>pç</v>
          </cell>
          <cell r="G1158">
            <v>1</v>
          </cell>
          <cell r="H1158">
            <v>1269.57</v>
          </cell>
          <cell r="I1158">
            <v>976.59</v>
          </cell>
          <cell r="J1158">
            <v>1</v>
          </cell>
          <cell r="K1158">
            <v>1269.57</v>
          </cell>
          <cell r="L1158">
            <v>0</v>
          </cell>
          <cell r="N1158">
            <v>1269.57</v>
          </cell>
          <cell r="O1158">
            <v>1269.57</v>
          </cell>
        </row>
        <row r="1159">
          <cell r="B1159">
            <v>2380</v>
          </cell>
          <cell r="C1159" t="str">
            <v>F</v>
          </cell>
          <cell r="D1159" t="str">
            <v>3.5.10.1.3</v>
          </cell>
          <cell r="E1159" t="str">
            <v>Tubo FoFo c/flanges TFL PN 10 DN 100mm L=4,69m</v>
          </cell>
          <cell r="F1159" t="str">
            <v>pç</v>
          </cell>
          <cell r="G1159">
            <v>1</v>
          </cell>
          <cell r="H1159">
            <v>1714.14</v>
          </cell>
          <cell r="I1159">
            <v>1318.57</v>
          </cell>
          <cell r="J1159">
            <v>1</v>
          </cell>
          <cell r="K1159">
            <v>1714.14</v>
          </cell>
          <cell r="L1159">
            <v>0</v>
          </cell>
          <cell r="N1159">
            <v>1714.14</v>
          </cell>
          <cell r="O1159">
            <v>1714.14</v>
          </cell>
        </row>
        <row r="1160">
          <cell r="B1160">
            <v>3110</v>
          </cell>
          <cell r="C1160" t="str">
            <v>F</v>
          </cell>
          <cell r="D1160" t="str">
            <v>6.5.10.1.2</v>
          </cell>
          <cell r="E1160" t="str">
            <v>Tubo FoFo c/flanges TFL PN 10 DN 150mm L=1,20m</v>
          </cell>
          <cell r="F1160" t="str">
            <v>pç</v>
          </cell>
          <cell r="G1160">
            <v>2</v>
          </cell>
          <cell r="H1160">
            <v>887.84</v>
          </cell>
          <cell r="I1160">
            <v>682.95</v>
          </cell>
          <cell r="J1160">
            <v>1</v>
          </cell>
          <cell r="K1160">
            <v>1775.68</v>
          </cell>
          <cell r="L1160">
            <v>0</v>
          </cell>
          <cell r="N1160">
            <v>887.84</v>
          </cell>
          <cell r="O1160">
            <v>1775.68</v>
          </cell>
        </row>
        <row r="1161">
          <cell r="B1161">
            <v>3748</v>
          </cell>
          <cell r="C1161" t="str">
            <v>F</v>
          </cell>
          <cell r="D1161" t="str">
            <v>8.5.10.1.2</v>
          </cell>
          <cell r="E1161" t="str">
            <v>Tubo FoFo c/flanges TFL PN 10 DN 150mm L=2,20m</v>
          </cell>
          <cell r="F1161" t="str">
            <v>pç</v>
          </cell>
          <cell r="G1161">
            <v>5</v>
          </cell>
          <cell r="H1161">
            <v>1519.36</v>
          </cell>
          <cell r="I1161">
            <v>1168.74</v>
          </cell>
          <cell r="J1161">
            <v>1</v>
          </cell>
          <cell r="K1161">
            <v>7596.8</v>
          </cell>
          <cell r="L1161">
            <v>0</v>
          </cell>
          <cell r="N1161">
            <v>1519.36</v>
          </cell>
          <cell r="O1161">
            <v>7596.8</v>
          </cell>
        </row>
        <row r="1162">
          <cell r="B1162">
            <v>3109</v>
          </cell>
          <cell r="C1162" t="str">
            <v>F</v>
          </cell>
          <cell r="D1162" t="str">
            <v>6.5.10.1.1</v>
          </cell>
          <cell r="E1162" t="str">
            <v>Tubo FoFo c/flanges TFL PN 10 DN 150mm L=3,90m</v>
          </cell>
          <cell r="F1162" t="str">
            <v>pç</v>
          </cell>
          <cell r="G1162">
            <v>2</v>
          </cell>
          <cell r="H1162">
            <v>2366.96</v>
          </cell>
          <cell r="I1162">
            <v>1820.74</v>
          </cell>
          <cell r="J1162">
            <v>1</v>
          </cell>
          <cell r="K1162">
            <v>4733.92</v>
          </cell>
          <cell r="L1162">
            <v>0</v>
          </cell>
          <cell r="N1162">
            <v>2366.96</v>
          </cell>
          <cell r="O1162">
            <v>4733.92</v>
          </cell>
        </row>
        <row r="1163">
          <cell r="B1163">
            <v>3747</v>
          </cell>
          <cell r="C1163" t="str">
            <v>F</v>
          </cell>
          <cell r="D1163" t="str">
            <v>8.5.10.1.1</v>
          </cell>
          <cell r="E1163" t="str">
            <v>Tubo FoFo c/flanges TFL PN 10 DN 150mm L=4,20m</v>
          </cell>
          <cell r="F1163" t="str">
            <v>pç</v>
          </cell>
          <cell r="G1163">
            <v>4</v>
          </cell>
          <cell r="H1163">
            <v>2486.9899999999998</v>
          </cell>
          <cell r="I1163">
            <v>1913.07</v>
          </cell>
          <cell r="J1163">
            <v>1</v>
          </cell>
          <cell r="K1163">
            <v>9947.9599999999991</v>
          </cell>
          <cell r="L1163">
            <v>0</v>
          </cell>
          <cell r="N1163">
            <v>2486.9899999999998</v>
          </cell>
          <cell r="O1163">
            <v>9947.9599999999991</v>
          </cell>
        </row>
        <row r="1164">
          <cell r="B1164">
            <v>4159</v>
          </cell>
          <cell r="C1164" t="str">
            <v>F</v>
          </cell>
          <cell r="D1164" t="str">
            <v>10.7.1.1.7</v>
          </cell>
          <cell r="E1164" t="str">
            <v>Tubo FoFo c/flanges TFL PN 10 DN 200mm com abas de vedação</v>
          </cell>
          <cell r="F1164" t="str">
            <v>pc</v>
          </cell>
          <cell r="G1164">
            <v>16</v>
          </cell>
          <cell r="H1164">
            <v>2089.8000000000002</v>
          </cell>
          <cell r="I1164">
            <v>1607.54</v>
          </cell>
          <cell r="J1164">
            <v>1</v>
          </cell>
          <cell r="K1164">
            <v>33436.800000000003</v>
          </cell>
          <cell r="L1164">
            <v>0</v>
          </cell>
          <cell r="N1164">
            <v>2089.8000000000002</v>
          </cell>
          <cell r="O1164">
            <v>33436.800000000003</v>
          </cell>
        </row>
        <row r="1165">
          <cell r="B1165">
            <v>4153</v>
          </cell>
          <cell r="C1165" t="str">
            <v>F</v>
          </cell>
          <cell r="D1165" t="str">
            <v>10.7.1.1.1</v>
          </cell>
          <cell r="E1165" t="str">
            <v>Tubo FoFo c/flanges TFL PN 10 DN 200mm L=1,00m</v>
          </cell>
          <cell r="F1165" t="str">
            <v>pc</v>
          </cell>
          <cell r="G1165">
            <v>16</v>
          </cell>
          <cell r="H1165">
            <v>978.2</v>
          </cell>
          <cell r="I1165">
            <v>752.46</v>
          </cell>
          <cell r="J1165">
            <v>1</v>
          </cell>
          <cell r="K1165">
            <v>15651.2</v>
          </cell>
          <cell r="L1165">
            <v>0</v>
          </cell>
          <cell r="N1165">
            <v>978.2</v>
          </cell>
          <cell r="O1165">
            <v>15651.2</v>
          </cell>
        </row>
        <row r="1166">
          <cell r="B1166">
            <v>670</v>
          </cell>
          <cell r="C1166" t="str">
            <v>F</v>
          </cell>
          <cell r="D1166" t="str">
            <v>7.3.4.1.1</v>
          </cell>
          <cell r="E1166" t="str">
            <v>Tubo FºFº c/ flanges PN-10 DN 200 mm, L= 1,00m</v>
          </cell>
          <cell r="F1166" t="str">
            <v>pç</v>
          </cell>
          <cell r="G1166">
            <v>2</v>
          </cell>
          <cell r="H1166">
            <v>978.2</v>
          </cell>
          <cell r="I1166">
            <v>752.46</v>
          </cell>
          <cell r="J1166">
            <v>1</v>
          </cell>
          <cell r="K1166">
            <v>1956.4</v>
          </cell>
          <cell r="L1166">
            <v>0</v>
          </cell>
          <cell r="N1166">
            <v>978.2</v>
          </cell>
          <cell r="O1166">
            <v>1956.4</v>
          </cell>
        </row>
        <row r="1167">
          <cell r="B1167">
            <v>2379</v>
          </cell>
          <cell r="C1167" t="str">
            <v>F</v>
          </cell>
          <cell r="D1167" t="str">
            <v>3.5.10.1.2</v>
          </cell>
          <cell r="E1167" t="str">
            <v>Tubo FoFo c/flanges TFL PN 10 DN 200mm L=1,85m</v>
          </cell>
          <cell r="F1167" t="str">
            <v>pç</v>
          </cell>
          <cell r="G1167">
            <v>4</v>
          </cell>
          <cell r="H1167">
            <v>1712.88</v>
          </cell>
          <cell r="I1167">
            <v>1317.6</v>
          </cell>
          <cell r="J1167">
            <v>1</v>
          </cell>
          <cell r="K1167">
            <v>6851.52</v>
          </cell>
          <cell r="L1167">
            <v>0</v>
          </cell>
          <cell r="N1167">
            <v>1712.88</v>
          </cell>
          <cell r="O1167">
            <v>6851.52</v>
          </cell>
        </row>
        <row r="1168">
          <cell r="B1168">
            <v>2675</v>
          </cell>
          <cell r="C1168" t="str">
            <v>F</v>
          </cell>
          <cell r="D1168" t="str">
            <v>4.5.10.1.1</v>
          </cell>
          <cell r="E1168" t="str">
            <v>Tubo FoFo c/flanges TFL PN 10 DN 200mm L=1,90m</v>
          </cell>
          <cell r="F1168" t="str">
            <v>pç</v>
          </cell>
          <cell r="G1168">
            <v>2</v>
          </cell>
          <cell r="H1168">
            <v>1753.32</v>
          </cell>
          <cell r="I1168">
            <v>1348.71</v>
          </cell>
          <cell r="J1168">
            <v>1</v>
          </cell>
          <cell r="K1168">
            <v>3506.64</v>
          </cell>
          <cell r="L1168">
            <v>0</v>
          </cell>
          <cell r="N1168">
            <v>1753.32</v>
          </cell>
          <cell r="O1168">
            <v>3506.64</v>
          </cell>
        </row>
        <row r="1169">
          <cell r="B1169">
            <v>2378</v>
          </cell>
          <cell r="C1169" t="str">
            <v>F</v>
          </cell>
          <cell r="D1169" t="str">
            <v>3.5.10.1.1</v>
          </cell>
          <cell r="E1169" t="str">
            <v>Tubo FoFo c/flanges TFL PN 10 DN 200mm L=2,20m</v>
          </cell>
          <cell r="F1169" t="str">
            <v>pç</v>
          </cell>
          <cell r="G1169">
            <v>2</v>
          </cell>
          <cell r="H1169">
            <v>1989.55</v>
          </cell>
          <cell r="I1169">
            <v>1530.42</v>
          </cell>
          <cell r="J1169">
            <v>1</v>
          </cell>
          <cell r="K1169">
            <v>3979.1</v>
          </cell>
          <cell r="L1169">
            <v>0</v>
          </cell>
          <cell r="N1169">
            <v>1989.55</v>
          </cell>
          <cell r="O1169">
            <v>3979.1</v>
          </cell>
        </row>
        <row r="1170">
          <cell r="B1170">
            <v>4154</v>
          </cell>
          <cell r="C1170" t="str">
            <v>F</v>
          </cell>
          <cell r="D1170" t="str">
            <v>10.7.1.1.2</v>
          </cell>
          <cell r="E1170" t="str">
            <v>Tubo FoFo c/flanges TFL PN 10 DN 200mm L=2,40m</v>
          </cell>
          <cell r="F1170" t="str">
            <v>pc</v>
          </cell>
          <cell r="G1170">
            <v>12</v>
          </cell>
          <cell r="H1170">
            <v>2140.87</v>
          </cell>
          <cell r="I1170">
            <v>1646.82</v>
          </cell>
          <cell r="J1170">
            <v>1</v>
          </cell>
          <cell r="K1170">
            <v>25690.44</v>
          </cell>
          <cell r="L1170">
            <v>0</v>
          </cell>
          <cell r="N1170">
            <v>2140.87</v>
          </cell>
          <cell r="O1170">
            <v>25690.44</v>
          </cell>
        </row>
        <row r="1171">
          <cell r="B1171">
            <v>3461</v>
          </cell>
          <cell r="C1171" t="str">
            <v>F</v>
          </cell>
          <cell r="D1171" t="str">
            <v>7.5.10.1.4</v>
          </cell>
          <cell r="E1171" t="str">
            <v>Tubo FoFo c/flanges TFL PN 10 DN 200mm L=3,50m</v>
          </cell>
          <cell r="F1171" t="str">
            <v>pç</v>
          </cell>
          <cell r="G1171">
            <v>1</v>
          </cell>
          <cell r="H1171">
            <v>2885.12</v>
          </cell>
          <cell r="I1171">
            <v>2219.3200000000002</v>
          </cell>
          <cell r="J1171">
            <v>1</v>
          </cell>
          <cell r="K1171">
            <v>2885.12</v>
          </cell>
          <cell r="L1171">
            <v>0</v>
          </cell>
          <cell r="N1171">
            <v>2885.12</v>
          </cell>
          <cell r="O1171">
            <v>2885.12</v>
          </cell>
        </row>
        <row r="1172">
          <cell r="B1172">
            <v>4155</v>
          </cell>
          <cell r="C1172" t="str">
            <v>F</v>
          </cell>
          <cell r="D1172" t="str">
            <v>10.7.1.1.3</v>
          </cell>
          <cell r="E1172" t="str">
            <v>Tubo FoFo c/flanges TFL PN 10 DN 200mm L=4,60m</v>
          </cell>
          <cell r="F1172" t="str">
            <v>pc</v>
          </cell>
          <cell r="G1172">
            <v>2</v>
          </cell>
          <cell r="H1172">
            <v>3480.43</v>
          </cell>
          <cell r="I1172">
            <v>2677.25</v>
          </cell>
          <cell r="J1172">
            <v>1</v>
          </cell>
          <cell r="K1172">
            <v>6960.86</v>
          </cell>
          <cell r="L1172">
            <v>0</v>
          </cell>
          <cell r="N1172">
            <v>3480.43</v>
          </cell>
          <cell r="O1172">
            <v>6960.86</v>
          </cell>
        </row>
        <row r="1173">
          <cell r="B1173">
            <v>4180</v>
          </cell>
          <cell r="C1173" t="str">
            <v>F</v>
          </cell>
          <cell r="D1173" t="str">
            <v>10.7.1.3.4</v>
          </cell>
          <cell r="E1173" t="str">
            <v>Tubo FoFo c/flanges TFL PN 10 DN 200mm L=4,80m</v>
          </cell>
          <cell r="F1173" t="str">
            <v>pc</v>
          </cell>
          <cell r="G1173">
            <v>8</v>
          </cell>
          <cell r="H1173">
            <v>3572.65</v>
          </cell>
          <cell r="I1173">
            <v>2748.19</v>
          </cell>
          <cell r="J1173">
            <v>1</v>
          </cell>
          <cell r="K1173">
            <v>28581.200000000001</v>
          </cell>
          <cell r="L1173">
            <v>0</v>
          </cell>
          <cell r="N1173">
            <v>3572.65</v>
          </cell>
          <cell r="O1173">
            <v>28581.200000000001</v>
          </cell>
        </row>
        <row r="1174">
          <cell r="B1174">
            <v>4156</v>
          </cell>
          <cell r="C1174" t="str">
            <v>F</v>
          </cell>
          <cell r="D1174" t="str">
            <v>10.7.1.1.4</v>
          </cell>
          <cell r="E1174" t="str">
            <v>Tubo FoFo c/flanges TFL PN 10 DN 200mm L=5,00m</v>
          </cell>
          <cell r="F1174" t="str">
            <v>pc</v>
          </cell>
          <cell r="G1174">
            <v>4</v>
          </cell>
          <cell r="H1174">
            <v>3659.96</v>
          </cell>
          <cell r="I1174">
            <v>2815.35</v>
          </cell>
          <cell r="J1174">
            <v>1</v>
          </cell>
          <cell r="K1174">
            <v>14639.84</v>
          </cell>
          <cell r="L1174">
            <v>0</v>
          </cell>
          <cell r="N1174">
            <v>3659.96</v>
          </cell>
          <cell r="O1174">
            <v>14639.84</v>
          </cell>
        </row>
        <row r="1175">
          <cell r="B1175">
            <v>3460</v>
          </cell>
          <cell r="C1175" t="str">
            <v>F</v>
          </cell>
          <cell r="D1175" t="str">
            <v>7.5.10.1.3</v>
          </cell>
          <cell r="E1175" t="str">
            <v>Tubo FoFo c/flanges TFL PN 10 DN 200mm L=5,50m</v>
          </cell>
          <cell r="F1175" t="str">
            <v>pç</v>
          </cell>
          <cell r="G1175">
            <v>1</v>
          </cell>
          <cell r="H1175">
            <v>3856.7</v>
          </cell>
          <cell r="I1175">
            <v>2966.69</v>
          </cell>
          <cell r="J1175">
            <v>1</v>
          </cell>
          <cell r="K1175">
            <v>3856.7</v>
          </cell>
          <cell r="L1175">
            <v>0</v>
          </cell>
          <cell r="N1175">
            <v>3856.7</v>
          </cell>
          <cell r="O1175">
            <v>3856.7</v>
          </cell>
        </row>
        <row r="1176">
          <cell r="B1176">
            <v>4157</v>
          </cell>
          <cell r="C1176" t="str">
            <v>F</v>
          </cell>
          <cell r="D1176" t="str">
            <v>10.7.1.1.5</v>
          </cell>
          <cell r="E1176" t="str">
            <v>Tubo FoFo c/flanges TFL PN 10 DN 200mm L=5,80m</v>
          </cell>
          <cell r="F1176" t="str">
            <v>pc</v>
          </cell>
          <cell r="G1176">
            <v>34</v>
          </cell>
          <cell r="H1176">
            <v>3959.96</v>
          </cell>
          <cell r="I1176">
            <v>3046.12</v>
          </cell>
          <cell r="J1176">
            <v>1</v>
          </cell>
          <cell r="K1176">
            <v>134638.64000000001</v>
          </cell>
          <cell r="L1176">
            <v>0</v>
          </cell>
          <cell r="N1176">
            <v>3959.96</v>
          </cell>
          <cell r="O1176">
            <v>134638.64000000001</v>
          </cell>
        </row>
        <row r="1177">
          <cell r="B1177">
            <v>490</v>
          </cell>
          <cell r="C1177" t="str">
            <v>F</v>
          </cell>
          <cell r="D1177" t="str">
            <v>7.2.4.1.3</v>
          </cell>
          <cell r="E1177" t="str">
            <v>Tubo FºFº c/ flanges classe PN-10 JGS DN 250 mm, L= 1,25m</v>
          </cell>
          <cell r="F1177" t="str">
            <v>pç</v>
          </cell>
          <cell r="G1177">
            <v>1</v>
          </cell>
          <cell r="H1177">
            <v>1632.22</v>
          </cell>
          <cell r="I1177">
            <v>1255.55</v>
          </cell>
          <cell r="J1177">
            <v>1</v>
          </cell>
          <cell r="K1177">
            <v>1632.22</v>
          </cell>
          <cell r="L1177">
            <v>0</v>
          </cell>
          <cell r="N1177">
            <v>1632.22</v>
          </cell>
          <cell r="O1177">
            <v>1632.22</v>
          </cell>
        </row>
        <row r="1178">
          <cell r="B1178">
            <v>1097</v>
          </cell>
          <cell r="C1178" t="str">
            <v>F</v>
          </cell>
          <cell r="D1178" t="str">
            <v>8.3.1.3</v>
          </cell>
          <cell r="E1178" t="str">
            <v>Tubo c/ flanges pn10 fofo dn  300 x 1.50 121,650 kg</v>
          </cell>
          <cell r="F1178" t="str">
            <v>pc</v>
          </cell>
          <cell r="G1178">
            <v>4</v>
          </cell>
          <cell r="H1178">
            <v>2409.7600000000002</v>
          </cell>
          <cell r="I1178">
            <v>1853.66</v>
          </cell>
          <cell r="J1178">
            <v>1</v>
          </cell>
          <cell r="K1178">
            <v>9639.0400000000009</v>
          </cell>
          <cell r="L1178">
            <v>0</v>
          </cell>
          <cell r="N1178">
            <v>2409.7600000000002</v>
          </cell>
          <cell r="O1178">
            <v>9639.0400000000009</v>
          </cell>
        </row>
        <row r="1179">
          <cell r="B1179">
            <v>945</v>
          </cell>
          <cell r="C1179" t="str">
            <v>F</v>
          </cell>
          <cell r="D1179" t="str">
            <v>7.5.3.1.2</v>
          </cell>
          <cell r="E1179" t="str">
            <v xml:space="preserve">Tubo c/ Flanges FoFo PN 10, DN 300mm L=2,50m  </v>
          </cell>
          <cell r="F1179" t="str">
            <v>pç</v>
          </cell>
          <cell r="G1179">
            <v>1</v>
          </cell>
          <cell r="H1179">
            <v>3739.27</v>
          </cell>
          <cell r="I1179">
            <v>2876.36</v>
          </cell>
          <cell r="J1179">
            <v>1</v>
          </cell>
          <cell r="K1179">
            <v>3739.27</v>
          </cell>
          <cell r="L1179">
            <v>0</v>
          </cell>
          <cell r="N1179">
            <v>3739.27</v>
          </cell>
          <cell r="O1179">
            <v>3739.27</v>
          </cell>
        </row>
        <row r="1180">
          <cell r="B1180">
            <v>946</v>
          </cell>
          <cell r="C1180" t="str">
            <v>F</v>
          </cell>
          <cell r="D1180" t="str">
            <v>7.5.3.1.3</v>
          </cell>
          <cell r="E1180" t="str">
            <v xml:space="preserve">Tubo c/ Flanges FoFo PN 10, DN 300mm L=3,00m  </v>
          </cell>
          <cell r="F1180" t="str">
            <v>pç</v>
          </cell>
          <cell r="G1180">
            <v>1</v>
          </cell>
          <cell r="H1180">
            <v>4320.93</v>
          </cell>
          <cell r="I1180">
            <v>3323.79</v>
          </cell>
          <cell r="J1180">
            <v>1</v>
          </cell>
          <cell r="K1180">
            <v>4320.93</v>
          </cell>
          <cell r="L1180">
            <v>0</v>
          </cell>
          <cell r="N1180">
            <v>4320.93</v>
          </cell>
          <cell r="O1180">
            <v>4320.93</v>
          </cell>
        </row>
        <row r="1181">
          <cell r="B1181">
            <v>947</v>
          </cell>
          <cell r="C1181" t="str">
            <v>F</v>
          </cell>
          <cell r="D1181" t="str">
            <v>7.5.3.1.4</v>
          </cell>
          <cell r="E1181" t="str">
            <v xml:space="preserve">Tubo c/ Flanges FoFo PN 10, DN 300mm L=4,50m  </v>
          </cell>
          <cell r="F1181" t="str">
            <v>pç</v>
          </cell>
          <cell r="G1181">
            <v>1</v>
          </cell>
          <cell r="H1181">
            <v>5733.49</v>
          </cell>
          <cell r="I1181">
            <v>4410.38</v>
          </cell>
          <cell r="J1181">
            <v>1</v>
          </cell>
          <cell r="K1181">
            <v>5733.49</v>
          </cell>
          <cell r="L1181">
            <v>0</v>
          </cell>
          <cell r="N1181">
            <v>5733.49</v>
          </cell>
          <cell r="O1181">
            <v>5733.49</v>
          </cell>
        </row>
        <row r="1182">
          <cell r="B1182">
            <v>948</v>
          </cell>
          <cell r="C1182" t="str">
            <v>F</v>
          </cell>
          <cell r="D1182" t="str">
            <v>7.5.3.1.5</v>
          </cell>
          <cell r="E1182" t="str">
            <v xml:space="preserve">Tubo c/ Flanges FoFo PN 10, DN 300mm L=5,80m  </v>
          </cell>
          <cell r="F1182" t="str">
            <v>pç</v>
          </cell>
          <cell r="G1182">
            <v>4</v>
          </cell>
          <cell r="H1182">
            <v>6554.41</v>
          </cell>
          <cell r="I1182">
            <v>5041.8500000000004</v>
          </cell>
          <cell r="J1182">
            <v>1</v>
          </cell>
          <cell r="K1182">
            <v>26217.64</v>
          </cell>
          <cell r="L1182">
            <v>0</v>
          </cell>
          <cell r="N1182">
            <v>6554.41</v>
          </cell>
          <cell r="O1182">
            <v>26217.64</v>
          </cell>
        </row>
        <row r="1183">
          <cell r="B1183">
            <v>969</v>
          </cell>
          <cell r="C1183" t="str">
            <v>F</v>
          </cell>
          <cell r="D1183" t="str">
            <v>7.5.3.1.26</v>
          </cell>
          <cell r="E1183" t="str">
            <v xml:space="preserve">Tubo c/ Flanges FoFo PN 10, DN 400mm L=2,00m  </v>
          </cell>
          <cell r="F1183" t="str">
            <v>pç</v>
          </cell>
          <cell r="G1183">
            <v>1</v>
          </cell>
          <cell r="H1183">
            <v>4849.82</v>
          </cell>
          <cell r="I1183">
            <v>3730.63</v>
          </cell>
          <cell r="J1183">
            <v>1</v>
          </cell>
          <cell r="K1183">
            <v>4849.82</v>
          </cell>
          <cell r="L1183">
            <v>0</v>
          </cell>
          <cell r="N1183">
            <v>4849.82</v>
          </cell>
          <cell r="O1183">
            <v>4849.82</v>
          </cell>
        </row>
        <row r="1184">
          <cell r="B1184">
            <v>956</v>
          </cell>
          <cell r="C1184" t="str">
            <v>F</v>
          </cell>
          <cell r="D1184" t="str">
            <v>7.5.3.1.13</v>
          </cell>
          <cell r="E1184" t="str">
            <v xml:space="preserve">Tubo c/ Flanges FoFo PN 10, DN 400mm L=2,50m  </v>
          </cell>
          <cell r="F1184" t="str">
            <v>pç</v>
          </cell>
          <cell r="G1184">
            <v>1</v>
          </cell>
          <cell r="H1184">
            <v>5846.84</v>
          </cell>
          <cell r="I1184">
            <v>4497.57</v>
          </cell>
          <cell r="J1184">
            <v>1</v>
          </cell>
          <cell r="K1184">
            <v>5846.84</v>
          </cell>
          <cell r="L1184">
            <v>0</v>
          </cell>
          <cell r="N1184">
            <v>5846.84</v>
          </cell>
          <cell r="O1184">
            <v>5846.84</v>
          </cell>
        </row>
        <row r="1185">
          <cell r="B1185">
            <v>957</v>
          </cell>
          <cell r="C1185" t="str">
            <v>F</v>
          </cell>
          <cell r="D1185" t="str">
            <v>7.5.3.1.14</v>
          </cell>
          <cell r="E1185" t="str">
            <v xml:space="preserve">Tubo c/ Flanges FoFo PN 10, DN 400mm L=3,10m  </v>
          </cell>
          <cell r="F1185" t="str">
            <v>pç</v>
          </cell>
          <cell r="G1185">
            <v>1</v>
          </cell>
          <cell r="H1185">
            <v>6929.51</v>
          </cell>
          <cell r="I1185">
            <v>5330.39</v>
          </cell>
          <cell r="J1185">
            <v>1</v>
          </cell>
          <cell r="K1185">
            <v>6929.51</v>
          </cell>
          <cell r="L1185">
            <v>0</v>
          </cell>
          <cell r="N1185">
            <v>6929.51</v>
          </cell>
          <cell r="O1185">
            <v>6929.51</v>
          </cell>
        </row>
        <row r="1186">
          <cell r="B1186">
            <v>3459</v>
          </cell>
          <cell r="C1186" t="str">
            <v>F</v>
          </cell>
          <cell r="D1186" t="str">
            <v>7.5.10.1.2</v>
          </cell>
          <cell r="E1186" t="str">
            <v>Tubo FoFo c/flanges TFL PN 10 DN 400mm L=3,80m</v>
          </cell>
          <cell r="F1186" t="str">
            <v>pç</v>
          </cell>
          <cell r="G1186">
            <v>2</v>
          </cell>
          <cell r="H1186">
            <v>8035.79</v>
          </cell>
          <cell r="I1186">
            <v>6181.38</v>
          </cell>
          <cell r="J1186">
            <v>1</v>
          </cell>
          <cell r="K1186">
            <v>16071.58</v>
          </cell>
          <cell r="L1186">
            <v>0</v>
          </cell>
          <cell r="N1186">
            <v>8035.79</v>
          </cell>
          <cell r="O1186">
            <v>16071.58</v>
          </cell>
        </row>
        <row r="1187">
          <cell r="B1187">
            <v>964</v>
          </cell>
          <cell r="C1187" t="str">
            <v>F</v>
          </cell>
          <cell r="D1187" t="str">
            <v>7.5.3.1.21</v>
          </cell>
          <cell r="E1187" t="str">
            <v xml:space="preserve">Tubo c/ Flanges FoFo PN 10, DN 400mm L=4,00m  </v>
          </cell>
          <cell r="F1187" t="str">
            <v>pç</v>
          </cell>
          <cell r="G1187">
            <v>1</v>
          </cell>
          <cell r="H1187">
            <v>8320.85</v>
          </cell>
          <cell r="I1187">
            <v>6400.65</v>
          </cell>
          <cell r="J1187">
            <v>1</v>
          </cell>
          <cell r="K1187">
            <v>8320.85</v>
          </cell>
          <cell r="L1187">
            <v>0</v>
          </cell>
          <cell r="N1187">
            <v>8320.85</v>
          </cell>
          <cell r="O1187">
            <v>8320.85</v>
          </cell>
        </row>
        <row r="1188">
          <cell r="B1188">
            <v>3458</v>
          </cell>
          <cell r="C1188" t="str">
            <v>F</v>
          </cell>
          <cell r="D1188" t="str">
            <v>7.5.10.1.1</v>
          </cell>
          <cell r="E1188" t="str">
            <v>Tubo FoFo c/flanges TFL PN 10 DN 400mm L=5,20m</v>
          </cell>
          <cell r="F1188" t="str">
            <v>pç</v>
          </cell>
          <cell r="G1188">
            <v>2</v>
          </cell>
          <cell r="H1188">
            <v>9741.65</v>
          </cell>
          <cell r="I1188">
            <v>7493.58</v>
          </cell>
          <cell r="J1188">
            <v>1</v>
          </cell>
          <cell r="K1188">
            <v>19483.3</v>
          </cell>
          <cell r="L1188">
            <v>0</v>
          </cell>
          <cell r="N1188">
            <v>9741.65</v>
          </cell>
          <cell r="O1188">
            <v>19483.3</v>
          </cell>
        </row>
        <row r="1189">
          <cell r="B1189">
            <v>4183</v>
          </cell>
          <cell r="C1189" t="str">
            <v>F</v>
          </cell>
          <cell r="D1189" t="str">
            <v>10.7.1.4.1</v>
          </cell>
          <cell r="E1189" t="str">
            <v>Tubo FoFo c/flanges TFL PN 10 DN 400mm L=5,80m</v>
          </cell>
          <cell r="F1189" t="str">
            <v>pc</v>
          </cell>
          <cell r="G1189">
            <v>8</v>
          </cell>
          <cell r="H1189">
            <v>10265.92</v>
          </cell>
          <cell r="I1189">
            <v>7896.86</v>
          </cell>
          <cell r="J1189">
            <v>1</v>
          </cell>
          <cell r="K1189">
            <v>82127.360000000001</v>
          </cell>
          <cell r="L1189">
            <v>0</v>
          </cell>
          <cell r="N1189">
            <v>10265.92</v>
          </cell>
          <cell r="O1189">
            <v>82127.360000000001</v>
          </cell>
        </row>
        <row r="1190">
          <cell r="B1190">
            <v>955</v>
          </cell>
          <cell r="C1190" t="str">
            <v>F</v>
          </cell>
          <cell r="D1190" t="str">
            <v>7.5.3.1.12</v>
          </cell>
          <cell r="E1190" t="str">
            <v xml:space="preserve">Tubo c/ Flanges FoFo PN 10, DN 400mm L=5,80m  </v>
          </cell>
          <cell r="F1190" t="str">
            <v>pç</v>
          </cell>
          <cell r="G1190">
            <v>7</v>
          </cell>
          <cell r="H1190">
            <v>10265.92</v>
          </cell>
          <cell r="I1190">
            <v>7896.86</v>
          </cell>
          <cell r="J1190">
            <v>1</v>
          </cell>
          <cell r="K1190">
            <v>71861.440000000002</v>
          </cell>
          <cell r="L1190">
            <v>0</v>
          </cell>
          <cell r="N1190">
            <v>10265.92</v>
          </cell>
          <cell r="O1190">
            <v>71861.440000000002</v>
          </cell>
        </row>
        <row r="1191">
          <cell r="B1191">
            <v>4171</v>
          </cell>
          <cell r="C1191" t="str">
            <v>F</v>
          </cell>
          <cell r="D1191" t="str">
            <v>10.7.1.2.6</v>
          </cell>
          <cell r="E1191" t="str">
            <v>Tubo FoFo c/ ponta e bolsa TFP PN 10 DN 300mm, (metros)</v>
          </cell>
          <cell r="F1191" t="str">
            <v>pc</v>
          </cell>
          <cell r="G1191">
            <v>138</v>
          </cell>
          <cell r="H1191">
            <v>1254.8</v>
          </cell>
          <cell r="I1191">
            <v>965.23</v>
          </cell>
          <cell r="J1191">
            <v>1</v>
          </cell>
          <cell r="K1191">
            <v>173162.4</v>
          </cell>
          <cell r="L1191">
            <v>10.050000000000001</v>
          </cell>
          <cell r="M1191">
            <v>1254.8</v>
          </cell>
          <cell r="N1191">
            <v>1264.8499999999999</v>
          </cell>
          <cell r="O1191">
            <v>174549.3</v>
          </cell>
        </row>
        <row r="1192">
          <cell r="B1192">
            <v>420</v>
          </cell>
          <cell r="C1192" t="str">
            <v>F</v>
          </cell>
          <cell r="D1192" t="str">
            <v>7.1.5.9</v>
          </cell>
          <cell r="E1192" t="str">
            <v>Tubos de fofo DUCTIL c/  01 flange e 01 ponta lisa (tfp) DN 400 PN-10  L=2,15m  207,000kg</v>
          </cell>
          <cell r="F1192" t="str">
            <v>pc</v>
          </cell>
          <cell r="G1192">
            <v>1</v>
          </cell>
          <cell r="H1192">
            <v>4053.76</v>
          </cell>
          <cell r="I1192">
            <v>3118.28</v>
          </cell>
          <cell r="J1192">
            <v>1</v>
          </cell>
          <cell r="K1192">
            <v>4053.76</v>
          </cell>
          <cell r="L1192">
            <v>0</v>
          </cell>
          <cell r="N1192">
            <v>4053.76</v>
          </cell>
          <cell r="O1192">
            <v>4053.76</v>
          </cell>
        </row>
        <row r="1193">
          <cell r="B1193">
            <v>417</v>
          </cell>
          <cell r="C1193" t="str">
            <v>F</v>
          </cell>
          <cell r="D1193" t="str">
            <v>7.1.5.6</v>
          </cell>
          <cell r="E1193" t="str">
            <v>Tubos de fofo DUCTIL c/  01 flange e 01 ponta lisa (tfp) DN 400 PN-10, L=1,00m  207,000kg</v>
          </cell>
          <cell r="F1193" t="str">
            <v>pc</v>
          </cell>
          <cell r="G1193">
            <v>1</v>
          </cell>
          <cell r="H1193">
            <v>1978.98</v>
          </cell>
          <cell r="I1193">
            <v>1522.29</v>
          </cell>
          <cell r="J1193">
            <v>1</v>
          </cell>
          <cell r="K1193">
            <v>1978.98</v>
          </cell>
          <cell r="L1193">
            <v>0</v>
          </cell>
          <cell r="N1193">
            <v>1978.98</v>
          </cell>
          <cell r="O1193">
            <v>1978.98</v>
          </cell>
        </row>
        <row r="1194">
          <cell r="B1194">
            <v>399</v>
          </cell>
          <cell r="C1194" t="str">
            <v>F</v>
          </cell>
          <cell r="D1194" t="str">
            <v>7.1.4.12</v>
          </cell>
          <cell r="E1194" t="str">
            <v xml:space="preserve">Tubo de fofo ductil c/  01 flange e 01 ponta lisa (tfp)  150 x 1,00 </v>
          </cell>
          <cell r="F1194" t="str">
            <v>pc</v>
          </cell>
          <cell r="G1194">
            <v>3</v>
          </cell>
          <cell r="H1194">
            <v>572.64</v>
          </cell>
          <cell r="I1194">
            <v>440.49</v>
          </cell>
          <cell r="J1194">
            <v>1</v>
          </cell>
          <cell r="K1194">
            <v>1717.92</v>
          </cell>
          <cell r="L1194">
            <v>0</v>
          </cell>
          <cell r="N1194">
            <v>572.64</v>
          </cell>
          <cell r="O1194">
            <v>1717.92</v>
          </cell>
        </row>
        <row r="1195">
          <cell r="B1195">
            <v>236</v>
          </cell>
          <cell r="C1195" t="str">
            <v>F</v>
          </cell>
          <cell r="D1195" t="str">
            <v>4.4.1.44</v>
          </cell>
          <cell r="E1195" t="str">
            <v>Tubo de fofo ductil c/ flange e ponta DN  300 mm L = 0,25 m 46,550 kg</v>
          </cell>
          <cell r="F1195" t="str">
            <v>pc</v>
          </cell>
          <cell r="G1195">
            <v>4</v>
          </cell>
          <cell r="H1195">
            <v>326.01</v>
          </cell>
          <cell r="I1195">
            <v>250.78</v>
          </cell>
          <cell r="J1195">
            <v>1</v>
          </cell>
          <cell r="K1195">
            <v>1304.04</v>
          </cell>
          <cell r="L1195">
            <v>0</v>
          </cell>
          <cell r="N1195">
            <v>326.01</v>
          </cell>
          <cell r="O1195">
            <v>1304.04</v>
          </cell>
        </row>
        <row r="1196">
          <cell r="B1196">
            <v>110</v>
          </cell>
          <cell r="C1196" t="str">
            <v>F</v>
          </cell>
          <cell r="D1196" t="str">
            <v>3.3.1.2</v>
          </cell>
          <cell r="E1196" t="str">
            <v>Tubo FoFo com Flange e Ponta TFP PN-10 DN 100 mm L = 0,70m</v>
          </cell>
          <cell r="F1196" t="str">
            <v>un</v>
          </cell>
          <cell r="G1196">
            <v>2</v>
          </cell>
          <cell r="H1196">
            <v>258.58</v>
          </cell>
          <cell r="I1196">
            <v>198.91</v>
          </cell>
          <cell r="J1196">
            <v>1</v>
          </cell>
          <cell r="K1196">
            <v>517.16</v>
          </cell>
          <cell r="L1196">
            <v>0</v>
          </cell>
          <cell r="N1196">
            <v>258.58</v>
          </cell>
          <cell r="O1196">
            <v>517.16</v>
          </cell>
        </row>
        <row r="1197">
          <cell r="B1197">
            <v>3115</v>
          </cell>
          <cell r="C1197" t="str">
            <v>F</v>
          </cell>
          <cell r="D1197" t="str">
            <v>6.5.10.1.7</v>
          </cell>
          <cell r="E1197" t="str">
            <v>Tubo FoFo c/ flange e ponta TFP PN 10 DN 100mm, L=2,00m</v>
          </cell>
          <cell r="F1197" t="str">
            <v>pç</v>
          </cell>
          <cell r="G1197">
            <v>3</v>
          </cell>
          <cell r="H1197">
            <v>704.82</v>
          </cell>
          <cell r="I1197">
            <v>542.16999999999996</v>
          </cell>
          <cell r="J1197">
            <v>1</v>
          </cell>
          <cell r="K1197">
            <v>2114.46</v>
          </cell>
          <cell r="L1197">
            <v>0</v>
          </cell>
          <cell r="N1197">
            <v>704.82</v>
          </cell>
          <cell r="O1197">
            <v>2114.46</v>
          </cell>
        </row>
        <row r="1198">
          <cell r="B1198">
            <v>4034</v>
          </cell>
          <cell r="C1198" t="str">
            <v>F</v>
          </cell>
          <cell r="D1198" t="str">
            <v>9.5.10.1.7</v>
          </cell>
          <cell r="E1198" t="str">
            <v>Tubo FoFo c/ flange e ponta TFP PN 10 DN 100mm, L=2,70m</v>
          </cell>
          <cell r="F1198" t="str">
            <v>pç</v>
          </cell>
          <cell r="G1198">
            <v>1</v>
          </cell>
          <cell r="H1198">
            <v>926.82</v>
          </cell>
          <cell r="I1198">
            <v>712.94</v>
          </cell>
          <cell r="J1198">
            <v>1</v>
          </cell>
          <cell r="K1198">
            <v>926.82</v>
          </cell>
          <cell r="L1198">
            <v>0</v>
          </cell>
          <cell r="N1198">
            <v>926.82</v>
          </cell>
          <cell r="O1198">
            <v>926.82</v>
          </cell>
        </row>
        <row r="1199">
          <cell r="B1199">
            <v>3114</v>
          </cell>
          <cell r="C1199" t="str">
            <v>F</v>
          </cell>
          <cell r="D1199" t="str">
            <v>6.5.10.1.6</v>
          </cell>
          <cell r="E1199" t="str">
            <v>Tubo FoFo c/ flange e ponta TFP PN 10 DN 100mm, L=3,00m</v>
          </cell>
          <cell r="F1199" t="str">
            <v>pç</v>
          </cell>
          <cell r="G1199">
            <v>4</v>
          </cell>
          <cell r="H1199">
            <v>1018.04</v>
          </cell>
          <cell r="I1199">
            <v>783.11</v>
          </cell>
          <cell r="J1199">
            <v>1</v>
          </cell>
          <cell r="K1199">
            <v>4072.16</v>
          </cell>
          <cell r="L1199">
            <v>0</v>
          </cell>
          <cell r="N1199">
            <v>1018.04</v>
          </cell>
          <cell r="O1199">
            <v>4072.16</v>
          </cell>
        </row>
        <row r="1200">
          <cell r="B1200">
            <v>109</v>
          </cell>
          <cell r="C1200" t="str">
            <v>F</v>
          </cell>
          <cell r="D1200" t="str">
            <v>3.3.1.1</v>
          </cell>
          <cell r="E1200" t="str">
            <v>Tubo FoFo com Flange e Ponta TFP PN-10 DN 100 mm L = 4,00 m</v>
          </cell>
          <cell r="F1200" t="str">
            <v>un</v>
          </cell>
          <cell r="G1200">
            <v>4</v>
          </cell>
          <cell r="H1200">
            <v>1305.1099999999999</v>
          </cell>
          <cell r="I1200">
            <v>1003.93</v>
          </cell>
          <cell r="J1200">
            <v>1</v>
          </cell>
          <cell r="K1200">
            <v>5220.4399999999996</v>
          </cell>
          <cell r="L1200">
            <v>0</v>
          </cell>
          <cell r="N1200">
            <v>1305.1099999999999</v>
          </cell>
          <cell r="O1200">
            <v>5220.4399999999996</v>
          </cell>
        </row>
        <row r="1201">
          <cell r="B1201">
            <v>112</v>
          </cell>
          <cell r="C1201" t="str">
            <v>F</v>
          </cell>
          <cell r="D1201" t="str">
            <v>3.3.1.4</v>
          </cell>
          <cell r="E1201" t="str">
            <v>Tubo com Pontas e Flange, FoFo L =  5,20 m, PN 10  DN 100 mm</v>
          </cell>
          <cell r="F1201" t="str">
            <v>un</v>
          </cell>
          <cell r="G1201">
            <v>8</v>
          </cell>
          <cell r="H1201">
            <v>1615.11</v>
          </cell>
          <cell r="I1201">
            <v>1242.3900000000001</v>
          </cell>
          <cell r="J1201">
            <v>1</v>
          </cell>
          <cell r="K1201">
            <v>12920.88</v>
          </cell>
          <cell r="L1201">
            <v>0</v>
          </cell>
          <cell r="N1201">
            <v>1615.11</v>
          </cell>
          <cell r="O1201">
            <v>12920.88</v>
          </cell>
        </row>
        <row r="1202">
          <cell r="B1202">
            <v>3113</v>
          </cell>
          <cell r="C1202" t="str">
            <v>F</v>
          </cell>
          <cell r="D1202" t="str">
            <v>6.5.10.1.5</v>
          </cell>
          <cell r="E1202" t="str">
            <v>Tubo FoFo c/ flange e ponta TFP PN 10 DN 150mm, L=1,50m</v>
          </cell>
          <cell r="F1202" t="str">
            <v>pç</v>
          </cell>
          <cell r="G1202">
            <v>1</v>
          </cell>
          <cell r="H1202">
            <v>841.53</v>
          </cell>
          <cell r="I1202">
            <v>647.33000000000004</v>
          </cell>
          <cell r="J1202">
            <v>1</v>
          </cell>
          <cell r="K1202">
            <v>841.53</v>
          </cell>
          <cell r="L1202">
            <v>0</v>
          </cell>
          <cell r="N1202">
            <v>841.53</v>
          </cell>
          <cell r="O1202">
            <v>841.53</v>
          </cell>
        </row>
        <row r="1203">
          <cell r="B1203">
            <v>672</v>
          </cell>
          <cell r="C1203" t="str">
            <v>F</v>
          </cell>
          <cell r="D1203" t="str">
            <v>7.3.4.1.3</v>
          </cell>
          <cell r="E1203" t="str">
            <v>Tubo FºFº c/ ponta e flange PN-10 DN 200 mm, L= 0,50m</v>
          </cell>
          <cell r="F1203" t="str">
            <v>pç</v>
          </cell>
          <cell r="G1203">
            <v>24</v>
          </cell>
          <cell r="H1203">
            <v>384.51</v>
          </cell>
          <cell r="I1203">
            <v>295.77999999999997</v>
          </cell>
          <cell r="J1203">
            <v>1</v>
          </cell>
          <cell r="K1203">
            <v>9228.24</v>
          </cell>
          <cell r="L1203">
            <v>0</v>
          </cell>
          <cell r="N1203">
            <v>384.51</v>
          </cell>
          <cell r="O1203">
            <v>9228.24</v>
          </cell>
        </row>
        <row r="1204">
          <cell r="B1204">
            <v>4175</v>
          </cell>
          <cell r="C1204" t="str">
            <v>F</v>
          </cell>
          <cell r="D1204" t="str">
            <v>10.7.1.2.10</v>
          </cell>
          <cell r="E1204" t="str">
            <v>Tubo FoFo c/ flange e ponta TFP PN 10 DN 200mm, L=0,60m</v>
          </cell>
          <cell r="F1204" t="str">
            <v>pc</v>
          </cell>
          <cell r="G1204">
            <v>16</v>
          </cell>
          <cell r="H1204">
            <v>459.68</v>
          </cell>
          <cell r="I1204">
            <v>353.6</v>
          </cell>
          <cell r="J1204">
            <v>1</v>
          </cell>
          <cell r="K1204">
            <v>7354.88</v>
          </cell>
          <cell r="L1204">
            <v>0</v>
          </cell>
          <cell r="N1204">
            <v>459.68</v>
          </cell>
          <cell r="O1204">
            <v>7354.88</v>
          </cell>
        </row>
        <row r="1205">
          <cell r="B1205">
            <v>4195</v>
          </cell>
          <cell r="C1205" t="str">
            <v>F</v>
          </cell>
          <cell r="D1205" t="str">
            <v>10.7.1.7.1</v>
          </cell>
          <cell r="E1205" t="str">
            <v>Tubo FoFo c/ Flange e ponta TFP PN 10 DN 200mm</v>
          </cell>
          <cell r="F1205" t="str">
            <v>m</v>
          </cell>
          <cell r="G1205">
            <v>6.8</v>
          </cell>
          <cell r="H1205">
            <v>754.52</v>
          </cell>
          <cell r="I1205">
            <v>580.4</v>
          </cell>
          <cell r="J1205">
            <v>1</v>
          </cell>
          <cell r="K1205">
            <v>5130.7299999999996</v>
          </cell>
          <cell r="L1205">
            <v>0</v>
          </cell>
          <cell r="N1205">
            <v>754.52</v>
          </cell>
          <cell r="O1205">
            <v>5130.7299999999996</v>
          </cell>
        </row>
        <row r="1206">
          <cell r="B1206">
            <v>4158</v>
          </cell>
          <cell r="C1206" t="str">
            <v>F</v>
          </cell>
          <cell r="D1206" t="str">
            <v>10.7.1.1.6</v>
          </cell>
          <cell r="E1206" t="str">
            <v>Tubo FoFo c/ flange e ponta TFP PN 10 DN 200mm, L=1,20m</v>
          </cell>
          <cell r="F1206" t="str">
            <v>pc</v>
          </cell>
          <cell r="G1206">
            <v>16</v>
          </cell>
          <cell r="H1206">
            <v>898.46</v>
          </cell>
          <cell r="I1206">
            <v>691.12</v>
          </cell>
          <cell r="J1206">
            <v>1</v>
          </cell>
          <cell r="K1206">
            <v>14375.36</v>
          </cell>
          <cell r="L1206">
            <v>0</v>
          </cell>
          <cell r="N1206">
            <v>898.46</v>
          </cell>
          <cell r="O1206">
            <v>14375.36</v>
          </cell>
        </row>
        <row r="1207">
          <cell r="B1207">
            <v>671</v>
          </cell>
          <cell r="C1207" t="str">
            <v>F</v>
          </cell>
          <cell r="D1207" t="str">
            <v>7.3.4.1.2</v>
          </cell>
          <cell r="E1207" t="str">
            <v>Tubo FºFº c/ ponta e flange PN-10 DN 200 mm, L= 1,50m</v>
          </cell>
          <cell r="F1207" t="str">
            <v>pç</v>
          </cell>
          <cell r="G1207">
            <v>5</v>
          </cell>
          <cell r="H1207">
            <v>1110.01</v>
          </cell>
          <cell r="I1207">
            <v>853.85</v>
          </cell>
          <cell r="J1207">
            <v>1</v>
          </cell>
          <cell r="K1207">
            <v>5550.05</v>
          </cell>
          <cell r="L1207">
            <v>0</v>
          </cell>
          <cell r="N1207">
            <v>1110.01</v>
          </cell>
          <cell r="O1207">
            <v>5550.05</v>
          </cell>
        </row>
        <row r="1208">
          <cell r="B1208">
            <v>4178</v>
          </cell>
          <cell r="C1208" t="str">
            <v>F</v>
          </cell>
          <cell r="D1208" t="str">
            <v>10.7.1.3.2</v>
          </cell>
          <cell r="E1208" t="str">
            <v>Tubo FoFo c/flange e Ponta TFP PN 10 DN 200mm L=3,20m</v>
          </cell>
          <cell r="F1208" t="str">
            <v>pc</v>
          </cell>
          <cell r="G1208">
            <v>8</v>
          </cell>
          <cell r="H1208">
            <v>3567.85</v>
          </cell>
          <cell r="I1208">
            <v>2744.5</v>
          </cell>
          <cell r="J1208">
            <v>1</v>
          </cell>
          <cell r="K1208">
            <v>28542.799999999999</v>
          </cell>
          <cell r="L1208">
            <v>0</v>
          </cell>
          <cell r="N1208">
            <v>3567.85</v>
          </cell>
          <cell r="O1208">
            <v>28542.799999999999</v>
          </cell>
        </row>
        <row r="1209">
          <cell r="B1209">
            <v>4181</v>
          </cell>
          <cell r="C1209" t="str">
            <v>F</v>
          </cell>
          <cell r="D1209" t="str">
            <v>10.7.1.3.5</v>
          </cell>
          <cell r="E1209" t="str">
            <v>Tubo FoFo c/flange e Ponta TFP PN 10 DN 200mm L=5,80m</v>
          </cell>
          <cell r="F1209" t="str">
            <v>pc</v>
          </cell>
          <cell r="G1209">
            <v>8</v>
          </cell>
          <cell r="H1209">
            <v>3527.72</v>
          </cell>
          <cell r="I1209">
            <v>2713.63</v>
          </cell>
          <cell r="J1209">
            <v>1</v>
          </cell>
          <cell r="K1209">
            <v>28221.759999999998</v>
          </cell>
          <cell r="L1209">
            <v>0</v>
          </cell>
          <cell r="N1209">
            <v>3527.72</v>
          </cell>
          <cell r="O1209">
            <v>28221.759999999998</v>
          </cell>
        </row>
        <row r="1210">
          <cell r="B1210">
            <v>489</v>
          </cell>
          <cell r="C1210" t="str">
            <v>F</v>
          </cell>
          <cell r="D1210" t="str">
            <v>7.2.4.1.2</v>
          </cell>
          <cell r="E1210" t="str">
            <v>Tubo FºFº c/ ponta e flange classe PN-10 JGS DN 250 mm,L= 0,50m</v>
          </cell>
          <cell r="F1210" t="str">
            <v>pç</v>
          </cell>
          <cell r="G1210">
            <v>3</v>
          </cell>
          <cell r="H1210">
            <v>514.94000000000005</v>
          </cell>
          <cell r="I1210">
            <v>396.11</v>
          </cell>
          <cell r="J1210">
            <v>1</v>
          </cell>
          <cell r="K1210">
            <v>1544.82</v>
          </cell>
          <cell r="L1210">
            <v>0</v>
          </cell>
          <cell r="N1210">
            <v>514.94000000000005</v>
          </cell>
          <cell r="O1210">
            <v>1544.82</v>
          </cell>
        </row>
        <row r="1211">
          <cell r="B1211">
            <v>4031</v>
          </cell>
          <cell r="C1211" t="str">
            <v>F</v>
          </cell>
          <cell r="D1211" t="str">
            <v>9.5.10.1.4</v>
          </cell>
          <cell r="E1211" t="str">
            <v>Tubo FoFo c/ flange e ponta TFP PN 10 DN 250mm, L=1,00m</v>
          </cell>
          <cell r="F1211" t="str">
            <v>pç</v>
          </cell>
          <cell r="G1211">
            <v>1</v>
          </cell>
          <cell r="H1211">
            <v>1008.83</v>
          </cell>
          <cell r="I1211">
            <v>776.02</v>
          </cell>
          <cell r="J1211">
            <v>1</v>
          </cell>
          <cell r="K1211">
            <v>1008.83</v>
          </cell>
          <cell r="L1211">
            <v>0</v>
          </cell>
          <cell r="N1211">
            <v>1008.83</v>
          </cell>
          <cell r="O1211">
            <v>1008.83</v>
          </cell>
        </row>
        <row r="1212">
          <cell r="B1212">
            <v>2384</v>
          </cell>
          <cell r="C1212" t="str">
            <v>F</v>
          </cell>
          <cell r="D1212" t="str">
            <v>3.5.10.1.7</v>
          </cell>
          <cell r="E1212" t="str">
            <v>Tubo FoFo c/ flange e ponta TFP PN 10 DN 250mm, L=1,25m</v>
          </cell>
          <cell r="F1212" t="str">
            <v>pç</v>
          </cell>
          <cell r="G1212">
            <v>1</v>
          </cell>
          <cell r="H1212">
            <v>1247.8800000000001</v>
          </cell>
          <cell r="I1212">
            <v>959.91</v>
          </cell>
          <cell r="J1212">
            <v>1</v>
          </cell>
          <cell r="K1212">
            <v>1247.8800000000001</v>
          </cell>
          <cell r="L1212">
            <v>0</v>
          </cell>
          <cell r="N1212">
            <v>1247.8800000000001</v>
          </cell>
          <cell r="O1212">
            <v>1247.8800000000001</v>
          </cell>
        </row>
        <row r="1213">
          <cell r="B1213">
            <v>3749</v>
          </cell>
          <cell r="C1213" t="str">
            <v>F</v>
          </cell>
          <cell r="D1213" t="str">
            <v>8.5.10.1.3</v>
          </cell>
          <cell r="E1213" t="str">
            <v>Tubo FoFo c/ flange e ponta TFP PN 10 DN 250mm, L=1,50m</v>
          </cell>
          <cell r="F1213" t="str">
            <v>pç</v>
          </cell>
          <cell r="G1213">
            <v>4</v>
          </cell>
          <cell r="H1213">
            <v>1481.66</v>
          </cell>
          <cell r="I1213">
            <v>1139.74</v>
          </cell>
          <cell r="J1213">
            <v>1</v>
          </cell>
          <cell r="K1213">
            <v>5926.64</v>
          </cell>
          <cell r="L1213">
            <v>0</v>
          </cell>
          <cell r="N1213">
            <v>1481.66</v>
          </cell>
          <cell r="O1213">
            <v>5926.64</v>
          </cell>
        </row>
        <row r="1214">
          <cell r="B1214">
            <v>491</v>
          </cell>
          <cell r="C1214" t="str">
            <v>F</v>
          </cell>
          <cell r="D1214" t="str">
            <v>7.2.4.1.4</v>
          </cell>
          <cell r="E1214" t="str">
            <v>Tubo FºFº c/ ponta e flange classe PN-10 JGS DN 250 mm, L= 2,00m</v>
          </cell>
          <cell r="F1214" t="str">
            <v>pç</v>
          </cell>
          <cell r="G1214">
            <v>2</v>
          </cell>
          <cell r="H1214">
            <v>1933.45</v>
          </cell>
          <cell r="I1214">
            <v>1487.27</v>
          </cell>
          <cell r="J1214">
            <v>1</v>
          </cell>
          <cell r="K1214">
            <v>3866.9</v>
          </cell>
          <cell r="L1214">
            <v>0</v>
          </cell>
          <cell r="N1214">
            <v>1933.45</v>
          </cell>
          <cell r="O1214">
            <v>3866.9</v>
          </cell>
        </row>
        <row r="1215">
          <cell r="B1215">
            <v>1098</v>
          </cell>
          <cell r="C1215" t="str">
            <v>F</v>
          </cell>
          <cell r="D1215" t="str">
            <v>8.3.1.4</v>
          </cell>
          <cell r="E1215" t="str">
            <v>Tubo flange e ponta pn10 fofo dn  300 x 0,50 46,550 kg</v>
          </cell>
          <cell r="F1215" t="str">
            <v>pc</v>
          </cell>
          <cell r="G1215">
            <v>8</v>
          </cell>
          <cell r="H1215">
            <v>645.49</v>
          </cell>
          <cell r="I1215">
            <v>496.53</v>
          </cell>
          <cell r="J1215">
            <v>1</v>
          </cell>
          <cell r="K1215">
            <v>5163.92</v>
          </cell>
          <cell r="L1215">
            <v>0</v>
          </cell>
          <cell r="N1215">
            <v>645.49</v>
          </cell>
          <cell r="O1215">
            <v>5163.92</v>
          </cell>
        </row>
        <row r="1216">
          <cell r="B1216">
            <v>1099</v>
          </cell>
          <cell r="C1216" t="str">
            <v>F</v>
          </cell>
          <cell r="D1216" t="str">
            <v>8.3.1.5</v>
          </cell>
          <cell r="E1216" t="str">
            <v>Tubo flange e ponta pn10 fofo dn  300 x 1,00 75,100 kg</v>
          </cell>
          <cell r="F1216" t="str">
            <v>pc</v>
          </cell>
          <cell r="G1216">
            <v>4</v>
          </cell>
          <cell r="H1216">
            <v>1264.8499999999999</v>
          </cell>
          <cell r="I1216">
            <v>972.96</v>
          </cell>
          <cell r="J1216">
            <v>1</v>
          </cell>
          <cell r="K1216">
            <v>5059.3999999999996</v>
          </cell>
          <cell r="L1216">
            <v>0</v>
          </cell>
          <cell r="N1216">
            <v>1264.8499999999999</v>
          </cell>
          <cell r="O1216">
            <v>5059.3999999999996</v>
          </cell>
        </row>
        <row r="1217">
          <cell r="B1217">
            <v>944</v>
          </cell>
          <cell r="C1217" t="str">
            <v>F</v>
          </cell>
          <cell r="D1217" t="str">
            <v>7.5.3.1.1</v>
          </cell>
          <cell r="E1217" t="str">
            <v>Tubo FoFo c/ flange e ponta TFP PN 10 DN 300mm, L=2,00m.</v>
          </cell>
          <cell r="F1217" t="str">
            <v>pç</v>
          </cell>
          <cell r="G1217">
            <v>5</v>
          </cell>
          <cell r="H1217">
            <v>2425.16</v>
          </cell>
          <cell r="I1217">
            <v>1865.51</v>
          </cell>
          <cell r="J1217">
            <v>1</v>
          </cell>
          <cell r="K1217">
            <v>12125.8</v>
          </cell>
          <cell r="L1217">
            <v>0</v>
          </cell>
          <cell r="N1217">
            <v>2425.16</v>
          </cell>
          <cell r="O1217">
            <v>12125.8</v>
          </cell>
        </row>
        <row r="1218">
          <cell r="B1218">
            <v>3112</v>
          </cell>
          <cell r="C1218" t="str">
            <v>F</v>
          </cell>
          <cell r="D1218" t="str">
            <v>6.5.10.1.4</v>
          </cell>
          <cell r="E1218" t="str">
            <v>Tubo FoFo c/ flange e ponta TFP PN 10 DN 350mm, L=1,00m</v>
          </cell>
          <cell r="F1218" t="str">
            <v>pç</v>
          </cell>
          <cell r="G1218">
            <v>1</v>
          </cell>
          <cell r="H1218">
            <v>1658.97</v>
          </cell>
          <cell r="I1218">
            <v>1276.1300000000001</v>
          </cell>
          <cell r="J1218">
            <v>1</v>
          </cell>
          <cell r="K1218">
            <v>1658.97</v>
          </cell>
          <cell r="L1218">
            <v>0</v>
          </cell>
          <cell r="N1218">
            <v>1658.97</v>
          </cell>
          <cell r="O1218">
            <v>1658.97</v>
          </cell>
        </row>
        <row r="1219">
          <cell r="B1219">
            <v>2680</v>
          </cell>
          <cell r="C1219" t="str">
            <v>F</v>
          </cell>
          <cell r="D1219" t="str">
            <v>4.5.10.1.6</v>
          </cell>
          <cell r="E1219" t="str">
            <v>Tubo FoFo c/ flange e ponta TFP PN 10 DN 350mm, L=1,20m</v>
          </cell>
          <cell r="F1219" t="str">
            <v>pç</v>
          </cell>
          <cell r="G1219">
            <v>2</v>
          </cell>
          <cell r="H1219">
            <v>1974.74</v>
          </cell>
          <cell r="I1219">
            <v>1519.03</v>
          </cell>
          <cell r="J1219">
            <v>1</v>
          </cell>
          <cell r="K1219">
            <v>3949.48</v>
          </cell>
          <cell r="L1219">
            <v>0</v>
          </cell>
          <cell r="N1219">
            <v>1974.74</v>
          </cell>
          <cell r="O1219">
            <v>3949.48</v>
          </cell>
        </row>
        <row r="1220">
          <cell r="B1220">
            <v>2679</v>
          </cell>
          <cell r="C1220" t="str">
            <v>F</v>
          </cell>
          <cell r="D1220" t="str">
            <v>4.5.10.1.5</v>
          </cell>
          <cell r="E1220" t="str">
            <v>Tubo FoFo c/ flange e ponta TFP PN 10 DN 350mm, L=1,50m</v>
          </cell>
          <cell r="F1220" t="str">
            <v>pç</v>
          </cell>
          <cell r="G1220">
            <v>1</v>
          </cell>
          <cell r="H1220">
            <v>2438.36</v>
          </cell>
          <cell r="I1220">
            <v>1875.66</v>
          </cell>
          <cell r="J1220">
            <v>1</v>
          </cell>
          <cell r="K1220">
            <v>2438.36</v>
          </cell>
          <cell r="L1220">
            <v>0</v>
          </cell>
          <cell r="N1220">
            <v>2438.36</v>
          </cell>
          <cell r="O1220">
            <v>2438.36</v>
          </cell>
        </row>
        <row r="1221">
          <cell r="B1221">
            <v>2382</v>
          </cell>
          <cell r="C1221" t="str">
            <v>F</v>
          </cell>
          <cell r="D1221" t="str">
            <v>3.5.10.1.5</v>
          </cell>
          <cell r="E1221" t="str">
            <v>Tubo FoFo c/ flange e ponta TFP PN 10 DN 400mm, L=1,50m</v>
          </cell>
          <cell r="F1221" t="str">
            <v>pç</v>
          </cell>
          <cell r="G1221">
            <v>2</v>
          </cell>
          <cell r="H1221">
            <v>2907.49</v>
          </cell>
          <cell r="I1221">
            <v>2236.5300000000002</v>
          </cell>
          <cell r="J1221">
            <v>1</v>
          </cell>
          <cell r="K1221">
            <v>5814.98</v>
          </cell>
          <cell r="L1221">
            <v>0</v>
          </cell>
          <cell r="N1221">
            <v>2907.49</v>
          </cell>
          <cell r="O1221">
            <v>5814.98</v>
          </cell>
        </row>
        <row r="1222">
          <cell r="B1222">
            <v>962</v>
          </cell>
          <cell r="C1222" t="str">
            <v>F</v>
          </cell>
          <cell r="D1222" t="str">
            <v>7.5.3.1.19</v>
          </cell>
          <cell r="E1222" t="str">
            <v>Tubo FoFo c/ flange e ponta TFP PN 10 DN 400mm, L=2,00m.</v>
          </cell>
          <cell r="F1222" t="str">
            <v>pç</v>
          </cell>
          <cell r="G1222">
            <v>1</v>
          </cell>
          <cell r="H1222">
            <v>3795.34</v>
          </cell>
          <cell r="I1222">
            <v>2919.49</v>
          </cell>
          <cell r="J1222">
            <v>1</v>
          </cell>
          <cell r="K1222">
            <v>3795.34</v>
          </cell>
          <cell r="L1222">
            <v>0</v>
          </cell>
          <cell r="N1222">
            <v>3795.34</v>
          </cell>
          <cell r="O1222">
            <v>3795.34</v>
          </cell>
        </row>
        <row r="1223">
          <cell r="B1223">
            <v>120</v>
          </cell>
          <cell r="C1223" t="str">
            <v>F</v>
          </cell>
          <cell r="D1223" t="str">
            <v>3.3.1.12</v>
          </cell>
          <cell r="E1223" t="str">
            <v>Tubo com Pontas e Flange, FoFo L =  0,50 m, PN 10  DN 500 mm</v>
          </cell>
          <cell r="F1223" t="str">
            <v>un</v>
          </cell>
          <cell r="G1223">
            <v>1</v>
          </cell>
          <cell r="H1223">
            <v>1373.27</v>
          </cell>
          <cell r="I1223">
            <v>1056.3599999999999</v>
          </cell>
          <cell r="J1223">
            <v>1</v>
          </cell>
          <cell r="K1223">
            <v>1373.27</v>
          </cell>
          <cell r="L1223">
            <v>0</v>
          </cell>
          <cell r="N1223">
            <v>1373.27</v>
          </cell>
          <cell r="O1223">
            <v>1373.27</v>
          </cell>
        </row>
        <row r="1224">
          <cell r="B1224">
            <v>113</v>
          </cell>
          <cell r="C1224" t="str">
            <v>F</v>
          </cell>
          <cell r="D1224" t="str">
            <v>3.3.1.5</v>
          </cell>
          <cell r="E1224" t="str">
            <v>Tubo FoFo com Flange e Ponta TFP PN-10 DN 500 mm L = 5,75m</v>
          </cell>
          <cell r="F1224" t="str">
            <v>un</v>
          </cell>
          <cell r="G1224">
            <v>1</v>
          </cell>
          <cell r="H1224">
            <v>12461.72</v>
          </cell>
          <cell r="I1224">
            <v>9585.94</v>
          </cell>
          <cell r="J1224">
            <v>1</v>
          </cell>
          <cell r="K1224">
            <v>12461.72</v>
          </cell>
          <cell r="L1224">
            <v>0</v>
          </cell>
          <cell r="N1224">
            <v>12461.72</v>
          </cell>
          <cell r="O1224">
            <v>12461.72</v>
          </cell>
        </row>
        <row r="1225">
          <cell r="B1225">
            <v>111</v>
          </cell>
          <cell r="C1225" t="str">
            <v>F</v>
          </cell>
          <cell r="D1225" t="str">
            <v>3.3.1.3</v>
          </cell>
          <cell r="E1225" t="str">
            <v>Tubo com Pontas e Flange, FoFo L = 0,50 m, PN 10  DN 600 mm</v>
          </cell>
          <cell r="F1225" t="str">
            <v>un</v>
          </cell>
          <cell r="G1225">
            <v>8</v>
          </cell>
          <cell r="H1225">
            <v>1844.65</v>
          </cell>
          <cell r="I1225">
            <v>1418.96</v>
          </cell>
          <cell r="J1225">
            <v>1</v>
          </cell>
          <cell r="K1225">
            <v>14757.2</v>
          </cell>
          <cell r="L1225">
            <v>0</v>
          </cell>
          <cell r="N1225">
            <v>1844.65</v>
          </cell>
          <cell r="O1225">
            <v>14757.2</v>
          </cell>
        </row>
        <row r="1226">
          <cell r="B1226">
            <v>3462</v>
          </cell>
          <cell r="C1226" t="str">
            <v>F</v>
          </cell>
          <cell r="D1226" t="str">
            <v>7.5.10.1.5</v>
          </cell>
          <cell r="E1226" t="str">
            <v>Tubo FoFo c/ flange e ponta TFP PN 10 DN 800mm</v>
          </cell>
          <cell r="F1226" t="str">
            <v>pç</v>
          </cell>
          <cell r="G1226">
            <v>2</v>
          </cell>
          <cell r="H1226">
            <v>7021.53</v>
          </cell>
          <cell r="I1226">
            <v>5401.18</v>
          </cell>
          <cell r="J1226">
            <v>1</v>
          </cell>
          <cell r="K1226">
            <v>14043.06</v>
          </cell>
          <cell r="L1226">
            <v>0</v>
          </cell>
          <cell r="N1226">
            <v>7021.53</v>
          </cell>
          <cell r="O1226">
            <v>14043.06</v>
          </cell>
        </row>
        <row r="1227">
          <cell r="B1227">
            <v>562</v>
          </cell>
          <cell r="C1227" t="str">
            <v>F</v>
          </cell>
          <cell r="D1227" t="str">
            <v>7.2.5.1.4</v>
          </cell>
          <cell r="E1227" t="str">
            <v>Tubo PVC DEFºFº (EB-1208) P/ Rede de Água JE 1 Mpa DN 150mm, Inclusive anel de borracha.</v>
          </cell>
          <cell r="F1227" t="str">
            <v>m</v>
          </cell>
          <cell r="G1227">
            <v>3499</v>
          </cell>
          <cell r="H1227">
            <v>54.63</v>
          </cell>
          <cell r="I1227">
            <v>42.02</v>
          </cell>
          <cell r="J1227">
            <v>1</v>
          </cell>
          <cell r="K1227">
            <v>191150.37</v>
          </cell>
          <cell r="L1227">
            <v>0.43</v>
          </cell>
          <cell r="M1227">
            <v>54.62</v>
          </cell>
          <cell r="N1227">
            <v>55.06</v>
          </cell>
          <cell r="O1227">
            <v>192654.94</v>
          </cell>
        </row>
        <row r="1228">
          <cell r="B1228">
            <v>563</v>
          </cell>
          <cell r="C1228" t="str">
            <v>F</v>
          </cell>
          <cell r="D1228" t="str">
            <v>7.2.5.1.5</v>
          </cell>
          <cell r="E1228" t="str">
            <v>Tubo PVC DEFºFº (EB-1208) P/ Rede de Água JE 1 Mpa DN 200mm, Inclusive anel de borracha.</v>
          </cell>
          <cell r="F1228" t="str">
            <v>m</v>
          </cell>
          <cell r="G1228">
            <v>651</v>
          </cell>
          <cell r="H1228">
            <v>93.7</v>
          </cell>
          <cell r="I1228">
            <v>72.08</v>
          </cell>
          <cell r="J1228">
            <v>1</v>
          </cell>
          <cell r="K1228">
            <v>60998.7</v>
          </cell>
          <cell r="L1228">
            <v>0</v>
          </cell>
          <cell r="N1228">
            <v>93.7</v>
          </cell>
          <cell r="O1228">
            <v>60998.7</v>
          </cell>
        </row>
        <row r="1229">
          <cell r="B1229">
            <v>564</v>
          </cell>
          <cell r="C1229" t="str">
            <v>F</v>
          </cell>
          <cell r="D1229" t="str">
            <v>7.2.5.1.6</v>
          </cell>
          <cell r="E1229" t="str">
            <v>Tubo PVC DEFºFº (EB-1208) P/ Rede de Água JE 1 Mpa DN 250mm, Inclusive anel de borracha.</v>
          </cell>
          <cell r="F1229" t="str">
            <v>m</v>
          </cell>
          <cell r="G1229">
            <v>246</v>
          </cell>
          <cell r="H1229">
            <v>142.58000000000001</v>
          </cell>
          <cell r="I1229">
            <v>109.68</v>
          </cell>
          <cell r="J1229">
            <v>1</v>
          </cell>
          <cell r="K1229">
            <v>35074.68</v>
          </cell>
          <cell r="L1229">
            <v>0</v>
          </cell>
          <cell r="N1229">
            <v>142.58000000000001</v>
          </cell>
          <cell r="O1229">
            <v>35074.68</v>
          </cell>
        </row>
        <row r="1230">
          <cell r="B1230">
            <v>565</v>
          </cell>
          <cell r="C1230" t="str">
            <v>F</v>
          </cell>
          <cell r="D1230" t="str">
            <v>7.2.5.1.7</v>
          </cell>
          <cell r="E1230" t="str">
            <v>Tubo PVC DEFºFº (EB-1208) P/ Rede de Água JE 1 Mpa DN 300mm, Inclusive anel de borracha.</v>
          </cell>
          <cell r="F1230" t="str">
            <v>m</v>
          </cell>
          <cell r="G1230">
            <v>18</v>
          </cell>
          <cell r="H1230">
            <v>201.67</v>
          </cell>
          <cell r="I1230">
            <v>155.13</v>
          </cell>
          <cell r="J1230">
            <v>1</v>
          </cell>
          <cell r="K1230">
            <v>3630.06</v>
          </cell>
          <cell r="L1230">
            <v>0</v>
          </cell>
          <cell r="N1230">
            <v>201.67</v>
          </cell>
          <cell r="O1230">
            <v>3630.06</v>
          </cell>
        </row>
        <row r="1231">
          <cell r="B1231">
            <v>2122</v>
          </cell>
          <cell r="C1231" t="str">
            <v>F</v>
          </cell>
          <cell r="D1231" t="str">
            <v>2.2.2.1</v>
          </cell>
          <cell r="E1231" t="str">
            <v>Tubo Pvc Eb-644 Para Rede Coletora de Esgoto JE Dn 100mm</v>
          </cell>
          <cell r="F1231" t="str">
            <v>m</v>
          </cell>
          <cell r="G1231">
            <v>71535</v>
          </cell>
          <cell r="H1231">
            <v>11.73</v>
          </cell>
          <cell r="I1231">
            <v>9.02</v>
          </cell>
          <cell r="J1231">
            <v>1</v>
          </cell>
          <cell r="K1231">
            <v>839105.55</v>
          </cell>
          <cell r="L1231">
            <v>0.09</v>
          </cell>
          <cell r="M1231">
            <v>11.73</v>
          </cell>
          <cell r="N1231">
            <v>11.82</v>
          </cell>
          <cell r="O1231">
            <v>845543.7</v>
          </cell>
        </row>
        <row r="1232">
          <cell r="B1232">
            <v>2051</v>
          </cell>
          <cell r="C1232" t="str">
            <v>F</v>
          </cell>
          <cell r="D1232" t="str">
            <v>2.1.7.1.1</v>
          </cell>
          <cell r="E1232" t="str">
            <v>Tubo Pvc Eb-644 Para Rede Coletora de Esgoto JE Dn 150mm</v>
          </cell>
          <cell r="F1232" t="str">
            <v>m</v>
          </cell>
          <cell r="G1232">
            <v>71050.070000000007</v>
          </cell>
          <cell r="H1232">
            <v>24.58</v>
          </cell>
          <cell r="I1232">
            <v>18.91</v>
          </cell>
          <cell r="J1232">
            <v>1</v>
          </cell>
          <cell r="K1232">
            <v>1746410.72</v>
          </cell>
          <cell r="L1232">
            <v>0.2</v>
          </cell>
          <cell r="M1232">
            <v>24.58</v>
          </cell>
          <cell r="N1232">
            <v>24.78</v>
          </cell>
          <cell r="O1232">
            <v>1760620.73</v>
          </cell>
        </row>
        <row r="1233">
          <cell r="B1233">
            <v>2052</v>
          </cell>
          <cell r="C1233" t="str">
            <v>F</v>
          </cell>
          <cell r="D1233" t="str">
            <v>2.1.7.1.2</v>
          </cell>
          <cell r="E1233" t="str">
            <v>Tubo Pvc Eb-644 Para Rede Coletora de Esgoto JE Dn 200mm</v>
          </cell>
          <cell r="F1233" t="str">
            <v>m</v>
          </cell>
          <cell r="G1233">
            <v>3116.48</v>
          </cell>
          <cell r="H1233">
            <v>38.299999999999997</v>
          </cell>
          <cell r="I1233">
            <v>29.46</v>
          </cell>
          <cell r="J1233">
            <v>1</v>
          </cell>
          <cell r="K1233">
            <v>119361.18</v>
          </cell>
          <cell r="L1233">
            <v>0</v>
          </cell>
          <cell r="N1233">
            <v>38.299999999999997</v>
          </cell>
          <cell r="O1233">
            <v>119361.18</v>
          </cell>
        </row>
        <row r="1234">
          <cell r="B1234">
            <v>2213</v>
          </cell>
          <cell r="C1234" t="str">
            <v>F</v>
          </cell>
          <cell r="D1234" t="str">
            <v>3.1.7.1.2</v>
          </cell>
          <cell r="E1234" t="str">
            <v>Tubo Pvc Eb-644 Para Rede Coletora de Esgoto JE Dn 250mm</v>
          </cell>
          <cell r="F1234" t="str">
            <v>m</v>
          </cell>
          <cell r="G1234">
            <v>2140.8000000000002</v>
          </cell>
          <cell r="H1234">
            <v>65.3</v>
          </cell>
          <cell r="I1234">
            <v>50.23</v>
          </cell>
          <cell r="J1234">
            <v>1</v>
          </cell>
          <cell r="K1234">
            <v>139794.23999999999</v>
          </cell>
          <cell r="L1234">
            <v>0</v>
          </cell>
          <cell r="N1234">
            <v>65.3</v>
          </cell>
          <cell r="O1234">
            <v>139794.23999999999</v>
          </cell>
        </row>
        <row r="1235">
          <cell r="B1235">
            <v>3240</v>
          </cell>
          <cell r="C1235" t="str">
            <v>F</v>
          </cell>
          <cell r="D1235" t="str">
            <v>7.1.7.1.4</v>
          </cell>
          <cell r="E1235" t="str">
            <v>Tubo Pvc Eb-644 Para Rede Coletora de Esgoto JE Dn 300mm</v>
          </cell>
          <cell r="F1235" t="str">
            <v>m</v>
          </cell>
          <cell r="G1235">
            <v>572.21</v>
          </cell>
          <cell r="H1235">
            <v>102.4</v>
          </cell>
          <cell r="I1235">
            <v>78.77</v>
          </cell>
          <cell r="J1235">
            <v>1</v>
          </cell>
          <cell r="K1235">
            <v>58594.3</v>
          </cell>
          <cell r="L1235">
            <v>0</v>
          </cell>
          <cell r="N1235">
            <v>102.4</v>
          </cell>
          <cell r="O1235">
            <v>58594.3</v>
          </cell>
        </row>
        <row r="1236">
          <cell r="B1236">
            <v>2214</v>
          </cell>
          <cell r="C1236" t="str">
            <v>F</v>
          </cell>
          <cell r="D1236" t="str">
            <v>3.1.7.1.3</v>
          </cell>
          <cell r="E1236" t="str">
            <v>Tubo Pvc Eb-644 Para Rede Coletora de Esgoto JE Dn 350mm</v>
          </cell>
          <cell r="F1236" t="str">
            <v>m</v>
          </cell>
          <cell r="G1236">
            <v>1021.51</v>
          </cell>
          <cell r="H1236">
            <v>131.5</v>
          </cell>
          <cell r="I1236">
            <v>101.15</v>
          </cell>
          <cell r="J1236">
            <v>1</v>
          </cell>
          <cell r="K1236">
            <v>134328.56</v>
          </cell>
          <cell r="L1236">
            <v>0</v>
          </cell>
          <cell r="N1236">
            <v>131.5</v>
          </cell>
          <cell r="O1236">
            <v>134328.56</v>
          </cell>
        </row>
        <row r="1237">
          <cell r="B1237">
            <v>2053</v>
          </cell>
          <cell r="C1237" t="str">
            <v>F</v>
          </cell>
          <cell r="D1237" t="str">
            <v>2.1.7.1.3</v>
          </cell>
          <cell r="E1237" t="str">
            <v>Tubo Pvc Eb-644 Para Rede Coletora de Esgoto JE Dn 400mm</v>
          </cell>
          <cell r="F1237" t="str">
            <v>m</v>
          </cell>
          <cell r="G1237">
            <v>691.29</v>
          </cell>
          <cell r="H1237">
            <v>167.82</v>
          </cell>
          <cell r="I1237">
            <v>129.09</v>
          </cell>
          <cell r="J1237">
            <v>1</v>
          </cell>
          <cell r="K1237">
            <v>116012.28</v>
          </cell>
          <cell r="L1237">
            <v>0</v>
          </cell>
          <cell r="N1237">
            <v>167.82</v>
          </cell>
          <cell r="O1237">
            <v>116012.28</v>
          </cell>
        </row>
        <row r="1238">
          <cell r="B1238">
            <v>116</v>
          </cell>
          <cell r="C1238" t="str">
            <v>F</v>
          </cell>
          <cell r="D1238" t="str">
            <v>3.3.1.8</v>
          </cell>
          <cell r="E1238" t="str">
            <v>Tubo com Pontas PVC  L =  3,65 m, DN 400 mm</v>
          </cell>
          <cell r="F1238" t="str">
            <v>un</v>
          </cell>
          <cell r="G1238">
            <v>8</v>
          </cell>
          <cell r="H1238">
            <v>612.53</v>
          </cell>
          <cell r="I1238">
            <v>471.18</v>
          </cell>
          <cell r="J1238">
            <v>1</v>
          </cell>
          <cell r="K1238">
            <v>4900.24</v>
          </cell>
          <cell r="L1238">
            <v>0</v>
          </cell>
          <cell r="N1238">
            <v>612.53</v>
          </cell>
          <cell r="O1238">
            <v>4900.24</v>
          </cell>
        </row>
        <row r="1239">
          <cell r="B1239">
            <v>559</v>
          </cell>
          <cell r="C1239" t="str">
            <v>F</v>
          </cell>
          <cell r="D1239" t="str">
            <v>7.2.5.1.1</v>
          </cell>
          <cell r="E1239" t="str">
            <v>Tubo PVC-PBA Classe 15 (EB-183) DN 50mm, Inclusive anel de borracha, para rede de água.</v>
          </cell>
          <cell r="F1239" t="str">
            <v>m</v>
          </cell>
          <cell r="G1239">
            <v>25068</v>
          </cell>
          <cell r="H1239">
            <v>8.42</v>
          </cell>
          <cell r="I1239">
            <v>6.48</v>
          </cell>
          <cell r="J1239">
            <v>1</v>
          </cell>
          <cell r="K1239">
            <v>211072.56</v>
          </cell>
          <cell r="L1239">
            <v>0.08</v>
          </cell>
          <cell r="M1239">
            <v>8.43</v>
          </cell>
          <cell r="N1239">
            <v>8.5</v>
          </cell>
          <cell r="O1239">
            <v>213078</v>
          </cell>
        </row>
        <row r="1240">
          <cell r="B1240">
            <v>560</v>
          </cell>
          <cell r="C1240" t="str">
            <v>F</v>
          </cell>
          <cell r="D1240" t="str">
            <v>7.2.5.1.2</v>
          </cell>
          <cell r="E1240" t="str">
            <v>Tubo PVC-PBA Classe 15 (EB-183) DN 75mm, Inclusive anel de borracha, para rede de água.</v>
          </cell>
          <cell r="F1240" t="str">
            <v>m</v>
          </cell>
          <cell r="G1240">
            <v>2622</v>
          </cell>
          <cell r="H1240">
            <v>17</v>
          </cell>
          <cell r="I1240">
            <v>13.08</v>
          </cell>
          <cell r="J1240">
            <v>1</v>
          </cell>
          <cell r="K1240">
            <v>44574</v>
          </cell>
          <cell r="L1240">
            <v>0</v>
          </cell>
          <cell r="N1240">
            <v>17</v>
          </cell>
          <cell r="O1240">
            <v>44574</v>
          </cell>
        </row>
        <row r="1241">
          <cell r="B1241">
            <v>561</v>
          </cell>
          <cell r="C1241" t="str">
            <v>F</v>
          </cell>
          <cell r="D1241" t="str">
            <v>7.2.5.1.3</v>
          </cell>
          <cell r="E1241" t="str">
            <v>Tubo PVC-PBA Classe 15 (EB-183) DN 100mm, Inclusive anel de borracha para rede de água.</v>
          </cell>
          <cell r="F1241" t="str">
            <v>m</v>
          </cell>
          <cell r="G1241">
            <v>1812</v>
          </cell>
          <cell r="H1241">
            <v>28.74</v>
          </cell>
          <cell r="I1241">
            <v>22.11</v>
          </cell>
          <cell r="J1241">
            <v>1</v>
          </cell>
          <cell r="K1241">
            <v>52076.88</v>
          </cell>
          <cell r="L1241">
            <v>0</v>
          </cell>
          <cell r="N1241">
            <v>28.74</v>
          </cell>
          <cell r="O1241">
            <v>52076.88</v>
          </cell>
        </row>
        <row r="1242">
          <cell r="B1242">
            <v>1485</v>
          </cell>
          <cell r="C1242" t="str">
            <v>F</v>
          </cell>
          <cell r="D1242" t="str">
            <v>13.4.20</v>
          </cell>
          <cell r="E1242" t="str">
            <v>Tubo em PVC PBA PB JE cl20 DN 75</v>
          </cell>
          <cell r="F1242" t="str">
            <v>m</v>
          </cell>
          <cell r="G1242">
            <v>2674.37</v>
          </cell>
          <cell r="H1242">
            <v>21.46</v>
          </cell>
          <cell r="I1242">
            <v>16.510000000000002</v>
          </cell>
          <cell r="J1242">
            <v>1</v>
          </cell>
          <cell r="K1242">
            <v>57391.98</v>
          </cell>
          <cell r="L1242">
            <v>0</v>
          </cell>
          <cell r="N1242">
            <v>21.46</v>
          </cell>
          <cell r="O1242">
            <v>57391.98</v>
          </cell>
        </row>
        <row r="1243">
          <cell r="B1243">
            <v>1484</v>
          </cell>
          <cell r="C1243" t="str">
            <v>F</v>
          </cell>
          <cell r="D1243" t="str">
            <v>13.4.19</v>
          </cell>
          <cell r="E1243" t="str">
            <v>Tubo em PVC PBA PB JE cl20 DN 100</v>
          </cell>
          <cell r="F1243" t="str">
            <v>m</v>
          </cell>
          <cell r="G1243">
            <v>660</v>
          </cell>
          <cell r="H1243">
            <v>35.93</v>
          </cell>
          <cell r="I1243">
            <v>27.64</v>
          </cell>
          <cell r="J1243">
            <v>1</v>
          </cell>
          <cell r="K1243">
            <v>23713.8</v>
          </cell>
          <cell r="L1243">
            <v>0</v>
          </cell>
          <cell r="N1243">
            <v>35.93</v>
          </cell>
          <cell r="O1243">
            <v>23713.8</v>
          </cell>
        </row>
        <row r="1244">
          <cell r="B1244">
            <v>4193</v>
          </cell>
          <cell r="C1244" t="str">
            <v>F</v>
          </cell>
          <cell r="D1244" t="str">
            <v>10.7.1.6.1</v>
          </cell>
          <cell r="E1244" t="str">
            <v>Tubo PVC Vinilfort DN 200mm (L=Metros)</v>
          </cell>
          <cell r="F1244" t="str">
            <v>m</v>
          </cell>
          <cell r="G1244">
            <v>240.4</v>
          </cell>
          <cell r="H1244">
            <v>38.299999999999997</v>
          </cell>
          <cell r="I1244">
            <v>29.46</v>
          </cell>
          <cell r="J1244">
            <v>1</v>
          </cell>
          <cell r="K1244">
            <v>9207.32</v>
          </cell>
          <cell r="L1244">
            <v>0</v>
          </cell>
          <cell r="N1244">
            <v>38.299999999999997</v>
          </cell>
          <cell r="O1244">
            <v>9207.32</v>
          </cell>
        </row>
        <row r="1245">
          <cell r="B1245">
            <v>4177</v>
          </cell>
          <cell r="C1245" t="str">
            <v>F</v>
          </cell>
          <cell r="D1245" t="str">
            <v>10.7.1.3.1</v>
          </cell>
          <cell r="E1245" t="str">
            <v>Tubo em RPVC Classe 06 DN 100mm L=6,60m</v>
          </cell>
          <cell r="F1245" t="str">
            <v>pc</v>
          </cell>
          <cell r="G1245">
            <v>160</v>
          </cell>
          <cell r="H1245">
            <v>1123.3</v>
          </cell>
          <cell r="I1245">
            <v>864.08</v>
          </cell>
          <cell r="J1245">
            <v>1</v>
          </cell>
          <cell r="K1245">
            <v>179728</v>
          </cell>
          <cell r="L1245">
            <v>9.02</v>
          </cell>
          <cell r="M1245">
            <v>1123.3</v>
          </cell>
          <cell r="N1245">
            <v>1132.32</v>
          </cell>
          <cell r="O1245">
            <v>181171.20000000001</v>
          </cell>
        </row>
        <row r="1246">
          <cell r="B1246">
            <v>418</v>
          </cell>
          <cell r="C1246" t="str">
            <v>F</v>
          </cell>
          <cell r="D1246" t="str">
            <v>7.1.5.7</v>
          </cell>
          <cell r="E1246" t="str">
            <v>Válvula borboleta tipo awwa com flanges FoFo Dn 400 PN-10 159,000kg</v>
          </cell>
          <cell r="F1246" t="str">
            <v>pc</v>
          </cell>
          <cell r="G1246">
            <v>1</v>
          </cell>
          <cell r="H1246">
            <v>9224.7999999999993</v>
          </cell>
          <cell r="I1246">
            <v>7096</v>
          </cell>
          <cell r="J1246">
            <v>1</v>
          </cell>
          <cell r="K1246">
            <v>9224.7999999999993</v>
          </cell>
          <cell r="L1246">
            <v>58175.199999999997</v>
          </cell>
          <cell r="M1246">
            <v>9224.7999999999993</v>
          </cell>
          <cell r="N1246">
            <v>67400</v>
          </cell>
          <cell r="O1246">
            <v>67400</v>
          </cell>
        </row>
        <row r="1247">
          <cell r="B1247">
            <v>209</v>
          </cell>
          <cell r="C1247" t="str">
            <v>F</v>
          </cell>
          <cell r="D1247" t="str">
            <v>4.4.1.17</v>
          </cell>
          <cell r="E1247" t="str">
            <v>Válvula borboleta fofo c/ flanges PN10 - awwa - corpo curto com açoionamento automático, através de atuador elétrico, DN 400 159,000 kg</v>
          </cell>
          <cell r="F1247" t="str">
            <v>pc</v>
          </cell>
          <cell r="G1247">
            <v>8</v>
          </cell>
          <cell r="H1247">
            <v>20515.3</v>
          </cell>
          <cell r="I1247">
            <v>15781</v>
          </cell>
          <cell r="J1247">
            <v>1</v>
          </cell>
          <cell r="K1247">
            <v>164122.4</v>
          </cell>
          <cell r="L1247">
            <v>46884.7</v>
          </cell>
          <cell r="M1247">
            <v>20515.3</v>
          </cell>
          <cell r="N1247">
            <v>67400</v>
          </cell>
          <cell r="O1247">
            <v>539200</v>
          </cell>
        </row>
        <row r="1248">
          <cell r="B1248">
            <v>206</v>
          </cell>
          <cell r="C1248" t="str">
            <v>F</v>
          </cell>
          <cell r="D1248" t="str">
            <v>4.4.1.14</v>
          </cell>
          <cell r="E1248" t="str">
            <v>Válvula borboleta fofo c/ flanges PN10 - awwa - corpo curto com açoionamento automático, através de atuador elétrico, DN 500 291,000 kg</v>
          </cell>
          <cell r="F1248" t="str">
            <v>pc</v>
          </cell>
          <cell r="G1248">
            <v>8</v>
          </cell>
          <cell r="H1248">
            <v>25955.8</v>
          </cell>
          <cell r="I1248">
            <v>19966</v>
          </cell>
          <cell r="J1248">
            <v>1</v>
          </cell>
          <cell r="K1248">
            <v>207646.4</v>
          </cell>
          <cell r="L1248">
            <v>54044.2</v>
          </cell>
          <cell r="M1248">
            <v>25955.8</v>
          </cell>
          <cell r="N1248">
            <v>80000</v>
          </cell>
          <cell r="O1248">
            <v>640000</v>
          </cell>
        </row>
        <row r="1249">
          <cell r="B1249">
            <v>221</v>
          </cell>
          <cell r="C1249" t="str">
            <v>F</v>
          </cell>
          <cell r="D1249" t="str">
            <v>4.4.1.29</v>
          </cell>
          <cell r="E1249" t="str">
            <v>Válvula borboleta fofo c/ flanges PN10 - awwa - corpo curto com açoionamento automático, através de atuador elétrico, DN 600 452,000 kg</v>
          </cell>
          <cell r="F1249" t="str">
            <v>pc</v>
          </cell>
          <cell r="G1249">
            <v>8</v>
          </cell>
          <cell r="H1249">
            <v>33192.9</v>
          </cell>
          <cell r="I1249">
            <v>25533</v>
          </cell>
          <cell r="J1249">
            <v>1</v>
          </cell>
          <cell r="K1249">
            <v>265543.2</v>
          </cell>
          <cell r="L1249">
            <v>61807.1</v>
          </cell>
          <cell r="M1249">
            <v>33192.9</v>
          </cell>
          <cell r="N1249">
            <v>95000</v>
          </cell>
          <cell r="O1249">
            <v>760000</v>
          </cell>
        </row>
        <row r="1250">
          <cell r="B1250">
            <v>1939</v>
          </cell>
          <cell r="C1250" t="str">
            <v>F</v>
          </cell>
          <cell r="D1250" t="str">
            <v>18.13.1</v>
          </cell>
          <cell r="E1250" t="str">
            <v>Válvula Borboleta,biexcêntrica vulcanizadas intertravadas com flanges, FºFº DN400  PN 16</v>
          </cell>
          <cell r="F1250" t="str">
            <v>un</v>
          </cell>
          <cell r="G1250">
            <v>4</v>
          </cell>
          <cell r="H1250">
            <v>21650.2</v>
          </cell>
          <cell r="I1250">
            <v>16654</v>
          </cell>
          <cell r="J1250">
            <v>1</v>
          </cell>
          <cell r="K1250">
            <v>86600.8</v>
          </cell>
          <cell r="L1250">
            <v>25749.8</v>
          </cell>
          <cell r="M1250">
            <v>21650.2</v>
          </cell>
          <cell r="N1250">
            <v>47400</v>
          </cell>
          <cell r="O1250">
            <v>189600</v>
          </cell>
        </row>
        <row r="1251">
          <cell r="B1251">
            <v>3126</v>
          </cell>
          <cell r="C1251" t="str">
            <v>F</v>
          </cell>
          <cell r="D1251" t="str">
            <v>6.5.10.1.18</v>
          </cell>
          <cell r="E1251" t="str">
            <v>Valvula Borboleta Triexcentrica c/ flanges FoFo PN 10,  DN 250mm</v>
          </cell>
          <cell r="F1251" t="str">
            <v>pç</v>
          </cell>
          <cell r="G1251">
            <v>3</v>
          </cell>
          <cell r="H1251">
            <v>15774.2</v>
          </cell>
          <cell r="I1251">
            <v>12134</v>
          </cell>
          <cell r="J1251">
            <v>1</v>
          </cell>
          <cell r="K1251">
            <v>47322.6</v>
          </cell>
          <cell r="L1251">
            <v>34723.800000000003</v>
          </cell>
          <cell r="M1251">
            <v>15774.2</v>
          </cell>
          <cell r="N1251">
            <v>50498</v>
          </cell>
          <cell r="O1251">
            <v>151494</v>
          </cell>
        </row>
        <row r="1252">
          <cell r="B1252">
            <v>2692</v>
          </cell>
          <cell r="C1252" t="str">
            <v>F</v>
          </cell>
          <cell r="D1252" t="str">
            <v>4.5.10.1.18</v>
          </cell>
          <cell r="E1252" t="str">
            <v>Valvula Borboleta Triexcentrica c/ flanges FoFo PN 10,  DN 350mm</v>
          </cell>
          <cell r="F1252" t="str">
            <v>pç</v>
          </cell>
          <cell r="G1252">
            <v>1</v>
          </cell>
          <cell r="H1252">
            <v>24645.4</v>
          </cell>
          <cell r="I1252">
            <v>18958</v>
          </cell>
          <cell r="J1252">
            <v>1</v>
          </cell>
          <cell r="K1252">
            <v>24645.4</v>
          </cell>
          <cell r="L1252">
            <v>31508</v>
          </cell>
          <cell r="M1252">
            <v>24645.4</v>
          </cell>
          <cell r="N1252">
            <v>56153.4</v>
          </cell>
          <cell r="O1252">
            <v>56153.4</v>
          </cell>
        </row>
        <row r="1253">
          <cell r="B1253">
            <v>2395</v>
          </cell>
          <cell r="C1253" t="str">
            <v>F</v>
          </cell>
          <cell r="D1253" t="str">
            <v>3.5.10.1.18</v>
          </cell>
          <cell r="E1253" t="str">
            <v>Valvula Borboleta Triexcentrica c/ flanges FoFo PN 10,  DN 400mm</v>
          </cell>
          <cell r="F1253" t="str">
            <v>pç</v>
          </cell>
          <cell r="G1253">
            <v>1</v>
          </cell>
          <cell r="H1253">
            <v>29656.9</v>
          </cell>
          <cell r="I1253">
            <v>22813</v>
          </cell>
          <cell r="J1253">
            <v>1</v>
          </cell>
          <cell r="K1253">
            <v>29656.9</v>
          </cell>
          <cell r="L1253">
            <v>47750.76</v>
          </cell>
          <cell r="M1253">
            <v>29656.9</v>
          </cell>
          <cell r="N1253">
            <v>77407.66</v>
          </cell>
          <cell r="O1253">
            <v>77407.66</v>
          </cell>
        </row>
        <row r="1254">
          <cell r="B1254">
            <v>3474</v>
          </cell>
          <cell r="C1254" t="str">
            <v>F</v>
          </cell>
          <cell r="D1254" t="str">
            <v>7.5.10.1.17</v>
          </cell>
          <cell r="E1254" t="str">
            <v>Valvula Borboleta Triexcentrica c/ flanges FoFo PN 10,  DN 800mm</v>
          </cell>
          <cell r="F1254" t="str">
            <v>pç</v>
          </cell>
          <cell r="G1254">
            <v>1</v>
          </cell>
          <cell r="H1254">
            <v>143404.29999999999</v>
          </cell>
          <cell r="I1254">
            <v>110311</v>
          </cell>
          <cell r="J1254">
            <v>1</v>
          </cell>
          <cell r="K1254">
            <v>143404.29999999999</v>
          </cell>
          <cell r="L1254">
            <v>183729.5</v>
          </cell>
          <cell r="M1254">
            <v>143404.29999999999</v>
          </cell>
          <cell r="N1254">
            <v>327133.8</v>
          </cell>
          <cell r="O1254">
            <v>327133.8</v>
          </cell>
        </row>
        <row r="1255">
          <cell r="B1255">
            <v>126</v>
          </cell>
          <cell r="C1255" t="str">
            <v>F</v>
          </cell>
          <cell r="D1255" t="str">
            <v>3.3.1.18</v>
          </cell>
          <cell r="E1255" t="str">
            <v>Válvula Borboleta triexcêntricas F°F°, FL DN 100 e acionamento elétrico</v>
          </cell>
          <cell r="F1255" t="str">
            <v>un</v>
          </cell>
          <cell r="G1255">
            <v>8</v>
          </cell>
          <cell r="H1255">
            <v>16281.2</v>
          </cell>
          <cell r="I1255">
            <v>12524</v>
          </cell>
          <cell r="J1255">
            <v>1</v>
          </cell>
          <cell r="K1255">
            <v>130249.60000000001</v>
          </cell>
          <cell r="L1255">
            <v>14910.8</v>
          </cell>
          <cell r="M1255">
            <v>16281.2</v>
          </cell>
          <cell r="N1255">
            <v>31192</v>
          </cell>
          <cell r="O1255">
            <v>249536</v>
          </cell>
        </row>
        <row r="1256">
          <cell r="B1256">
            <v>1940</v>
          </cell>
          <cell r="C1256" t="str">
            <v>F</v>
          </cell>
          <cell r="D1256" t="str">
            <v>18.13.2</v>
          </cell>
          <cell r="E1256" t="str">
            <v>Válvula Borboleta triexcêntrica C/ flanges, FºFº DN300 PN 16, e acionamento elétrico</v>
          </cell>
          <cell r="F1256" t="str">
            <v>un</v>
          </cell>
          <cell r="G1256">
            <v>4</v>
          </cell>
          <cell r="H1256">
            <v>30878.9</v>
          </cell>
          <cell r="I1256">
            <v>23753</v>
          </cell>
          <cell r="J1256">
            <v>1</v>
          </cell>
          <cell r="K1256">
            <v>123515.6</v>
          </cell>
          <cell r="L1256">
            <v>24609.1</v>
          </cell>
          <cell r="M1256">
            <v>30878.9</v>
          </cell>
          <cell r="N1256">
            <v>55488</v>
          </cell>
          <cell r="O1256">
            <v>221952</v>
          </cell>
        </row>
        <row r="1257">
          <cell r="B1257">
            <v>952</v>
          </cell>
          <cell r="C1257" t="str">
            <v>F</v>
          </cell>
          <cell r="D1257" t="str">
            <v>7.5.3.1.9</v>
          </cell>
          <cell r="E1257" t="str">
            <v>Válvula controladora de nível sustentadora de pressão c/ flanges  FoFo PN 10 DN 300mm</v>
          </cell>
          <cell r="F1257" t="str">
            <v>pç</v>
          </cell>
          <cell r="G1257">
            <v>1</v>
          </cell>
          <cell r="H1257">
            <v>22500</v>
          </cell>
          <cell r="I1257">
            <v>17307.689999999999</v>
          </cell>
          <cell r="J1257">
            <v>1</v>
          </cell>
          <cell r="K1257">
            <v>22500</v>
          </cell>
          <cell r="L1257">
            <v>0</v>
          </cell>
          <cell r="N1257">
            <v>22500</v>
          </cell>
          <cell r="O1257">
            <v>22500</v>
          </cell>
        </row>
        <row r="1258">
          <cell r="B1258">
            <v>226</v>
          </cell>
          <cell r="C1258" t="str">
            <v>F</v>
          </cell>
          <cell r="D1258" t="str">
            <v>4.4.1.34</v>
          </cell>
          <cell r="E1258" t="str">
            <v>Válvula de controle , monovar ou similar, DN 400</v>
          </cell>
          <cell r="F1258" t="str">
            <v>pc</v>
          </cell>
          <cell r="G1258">
            <v>8</v>
          </cell>
          <cell r="H1258">
            <v>7502</v>
          </cell>
          <cell r="I1258">
            <v>5770.77</v>
          </cell>
          <cell r="J1258">
            <v>1</v>
          </cell>
          <cell r="K1258">
            <v>60016</v>
          </cell>
          <cell r="L1258">
            <v>0</v>
          </cell>
          <cell r="N1258">
            <v>7502</v>
          </cell>
          <cell r="O1258">
            <v>60016</v>
          </cell>
        </row>
        <row r="1259">
          <cell r="B1259">
            <v>680</v>
          </cell>
          <cell r="C1259" t="str">
            <v>F</v>
          </cell>
          <cell r="D1259" t="str">
            <v>7.3.4.1.11</v>
          </cell>
          <cell r="E1259" t="str">
            <v xml:space="preserve">Válvula de gaveta acionamento manual FºFº DN 200mm  </v>
          </cell>
          <cell r="F1259" t="str">
            <v>pç</v>
          </cell>
          <cell r="G1259">
            <v>4</v>
          </cell>
          <cell r="H1259">
            <v>2734.6</v>
          </cell>
          <cell r="I1259">
            <v>2103.54</v>
          </cell>
          <cell r="J1259">
            <v>1</v>
          </cell>
          <cell r="K1259">
            <v>10938.4</v>
          </cell>
          <cell r="L1259">
            <v>0</v>
          </cell>
          <cell r="N1259">
            <v>2734.6</v>
          </cell>
          <cell r="O1259">
            <v>10938.4</v>
          </cell>
        </row>
        <row r="1260">
          <cell r="B1260">
            <v>510</v>
          </cell>
          <cell r="C1260" t="str">
            <v>F</v>
          </cell>
          <cell r="D1260" t="str">
            <v>7.2.4.1.23</v>
          </cell>
          <cell r="E1260" t="str">
            <v xml:space="preserve">Válvula de Gaveta Flangeada PN10 c/ acionamento manual FºFº DN 250mm </v>
          </cell>
          <cell r="F1260" t="str">
            <v>pç</v>
          </cell>
          <cell r="G1260">
            <v>2</v>
          </cell>
          <cell r="H1260">
            <v>3678.4</v>
          </cell>
          <cell r="I1260">
            <v>2829.54</v>
          </cell>
          <cell r="J1260">
            <v>1</v>
          </cell>
          <cell r="K1260">
            <v>7356.8</v>
          </cell>
          <cell r="L1260">
            <v>0</v>
          </cell>
          <cell r="N1260">
            <v>3678.4</v>
          </cell>
          <cell r="O1260">
            <v>7356.8</v>
          </cell>
        </row>
        <row r="1261">
          <cell r="B1261">
            <v>3123</v>
          </cell>
          <cell r="C1261" t="str">
            <v>F</v>
          </cell>
          <cell r="D1261" t="str">
            <v>6.5.10.1.15</v>
          </cell>
          <cell r="E1261" t="str">
            <v>Válvula de retenção Portinhola Única com Flanges FoFo PN 10 DN 150mm</v>
          </cell>
          <cell r="F1261" t="str">
            <v>pç</v>
          </cell>
          <cell r="G1261">
            <v>2</v>
          </cell>
          <cell r="H1261">
            <v>1615.12</v>
          </cell>
          <cell r="I1261">
            <v>1242.4000000000001</v>
          </cell>
          <cell r="J1261">
            <v>1</v>
          </cell>
          <cell r="K1261">
            <v>3230.24</v>
          </cell>
          <cell r="L1261">
            <v>0</v>
          </cell>
          <cell r="N1261">
            <v>1615.12</v>
          </cell>
          <cell r="O1261">
            <v>3230.24</v>
          </cell>
        </row>
        <row r="1262">
          <cell r="B1262">
            <v>2392</v>
          </cell>
          <cell r="C1262" t="str">
            <v>F</v>
          </cell>
          <cell r="D1262" t="str">
            <v>3.5.10.1.15</v>
          </cell>
          <cell r="E1262" t="str">
            <v>Válvula de retenção Portinhola Unica com Flanges FoFo PN 10 DN 200mm</v>
          </cell>
          <cell r="F1262" t="str">
            <v>pç</v>
          </cell>
          <cell r="G1262">
            <v>4</v>
          </cell>
          <cell r="H1262">
            <v>1987.38</v>
          </cell>
          <cell r="I1262">
            <v>1528.75</v>
          </cell>
          <cell r="J1262">
            <v>1</v>
          </cell>
          <cell r="K1262">
            <v>7949.52</v>
          </cell>
          <cell r="L1262">
            <v>0</v>
          </cell>
          <cell r="N1262">
            <v>1987.38</v>
          </cell>
          <cell r="O1262">
            <v>7949.52</v>
          </cell>
        </row>
        <row r="1263">
          <cell r="B1263">
            <v>3471</v>
          </cell>
          <cell r="C1263" t="str">
            <v>F</v>
          </cell>
          <cell r="D1263" t="str">
            <v>7.5.10.1.14</v>
          </cell>
          <cell r="E1263" t="str">
            <v>Válvula de retenção Portinhola Única com Flanges FoFo PN 10 DN 400mm</v>
          </cell>
          <cell r="F1263" t="str">
            <v>pç</v>
          </cell>
          <cell r="G1263">
            <v>2</v>
          </cell>
          <cell r="H1263">
            <v>6737.87</v>
          </cell>
          <cell r="I1263">
            <v>5182.9799999999996</v>
          </cell>
          <cell r="J1263">
            <v>1</v>
          </cell>
          <cell r="K1263">
            <v>13475.74</v>
          </cell>
          <cell r="L1263">
            <v>0</v>
          </cell>
          <cell r="N1263">
            <v>6737.87</v>
          </cell>
          <cell r="O1263">
            <v>13475.74</v>
          </cell>
        </row>
        <row r="1264">
          <cell r="B1264">
            <v>3760</v>
          </cell>
          <cell r="C1264" t="str">
            <v>F</v>
          </cell>
          <cell r="D1264" t="str">
            <v>8.5.10.1.16</v>
          </cell>
          <cell r="E1264" t="str">
            <v>Válvula de retenção Portinhola Dupla com Flanges FoFo PN 10 DN 150mm</v>
          </cell>
          <cell r="F1264" t="str">
            <v>pç</v>
          </cell>
          <cell r="G1264">
            <v>4</v>
          </cell>
          <cell r="H1264">
            <v>1940</v>
          </cell>
          <cell r="I1264">
            <v>1492.31</v>
          </cell>
          <cell r="J1264">
            <v>1</v>
          </cell>
          <cell r="K1264">
            <v>7760</v>
          </cell>
          <cell r="L1264">
            <v>0</v>
          </cell>
          <cell r="N1264">
            <v>1940</v>
          </cell>
          <cell r="O1264">
            <v>7760</v>
          </cell>
        </row>
        <row r="1265">
          <cell r="B1265">
            <v>1822</v>
          </cell>
          <cell r="C1265" t="str">
            <v>F</v>
          </cell>
          <cell r="D1265" t="str">
            <v>17.2.3.1.1</v>
          </cell>
          <cell r="E1265" t="str">
            <v>Válvula de Retenção, tipo fechamento rápido, c/deslocamento axial  FoFo DN200 PN 16</v>
          </cell>
          <cell r="F1265" t="str">
            <v>pç</v>
          </cell>
          <cell r="G1265">
            <v>2</v>
          </cell>
          <cell r="H1265">
            <v>36700</v>
          </cell>
          <cell r="I1265">
            <v>28230.77</v>
          </cell>
          <cell r="J1265">
            <v>1</v>
          </cell>
          <cell r="K1265">
            <v>73400</v>
          </cell>
          <cell r="L1265">
            <v>0</v>
          </cell>
          <cell r="N1265">
            <v>36700</v>
          </cell>
          <cell r="O1265">
            <v>73400</v>
          </cell>
        </row>
        <row r="1266">
          <cell r="B1266">
            <v>1941</v>
          </cell>
          <cell r="C1266" t="str">
            <v>F</v>
          </cell>
          <cell r="D1266" t="str">
            <v>18.13.3</v>
          </cell>
          <cell r="E1266" t="str">
            <v>Válvula de Retenção, tipo fechamento rápido, c/deslocamento axial  FoFo DN300 PN 16</v>
          </cell>
          <cell r="F1266" t="str">
            <v>un</v>
          </cell>
          <cell r="G1266">
            <v>4</v>
          </cell>
          <cell r="H1266">
            <v>40375</v>
          </cell>
          <cell r="I1266">
            <v>31057.69</v>
          </cell>
          <cell r="J1266">
            <v>1</v>
          </cell>
          <cell r="K1266">
            <v>161500</v>
          </cell>
          <cell r="L1266">
            <v>325</v>
          </cell>
          <cell r="M1266">
            <v>40375</v>
          </cell>
          <cell r="N1266">
            <v>40700</v>
          </cell>
          <cell r="O1266">
            <v>162800</v>
          </cell>
        </row>
        <row r="1267">
          <cell r="B1267">
            <v>681</v>
          </cell>
          <cell r="C1267" t="str">
            <v>F</v>
          </cell>
          <cell r="D1267" t="str">
            <v>7.3.4.1.12</v>
          </cell>
          <cell r="E1267" t="str">
            <v>Válvula flangeada sustentadora de pressão a jusante, com acionamento e transmissão de dados via PLC, DN 200 FºFº</v>
          </cell>
          <cell r="F1267" t="str">
            <v>pç</v>
          </cell>
          <cell r="G1267">
            <v>2</v>
          </cell>
          <cell r="H1267">
            <v>9760</v>
          </cell>
          <cell r="I1267">
            <v>7507.69</v>
          </cell>
          <cell r="J1267">
            <v>1</v>
          </cell>
          <cell r="K1267">
            <v>19520</v>
          </cell>
          <cell r="L1267">
            <v>0</v>
          </cell>
          <cell r="N1267">
            <v>9760</v>
          </cell>
          <cell r="O1267">
            <v>19520</v>
          </cell>
        </row>
        <row r="1268">
          <cell r="B1268">
            <v>511</v>
          </cell>
          <cell r="C1268" t="str">
            <v>F</v>
          </cell>
          <cell r="D1268" t="str">
            <v>7.2.4.1.24</v>
          </cell>
          <cell r="E1268" t="str">
            <v>Válvula flangeada sustentadora de pressão a jusante, com acionamento e transmissão de dados via PLC, DN 250 FºFº</v>
          </cell>
          <cell r="F1268" t="str">
            <v>pç</v>
          </cell>
          <cell r="G1268">
            <v>1</v>
          </cell>
          <cell r="H1268">
            <v>13280.01</v>
          </cell>
          <cell r="I1268">
            <v>10215.39</v>
          </cell>
          <cell r="J1268">
            <v>1</v>
          </cell>
          <cell r="K1268">
            <v>13280.01</v>
          </cell>
          <cell r="L1268">
            <v>-0.01</v>
          </cell>
          <cell r="N1268">
            <v>13280</v>
          </cell>
          <cell r="O1268">
            <v>13280</v>
          </cell>
        </row>
        <row r="1269">
          <cell r="B1269">
            <v>1106</v>
          </cell>
          <cell r="C1269" t="str">
            <v>F</v>
          </cell>
          <cell r="D1269" t="str">
            <v>8.3.1.12</v>
          </cell>
          <cell r="E1269" t="str">
            <v>Válvula flangeada sustentadora de pressão a jusante com acionamento e transmissão de dados via plc dn 300</v>
          </cell>
          <cell r="F1269" t="str">
            <v>pc</v>
          </cell>
          <cell r="G1269">
            <v>4</v>
          </cell>
          <cell r="H1269">
            <v>14760.01</v>
          </cell>
          <cell r="I1269">
            <v>11353.85</v>
          </cell>
          <cell r="J1269">
            <v>1</v>
          </cell>
          <cell r="K1269">
            <v>59040.04</v>
          </cell>
          <cell r="L1269">
            <v>-0.01</v>
          </cell>
          <cell r="N1269">
            <v>14760</v>
          </cell>
          <cell r="O1269">
            <v>59040</v>
          </cell>
        </row>
        <row r="1270">
          <cell r="B1270">
            <v>1104</v>
          </cell>
          <cell r="C1270" t="str">
            <v>F</v>
          </cell>
          <cell r="D1270" t="str">
            <v>8.3.1.10</v>
          </cell>
          <cell r="E1270" t="str">
            <v>Valvula gaveta fofo acionamento manual dn 300</v>
          </cell>
          <cell r="F1270" t="str">
            <v>un</v>
          </cell>
          <cell r="G1270">
            <v>8</v>
          </cell>
          <cell r="H1270">
            <v>5187</v>
          </cell>
          <cell r="I1270">
            <v>3990</v>
          </cell>
          <cell r="J1270">
            <v>1</v>
          </cell>
          <cell r="K1270">
            <v>41496</v>
          </cell>
          <cell r="L1270">
            <v>0</v>
          </cell>
          <cell r="N1270">
            <v>5187</v>
          </cell>
          <cell r="O1270">
            <v>41496</v>
          </cell>
        </row>
        <row r="1271">
          <cell r="B1271">
            <v>402</v>
          </cell>
          <cell r="C1271" t="str">
            <v>F</v>
          </cell>
          <cell r="D1271" t="str">
            <v>7.1.4.15</v>
          </cell>
          <cell r="E1271" t="str">
            <v>Ventosa simples fofo c/ flanges pn-10/16/25 dn 50  5,800kg</v>
          </cell>
          <cell r="F1271" t="str">
            <v>pc</v>
          </cell>
          <cell r="G1271">
            <v>3</v>
          </cell>
          <cell r="H1271">
            <v>283.92</v>
          </cell>
          <cell r="I1271">
            <v>218.4</v>
          </cell>
          <cell r="J1271">
            <v>1</v>
          </cell>
          <cell r="K1271">
            <v>851.76</v>
          </cell>
          <cell r="L1271">
            <v>0</v>
          </cell>
          <cell r="N1271">
            <v>283.92</v>
          </cell>
          <cell r="O1271">
            <v>851.76</v>
          </cell>
        </row>
        <row r="1272">
          <cell r="B1272">
            <v>1713</v>
          </cell>
          <cell r="C1272" t="str">
            <v>F</v>
          </cell>
          <cell r="D1272" t="str">
            <v>15.5.1.23</v>
          </cell>
          <cell r="E1272" t="str">
            <v>Viga "U" aço zincado de 304 x 76 x 7,11 x 1500mm</v>
          </cell>
          <cell r="F1272" t="str">
            <v>un</v>
          </cell>
          <cell r="G1272">
            <v>3</v>
          </cell>
          <cell r="H1272">
            <v>740</v>
          </cell>
          <cell r="I1272">
            <v>569.23</v>
          </cell>
          <cell r="J1272">
            <v>1</v>
          </cell>
          <cell r="K1272">
            <v>2220</v>
          </cell>
          <cell r="L1272">
            <v>0</v>
          </cell>
          <cell r="N1272">
            <v>740</v>
          </cell>
          <cell r="O1272">
            <v>2220</v>
          </cell>
        </row>
        <row r="1273">
          <cell r="B1273">
            <v>1714</v>
          </cell>
          <cell r="C1273" t="str">
            <v>F</v>
          </cell>
          <cell r="D1273" t="str">
            <v>15.5.1.24</v>
          </cell>
          <cell r="E1273" t="str">
            <v>Viga "U" aço zincado de 304 x 76 x 7,11 x 2800mm</v>
          </cell>
          <cell r="F1273" t="str">
            <v>un</v>
          </cell>
          <cell r="G1273">
            <v>3</v>
          </cell>
          <cell r="H1273">
            <v>1134.8</v>
          </cell>
          <cell r="I1273">
            <v>872.92</v>
          </cell>
          <cell r="J1273">
            <v>1</v>
          </cell>
          <cell r="K1273">
            <v>3404.4</v>
          </cell>
          <cell r="L1273">
            <v>0</v>
          </cell>
          <cell r="N1273">
            <v>1134.8</v>
          </cell>
          <cell r="O1273">
            <v>3404.4</v>
          </cell>
        </row>
        <row r="1274">
          <cell r="B1274">
            <v>1487</v>
          </cell>
          <cell r="C1274" t="str">
            <v>M</v>
          </cell>
          <cell r="D1274" t="str">
            <v>13.5.1</v>
          </cell>
          <cell r="E1274" t="str">
            <v>Adaptador PVC PBA à bolsa de fofo DN 100</v>
          </cell>
          <cell r="F1274" t="str">
            <v>pç</v>
          </cell>
          <cell r="G1274">
            <v>6</v>
          </cell>
          <cell r="L1274">
            <v>20.92</v>
          </cell>
          <cell r="N1274">
            <v>20.92</v>
          </cell>
          <cell r="O1274">
            <v>125.52</v>
          </cell>
        </row>
        <row r="1275">
          <cell r="B1275">
            <v>1488</v>
          </cell>
          <cell r="C1275" t="str">
            <v>M</v>
          </cell>
          <cell r="D1275" t="str">
            <v>13.5.2</v>
          </cell>
          <cell r="E1275" t="str">
            <v>Anel de borracha para PVC PBA JE DN 75</v>
          </cell>
          <cell r="F1275" t="str">
            <v>pç</v>
          </cell>
          <cell r="G1275">
            <v>491</v>
          </cell>
          <cell r="L1275">
            <v>0.69</v>
          </cell>
          <cell r="N1275">
            <v>0.69</v>
          </cell>
          <cell r="O1275">
            <v>338.79</v>
          </cell>
        </row>
        <row r="1276">
          <cell r="B1276">
            <v>1489</v>
          </cell>
          <cell r="C1276" t="str">
            <v>M</v>
          </cell>
          <cell r="D1276" t="str">
            <v>13.5.3</v>
          </cell>
          <cell r="E1276" t="str">
            <v>Anel de borracha para PVC PBA JE DN 100</v>
          </cell>
          <cell r="F1276" t="str">
            <v>pç</v>
          </cell>
          <cell r="G1276">
            <v>79</v>
          </cell>
          <cell r="L1276">
            <v>0.74</v>
          </cell>
          <cell r="N1276">
            <v>0.74</v>
          </cell>
          <cell r="O1276">
            <v>58.46</v>
          </cell>
        </row>
        <row r="1277">
          <cell r="B1277">
            <v>654</v>
          </cell>
          <cell r="C1277" t="str">
            <v>M</v>
          </cell>
          <cell r="D1277" t="str">
            <v>7.2.15.2</v>
          </cell>
          <cell r="E1277" t="str">
            <v>Assentamento da micro medição residencial</v>
          </cell>
          <cell r="F1277" t="str">
            <v>und</v>
          </cell>
          <cell r="G1277">
            <v>4552</v>
          </cell>
          <cell r="L1277">
            <v>38.159999999999997</v>
          </cell>
          <cell r="N1277">
            <v>38.159999999999997</v>
          </cell>
          <cell r="O1277">
            <v>173704.32000000001</v>
          </cell>
        </row>
        <row r="1278">
          <cell r="B1278">
            <v>556</v>
          </cell>
          <cell r="C1278" t="str">
            <v>M</v>
          </cell>
          <cell r="D1278" t="str">
            <v>7.2.4.2.34</v>
          </cell>
          <cell r="E1278" t="str">
            <v>Cap c/ bolsas JGS FºFº DN 150mm Inclusive anel de borracha.</v>
          </cell>
          <cell r="F1278" t="str">
            <v>pç</v>
          </cell>
          <cell r="G1278">
            <v>1</v>
          </cell>
          <cell r="L1278">
            <v>27.09</v>
          </cell>
          <cell r="N1278">
            <v>27.09</v>
          </cell>
          <cell r="O1278">
            <v>27.09</v>
          </cell>
        </row>
        <row r="1279">
          <cell r="B1279">
            <v>433</v>
          </cell>
          <cell r="C1279" t="str">
            <v>M</v>
          </cell>
          <cell r="D1279" t="str">
            <v>7.1.6.9</v>
          </cell>
          <cell r="E1279" t="str">
            <v>Cap c/ bolsas jgs FoFo DN 300 32,100kg</v>
          </cell>
          <cell r="F1279" t="str">
            <v>pc</v>
          </cell>
          <cell r="G1279">
            <v>2</v>
          </cell>
          <cell r="L1279">
            <v>111.25</v>
          </cell>
          <cell r="N1279">
            <v>111.25</v>
          </cell>
          <cell r="O1279">
            <v>222.5</v>
          </cell>
        </row>
        <row r="1280">
          <cell r="B1280">
            <v>434</v>
          </cell>
          <cell r="C1280" t="str">
            <v>M</v>
          </cell>
          <cell r="D1280" t="str">
            <v>7.1.6.10</v>
          </cell>
          <cell r="E1280" t="str">
            <v>Cap c/ bolsas jgs FoFo DN 400 51,500kg</v>
          </cell>
          <cell r="F1280" t="str">
            <v>pç</v>
          </cell>
          <cell r="G1280">
            <v>1</v>
          </cell>
          <cell r="L1280">
            <v>202.52</v>
          </cell>
          <cell r="N1280">
            <v>202.52</v>
          </cell>
          <cell r="O1280">
            <v>202.52</v>
          </cell>
        </row>
        <row r="1281">
          <cell r="B1281">
            <v>1491</v>
          </cell>
          <cell r="C1281" t="str">
            <v>M</v>
          </cell>
          <cell r="D1281" t="str">
            <v>13.5.5</v>
          </cell>
          <cell r="E1281" t="str">
            <v>CAP em PVC PBA JE cl20 DN 75</v>
          </cell>
          <cell r="F1281" t="str">
            <v>pç</v>
          </cell>
          <cell r="G1281">
            <v>9</v>
          </cell>
          <cell r="L1281">
            <v>2.23</v>
          </cell>
          <cell r="N1281">
            <v>2.23</v>
          </cell>
          <cell r="O1281">
            <v>20.07</v>
          </cell>
        </row>
        <row r="1282">
          <cell r="B1282">
            <v>1490</v>
          </cell>
          <cell r="C1282" t="str">
            <v>M</v>
          </cell>
          <cell r="D1282" t="str">
            <v>13.5.4</v>
          </cell>
          <cell r="E1282" t="str">
            <v xml:space="preserve">CAP em PVC PBA JE cl20 DN 100 </v>
          </cell>
          <cell r="F1282" t="str">
            <v>pç</v>
          </cell>
          <cell r="G1282">
            <v>1</v>
          </cell>
          <cell r="L1282">
            <v>4.1399999999999997</v>
          </cell>
          <cell r="N1282">
            <v>4.1399999999999997</v>
          </cell>
          <cell r="O1282">
            <v>4.1399999999999997</v>
          </cell>
        </row>
        <row r="1283">
          <cell r="B1283">
            <v>4224</v>
          </cell>
          <cell r="C1283" t="str">
            <v>M</v>
          </cell>
          <cell r="D1283" t="str">
            <v>10.7.2.2.5</v>
          </cell>
          <cell r="E1283" t="str">
            <v>CAP Fofo c/bolsa PN 10 DN 300mm</v>
          </cell>
          <cell r="F1283" t="str">
            <v>pc</v>
          </cell>
          <cell r="G1283">
            <v>4</v>
          </cell>
          <cell r="L1283">
            <v>111.25</v>
          </cell>
          <cell r="N1283">
            <v>111.25</v>
          </cell>
          <cell r="O1283">
            <v>445</v>
          </cell>
        </row>
        <row r="1284">
          <cell r="B1284">
            <v>4245</v>
          </cell>
          <cell r="C1284" t="str">
            <v>M</v>
          </cell>
          <cell r="D1284" t="str">
            <v>10.7.2.6.4</v>
          </cell>
          <cell r="E1284" t="str">
            <v>CAP Fofo c/bolsa PN 10 DN 400mm</v>
          </cell>
          <cell r="F1284" t="str">
            <v>und</v>
          </cell>
          <cell r="G1284">
            <v>6</v>
          </cell>
          <cell r="L1284">
            <v>202.52</v>
          </cell>
          <cell r="N1284">
            <v>202.52</v>
          </cell>
          <cell r="O1284">
            <v>1215.1199999999999</v>
          </cell>
        </row>
        <row r="1285">
          <cell r="B1285">
            <v>1404</v>
          </cell>
          <cell r="C1285" t="str">
            <v>M</v>
          </cell>
          <cell r="D1285" t="str">
            <v>12.5.1</v>
          </cell>
          <cell r="E1285" t="str">
            <v>CAP FoFo jgs DN 100 2,600 kg</v>
          </cell>
          <cell r="F1285" t="str">
            <v>pç</v>
          </cell>
          <cell r="G1285">
            <v>4</v>
          </cell>
          <cell r="L1285">
            <v>16.399999999999999</v>
          </cell>
          <cell r="N1285">
            <v>16.399999999999999</v>
          </cell>
          <cell r="O1285">
            <v>65.599999999999994</v>
          </cell>
        </row>
        <row r="1286">
          <cell r="B1286">
            <v>1405</v>
          </cell>
          <cell r="C1286" t="str">
            <v>M</v>
          </cell>
          <cell r="D1286" t="str">
            <v>12.5.2</v>
          </cell>
          <cell r="E1286" t="str">
            <v>CAP FoFo jgs DN 150 9,400 kg</v>
          </cell>
          <cell r="F1286" t="str">
            <v>pç</v>
          </cell>
          <cell r="G1286">
            <v>1</v>
          </cell>
          <cell r="L1286">
            <v>27.09</v>
          </cell>
          <cell r="N1286">
            <v>27.09</v>
          </cell>
          <cell r="O1286">
            <v>27.09</v>
          </cell>
        </row>
        <row r="1287">
          <cell r="B1287">
            <v>608</v>
          </cell>
          <cell r="C1287" t="str">
            <v>M</v>
          </cell>
          <cell r="D1287" t="str">
            <v>7.2.5.2.24</v>
          </cell>
          <cell r="E1287" t="str">
            <v>Cap PVC-PBA (NBR 10351) P/ Rede de Água JE PB DN 50mm</v>
          </cell>
          <cell r="F1287" t="str">
            <v>un</v>
          </cell>
          <cell r="G1287">
            <v>14</v>
          </cell>
          <cell r="L1287">
            <v>0.99</v>
          </cell>
          <cell r="N1287">
            <v>0.99</v>
          </cell>
          <cell r="O1287">
            <v>13.86</v>
          </cell>
        </row>
        <row r="1288">
          <cell r="B1288">
            <v>609</v>
          </cell>
          <cell r="C1288" t="str">
            <v>M</v>
          </cell>
          <cell r="D1288" t="str">
            <v>7.2.5.2.25</v>
          </cell>
          <cell r="E1288" t="str">
            <v>Cap PVC-PBA (NBR 10351) P/ Rede de Água JE PB DN 100mm</v>
          </cell>
          <cell r="F1288" t="str">
            <v>un</v>
          </cell>
          <cell r="G1288">
            <v>1</v>
          </cell>
          <cell r="L1288">
            <v>4.1399999999999997</v>
          </cell>
          <cell r="N1288">
            <v>4.1399999999999997</v>
          </cell>
          <cell r="O1288">
            <v>4.1399999999999997</v>
          </cell>
        </row>
        <row r="1289">
          <cell r="B1289">
            <v>162</v>
          </cell>
          <cell r="C1289" t="str">
            <v>M</v>
          </cell>
          <cell r="D1289" t="str">
            <v>3.4.2.2</v>
          </cell>
          <cell r="E1289" t="str">
            <v>Comporta de superficie com acionamento direto na gaveta, com área do canal de 0,401 m² ate 0,90 m², instalação.</v>
          </cell>
          <cell r="F1289" t="str">
            <v>un</v>
          </cell>
          <cell r="G1289">
            <v>8</v>
          </cell>
          <cell r="L1289">
            <v>12000</v>
          </cell>
          <cell r="N1289">
            <v>12000</v>
          </cell>
          <cell r="O1289">
            <v>96000</v>
          </cell>
        </row>
        <row r="1290">
          <cell r="B1290">
            <v>1948</v>
          </cell>
          <cell r="C1290" t="str">
            <v>M</v>
          </cell>
          <cell r="D1290" t="str">
            <v>18.14.4</v>
          </cell>
          <cell r="E1290" t="str">
            <v>Conjunto Motor-Bomba, Centrífuga, de Eixo Horizontal, com rotação nominal de 1.770 rpm e potencia de 100Cv.  Rendimento igual a 80%.  Ponto de trabalho desejado (648m3/h x 25,0mca).</v>
          </cell>
          <cell r="F1290" t="str">
            <v>un</v>
          </cell>
          <cell r="G1290">
            <v>4</v>
          </cell>
          <cell r="L1290">
            <v>36210</v>
          </cell>
          <cell r="N1290">
            <v>36210</v>
          </cell>
          <cell r="O1290">
            <v>144840</v>
          </cell>
        </row>
        <row r="1291">
          <cell r="B1291">
            <v>534</v>
          </cell>
          <cell r="C1291" t="str">
            <v>M</v>
          </cell>
          <cell r="D1291" t="str">
            <v>7.2.4.2.12</v>
          </cell>
          <cell r="E1291" t="str">
            <v>Cruzeta de redução C/Bolsas JGS FºF° DN (150X100)mm, Inclusive anel de borracha</v>
          </cell>
          <cell r="F1291" t="str">
            <v>pç</v>
          </cell>
          <cell r="G1291">
            <v>21</v>
          </cell>
          <cell r="L1291">
            <v>76.14</v>
          </cell>
          <cell r="N1291">
            <v>76.14</v>
          </cell>
          <cell r="O1291">
            <v>1598.94</v>
          </cell>
        </row>
        <row r="1292">
          <cell r="B1292">
            <v>692</v>
          </cell>
          <cell r="C1292" t="str">
            <v>M</v>
          </cell>
          <cell r="D1292" t="str">
            <v>7.3.4.2.7</v>
          </cell>
          <cell r="E1292" t="str">
            <v>Cruzeta de redução C/Bolsas JGS FºF° DN (200X100)mm, Inclusive anel de borracha</v>
          </cell>
          <cell r="F1292" t="str">
            <v>pç</v>
          </cell>
          <cell r="G1292">
            <v>2</v>
          </cell>
          <cell r="L1292">
            <v>134.22999999999999</v>
          </cell>
          <cell r="N1292">
            <v>134.22999999999999</v>
          </cell>
          <cell r="O1292">
            <v>268.45999999999998</v>
          </cell>
        </row>
        <row r="1293">
          <cell r="B1293">
            <v>535</v>
          </cell>
          <cell r="C1293" t="str">
            <v>M</v>
          </cell>
          <cell r="D1293" t="str">
            <v>7.2.4.2.13</v>
          </cell>
          <cell r="E1293" t="str">
            <v>Cruzeta de redução C/Bolsas JGS FºF° DN (200X150)mm, Inclusive anel de borracha</v>
          </cell>
          <cell r="F1293" t="str">
            <v>pç</v>
          </cell>
          <cell r="G1293">
            <v>4</v>
          </cell>
          <cell r="L1293">
            <v>187.4</v>
          </cell>
          <cell r="N1293">
            <v>187.4</v>
          </cell>
          <cell r="O1293">
            <v>749.6</v>
          </cell>
        </row>
        <row r="1294">
          <cell r="B1294">
            <v>536</v>
          </cell>
          <cell r="C1294" t="str">
            <v>M</v>
          </cell>
          <cell r="D1294" t="str">
            <v>7.2.4.2.14</v>
          </cell>
          <cell r="E1294" t="str">
            <v>Cruzeta de redução C/Bolsas JGS FºF° DN (250X100)mm, Inclusive anel de borracha</v>
          </cell>
          <cell r="F1294" t="str">
            <v>pç</v>
          </cell>
          <cell r="G1294">
            <v>2</v>
          </cell>
          <cell r="L1294">
            <v>230.24</v>
          </cell>
          <cell r="N1294">
            <v>230.24</v>
          </cell>
          <cell r="O1294">
            <v>460.48</v>
          </cell>
        </row>
        <row r="1295">
          <cell r="B1295">
            <v>4244</v>
          </cell>
          <cell r="C1295" t="str">
            <v>M</v>
          </cell>
          <cell r="D1295" t="str">
            <v>10.7.2.6.3</v>
          </cell>
          <cell r="E1295" t="str">
            <v>Cruzeta c/bolsas JGS FOFO DN 600X400 Inclusive anel borracha</v>
          </cell>
          <cell r="F1295" t="str">
            <v>pc</v>
          </cell>
          <cell r="G1295">
            <v>2</v>
          </cell>
          <cell r="L1295">
            <v>1058.98</v>
          </cell>
          <cell r="N1295">
            <v>1058.98</v>
          </cell>
          <cell r="O1295">
            <v>2117.96</v>
          </cell>
        </row>
        <row r="1296">
          <cell r="B1296">
            <v>537</v>
          </cell>
          <cell r="C1296" t="str">
            <v>M</v>
          </cell>
          <cell r="D1296" t="str">
            <v>7.2.4.2.15</v>
          </cell>
          <cell r="E1296" t="str">
            <v>Cruzeta F°F° JGS BBBB DN 150mm, Inclusive anel de borracha</v>
          </cell>
          <cell r="F1296" t="str">
            <v>pç</v>
          </cell>
          <cell r="G1296">
            <v>7</v>
          </cell>
          <cell r="L1296">
            <v>164.92</v>
          </cell>
          <cell r="N1296">
            <v>164.92</v>
          </cell>
          <cell r="O1296">
            <v>1154.44</v>
          </cell>
        </row>
        <row r="1297">
          <cell r="B1297">
            <v>538</v>
          </cell>
          <cell r="C1297" t="str">
            <v>M</v>
          </cell>
          <cell r="D1297" t="str">
            <v>7.2.4.2.16</v>
          </cell>
          <cell r="E1297" t="str">
            <v>Cruzeta F°F° JGS BBBB DN 300mm, Inclusive anel de borracha</v>
          </cell>
          <cell r="F1297" t="str">
            <v>pç</v>
          </cell>
          <cell r="G1297">
            <v>1</v>
          </cell>
          <cell r="L1297">
            <v>421.85</v>
          </cell>
          <cell r="N1297">
            <v>421.85</v>
          </cell>
          <cell r="O1297">
            <v>421.85</v>
          </cell>
        </row>
        <row r="1298">
          <cell r="B1298">
            <v>600</v>
          </cell>
          <cell r="C1298" t="str">
            <v>M</v>
          </cell>
          <cell r="D1298" t="str">
            <v>7.2.5.2.16</v>
          </cell>
          <cell r="E1298" t="str">
            <v>Cruzeta de Redução PVC-PBA (EB 183) JE BBBB DN (75 x 50)mm</v>
          </cell>
          <cell r="F1298" t="str">
            <v>un</v>
          </cell>
          <cell r="G1298">
            <v>13</v>
          </cell>
          <cell r="L1298">
            <v>5.9</v>
          </cell>
          <cell r="N1298">
            <v>5.9</v>
          </cell>
          <cell r="O1298">
            <v>76.7</v>
          </cell>
        </row>
        <row r="1299">
          <cell r="B1299">
            <v>738</v>
          </cell>
          <cell r="C1299" t="str">
            <v>M</v>
          </cell>
          <cell r="D1299" t="str">
            <v>7.3.5.2.13</v>
          </cell>
          <cell r="E1299" t="str">
            <v>Cruzeta de Redução PVC-PBA (EB 183) JE BBBB DN (100 x 50)mm</v>
          </cell>
          <cell r="F1299" t="str">
            <v>un</v>
          </cell>
          <cell r="G1299">
            <v>8</v>
          </cell>
          <cell r="L1299">
            <v>10.23</v>
          </cell>
          <cell r="N1299">
            <v>10.23</v>
          </cell>
          <cell r="O1299">
            <v>81.84</v>
          </cell>
        </row>
        <row r="1300">
          <cell r="B1300">
            <v>879</v>
          </cell>
          <cell r="C1300" t="str">
            <v>M</v>
          </cell>
          <cell r="D1300" t="str">
            <v>7.4.5.2.13</v>
          </cell>
          <cell r="E1300" t="str">
            <v>Cruzeta de Redução PVC-PBA (EB 183) JE BBBB DN (100 x 75)mm</v>
          </cell>
          <cell r="F1300" t="str">
            <v>un</v>
          </cell>
          <cell r="G1300">
            <v>1</v>
          </cell>
          <cell r="L1300">
            <v>12.16</v>
          </cell>
          <cell r="N1300">
            <v>12.16</v>
          </cell>
          <cell r="O1300">
            <v>12.16</v>
          </cell>
        </row>
        <row r="1301">
          <cell r="B1301">
            <v>598</v>
          </cell>
          <cell r="C1301" t="str">
            <v>M</v>
          </cell>
          <cell r="D1301" t="str">
            <v>7.2.5.2.14</v>
          </cell>
          <cell r="E1301" t="str">
            <v>Cruzeta PVC-PBA (EB 183) JE BBBB DN 50mm</v>
          </cell>
          <cell r="F1301" t="str">
            <v>un</v>
          </cell>
          <cell r="G1301">
            <v>49</v>
          </cell>
          <cell r="L1301">
            <v>3.16</v>
          </cell>
          <cell r="N1301">
            <v>3.16</v>
          </cell>
          <cell r="O1301">
            <v>154.84</v>
          </cell>
        </row>
        <row r="1302">
          <cell r="B1302">
            <v>599</v>
          </cell>
          <cell r="C1302" t="str">
            <v>M</v>
          </cell>
          <cell r="D1302" t="str">
            <v>7.2.5.2.15</v>
          </cell>
          <cell r="E1302" t="str">
            <v>Cruzeta PVC-PBA (EB 183) JE BBBB DN 75mm</v>
          </cell>
          <cell r="F1302" t="str">
            <v>un</v>
          </cell>
          <cell r="G1302">
            <v>2</v>
          </cell>
          <cell r="L1302">
            <v>7.72</v>
          </cell>
          <cell r="N1302">
            <v>7.72</v>
          </cell>
          <cell r="O1302">
            <v>15.44</v>
          </cell>
        </row>
        <row r="1303">
          <cell r="B1303">
            <v>736</v>
          </cell>
          <cell r="C1303" t="str">
            <v>M</v>
          </cell>
          <cell r="D1303" t="str">
            <v>7.3.5.2.11</v>
          </cell>
          <cell r="E1303" t="str">
            <v>Cruzeta PVC-PBA (EB 183) JE BBBB DN 100mm</v>
          </cell>
          <cell r="F1303" t="str">
            <v>un</v>
          </cell>
          <cell r="G1303">
            <v>1</v>
          </cell>
          <cell r="L1303">
            <v>14.31</v>
          </cell>
          <cell r="N1303">
            <v>14.31</v>
          </cell>
          <cell r="O1303">
            <v>14.31</v>
          </cell>
        </row>
        <row r="1304">
          <cell r="B1304">
            <v>286</v>
          </cell>
          <cell r="C1304" t="str">
            <v>M</v>
          </cell>
          <cell r="D1304" t="str">
            <v>4.4.3.32</v>
          </cell>
          <cell r="E1304" t="str">
            <v>Curva 90° aço c/ flanges  DN 400</v>
          </cell>
          <cell r="F1304" t="str">
            <v>pc</v>
          </cell>
          <cell r="G1304">
            <v>8</v>
          </cell>
          <cell r="L1304">
            <v>825</v>
          </cell>
          <cell r="N1304">
            <v>825</v>
          </cell>
          <cell r="O1304">
            <v>6600</v>
          </cell>
        </row>
        <row r="1305">
          <cell r="B1305">
            <v>276</v>
          </cell>
          <cell r="C1305" t="str">
            <v>M</v>
          </cell>
          <cell r="D1305" t="str">
            <v>4.4.3.22</v>
          </cell>
          <cell r="E1305" t="str">
            <v>Curva 90° aço c/ flanges PN10 DN 500</v>
          </cell>
          <cell r="F1305" t="str">
            <v>pc</v>
          </cell>
          <cell r="G1305">
            <v>4</v>
          </cell>
          <cell r="L1305">
            <v>1513.8</v>
          </cell>
          <cell r="N1305">
            <v>1513.8</v>
          </cell>
          <cell r="O1305">
            <v>6055.2</v>
          </cell>
        </row>
        <row r="1306">
          <cell r="B1306">
            <v>293</v>
          </cell>
          <cell r="C1306" t="str">
            <v>M</v>
          </cell>
          <cell r="D1306" t="str">
            <v>4.4.3.39</v>
          </cell>
          <cell r="E1306" t="str">
            <v>Curva 90° aço c/ pontas p/ junta alvenius DN 600</v>
          </cell>
          <cell r="F1306" t="str">
            <v>pc</v>
          </cell>
          <cell r="G1306">
            <v>1</v>
          </cell>
          <cell r="L1306">
            <v>2336.25</v>
          </cell>
          <cell r="N1306">
            <v>2336.25</v>
          </cell>
          <cell r="O1306">
            <v>2336.25</v>
          </cell>
        </row>
        <row r="1307">
          <cell r="B1307">
            <v>297</v>
          </cell>
          <cell r="C1307" t="str">
            <v>M</v>
          </cell>
          <cell r="D1307" t="str">
            <v>4.4.3.43</v>
          </cell>
          <cell r="E1307" t="str">
            <v>Curva 90° aço especial, c/ pontas p/ junta alvenius e flangeada  DN 600</v>
          </cell>
          <cell r="F1307" t="str">
            <v>pc</v>
          </cell>
          <cell r="G1307">
            <v>1</v>
          </cell>
          <cell r="L1307">
            <v>2336.25</v>
          </cell>
          <cell r="N1307">
            <v>2336.25</v>
          </cell>
          <cell r="O1307">
            <v>2336.25</v>
          </cell>
        </row>
        <row r="1308">
          <cell r="B1308">
            <v>300</v>
          </cell>
          <cell r="C1308" t="str">
            <v>M</v>
          </cell>
          <cell r="D1308" t="str">
            <v>4.4.3.46</v>
          </cell>
          <cell r="E1308" t="str">
            <v>Curva 90° aço (peça especial), c/ pontas p/ junta alvenius DN 600</v>
          </cell>
          <cell r="F1308" t="str">
            <v>pc</v>
          </cell>
          <cell r="G1308">
            <v>1</v>
          </cell>
          <cell r="L1308">
            <v>2336.25</v>
          </cell>
          <cell r="N1308">
            <v>2336.25</v>
          </cell>
          <cell r="O1308">
            <v>2336.25</v>
          </cell>
        </row>
        <row r="1309">
          <cell r="B1309">
            <v>282</v>
          </cell>
          <cell r="C1309" t="str">
            <v>M</v>
          </cell>
          <cell r="D1309" t="str">
            <v>4.4.3.28</v>
          </cell>
          <cell r="E1309" t="str">
            <v>Curva 90° aço c/ flange e ponta para solda DN 600 (peça especial)</v>
          </cell>
          <cell r="F1309" t="str">
            <v>pc</v>
          </cell>
          <cell r="G1309">
            <v>8</v>
          </cell>
          <cell r="L1309">
            <v>2336.25</v>
          </cell>
          <cell r="N1309">
            <v>2336.25</v>
          </cell>
          <cell r="O1309">
            <v>18690</v>
          </cell>
        </row>
        <row r="1310">
          <cell r="B1310">
            <v>281</v>
          </cell>
          <cell r="C1310" t="str">
            <v>M</v>
          </cell>
          <cell r="D1310" t="str">
            <v>4.4.3.27</v>
          </cell>
          <cell r="E1310" t="str">
            <v>Curva 90° aço c/ pontas para solda DN 1000</v>
          </cell>
          <cell r="F1310" t="str">
            <v>pc</v>
          </cell>
          <cell r="G1310">
            <v>2</v>
          </cell>
          <cell r="L1310">
            <v>8750</v>
          </cell>
          <cell r="N1310">
            <v>8750</v>
          </cell>
          <cell r="O1310">
            <v>17500</v>
          </cell>
        </row>
        <row r="1311">
          <cell r="B1311">
            <v>3702</v>
          </cell>
          <cell r="C1311" t="str">
            <v>M</v>
          </cell>
          <cell r="D1311" t="str">
            <v>8.4.8.1.3</v>
          </cell>
          <cell r="E1311" t="str">
            <v>Curva FoFo 11 Gr C/Bolsas JGS DN 200 mm, inclusive anel de borracha</v>
          </cell>
          <cell r="F1311" t="str">
            <v>pc</v>
          </cell>
          <cell r="G1311">
            <v>3</v>
          </cell>
          <cell r="L1311">
            <v>77.7</v>
          </cell>
          <cell r="N1311">
            <v>77.7</v>
          </cell>
          <cell r="O1311">
            <v>233.1</v>
          </cell>
        </row>
        <row r="1312">
          <cell r="B1312">
            <v>2333</v>
          </cell>
          <cell r="C1312" t="str">
            <v>M</v>
          </cell>
          <cell r="D1312" t="str">
            <v>3.4.9.1.3</v>
          </cell>
          <cell r="E1312" t="str">
            <v>Curva FoFo 11º Gr C/Bolsas JGS DN 250 mm, inclusive anel de borracha</v>
          </cell>
          <cell r="F1312" t="str">
            <v>pc</v>
          </cell>
          <cell r="G1312">
            <v>1</v>
          </cell>
          <cell r="L1312">
            <v>93.72</v>
          </cell>
          <cell r="N1312">
            <v>93.72</v>
          </cell>
          <cell r="O1312">
            <v>93.72</v>
          </cell>
        </row>
        <row r="1313">
          <cell r="B1313">
            <v>3412</v>
          </cell>
          <cell r="C1313" t="str">
            <v>M</v>
          </cell>
          <cell r="D1313" t="str">
            <v>7.4.8.1.5</v>
          </cell>
          <cell r="E1313" t="str">
            <v>Curva FoFo 11 Gr C/Bolsas JGS DN 500 mm, inclusive anel de borracha</v>
          </cell>
          <cell r="F1313" t="str">
            <v>pc</v>
          </cell>
          <cell r="G1313">
            <v>1</v>
          </cell>
          <cell r="L1313">
            <v>373.66</v>
          </cell>
          <cell r="N1313">
            <v>373.66</v>
          </cell>
          <cell r="O1313">
            <v>373.66</v>
          </cell>
        </row>
        <row r="1314">
          <cell r="B1314">
            <v>1406</v>
          </cell>
          <cell r="C1314" t="str">
            <v>M</v>
          </cell>
          <cell r="D1314" t="str">
            <v>12.5.3</v>
          </cell>
          <cell r="E1314" t="str">
            <v>Curva FoFo 22º JGS DN 150 18,700 kg</v>
          </cell>
          <cell r="F1314" t="str">
            <v>pç</v>
          </cell>
          <cell r="G1314">
            <v>1</v>
          </cell>
          <cell r="L1314">
            <v>55.76</v>
          </cell>
          <cell r="N1314">
            <v>55.76</v>
          </cell>
          <cell r="O1314">
            <v>55.76</v>
          </cell>
        </row>
        <row r="1315">
          <cell r="B1315">
            <v>551</v>
          </cell>
          <cell r="C1315" t="str">
            <v>M</v>
          </cell>
          <cell r="D1315" t="str">
            <v>7.2.4.2.29</v>
          </cell>
          <cell r="E1315" t="str">
            <v>Curva 22° FºF° JGS DN 150mm, Inclusive anel de borracha</v>
          </cell>
          <cell r="F1315" t="str">
            <v>pç</v>
          </cell>
          <cell r="G1315">
            <v>1</v>
          </cell>
          <cell r="L1315">
            <v>55.76</v>
          </cell>
          <cell r="N1315">
            <v>55.76</v>
          </cell>
          <cell r="O1315">
            <v>55.76</v>
          </cell>
        </row>
        <row r="1316">
          <cell r="B1316">
            <v>3411</v>
          </cell>
          <cell r="C1316" t="str">
            <v>M</v>
          </cell>
          <cell r="D1316" t="str">
            <v>7.4.8.1.4</v>
          </cell>
          <cell r="E1316" t="str">
            <v>Curva FoFo 22 Gr C/Bolsas JGS DN 500 mm, inclusive anel de borracha</v>
          </cell>
          <cell r="F1316" t="str">
            <v>pc</v>
          </cell>
          <cell r="G1316">
            <v>1</v>
          </cell>
          <cell r="L1316">
            <v>425.03</v>
          </cell>
          <cell r="N1316">
            <v>425.03</v>
          </cell>
          <cell r="O1316">
            <v>425.03</v>
          </cell>
        </row>
        <row r="1317">
          <cell r="B1317">
            <v>552</v>
          </cell>
          <cell r="C1317" t="str">
            <v>M</v>
          </cell>
          <cell r="D1317" t="str">
            <v>7.2.4.2.30</v>
          </cell>
          <cell r="E1317" t="str">
            <v>Curva 45° FºF° JGS DN 150mm, Inclusive anel de borracha</v>
          </cell>
          <cell r="F1317" t="str">
            <v>pç</v>
          </cell>
          <cell r="G1317">
            <v>2</v>
          </cell>
          <cell r="L1317">
            <v>52.51</v>
          </cell>
          <cell r="N1317">
            <v>52.51</v>
          </cell>
          <cell r="O1317">
            <v>105.02</v>
          </cell>
        </row>
        <row r="1318">
          <cell r="B1318">
            <v>1407</v>
          </cell>
          <cell r="C1318" t="str">
            <v>M</v>
          </cell>
          <cell r="D1318" t="str">
            <v>12.5.4</v>
          </cell>
          <cell r="E1318" t="str">
            <v>Curva FoFo 45º JGS DN 150 20,700 kg</v>
          </cell>
          <cell r="F1318" t="str">
            <v>pç</v>
          </cell>
          <cell r="G1318">
            <v>1</v>
          </cell>
          <cell r="L1318">
            <v>52.51</v>
          </cell>
          <cell r="N1318">
            <v>52.51</v>
          </cell>
          <cell r="O1318">
            <v>52.51</v>
          </cell>
        </row>
        <row r="1319">
          <cell r="B1319">
            <v>1899</v>
          </cell>
          <cell r="C1319" t="str">
            <v>M</v>
          </cell>
          <cell r="D1319" t="str">
            <v>18.4.1.2</v>
          </cell>
          <cell r="E1319" t="str">
            <v>Curva FoFo 45 Gr C/Bolsas JGS DN 400 mm, inclusuive anel de borracha</v>
          </cell>
          <cell r="F1319" t="str">
            <v>pç</v>
          </cell>
          <cell r="G1319">
            <v>3</v>
          </cell>
          <cell r="L1319">
            <v>268.33999999999997</v>
          </cell>
          <cell r="N1319">
            <v>268.33999999999997</v>
          </cell>
          <cell r="O1319">
            <v>805.02</v>
          </cell>
        </row>
        <row r="1320">
          <cell r="B1320">
            <v>449</v>
          </cell>
          <cell r="C1320" t="str">
            <v>M</v>
          </cell>
          <cell r="D1320" t="str">
            <v>7.1.6.25</v>
          </cell>
          <cell r="E1320" t="str">
            <v>Curva FoFo 45° c/ bolsas je DN400  90,900kg</v>
          </cell>
          <cell r="F1320" t="str">
            <v>pc</v>
          </cell>
          <cell r="G1320">
            <v>1</v>
          </cell>
          <cell r="L1320">
            <v>268.33999999999997</v>
          </cell>
          <cell r="N1320">
            <v>268.33999999999997</v>
          </cell>
          <cell r="O1320">
            <v>268.33999999999997</v>
          </cell>
        </row>
        <row r="1321">
          <cell r="B1321">
            <v>3410</v>
          </cell>
          <cell r="C1321" t="str">
            <v>M</v>
          </cell>
          <cell r="D1321" t="str">
            <v>7.4.8.1.3</v>
          </cell>
          <cell r="E1321" t="str">
            <v>Curva FoFo 45 Gr C/Bolsas JGS DN 500 mm, inclusive anel de borracha</v>
          </cell>
          <cell r="F1321" t="str">
            <v>pc</v>
          </cell>
          <cell r="G1321">
            <v>1</v>
          </cell>
          <cell r="L1321">
            <v>492.61</v>
          </cell>
          <cell r="N1321">
            <v>492.61</v>
          </cell>
          <cell r="O1321">
            <v>492.61</v>
          </cell>
        </row>
        <row r="1322">
          <cell r="B1322">
            <v>3064</v>
          </cell>
          <cell r="C1322" t="str">
            <v>M</v>
          </cell>
          <cell r="D1322" t="str">
            <v>6.4.8.1.2</v>
          </cell>
          <cell r="E1322" t="str">
            <v>Curva FoFo 90 Gr C/Bolsas JGS DN 150 mm, inclusive anel de borracha</v>
          </cell>
          <cell r="F1322" t="str">
            <v>pc</v>
          </cell>
          <cell r="G1322">
            <v>6</v>
          </cell>
          <cell r="L1322">
            <v>50.59</v>
          </cell>
          <cell r="N1322">
            <v>50.59</v>
          </cell>
          <cell r="O1322">
            <v>303.54000000000002</v>
          </cell>
        </row>
        <row r="1323">
          <cell r="B1323">
            <v>553</v>
          </cell>
          <cell r="C1323" t="str">
            <v>M</v>
          </cell>
          <cell r="D1323" t="str">
            <v>7.2.4.2.31</v>
          </cell>
          <cell r="E1323" t="str">
            <v>Curva 90° FºF° JGS DN 150mm, Inclusive anel de borracha</v>
          </cell>
          <cell r="F1323" t="str">
            <v>pç</v>
          </cell>
          <cell r="G1323">
            <v>2</v>
          </cell>
          <cell r="L1323">
            <v>50.59</v>
          </cell>
          <cell r="N1323">
            <v>50.59</v>
          </cell>
          <cell r="O1323">
            <v>101.18</v>
          </cell>
        </row>
        <row r="1324">
          <cell r="B1324">
            <v>3701</v>
          </cell>
          <cell r="C1324" t="str">
            <v>M</v>
          </cell>
          <cell r="D1324" t="str">
            <v>8.4.8.1.2</v>
          </cell>
          <cell r="E1324" t="str">
            <v>Curva FoFo 90 Gr C/Bolsas JGS DN 200 mm, inclusive anel de borracha</v>
          </cell>
          <cell r="F1324" t="str">
            <v>pc</v>
          </cell>
          <cell r="G1324">
            <v>7</v>
          </cell>
          <cell r="L1324">
            <v>96.09</v>
          </cell>
          <cell r="N1324">
            <v>96.09</v>
          </cell>
          <cell r="O1324">
            <v>672.63</v>
          </cell>
        </row>
        <row r="1325">
          <cell r="B1325">
            <v>690</v>
          </cell>
          <cell r="C1325" t="str">
            <v>M</v>
          </cell>
          <cell r="D1325" t="str">
            <v>7.3.4.2.5</v>
          </cell>
          <cell r="E1325" t="str">
            <v>Curva FºFº JGS 90° DN 200mm</v>
          </cell>
          <cell r="F1325" t="str">
            <v>pç</v>
          </cell>
          <cell r="G1325">
            <v>2</v>
          </cell>
          <cell r="L1325">
            <v>96.09</v>
          </cell>
          <cell r="N1325">
            <v>96.09</v>
          </cell>
          <cell r="O1325">
            <v>192.18</v>
          </cell>
        </row>
        <row r="1326">
          <cell r="B1326">
            <v>554</v>
          </cell>
          <cell r="C1326" t="str">
            <v>M</v>
          </cell>
          <cell r="D1326" t="str">
            <v>7.2.4.2.32</v>
          </cell>
          <cell r="E1326" t="str">
            <v>Curva 90° FºF° JGS DN 200mm, Inclusive anel de borracha</v>
          </cell>
          <cell r="F1326" t="str">
            <v>pç</v>
          </cell>
          <cell r="G1326">
            <v>2</v>
          </cell>
          <cell r="L1326">
            <v>96.09</v>
          </cell>
          <cell r="N1326">
            <v>96.09</v>
          </cell>
          <cell r="O1326">
            <v>192.18</v>
          </cell>
        </row>
        <row r="1327">
          <cell r="B1327">
            <v>2332</v>
          </cell>
          <cell r="C1327" t="str">
            <v>M</v>
          </cell>
          <cell r="D1327" t="str">
            <v>3.4.9.1.2</v>
          </cell>
          <cell r="E1327" t="str">
            <v>Curva FoFo 90 Gr C/Bolsas JGS DN 250 mm, inclusive anel de borracha</v>
          </cell>
          <cell r="F1327" t="str">
            <v>pc</v>
          </cell>
          <cell r="G1327">
            <v>12</v>
          </cell>
          <cell r="L1327">
            <v>138.78</v>
          </cell>
          <cell r="N1327">
            <v>138.78</v>
          </cell>
          <cell r="O1327">
            <v>1665.36</v>
          </cell>
        </row>
        <row r="1328">
          <cell r="B1328">
            <v>555</v>
          </cell>
          <cell r="C1328" t="str">
            <v>M</v>
          </cell>
          <cell r="D1328" t="str">
            <v>7.2.4.2.33</v>
          </cell>
          <cell r="E1328" t="str">
            <v>Curva 90° FºF° JGS DN 250mm, Inclusive anel de borracha</v>
          </cell>
          <cell r="F1328" t="str">
            <v>pç</v>
          </cell>
          <cell r="G1328">
            <v>1</v>
          </cell>
          <cell r="L1328">
            <v>138.78</v>
          </cell>
          <cell r="N1328">
            <v>138.78</v>
          </cell>
          <cell r="O1328">
            <v>138.78</v>
          </cell>
        </row>
        <row r="1329">
          <cell r="B1329">
            <v>4223</v>
          </cell>
          <cell r="C1329" t="str">
            <v>M</v>
          </cell>
          <cell r="D1329" t="str">
            <v>10.7.2.2.4</v>
          </cell>
          <cell r="E1329" t="str">
            <v>Curva FoFo 90 Gr C/Bolsas JGS DN 400 mm, inclusive anel de borracha</v>
          </cell>
          <cell r="F1329" t="str">
            <v>pc</v>
          </cell>
          <cell r="G1329">
            <v>2</v>
          </cell>
          <cell r="L1329">
            <v>353.52</v>
          </cell>
          <cell r="N1329">
            <v>353.52</v>
          </cell>
          <cell r="O1329">
            <v>707.04</v>
          </cell>
        </row>
        <row r="1330">
          <cell r="B1330">
            <v>447</v>
          </cell>
          <cell r="C1330" t="str">
            <v>M</v>
          </cell>
          <cell r="D1330" t="str">
            <v>7.1.6.23</v>
          </cell>
          <cell r="E1330" t="str">
            <v>Curva 90° FoFo c/ bolsas jgs  DN 400 186,900kg</v>
          </cell>
          <cell r="F1330" t="str">
            <v>pc</v>
          </cell>
          <cell r="G1330">
            <v>1</v>
          </cell>
          <cell r="L1330">
            <v>353.52</v>
          </cell>
          <cell r="N1330">
            <v>353.52</v>
          </cell>
          <cell r="O1330">
            <v>353.52</v>
          </cell>
        </row>
        <row r="1331">
          <cell r="B1331">
            <v>3409</v>
          </cell>
          <cell r="C1331" t="str">
            <v>M</v>
          </cell>
          <cell r="D1331" t="str">
            <v>7.4.8.1.2</v>
          </cell>
          <cell r="E1331" t="str">
            <v>Curva FoFo 90 Gr C/Bolsas JGS DN 500 mm, inclusive anel de borracha</v>
          </cell>
          <cell r="F1331" t="str">
            <v>pc</v>
          </cell>
          <cell r="G1331">
            <v>6</v>
          </cell>
          <cell r="L1331">
            <v>628.62</v>
          </cell>
          <cell r="N1331">
            <v>628.62</v>
          </cell>
          <cell r="O1331">
            <v>3771.72</v>
          </cell>
        </row>
        <row r="1332">
          <cell r="B1332">
            <v>147</v>
          </cell>
          <cell r="C1332" t="str">
            <v>M</v>
          </cell>
          <cell r="D1332" t="str">
            <v>3.4.1.7</v>
          </cell>
          <cell r="E1332" t="str">
            <v>Curva 90º com Bolsas FoFo, PN 10 DN 500 mm</v>
          </cell>
          <cell r="F1332" t="str">
            <v>un</v>
          </cell>
          <cell r="G1332">
            <v>1</v>
          </cell>
          <cell r="L1332">
            <v>628.62</v>
          </cell>
          <cell r="N1332">
            <v>628.62</v>
          </cell>
          <cell r="O1332">
            <v>628.62</v>
          </cell>
        </row>
        <row r="1333">
          <cell r="B1333">
            <v>430</v>
          </cell>
          <cell r="C1333" t="str">
            <v>M</v>
          </cell>
          <cell r="D1333" t="str">
            <v>7.1.6.6</v>
          </cell>
          <cell r="E1333" t="str">
            <v>Curva FoFo 45° c/ bolsas jm DN 400 90,900kg</v>
          </cell>
          <cell r="F1333" t="str">
            <v>pc</v>
          </cell>
          <cell r="G1333">
            <v>3</v>
          </cell>
          <cell r="L1333">
            <v>905.89</v>
          </cell>
          <cell r="N1333">
            <v>905.89</v>
          </cell>
          <cell r="O1333">
            <v>2717.67</v>
          </cell>
        </row>
        <row r="1334">
          <cell r="B1334">
            <v>435</v>
          </cell>
          <cell r="C1334" t="str">
            <v>M</v>
          </cell>
          <cell r="D1334" t="str">
            <v>7.1.6.11</v>
          </cell>
          <cell r="E1334" t="str">
            <v>Curva 90° c/ bolsas jte FoFo DN 400  217,00 kg</v>
          </cell>
          <cell r="F1334" t="str">
            <v>pc</v>
          </cell>
          <cell r="G1334">
            <v>7</v>
          </cell>
          <cell r="L1334">
            <v>1254.26</v>
          </cell>
          <cell r="N1334">
            <v>1254.26</v>
          </cell>
          <cell r="O1334">
            <v>8779.82</v>
          </cell>
        </row>
        <row r="1335">
          <cell r="B1335">
            <v>2423</v>
          </cell>
          <cell r="C1335" t="str">
            <v>M</v>
          </cell>
          <cell r="D1335" t="str">
            <v>3.5.12.12</v>
          </cell>
          <cell r="E1335" t="str">
            <v>Curva FoFo 90 C/ flanges PN 10 DN 100 mm</v>
          </cell>
          <cell r="F1335" t="str">
            <v>pç</v>
          </cell>
          <cell r="G1335">
            <v>5</v>
          </cell>
          <cell r="L1335">
            <v>45.96</v>
          </cell>
          <cell r="N1335">
            <v>45.96</v>
          </cell>
          <cell r="O1335">
            <v>229.8</v>
          </cell>
        </row>
        <row r="1336">
          <cell r="B1336">
            <v>1011</v>
          </cell>
          <cell r="C1336" t="str">
            <v>M</v>
          </cell>
          <cell r="D1336" t="str">
            <v>7.5.4.1.28</v>
          </cell>
          <cell r="E1336" t="str">
            <v>Curva FoFo 90 Gr C/ flanges PN 10 DN 100 mm.</v>
          </cell>
          <cell r="F1336" t="str">
            <v>pç</v>
          </cell>
          <cell r="G1336">
            <v>8</v>
          </cell>
          <cell r="L1336">
            <v>45.96</v>
          </cell>
          <cell r="N1336">
            <v>45.96</v>
          </cell>
          <cell r="O1336">
            <v>367.68</v>
          </cell>
        </row>
        <row r="1337">
          <cell r="B1337">
            <v>3150</v>
          </cell>
          <cell r="C1337" t="str">
            <v>M</v>
          </cell>
          <cell r="D1337" t="str">
            <v>6.5.12.11</v>
          </cell>
          <cell r="E1337" t="str">
            <v>Curva FoFo 90 C/ flanges PN 10 DN 150 mm</v>
          </cell>
          <cell r="F1337" t="str">
            <v>pç</v>
          </cell>
          <cell r="G1337">
            <v>6</v>
          </cell>
          <cell r="L1337">
            <v>71.180000000000007</v>
          </cell>
          <cell r="N1337">
            <v>71.180000000000007</v>
          </cell>
          <cell r="O1337">
            <v>427.08</v>
          </cell>
        </row>
        <row r="1338">
          <cell r="B1338">
            <v>2422</v>
          </cell>
          <cell r="C1338" t="str">
            <v>M</v>
          </cell>
          <cell r="D1338" t="str">
            <v>3.5.12.11</v>
          </cell>
          <cell r="E1338" t="str">
            <v>Curva FoFo 90 C/ flanges PN 10 DN 200 mm</v>
          </cell>
          <cell r="F1338" t="str">
            <v>pç</v>
          </cell>
          <cell r="G1338">
            <v>6</v>
          </cell>
          <cell r="L1338">
            <v>109.73</v>
          </cell>
          <cell r="N1338">
            <v>109.73</v>
          </cell>
          <cell r="O1338">
            <v>658.38</v>
          </cell>
        </row>
        <row r="1339">
          <cell r="B1339">
            <v>991</v>
          </cell>
          <cell r="C1339" t="str">
            <v>M</v>
          </cell>
          <cell r="D1339" t="str">
            <v>7.5.4.1.8</v>
          </cell>
          <cell r="E1339" t="str">
            <v>Curva FoFo 90 Gr C/ flanges PN 10 DN 300 mm.</v>
          </cell>
          <cell r="F1339" t="str">
            <v>pç</v>
          </cell>
          <cell r="G1339">
            <v>1</v>
          </cell>
          <cell r="L1339">
            <v>237.26</v>
          </cell>
          <cell r="N1339">
            <v>237.26</v>
          </cell>
          <cell r="O1339">
            <v>237.26</v>
          </cell>
        </row>
        <row r="1340">
          <cell r="B1340">
            <v>259</v>
          </cell>
          <cell r="C1340" t="str">
            <v>M</v>
          </cell>
          <cell r="D1340" t="str">
            <v>4.4.3.5</v>
          </cell>
          <cell r="E1340" t="str">
            <v>Curva fofo 90° c/ flanges PN-10 DN 300 66,000 kg</v>
          </cell>
          <cell r="F1340" t="str">
            <v>pc</v>
          </cell>
          <cell r="G1340">
            <v>4</v>
          </cell>
          <cell r="L1340">
            <v>237.26</v>
          </cell>
          <cell r="N1340">
            <v>237.26</v>
          </cell>
          <cell r="O1340">
            <v>949.04</v>
          </cell>
        </row>
        <row r="1341">
          <cell r="B1341">
            <v>1010</v>
          </cell>
          <cell r="C1341" t="str">
            <v>M</v>
          </cell>
          <cell r="D1341" t="str">
            <v>7.5.4.1.27</v>
          </cell>
          <cell r="E1341" t="str">
            <v>Curva FoFo 90 Gr C/ flanges PN 10 DN 400 mm.</v>
          </cell>
          <cell r="F1341" t="str">
            <v>pç</v>
          </cell>
          <cell r="G1341">
            <v>1</v>
          </cell>
          <cell r="L1341">
            <v>480.46</v>
          </cell>
          <cell r="N1341">
            <v>480.46</v>
          </cell>
          <cell r="O1341">
            <v>480.46</v>
          </cell>
        </row>
        <row r="1342">
          <cell r="B1342">
            <v>3500</v>
          </cell>
          <cell r="C1342" t="str">
            <v>M</v>
          </cell>
          <cell r="D1342" t="str">
            <v>7.5.12.10</v>
          </cell>
          <cell r="E1342" t="str">
            <v>Curva FoFo 90 C/ flanges PN 10 DN 400 mm</v>
          </cell>
          <cell r="F1342" t="str">
            <v>pç</v>
          </cell>
          <cell r="G1342">
            <v>2</v>
          </cell>
          <cell r="L1342">
            <v>480.46</v>
          </cell>
          <cell r="N1342">
            <v>480.46</v>
          </cell>
          <cell r="O1342">
            <v>960.92</v>
          </cell>
        </row>
        <row r="1343">
          <cell r="B1343">
            <v>146</v>
          </cell>
          <cell r="C1343" t="str">
            <v>M</v>
          </cell>
          <cell r="D1343" t="str">
            <v>3.4.1.6</v>
          </cell>
          <cell r="E1343" t="str">
            <v>Curva 90º com Flanges FoFo, PN 10 DN 500 mm</v>
          </cell>
          <cell r="F1343" t="str">
            <v>un</v>
          </cell>
          <cell r="G1343">
            <v>1</v>
          </cell>
          <cell r="L1343">
            <v>1132.52</v>
          </cell>
          <cell r="N1343">
            <v>1132.52</v>
          </cell>
          <cell r="O1343">
            <v>1132.52</v>
          </cell>
        </row>
        <row r="1344">
          <cell r="B1344">
            <v>990</v>
          </cell>
          <cell r="C1344" t="str">
            <v>M</v>
          </cell>
          <cell r="D1344" t="str">
            <v>7.5.4.1.7</v>
          </cell>
          <cell r="E1344" t="str">
            <v>Curva FoFo 90 Gr C/ Flanges E Pe PN-10 DN 300</v>
          </cell>
          <cell r="F1344" t="str">
            <v>pç</v>
          </cell>
          <cell r="G1344">
            <v>1</v>
          </cell>
          <cell r="L1344">
            <v>483.04</v>
          </cell>
          <cell r="N1344">
            <v>483.04</v>
          </cell>
          <cell r="O1344">
            <v>483.04</v>
          </cell>
        </row>
        <row r="1345">
          <cell r="B1345">
            <v>998</v>
          </cell>
          <cell r="C1345" t="str">
            <v>M</v>
          </cell>
          <cell r="D1345" t="str">
            <v>7.5.4.1.15</v>
          </cell>
          <cell r="E1345" t="str">
            <v>Curva Fofo 90 Gr C/ Flanges E Pe PN-10 DN 400</v>
          </cell>
          <cell r="F1345" t="str">
            <v>pç</v>
          </cell>
          <cell r="G1345">
            <v>2</v>
          </cell>
          <cell r="L1345">
            <v>981.34</v>
          </cell>
          <cell r="N1345">
            <v>981.34</v>
          </cell>
          <cell r="O1345">
            <v>1962.68</v>
          </cell>
        </row>
        <row r="1346">
          <cell r="B1346">
            <v>4228</v>
          </cell>
          <cell r="C1346" t="str">
            <v>M</v>
          </cell>
          <cell r="D1346" t="str">
            <v>10.7.2.2.9</v>
          </cell>
          <cell r="E1346" t="str">
            <v>Curva FoFo 90 Gr C/Flanges DN 200 mm</v>
          </cell>
          <cell r="F1346" t="str">
            <v>pc</v>
          </cell>
          <cell r="G1346">
            <v>32</v>
          </cell>
          <cell r="L1346">
            <v>187.5</v>
          </cell>
          <cell r="N1346">
            <v>187.5</v>
          </cell>
          <cell r="O1346">
            <v>6000</v>
          </cell>
        </row>
        <row r="1347">
          <cell r="B1347">
            <v>260</v>
          </cell>
          <cell r="C1347" t="str">
            <v>M</v>
          </cell>
          <cell r="D1347" t="str">
            <v>4.4.3.6</v>
          </cell>
          <cell r="E1347" t="str">
            <v xml:space="preserve">Curva  fofo c/ flanges ver det. (peça especial), PN10 DN 600 </v>
          </cell>
          <cell r="F1347" t="str">
            <v>pc</v>
          </cell>
          <cell r="G1347">
            <v>1</v>
          </cell>
          <cell r="L1347">
            <v>2266.54</v>
          </cell>
          <cell r="N1347">
            <v>2266.54</v>
          </cell>
          <cell r="O1347">
            <v>2266.54</v>
          </cell>
        </row>
        <row r="1348">
          <cell r="B1348">
            <v>2080</v>
          </cell>
          <cell r="C1348" t="str">
            <v>M</v>
          </cell>
          <cell r="D1348" t="str">
            <v>2.1.9.1.5</v>
          </cell>
          <cell r="E1348" t="str">
            <v>Curva 90º PVC JE NBR 10569 para rede coletora de esgoto DN 150mm</v>
          </cell>
          <cell r="F1348" t="str">
            <v>pç</v>
          </cell>
          <cell r="G1348">
            <v>162</v>
          </cell>
          <cell r="L1348">
            <v>19.13</v>
          </cell>
          <cell r="N1348">
            <v>19.13</v>
          </cell>
          <cell r="O1348">
            <v>3099.06</v>
          </cell>
        </row>
        <row r="1349">
          <cell r="B1349">
            <v>2083</v>
          </cell>
          <cell r="C1349" t="str">
            <v>M</v>
          </cell>
          <cell r="D1349" t="str">
            <v>2.1.9.1.8</v>
          </cell>
          <cell r="E1349" t="str">
            <v>Curva 90º PVC JE NBR 10569 para rede coletora de esgoto DN 200mm</v>
          </cell>
          <cell r="F1349" t="str">
            <v>pç</v>
          </cell>
          <cell r="G1349">
            <v>2</v>
          </cell>
          <cell r="L1349">
            <v>45.53</v>
          </cell>
          <cell r="N1349">
            <v>45.53</v>
          </cell>
          <cell r="O1349">
            <v>91.06</v>
          </cell>
        </row>
        <row r="1350">
          <cell r="B1350">
            <v>2837</v>
          </cell>
          <cell r="C1350" t="str">
            <v>M</v>
          </cell>
          <cell r="D1350" t="str">
            <v>6.1.9.1.11</v>
          </cell>
          <cell r="E1350" t="str">
            <v>Curva 90º PVC JE NBR 10569 para rede coletora de esgoto DN 200mm</v>
          </cell>
          <cell r="F1350" t="str">
            <v>pç</v>
          </cell>
          <cell r="G1350">
            <v>2</v>
          </cell>
          <cell r="L1350">
            <v>17.38</v>
          </cell>
          <cell r="N1350">
            <v>17.38</v>
          </cell>
          <cell r="O1350">
            <v>34.76</v>
          </cell>
        </row>
        <row r="1351">
          <cell r="B1351">
            <v>3284</v>
          </cell>
          <cell r="C1351" t="str">
            <v>M</v>
          </cell>
          <cell r="D1351" t="str">
            <v>7.1.9.1.11</v>
          </cell>
          <cell r="E1351" t="str">
            <v>Curva 90º PVC JE NBR 10569 para rede coletora de esgoto DN 250mm</v>
          </cell>
          <cell r="F1351" t="str">
            <v>pç</v>
          </cell>
          <cell r="G1351">
            <v>1</v>
          </cell>
          <cell r="L1351">
            <v>75.08</v>
          </cell>
          <cell r="N1351">
            <v>75.08</v>
          </cell>
          <cell r="O1351">
            <v>75.08</v>
          </cell>
        </row>
        <row r="1352">
          <cell r="B1352">
            <v>3287</v>
          </cell>
          <cell r="C1352" t="str">
            <v>M</v>
          </cell>
          <cell r="D1352" t="str">
            <v>7.1.9.1.14</v>
          </cell>
          <cell r="E1352" t="str">
            <v>Curva 90º PVC JE NBR 10569 para rede coletora de esgoto DN 300mm</v>
          </cell>
          <cell r="F1352" t="str">
            <v>pç</v>
          </cell>
          <cell r="G1352">
            <v>1</v>
          </cell>
          <cell r="L1352">
            <v>166.22</v>
          </cell>
          <cell r="N1352">
            <v>166.22</v>
          </cell>
          <cell r="O1352">
            <v>166.22</v>
          </cell>
        </row>
        <row r="1353">
          <cell r="B1353">
            <v>2840</v>
          </cell>
          <cell r="C1353" t="str">
            <v>M</v>
          </cell>
          <cell r="D1353" t="str">
            <v>6.1.9.1.14</v>
          </cell>
          <cell r="E1353" t="str">
            <v>Curva 90º PVC JE NBR 10569 para rede coletora de esgoto DN 350mm</v>
          </cell>
          <cell r="F1353" t="str">
            <v>pç</v>
          </cell>
          <cell r="G1353">
            <v>1</v>
          </cell>
          <cell r="L1353">
            <v>55.98</v>
          </cell>
          <cell r="N1353">
            <v>55.98</v>
          </cell>
          <cell r="O1353">
            <v>55.98</v>
          </cell>
        </row>
        <row r="1354">
          <cell r="B1354">
            <v>2086</v>
          </cell>
          <cell r="C1354" t="str">
            <v>M</v>
          </cell>
          <cell r="D1354" t="str">
            <v>2.1.9.1.11</v>
          </cell>
          <cell r="E1354" t="str">
            <v>Curva 90º PVC JE NBR 10569 para rede coletora de esgoto DN 400mm</v>
          </cell>
          <cell r="F1354" t="str">
            <v>pç</v>
          </cell>
          <cell r="G1354">
            <v>2</v>
          </cell>
          <cell r="L1354">
            <v>313.92</v>
          </cell>
          <cell r="N1354">
            <v>313.92</v>
          </cell>
          <cell r="O1354">
            <v>627.84</v>
          </cell>
        </row>
        <row r="1355">
          <cell r="B1355">
            <v>2089</v>
          </cell>
          <cell r="C1355" t="str">
            <v>M</v>
          </cell>
          <cell r="D1355" t="str">
            <v>2.1.9.1.14</v>
          </cell>
          <cell r="E1355" t="str">
            <v>Curva 90º PVC JE NBR 10569 para rede coletora de esgoto DN 500mm</v>
          </cell>
          <cell r="F1355" t="str">
            <v>pç</v>
          </cell>
          <cell r="G1355">
            <v>2</v>
          </cell>
          <cell r="L1355">
            <v>476.66</v>
          </cell>
          <cell r="N1355">
            <v>476.66</v>
          </cell>
          <cell r="O1355">
            <v>953.32</v>
          </cell>
        </row>
        <row r="1356">
          <cell r="B1356">
            <v>3296</v>
          </cell>
          <cell r="C1356" t="str">
            <v>M</v>
          </cell>
          <cell r="D1356" t="str">
            <v>7.1.9.1.23</v>
          </cell>
          <cell r="E1356" t="str">
            <v>Curva 90º PVC JE NBR 10569 para rede coletora de esgoto DN 700mm</v>
          </cell>
          <cell r="F1356" t="str">
            <v>pç</v>
          </cell>
          <cell r="G1356">
            <v>1</v>
          </cell>
          <cell r="L1356">
            <v>953.32</v>
          </cell>
          <cell r="N1356">
            <v>953.32</v>
          </cell>
          <cell r="O1356">
            <v>953.32</v>
          </cell>
        </row>
        <row r="1357">
          <cell r="B1357">
            <v>739</v>
          </cell>
          <cell r="C1357" t="str">
            <v>M</v>
          </cell>
          <cell r="D1357" t="str">
            <v>7.3.5.2.14</v>
          </cell>
          <cell r="E1357" t="str">
            <v>Curva PVC-PBA (NBR 10351) P/ Rede de Água JE PB 22º DN 50mm</v>
          </cell>
          <cell r="F1357" t="str">
            <v>un</v>
          </cell>
          <cell r="G1357">
            <v>3</v>
          </cell>
          <cell r="L1357">
            <v>3.63</v>
          </cell>
          <cell r="N1357">
            <v>3.63</v>
          </cell>
          <cell r="O1357">
            <v>10.89</v>
          </cell>
        </row>
        <row r="1358">
          <cell r="B1358">
            <v>601</v>
          </cell>
          <cell r="C1358" t="str">
            <v>M</v>
          </cell>
          <cell r="D1358" t="str">
            <v>7.2.5.2.17</v>
          </cell>
          <cell r="E1358" t="str">
            <v>Curva PVC-PBA (NBR 10351) P/ Rede de Água JE PB 45º DN 50mm</v>
          </cell>
          <cell r="F1358" t="str">
            <v>un</v>
          </cell>
          <cell r="G1358">
            <v>8</v>
          </cell>
          <cell r="L1358">
            <v>3.91</v>
          </cell>
          <cell r="N1358">
            <v>3.91</v>
          </cell>
          <cell r="O1358">
            <v>31.28</v>
          </cell>
        </row>
        <row r="1359">
          <cell r="B1359">
            <v>602</v>
          </cell>
          <cell r="C1359" t="str">
            <v>M</v>
          </cell>
          <cell r="D1359" t="str">
            <v>7.2.5.2.18</v>
          </cell>
          <cell r="E1359" t="str">
            <v>Curva PVC-PBA (NBR 10351) P/ Rede de Água JE PB 45° DN 100mm</v>
          </cell>
          <cell r="F1359" t="str">
            <v>un</v>
          </cell>
          <cell r="G1359">
            <v>2</v>
          </cell>
          <cell r="L1359">
            <v>20.43</v>
          </cell>
          <cell r="N1359">
            <v>20.43</v>
          </cell>
          <cell r="O1359">
            <v>40.86</v>
          </cell>
        </row>
        <row r="1360">
          <cell r="B1360">
            <v>603</v>
          </cell>
          <cell r="C1360" t="str">
            <v>M</v>
          </cell>
          <cell r="D1360" t="str">
            <v>7.2.5.2.19</v>
          </cell>
          <cell r="E1360" t="str">
            <v>Curva PVC-PBA (NBR 10351) P/ Rede de Água JE PB 90° DN 50mm</v>
          </cell>
          <cell r="F1360" t="str">
            <v>un</v>
          </cell>
          <cell r="G1360">
            <v>45</v>
          </cell>
          <cell r="L1360">
            <v>3.19</v>
          </cell>
          <cell r="N1360">
            <v>3.19</v>
          </cell>
          <cell r="O1360">
            <v>143.55000000000001</v>
          </cell>
        </row>
        <row r="1361">
          <cell r="B1361">
            <v>604</v>
          </cell>
          <cell r="C1361" t="str">
            <v>M</v>
          </cell>
          <cell r="D1361" t="str">
            <v>7.2.5.2.20</v>
          </cell>
          <cell r="E1361" t="str">
            <v>Curva PVC-PBA (NBR 10351) P/ Rede de Água JE PB 90° DN 75mm</v>
          </cell>
          <cell r="F1361" t="str">
            <v>un</v>
          </cell>
          <cell r="G1361">
            <v>2</v>
          </cell>
          <cell r="L1361">
            <v>13.36</v>
          </cell>
          <cell r="N1361">
            <v>13.36</v>
          </cell>
          <cell r="O1361">
            <v>26.72</v>
          </cell>
        </row>
        <row r="1362">
          <cell r="B1362">
            <v>743</v>
          </cell>
          <cell r="C1362" t="str">
            <v>M</v>
          </cell>
          <cell r="D1362" t="str">
            <v>7.3.5.2.18</v>
          </cell>
          <cell r="E1362" t="str">
            <v>Curva PVC-PBA (NBR 10351) P/ Rede de Água JE PB 90° DN 100mm</v>
          </cell>
          <cell r="F1362" t="str">
            <v>un</v>
          </cell>
          <cell r="G1362">
            <v>1</v>
          </cell>
          <cell r="L1362">
            <v>20.440000000000001</v>
          </cell>
          <cell r="N1362">
            <v>20.440000000000001</v>
          </cell>
          <cell r="O1362">
            <v>20.440000000000001</v>
          </cell>
        </row>
        <row r="1363">
          <cell r="B1363">
            <v>1493</v>
          </cell>
          <cell r="C1363" t="str">
            <v>M</v>
          </cell>
          <cell r="D1363" t="str">
            <v>13.5.7</v>
          </cell>
          <cell r="E1363" t="str">
            <v>Curva 22º30´ em PVC PBA JE cl20 DN 75</v>
          </cell>
          <cell r="F1363" t="str">
            <v>pç</v>
          </cell>
          <cell r="G1363">
            <v>2</v>
          </cell>
          <cell r="L1363">
            <v>9.99</v>
          </cell>
          <cell r="N1363">
            <v>9.99</v>
          </cell>
          <cell r="O1363">
            <v>19.98</v>
          </cell>
        </row>
        <row r="1364">
          <cell r="B1364">
            <v>1492</v>
          </cell>
          <cell r="C1364" t="str">
            <v>M</v>
          </cell>
          <cell r="D1364" t="str">
            <v>13.5.6</v>
          </cell>
          <cell r="E1364" t="str">
            <v>Curva 22º30´ em PVC PBA JE cl20 DN 100</v>
          </cell>
          <cell r="F1364" t="str">
            <v>pç</v>
          </cell>
          <cell r="G1364">
            <v>1</v>
          </cell>
          <cell r="L1364">
            <v>18.54</v>
          </cell>
          <cell r="N1364">
            <v>18.54</v>
          </cell>
          <cell r="O1364">
            <v>18.54</v>
          </cell>
        </row>
        <row r="1365">
          <cell r="B1365">
            <v>1494</v>
          </cell>
          <cell r="C1365" t="str">
            <v>M</v>
          </cell>
          <cell r="D1365" t="str">
            <v>13.5.8</v>
          </cell>
          <cell r="E1365" t="str">
            <v>Curva 45º em PVC PBA JE cl20 DN 75</v>
          </cell>
          <cell r="F1365" t="str">
            <v>pç</v>
          </cell>
          <cell r="G1365">
            <v>2</v>
          </cell>
          <cell r="L1365">
            <v>11.3</v>
          </cell>
          <cell r="N1365">
            <v>11.3</v>
          </cell>
          <cell r="O1365">
            <v>22.6</v>
          </cell>
        </row>
        <row r="1366">
          <cell r="B1366">
            <v>1495</v>
          </cell>
          <cell r="C1366" t="str">
            <v>M</v>
          </cell>
          <cell r="D1366" t="str">
            <v>13.5.9</v>
          </cell>
          <cell r="E1366" t="str">
            <v>Curva 45º em PVC PBA JE cl20 DN 100</v>
          </cell>
          <cell r="F1366" t="str">
            <v>pç</v>
          </cell>
          <cell r="G1366">
            <v>1</v>
          </cell>
          <cell r="L1366">
            <v>20.43</v>
          </cell>
          <cell r="N1366">
            <v>20.43</v>
          </cell>
          <cell r="O1366">
            <v>20.43</v>
          </cell>
        </row>
        <row r="1367">
          <cell r="B1367">
            <v>1497</v>
          </cell>
          <cell r="C1367" t="str">
            <v>M</v>
          </cell>
          <cell r="D1367" t="str">
            <v>13.5.11</v>
          </cell>
          <cell r="E1367" t="str">
            <v>Curva 90º em PVC PBA JE cl20 DN 75</v>
          </cell>
          <cell r="F1367" t="str">
            <v>pç</v>
          </cell>
          <cell r="G1367">
            <v>14</v>
          </cell>
          <cell r="L1367">
            <v>13.36</v>
          </cell>
          <cell r="N1367">
            <v>13.36</v>
          </cell>
          <cell r="O1367">
            <v>187.04</v>
          </cell>
        </row>
        <row r="1368">
          <cell r="B1368">
            <v>1496</v>
          </cell>
          <cell r="C1368" t="str">
            <v>M</v>
          </cell>
          <cell r="D1368" t="str">
            <v>13.5.10</v>
          </cell>
          <cell r="E1368" t="str">
            <v>Curva 90º em PVC PBA JE cl20 DN 100</v>
          </cell>
          <cell r="F1368" t="str">
            <v>pç</v>
          </cell>
          <cell r="G1368">
            <v>5</v>
          </cell>
          <cell r="L1368">
            <v>20.440000000000001</v>
          </cell>
          <cell r="N1368">
            <v>20.440000000000001</v>
          </cell>
          <cell r="O1368">
            <v>102.2</v>
          </cell>
        </row>
        <row r="1369">
          <cell r="B1369">
            <v>1143</v>
          </cell>
          <cell r="C1369" t="str">
            <v>M</v>
          </cell>
          <cell r="D1369" t="str">
            <v>8.4.1.11</v>
          </cell>
          <cell r="E1369" t="str">
            <v>Estação base vhf completa (rádio, modem, antena, mastro e acessórios)</v>
          </cell>
          <cell r="F1369" t="str">
            <v>un</v>
          </cell>
          <cell r="G1369">
            <v>4</v>
          </cell>
          <cell r="L1369">
            <v>2940</v>
          </cell>
          <cell r="N1369">
            <v>2940</v>
          </cell>
          <cell r="O1369">
            <v>11760</v>
          </cell>
        </row>
        <row r="1370">
          <cell r="B1370">
            <v>2153</v>
          </cell>
          <cell r="C1370" t="str">
            <v>M</v>
          </cell>
          <cell r="D1370" t="str">
            <v>2.3.4.2</v>
          </cell>
          <cell r="E1370" t="str">
            <v>Execução de ligação intra-domiciliar, em piso cerâmico, DN 100mm, sem fornecimento material Hidráulico</v>
          </cell>
          <cell r="F1370" t="str">
            <v>m</v>
          </cell>
          <cell r="G1370">
            <v>19542</v>
          </cell>
          <cell r="L1370">
            <v>61.38</v>
          </cell>
          <cell r="N1370">
            <v>61.38</v>
          </cell>
          <cell r="O1370">
            <v>1199487.96</v>
          </cell>
        </row>
        <row r="1371">
          <cell r="B1371">
            <v>2152</v>
          </cell>
          <cell r="C1371" t="str">
            <v>M</v>
          </cell>
          <cell r="D1371" t="str">
            <v>2.3.4.1</v>
          </cell>
          <cell r="E1371" t="str">
            <v>Execução de ligação intra-domiciliar, em piso de concreto simples, DN 100mm, sem fornecimento do material Hidráulico</v>
          </cell>
          <cell r="F1371" t="str">
            <v>m</v>
          </cell>
          <cell r="G1371">
            <v>20438</v>
          </cell>
          <cell r="L1371">
            <v>40.72</v>
          </cell>
          <cell r="N1371">
            <v>40.72</v>
          </cell>
          <cell r="O1371">
            <v>832235.36</v>
          </cell>
        </row>
        <row r="1372">
          <cell r="B1372">
            <v>2154</v>
          </cell>
          <cell r="C1372" t="str">
            <v>M</v>
          </cell>
          <cell r="D1372" t="str">
            <v>2.3.4.3</v>
          </cell>
          <cell r="E1372" t="str">
            <v>Execução de ligação intra-domiciliar, em piso em terreno natural, DN 100mm, sem fornecimento do material hidráulico</v>
          </cell>
          <cell r="F1372" t="str">
            <v>m</v>
          </cell>
          <cell r="G1372">
            <v>4348</v>
          </cell>
          <cell r="L1372">
            <v>13.98</v>
          </cell>
          <cell r="N1372">
            <v>13.98</v>
          </cell>
          <cell r="O1372">
            <v>60785.04</v>
          </cell>
        </row>
        <row r="1373">
          <cell r="B1373">
            <v>2133</v>
          </cell>
          <cell r="C1373" t="str">
            <v>M</v>
          </cell>
          <cell r="D1373" t="str">
            <v>2.2.3.2</v>
          </cell>
          <cell r="E1373" t="str">
            <v>Execução de ramal predial para esgoto em pavimentação com paralelepípedo / pedra irregular, DN 100mm, sem fornecimento do material hidráulico</v>
          </cell>
          <cell r="F1373" t="str">
            <v>m</v>
          </cell>
          <cell r="G1373">
            <v>1445</v>
          </cell>
          <cell r="L1373">
            <v>39.299999999999997</v>
          </cell>
          <cell r="N1373">
            <v>39.299999999999997</v>
          </cell>
          <cell r="O1373">
            <v>56788.5</v>
          </cell>
        </row>
        <row r="1374">
          <cell r="B1374">
            <v>2132</v>
          </cell>
          <cell r="C1374" t="str">
            <v>M</v>
          </cell>
          <cell r="D1374" t="str">
            <v>2.2.3.1</v>
          </cell>
          <cell r="E1374" t="str">
            <v>Execução de ramal predial para esgoto em pavimento asfaltico, DN 100mm, sem recomposição pavimentação asfaltica e sem fornecimento do material hidráulico</v>
          </cell>
          <cell r="F1374" t="str">
            <v>m</v>
          </cell>
          <cell r="G1374">
            <v>18829</v>
          </cell>
          <cell r="L1374">
            <v>41.94</v>
          </cell>
          <cell r="N1374">
            <v>41.94</v>
          </cell>
          <cell r="O1374">
            <v>789688.26</v>
          </cell>
        </row>
        <row r="1375">
          <cell r="B1375">
            <v>2134</v>
          </cell>
          <cell r="C1375" t="str">
            <v>M</v>
          </cell>
          <cell r="D1375" t="str">
            <v>2.2.3.3</v>
          </cell>
          <cell r="E1375" t="str">
            <v>Execução de ramal predial para esgoto em terreno natural, DN 100mm, sem / fornecimento do material hidráulico</v>
          </cell>
          <cell r="F1375" t="str">
            <v>m</v>
          </cell>
          <cell r="G1375">
            <v>6953</v>
          </cell>
          <cell r="L1375">
            <v>27.16</v>
          </cell>
          <cell r="N1375">
            <v>27.16</v>
          </cell>
          <cell r="O1375">
            <v>188843.48</v>
          </cell>
        </row>
        <row r="1376">
          <cell r="B1376">
            <v>700</v>
          </cell>
          <cell r="C1376" t="str">
            <v>M</v>
          </cell>
          <cell r="D1376" t="str">
            <v>7.3.4.2.15</v>
          </cell>
          <cell r="E1376" t="str">
            <v xml:space="preserve">Extremidade Bolsa e Flange FºFº classe PN-10 DN 200mm </v>
          </cell>
          <cell r="F1376" t="str">
            <v>pç</v>
          </cell>
          <cell r="G1376">
            <v>4</v>
          </cell>
          <cell r="L1376">
            <v>119.64</v>
          </cell>
          <cell r="N1376">
            <v>119.64</v>
          </cell>
          <cell r="O1376">
            <v>478.56</v>
          </cell>
        </row>
        <row r="1377">
          <cell r="B1377">
            <v>550</v>
          </cell>
          <cell r="C1377" t="str">
            <v>M</v>
          </cell>
          <cell r="D1377" t="str">
            <v>7.2.4.2.28</v>
          </cell>
          <cell r="E1377" t="str">
            <v xml:space="preserve">Extremidade Bolsa e Flange FºFº JGS classe PN-10 DN 300mm </v>
          </cell>
          <cell r="F1377" t="str">
            <v>pç</v>
          </cell>
          <cell r="G1377">
            <v>2</v>
          </cell>
          <cell r="L1377">
            <v>210.55</v>
          </cell>
          <cell r="N1377">
            <v>210.55</v>
          </cell>
          <cell r="O1377">
            <v>421.1</v>
          </cell>
        </row>
        <row r="1378">
          <cell r="B1378">
            <v>1012</v>
          </cell>
          <cell r="C1378" t="str">
            <v>M</v>
          </cell>
          <cell r="D1378" t="str">
            <v>7.5.4.1.29</v>
          </cell>
          <cell r="E1378" t="str">
            <v>Extremidade fofo flange e ponta JE  PN-10 DN 100</v>
          </cell>
          <cell r="F1378" t="str">
            <v>pç</v>
          </cell>
          <cell r="G1378">
            <v>4</v>
          </cell>
          <cell r="L1378">
            <v>36.56</v>
          </cell>
          <cell r="N1378">
            <v>36.56</v>
          </cell>
          <cell r="O1378">
            <v>146.24</v>
          </cell>
        </row>
        <row r="1379">
          <cell r="B1379">
            <v>4217</v>
          </cell>
          <cell r="C1379" t="str">
            <v>M</v>
          </cell>
          <cell r="D1379" t="str">
            <v>10.7.2.1.11</v>
          </cell>
          <cell r="E1379" t="str">
            <v>Extremidade Fofo flange e ponta P/ JE / JM PN-10/16 DN 200mm</v>
          </cell>
          <cell r="F1379" t="str">
            <v>und</v>
          </cell>
          <cell r="G1379">
            <v>32</v>
          </cell>
          <cell r="L1379">
            <v>94.9</v>
          </cell>
          <cell r="N1379">
            <v>94.9</v>
          </cell>
          <cell r="O1379">
            <v>3036.8</v>
          </cell>
        </row>
        <row r="1380">
          <cell r="B1380">
            <v>549</v>
          </cell>
          <cell r="C1380" t="str">
            <v>M</v>
          </cell>
          <cell r="D1380" t="str">
            <v>7.2.4.2.27</v>
          </cell>
          <cell r="E1380" t="str">
            <v xml:space="preserve">Extremidade Ponta e Flange FºFº JGS classe PN-10 DN 250mm </v>
          </cell>
          <cell r="F1380" t="str">
            <v>pç</v>
          </cell>
          <cell r="G1380">
            <v>2</v>
          </cell>
          <cell r="L1380">
            <v>155.84</v>
          </cell>
          <cell r="N1380">
            <v>155.84</v>
          </cell>
          <cell r="O1380">
            <v>311.68</v>
          </cell>
        </row>
        <row r="1381">
          <cell r="B1381">
            <v>1139</v>
          </cell>
          <cell r="C1381" t="str">
            <v>M</v>
          </cell>
          <cell r="D1381" t="str">
            <v>8.4.1.7</v>
          </cell>
          <cell r="E1381" t="str">
            <v xml:space="preserve">Extremidade ponta e flange pn10 fofo dn 300 </v>
          </cell>
          <cell r="F1381" t="str">
            <v>pc</v>
          </cell>
          <cell r="G1381">
            <v>8</v>
          </cell>
          <cell r="L1381">
            <v>180.22</v>
          </cell>
          <cell r="N1381">
            <v>180.22</v>
          </cell>
          <cell r="O1381">
            <v>1441.76</v>
          </cell>
        </row>
        <row r="1382">
          <cell r="B1382">
            <v>1134</v>
          </cell>
          <cell r="C1382" t="str">
            <v>M</v>
          </cell>
          <cell r="D1382" t="str">
            <v>8.4.1.2</v>
          </cell>
          <cell r="E1382" t="str">
            <v>Extremidade FoFo Bolsa e  flange c/aba vedação PN-10 DN 300</v>
          </cell>
          <cell r="F1382" t="str">
            <v>und.</v>
          </cell>
          <cell r="G1382">
            <v>4</v>
          </cell>
          <cell r="L1382">
            <v>524.66999999999996</v>
          </cell>
          <cell r="N1382">
            <v>524.66999999999996</v>
          </cell>
          <cell r="O1382">
            <v>2098.6799999999998</v>
          </cell>
        </row>
        <row r="1383">
          <cell r="B1383">
            <v>4238</v>
          </cell>
          <cell r="C1383" t="str">
            <v>M</v>
          </cell>
          <cell r="D1383" t="str">
            <v>10.7.2.4.2</v>
          </cell>
          <cell r="E1383" t="str">
            <v>Extremidade Fofo flange e ponta com aba de vedação DN 400mm</v>
          </cell>
          <cell r="F1383" t="str">
            <v>pc</v>
          </cell>
          <cell r="G1383">
            <v>2</v>
          </cell>
          <cell r="L1383">
            <v>680.06</v>
          </cell>
          <cell r="N1383">
            <v>680.06</v>
          </cell>
          <cell r="O1383">
            <v>1360.12</v>
          </cell>
        </row>
        <row r="1384">
          <cell r="B1384">
            <v>255</v>
          </cell>
          <cell r="C1384" t="str">
            <v>M</v>
          </cell>
          <cell r="D1384" t="str">
            <v>4.4.3.1</v>
          </cell>
          <cell r="E1384" t="str">
            <v>Extremidade ponta e flange c/ aba de vedaçao fofo PN10 DN 500 78,500 kg</v>
          </cell>
          <cell r="F1384" t="str">
            <v>pc</v>
          </cell>
          <cell r="G1384">
            <v>8</v>
          </cell>
          <cell r="L1384">
            <v>1097</v>
          </cell>
          <cell r="N1384">
            <v>1097</v>
          </cell>
          <cell r="O1384">
            <v>8776</v>
          </cell>
        </row>
        <row r="1385">
          <cell r="B1385">
            <v>266</v>
          </cell>
          <cell r="C1385" t="str">
            <v>M</v>
          </cell>
          <cell r="D1385" t="str">
            <v>4.4.3.12</v>
          </cell>
          <cell r="E1385" t="str">
            <v xml:space="preserve">Flange cego aço DN 600 </v>
          </cell>
          <cell r="F1385" t="str">
            <v>pc</v>
          </cell>
          <cell r="G1385">
            <v>3</v>
          </cell>
          <cell r="L1385">
            <v>823.75</v>
          </cell>
          <cell r="N1385">
            <v>823.75</v>
          </cell>
          <cell r="O1385">
            <v>2471.25</v>
          </cell>
        </row>
        <row r="1386">
          <cell r="B1386">
            <v>267</v>
          </cell>
          <cell r="C1386" t="str">
            <v>M</v>
          </cell>
          <cell r="D1386" t="str">
            <v>4.4.3.13</v>
          </cell>
          <cell r="E1386" t="str">
            <v>Flange cego aço DN 1000</v>
          </cell>
          <cell r="F1386" t="str">
            <v>pc</v>
          </cell>
          <cell r="G1386">
            <v>1</v>
          </cell>
          <cell r="L1386">
            <v>1977.75</v>
          </cell>
          <cell r="N1386">
            <v>1977.75</v>
          </cell>
          <cell r="O1386">
            <v>1977.75</v>
          </cell>
        </row>
        <row r="1387">
          <cell r="B1387">
            <v>157</v>
          </cell>
          <cell r="C1387" t="str">
            <v>M</v>
          </cell>
          <cell r="D1387" t="str">
            <v>3.4.1.17</v>
          </cell>
          <cell r="E1387" t="str">
            <v>Flange cego FoFo PN - 10 DN 100 mm</v>
          </cell>
          <cell r="F1387" t="str">
            <v>un</v>
          </cell>
          <cell r="G1387">
            <v>2</v>
          </cell>
          <cell r="L1387">
            <v>22.01</v>
          </cell>
          <cell r="N1387">
            <v>22.01</v>
          </cell>
          <cell r="O1387">
            <v>44.02</v>
          </cell>
        </row>
        <row r="1388">
          <cell r="B1388">
            <v>3796</v>
          </cell>
          <cell r="C1388" t="str">
            <v>M</v>
          </cell>
          <cell r="D1388" t="str">
            <v>8.5.12.22</v>
          </cell>
          <cell r="E1388" t="str">
            <v>Flange Cego fofo pn 10 DN 200mm</v>
          </cell>
          <cell r="F1388" t="str">
            <v>pç</v>
          </cell>
          <cell r="G1388">
            <v>8</v>
          </cell>
          <cell r="L1388">
            <v>40.369999999999997</v>
          </cell>
          <cell r="N1388">
            <v>40.369999999999997</v>
          </cell>
          <cell r="O1388">
            <v>322.95999999999998</v>
          </cell>
        </row>
        <row r="1389">
          <cell r="B1389">
            <v>2433</v>
          </cell>
          <cell r="C1389" t="str">
            <v>M</v>
          </cell>
          <cell r="D1389" t="str">
            <v>3.5.12.22</v>
          </cell>
          <cell r="E1389" t="str">
            <v>Flange Cego Fofo PN 10 DN 250mm</v>
          </cell>
          <cell r="F1389" t="str">
            <v>pç</v>
          </cell>
          <cell r="G1389">
            <v>3</v>
          </cell>
          <cell r="L1389">
            <v>68.42</v>
          </cell>
          <cell r="N1389">
            <v>68.42</v>
          </cell>
          <cell r="O1389">
            <v>205.26</v>
          </cell>
        </row>
        <row r="1390">
          <cell r="B1390">
            <v>3511</v>
          </cell>
          <cell r="C1390" t="str">
            <v>M</v>
          </cell>
          <cell r="D1390" t="str">
            <v>7.5.12.21</v>
          </cell>
          <cell r="E1390" t="str">
            <v>Flange Cego fofo pn 10 DN 500mm</v>
          </cell>
          <cell r="F1390" t="str">
            <v>pç</v>
          </cell>
          <cell r="G1390">
            <v>1</v>
          </cell>
          <cell r="L1390">
            <v>406.88</v>
          </cell>
          <cell r="N1390">
            <v>406.88</v>
          </cell>
          <cell r="O1390">
            <v>406.88</v>
          </cell>
        </row>
        <row r="1391">
          <cell r="B1391">
            <v>156</v>
          </cell>
          <cell r="C1391" t="str">
            <v>M</v>
          </cell>
          <cell r="D1391" t="str">
            <v>3.4.1.16</v>
          </cell>
          <cell r="E1391" t="str">
            <v>Flange cego FoFo PN - 10 DN 600 mm</v>
          </cell>
          <cell r="F1391" t="str">
            <v>un</v>
          </cell>
          <cell r="G1391">
            <v>8</v>
          </cell>
          <cell r="L1391">
            <v>607.32000000000005</v>
          </cell>
          <cell r="N1391">
            <v>607.32000000000005</v>
          </cell>
          <cell r="O1391">
            <v>4858.5600000000004</v>
          </cell>
        </row>
        <row r="1392">
          <cell r="B1392">
            <v>1355</v>
          </cell>
          <cell r="C1392" t="str">
            <v>M</v>
          </cell>
          <cell r="D1392" t="str">
            <v>11.7.1.14</v>
          </cell>
          <cell r="E1392" t="str">
            <v>Hidrometro velocimetrico de turbina horizontal,classe b, c/corpo  fofo p/agua, c/flanges, dn=300mm, cl.=16kgf/cm2, incl. acess. p/inst. (porcas, parafusos, arruelas, contra-flanges), c/opcao saida p/ telemetria</v>
          </cell>
          <cell r="F1392" t="str">
            <v>cj</v>
          </cell>
          <cell r="G1392">
            <v>1</v>
          </cell>
          <cell r="L1392">
            <v>3040</v>
          </cell>
          <cell r="N1392">
            <v>3040</v>
          </cell>
          <cell r="O1392">
            <v>3040</v>
          </cell>
        </row>
        <row r="1393">
          <cell r="B1393">
            <v>1146</v>
          </cell>
          <cell r="C1393" t="str">
            <v>M</v>
          </cell>
          <cell r="D1393" t="str">
            <v>8.4.1.14</v>
          </cell>
          <cell r="E1393" t="str">
            <v>Hidrometro velocimetrico de turbina horizontal,classe b,c/corpo fofop/agua, c/flanges, dn=300mm, cl.=16kgf/cm2, incl. acess. p/inst. (porcas, parafusos, arruelas, contra-flanges), c/opcaosaida p/telemetria</v>
          </cell>
          <cell r="F1393" t="str">
            <v>cj</v>
          </cell>
          <cell r="G1393">
            <v>3</v>
          </cell>
          <cell r="L1393">
            <v>3800</v>
          </cell>
          <cell r="N1393">
            <v>3800</v>
          </cell>
          <cell r="O1393">
            <v>11400</v>
          </cell>
        </row>
        <row r="1394">
          <cell r="B1394">
            <v>161</v>
          </cell>
          <cell r="C1394" t="str">
            <v>M</v>
          </cell>
          <cell r="D1394" t="str">
            <v>3.4.2.1</v>
          </cell>
          <cell r="E1394" t="str">
            <v>Instalação de Lonas Plásticas para decantação, inclusive suportes e elementos de fixacao, com largura do vão de 2,33 m, h= 1,20ml, ângulo de 60º com a horizontal e espaçamentos de 12 cm entre lonas. (conforme projeto).</v>
          </cell>
          <cell r="F1394" t="str">
            <v>m²</v>
          </cell>
          <cell r="G1394">
            <v>568</v>
          </cell>
          <cell r="L1394">
            <v>149.22</v>
          </cell>
          <cell r="N1394">
            <v>149.22</v>
          </cell>
          <cell r="O1394">
            <v>84756.96</v>
          </cell>
        </row>
        <row r="1395">
          <cell r="B1395">
            <v>2081</v>
          </cell>
          <cell r="C1395" t="str">
            <v>M</v>
          </cell>
          <cell r="D1395" t="str">
            <v>2.1.9.1.6</v>
          </cell>
          <cell r="E1395" t="str">
            <v>Joelho 45º PVC leve DN 150mm</v>
          </cell>
          <cell r="F1395" t="str">
            <v>pç</v>
          </cell>
          <cell r="G1395">
            <v>162</v>
          </cell>
          <cell r="L1395">
            <v>9.51</v>
          </cell>
          <cell r="N1395">
            <v>9.51</v>
          </cell>
          <cell r="O1395">
            <v>1540.62</v>
          </cell>
        </row>
        <row r="1396">
          <cell r="B1396">
            <v>2084</v>
          </cell>
          <cell r="C1396" t="str">
            <v>M</v>
          </cell>
          <cell r="D1396" t="str">
            <v>2.1.9.1.9</v>
          </cell>
          <cell r="E1396" t="str">
            <v>Joelho 45º PVC leve DN 200mm</v>
          </cell>
          <cell r="F1396" t="str">
            <v>pç</v>
          </cell>
          <cell r="G1396">
            <v>2</v>
          </cell>
          <cell r="L1396">
            <v>17.38</v>
          </cell>
          <cell r="N1396">
            <v>17.38</v>
          </cell>
          <cell r="O1396">
            <v>34.76</v>
          </cell>
        </row>
        <row r="1397">
          <cell r="B1397">
            <v>2838</v>
          </cell>
          <cell r="C1397" t="str">
            <v>M</v>
          </cell>
          <cell r="D1397" t="str">
            <v>6.1.9.1.12</v>
          </cell>
          <cell r="E1397" t="str">
            <v>Joelho 45º PVC leve DN 250mm</v>
          </cell>
          <cell r="F1397" t="str">
            <v>pç</v>
          </cell>
          <cell r="G1397">
            <v>2</v>
          </cell>
          <cell r="L1397">
            <v>45.53</v>
          </cell>
          <cell r="N1397">
            <v>45.53</v>
          </cell>
          <cell r="O1397">
            <v>91.06</v>
          </cell>
        </row>
        <row r="1398">
          <cell r="B1398">
            <v>3285</v>
          </cell>
          <cell r="C1398" t="str">
            <v>M</v>
          </cell>
          <cell r="D1398" t="str">
            <v>7.1.9.1.12</v>
          </cell>
          <cell r="E1398" t="str">
            <v>Joelho 45º PVC leve DN 250mm</v>
          </cell>
          <cell r="F1398" t="str">
            <v>pç</v>
          </cell>
          <cell r="G1398">
            <v>1</v>
          </cell>
          <cell r="L1398">
            <v>22.66</v>
          </cell>
          <cell r="N1398">
            <v>22.66</v>
          </cell>
          <cell r="O1398">
            <v>22.66</v>
          </cell>
        </row>
        <row r="1399">
          <cell r="B1399">
            <v>3288</v>
          </cell>
          <cell r="C1399" t="str">
            <v>M</v>
          </cell>
          <cell r="D1399" t="str">
            <v>7.1.9.1.15</v>
          </cell>
          <cell r="E1399" t="str">
            <v>Joelho 45º PVC leve DN 300mm</v>
          </cell>
          <cell r="F1399" t="str">
            <v>pç</v>
          </cell>
          <cell r="G1399">
            <v>1</v>
          </cell>
          <cell r="L1399">
            <v>44.42</v>
          </cell>
          <cell r="N1399">
            <v>44.42</v>
          </cell>
          <cell r="O1399">
            <v>44.42</v>
          </cell>
        </row>
        <row r="1400">
          <cell r="B1400">
            <v>2841</v>
          </cell>
          <cell r="C1400" t="str">
            <v>M</v>
          </cell>
          <cell r="D1400" t="str">
            <v>6.1.9.1.15</v>
          </cell>
          <cell r="E1400" t="str">
            <v>Joelho 45º PVC leve DN 350mm</v>
          </cell>
          <cell r="F1400" t="str">
            <v>pç</v>
          </cell>
          <cell r="G1400">
            <v>1</v>
          </cell>
          <cell r="L1400">
            <v>239.87</v>
          </cell>
          <cell r="N1400">
            <v>239.87</v>
          </cell>
          <cell r="O1400">
            <v>239.87</v>
          </cell>
        </row>
        <row r="1401">
          <cell r="B1401">
            <v>2087</v>
          </cell>
          <cell r="C1401" t="str">
            <v>M</v>
          </cell>
          <cell r="D1401" t="str">
            <v>2.1.9.1.12</v>
          </cell>
          <cell r="E1401" t="str">
            <v>Joelho 45º PVC leve DN 400mm</v>
          </cell>
          <cell r="F1401" t="str">
            <v>pç</v>
          </cell>
          <cell r="G1401">
            <v>2</v>
          </cell>
          <cell r="L1401">
            <v>58.29</v>
          </cell>
          <cell r="N1401">
            <v>58.29</v>
          </cell>
          <cell r="O1401">
            <v>116.58</v>
          </cell>
        </row>
        <row r="1402">
          <cell r="B1402">
            <v>2090</v>
          </cell>
          <cell r="C1402" t="str">
            <v>M</v>
          </cell>
          <cell r="D1402" t="str">
            <v>2.1.9.1.15</v>
          </cell>
          <cell r="E1402" t="str">
            <v>Joelho 45º PVC leve DN 500mm</v>
          </cell>
          <cell r="F1402" t="str">
            <v>pç</v>
          </cell>
          <cell r="G1402">
            <v>2</v>
          </cell>
          <cell r="L1402">
            <v>116.58</v>
          </cell>
          <cell r="N1402">
            <v>116.58</v>
          </cell>
          <cell r="O1402">
            <v>233.16</v>
          </cell>
        </row>
        <row r="1403">
          <cell r="B1403">
            <v>3297</v>
          </cell>
          <cell r="C1403" t="str">
            <v>M</v>
          </cell>
          <cell r="D1403" t="str">
            <v>7.1.9.1.24</v>
          </cell>
          <cell r="E1403" t="str">
            <v>Joelho 45º PVC leve DN 700mm</v>
          </cell>
          <cell r="F1403" t="str">
            <v>pç</v>
          </cell>
          <cell r="G1403">
            <v>1</v>
          </cell>
          <cell r="L1403">
            <v>233.15</v>
          </cell>
          <cell r="N1403">
            <v>233.15</v>
          </cell>
          <cell r="O1403">
            <v>233.15</v>
          </cell>
        </row>
        <row r="1404">
          <cell r="B1404">
            <v>2079</v>
          </cell>
          <cell r="C1404" t="str">
            <v>M</v>
          </cell>
          <cell r="D1404" t="str">
            <v>2.1.9.1.4</v>
          </cell>
          <cell r="E1404" t="str">
            <v>Junção 45º PVC JE NBR 10569 para rede coletora de esgoto DN 150mm</v>
          </cell>
          <cell r="F1404" t="str">
            <v>pç</v>
          </cell>
          <cell r="G1404">
            <v>162</v>
          </cell>
          <cell r="L1404">
            <v>6.86</v>
          </cell>
          <cell r="N1404">
            <v>6.86</v>
          </cell>
          <cell r="O1404">
            <v>1111.32</v>
          </cell>
        </row>
        <row r="1405">
          <cell r="B1405">
            <v>2082</v>
          </cell>
          <cell r="C1405" t="str">
            <v>M</v>
          </cell>
          <cell r="D1405" t="str">
            <v>2.1.9.1.7</v>
          </cell>
          <cell r="E1405" t="str">
            <v>Junção 45º PVC JE NBR 10569 para rede coletora de esgoto DN 200mm</v>
          </cell>
          <cell r="F1405" t="str">
            <v>pç</v>
          </cell>
          <cell r="G1405">
            <v>2</v>
          </cell>
          <cell r="L1405">
            <v>11.38</v>
          </cell>
          <cell r="N1405">
            <v>11.38</v>
          </cell>
          <cell r="O1405">
            <v>22.76</v>
          </cell>
        </row>
        <row r="1406">
          <cell r="B1406">
            <v>2836</v>
          </cell>
          <cell r="C1406" t="str">
            <v>M</v>
          </cell>
          <cell r="D1406" t="str">
            <v>6.1.9.1.10</v>
          </cell>
          <cell r="E1406" t="str">
            <v>Junção 45º PVC JE NBR 10569 para rede coletora de esgoto DN 200mm</v>
          </cell>
          <cell r="F1406" t="str">
            <v>pç</v>
          </cell>
          <cell r="G1406">
            <v>2</v>
          </cell>
          <cell r="L1406">
            <v>11.38</v>
          </cell>
          <cell r="N1406">
            <v>11.38</v>
          </cell>
          <cell r="O1406">
            <v>22.76</v>
          </cell>
        </row>
        <row r="1407">
          <cell r="B1407">
            <v>3283</v>
          </cell>
          <cell r="C1407" t="str">
            <v>M</v>
          </cell>
          <cell r="D1407" t="str">
            <v>7.1.9.1.10</v>
          </cell>
          <cell r="E1407" t="str">
            <v>Junção 45º PVC JE NBR 10569 para rede coletora de esgoto DN 250mm</v>
          </cell>
          <cell r="F1407" t="str">
            <v>pç</v>
          </cell>
          <cell r="G1407">
            <v>1</v>
          </cell>
          <cell r="L1407">
            <v>33.18</v>
          </cell>
          <cell r="N1407">
            <v>33.18</v>
          </cell>
          <cell r="O1407">
            <v>33.18</v>
          </cell>
        </row>
        <row r="1408">
          <cell r="B1408">
            <v>3286</v>
          </cell>
          <cell r="C1408" t="str">
            <v>M</v>
          </cell>
          <cell r="D1408" t="str">
            <v>7.1.9.1.13</v>
          </cell>
          <cell r="E1408" t="str">
            <v>Junção 45º PVC JE NBR 10569 para rede coletora de esgoto DN 300mm</v>
          </cell>
          <cell r="F1408" t="str">
            <v>pç</v>
          </cell>
          <cell r="G1408">
            <v>1</v>
          </cell>
          <cell r="L1408">
            <v>54.27</v>
          </cell>
          <cell r="N1408">
            <v>54.27</v>
          </cell>
          <cell r="O1408">
            <v>54.27</v>
          </cell>
        </row>
        <row r="1409">
          <cell r="B1409">
            <v>2839</v>
          </cell>
          <cell r="C1409" t="str">
            <v>M</v>
          </cell>
          <cell r="D1409" t="str">
            <v>6.1.9.1.13</v>
          </cell>
          <cell r="E1409" t="str">
            <v>Junção 45º PVC JE NBR 10569 para rede coletora de esgoto DN 350mm</v>
          </cell>
          <cell r="F1409" t="str">
            <v>pç</v>
          </cell>
          <cell r="G1409">
            <v>1</v>
          </cell>
          <cell r="L1409">
            <v>79.790000000000006</v>
          </cell>
          <cell r="N1409">
            <v>79.790000000000006</v>
          </cell>
          <cell r="O1409">
            <v>79.790000000000006</v>
          </cell>
        </row>
        <row r="1410">
          <cell r="B1410">
            <v>2085</v>
          </cell>
          <cell r="C1410" t="str">
            <v>M</v>
          </cell>
          <cell r="D1410" t="str">
            <v>2.1.9.1.10</v>
          </cell>
          <cell r="E1410" t="str">
            <v>Junção 45º PVC JE NBR 10569 para rede coletora de esgoto DN 400mm</v>
          </cell>
          <cell r="F1410" t="str">
            <v>pç</v>
          </cell>
          <cell r="G1410">
            <v>2</v>
          </cell>
          <cell r="L1410">
            <v>108.32</v>
          </cell>
          <cell r="N1410">
            <v>108.32</v>
          </cell>
          <cell r="O1410">
            <v>216.64</v>
          </cell>
        </row>
        <row r="1411">
          <cell r="B1411">
            <v>2088</v>
          </cell>
          <cell r="C1411" t="str">
            <v>M</v>
          </cell>
          <cell r="D1411" t="str">
            <v>2.1.9.1.13</v>
          </cell>
          <cell r="E1411" t="str">
            <v>Junção 45º PVC JE NBR 10569 para rede coletora de esgoto DN 500mm</v>
          </cell>
          <cell r="F1411" t="str">
            <v>pç</v>
          </cell>
          <cell r="G1411">
            <v>2</v>
          </cell>
          <cell r="L1411">
            <v>272.01</v>
          </cell>
          <cell r="N1411">
            <v>272.01</v>
          </cell>
          <cell r="O1411">
            <v>544.02</v>
          </cell>
        </row>
        <row r="1412">
          <cell r="B1412">
            <v>3295</v>
          </cell>
          <cell r="C1412" t="str">
            <v>M</v>
          </cell>
          <cell r="D1412" t="str">
            <v>7.1.9.1.22</v>
          </cell>
          <cell r="E1412" t="str">
            <v>Junção 45º PVC JE NBR 10569 para rede coletora de esgoto DN 700mm</v>
          </cell>
          <cell r="F1412" t="str">
            <v>pç</v>
          </cell>
          <cell r="G1412">
            <v>1</v>
          </cell>
          <cell r="L1412">
            <v>544.02</v>
          </cell>
          <cell r="N1412">
            <v>544.02</v>
          </cell>
          <cell r="O1412">
            <v>544.02</v>
          </cell>
        </row>
        <row r="1413">
          <cell r="B1413">
            <v>699</v>
          </cell>
          <cell r="C1413" t="str">
            <v>M</v>
          </cell>
          <cell r="D1413" t="str">
            <v>7.3.4.2.14</v>
          </cell>
          <cell r="E1413" t="str">
            <v xml:space="preserve">Junta de Desmontagem FºFº DN 200mm </v>
          </cell>
          <cell r="F1413" t="str">
            <v>pç</v>
          </cell>
          <cell r="G1413">
            <v>4</v>
          </cell>
          <cell r="L1413">
            <v>360</v>
          </cell>
          <cell r="N1413">
            <v>360</v>
          </cell>
          <cell r="O1413">
            <v>1440</v>
          </cell>
        </row>
        <row r="1414">
          <cell r="B1414">
            <v>4216</v>
          </cell>
          <cell r="C1414" t="str">
            <v>M</v>
          </cell>
          <cell r="D1414" t="str">
            <v>10.7.2.1.10</v>
          </cell>
          <cell r="E1414" t="str">
            <v>Junta de Desmontagem fofo PN 10 DN 200mm</v>
          </cell>
          <cell r="F1414" t="str">
            <v>pc</v>
          </cell>
          <cell r="G1414">
            <v>16</v>
          </cell>
          <cell r="L1414">
            <v>450</v>
          </cell>
          <cell r="N1414">
            <v>450</v>
          </cell>
          <cell r="O1414">
            <v>7200</v>
          </cell>
        </row>
        <row r="1415">
          <cell r="B1415">
            <v>548</v>
          </cell>
          <cell r="C1415" t="str">
            <v>M</v>
          </cell>
          <cell r="D1415" t="str">
            <v>7.2.4.2.26</v>
          </cell>
          <cell r="E1415" t="str">
            <v>Junta de Desmontagem F°Fº DN 250mm</v>
          </cell>
          <cell r="F1415" t="str">
            <v>pç</v>
          </cell>
          <cell r="G1415">
            <v>2</v>
          </cell>
          <cell r="L1415">
            <v>480</v>
          </cell>
          <cell r="N1415">
            <v>480</v>
          </cell>
          <cell r="O1415">
            <v>960</v>
          </cell>
        </row>
        <row r="1416">
          <cell r="B1416">
            <v>2428</v>
          </cell>
          <cell r="C1416" t="str">
            <v>M</v>
          </cell>
          <cell r="D1416" t="str">
            <v>3.5.12.17</v>
          </cell>
          <cell r="E1416" t="str">
            <v>Junta de desmontagem Travada FoFo JDTA DN 100mm</v>
          </cell>
          <cell r="F1416" t="str">
            <v>pç</v>
          </cell>
          <cell r="G1416">
            <v>6</v>
          </cell>
          <cell r="L1416">
            <v>200</v>
          </cell>
          <cell r="N1416">
            <v>200</v>
          </cell>
          <cell r="O1416">
            <v>1200</v>
          </cell>
        </row>
        <row r="1417">
          <cell r="B1417">
            <v>3155</v>
          </cell>
          <cell r="C1417" t="str">
            <v>M</v>
          </cell>
          <cell r="D1417" t="str">
            <v>6.5.12.16</v>
          </cell>
          <cell r="E1417" t="str">
            <v>Junta de desmontagem Travada FoFo JDTA DN 150mm</v>
          </cell>
          <cell r="F1417" t="str">
            <v>pç</v>
          </cell>
          <cell r="G1417">
            <v>6</v>
          </cell>
          <cell r="L1417">
            <v>325</v>
          </cell>
          <cell r="N1417">
            <v>325</v>
          </cell>
          <cell r="O1417">
            <v>1950</v>
          </cell>
        </row>
        <row r="1418">
          <cell r="B1418">
            <v>2427</v>
          </cell>
          <cell r="C1418" t="str">
            <v>M</v>
          </cell>
          <cell r="D1418" t="str">
            <v>3.5.12.16</v>
          </cell>
          <cell r="E1418" t="str">
            <v>Junta de desmontagem Travada FoFo JDTA DN 200mm</v>
          </cell>
          <cell r="F1418" t="str">
            <v>pç</v>
          </cell>
          <cell r="G1418">
            <v>5</v>
          </cell>
          <cell r="L1418">
            <v>450</v>
          </cell>
          <cell r="N1418">
            <v>450</v>
          </cell>
          <cell r="O1418">
            <v>2250</v>
          </cell>
        </row>
        <row r="1419">
          <cell r="B1419">
            <v>3505</v>
          </cell>
          <cell r="C1419" t="str">
            <v>M</v>
          </cell>
          <cell r="D1419" t="str">
            <v>7.5.12.15</v>
          </cell>
          <cell r="E1419" t="str">
            <v>Junta de desmontagem Travada FoFo JDTA DN 400mm</v>
          </cell>
          <cell r="F1419" t="str">
            <v>pç</v>
          </cell>
          <cell r="G1419">
            <v>2</v>
          </cell>
          <cell r="L1419">
            <v>1400</v>
          </cell>
          <cell r="N1419">
            <v>1400</v>
          </cell>
          <cell r="O1419">
            <v>2800</v>
          </cell>
        </row>
        <row r="1420">
          <cell r="B1420">
            <v>264</v>
          </cell>
          <cell r="C1420" t="str">
            <v>M</v>
          </cell>
          <cell r="D1420" t="str">
            <v>4.4.3.10</v>
          </cell>
          <cell r="E1420" t="str">
            <v xml:space="preserve">Junta de montagem tipo Gibault aço DN 600 </v>
          </cell>
          <cell r="F1420" t="str">
            <v>pc</v>
          </cell>
          <cell r="G1420">
            <v>2</v>
          </cell>
          <cell r="L1420">
            <v>444.74</v>
          </cell>
          <cell r="N1420">
            <v>444.74</v>
          </cell>
          <cell r="O1420">
            <v>889.48</v>
          </cell>
        </row>
        <row r="1421">
          <cell r="B1421">
            <v>155</v>
          </cell>
          <cell r="C1421" t="str">
            <v>M</v>
          </cell>
          <cell r="D1421" t="str">
            <v>3.4.1.15</v>
          </cell>
          <cell r="E1421" t="str">
            <v>Junta Gibault FoFo, DN 100   9,000 kg</v>
          </cell>
          <cell r="F1421" t="str">
            <v>un</v>
          </cell>
          <cell r="G1421">
            <v>1</v>
          </cell>
          <cell r="L1421">
            <v>28.8</v>
          </cell>
          <cell r="N1421">
            <v>28.8</v>
          </cell>
          <cell r="O1421">
            <v>28.8</v>
          </cell>
        </row>
        <row r="1422">
          <cell r="B1422">
            <v>1140</v>
          </cell>
          <cell r="C1422" t="str">
            <v>M</v>
          </cell>
          <cell r="D1422" t="str">
            <v>8.4.1.8</v>
          </cell>
          <cell r="E1422" t="str">
            <v>Junta Gibault fofo dn 300 34,000 kg</v>
          </cell>
          <cell r="F1422" t="str">
            <v>pc</v>
          </cell>
          <cell r="G1422">
            <v>8</v>
          </cell>
          <cell r="L1422">
            <v>118.46</v>
          </cell>
          <cell r="N1422">
            <v>118.46</v>
          </cell>
          <cell r="O1422">
            <v>947.68</v>
          </cell>
        </row>
        <row r="1423">
          <cell r="B1423">
            <v>265</v>
          </cell>
          <cell r="C1423" t="str">
            <v>M</v>
          </cell>
          <cell r="D1423" t="str">
            <v>4.4.3.11</v>
          </cell>
          <cell r="E1423" t="str">
            <v xml:space="preserve">Junta tipo dresser aço DN 1000 </v>
          </cell>
          <cell r="F1423" t="str">
            <v>pc</v>
          </cell>
          <cell r="G1423">
            <v>1</v>
          </cell>
          <cell r="L1423">
            <v>1920</v>
          </cell>
          <cell r="N1423">
            <v>1920</v>
          </cell>
          <cell r="O1423">
            <v>1920</v>
          </cell>
        </row>
        <row r="1424">
          <cell r="B1424">
            <v>1408</v>
          </cell>
          <cell r="C1424" t="str">
            <v>M</v>
          </cell>
          <cell r="D1424" t="str">
            <v>12.5.5</v>
          </cell>
          <cell r="E1424" t="str">
            <v>Luva FoFo JGS DN 100 5,400 kg</v>
          </cell>
          <cell r="F1424" t="str">
            <v>pç</v>
          </cell>
          <cell r="G1424">
            <v>4</v>
          </cell>
          <cell r="L1424">
            <v>34.03</v>
          </cell>
          <cell r="N1424">
            <v>34.03</v>
          </cell>
          <cell r="O1424">
            <v>136.12</v>
          </cell>
        </row>
        <row r="1425">
          <cell r="B1425">
            <v>1498</v>
          </cell>
          <cell r="C1425" t="str">
            <v>M</v>
          </cell>
          <cell r="D1425" t="str">
            <v>13.5.12</v>
          </cell>
          <cell r="E1425" t="str">
            <v>Luva em fofo JGS pn10 DN 100 11,800 kg</v>
          </cell>
          <cell r="F1425" t="str">
            <v>pç</v>
          </cell>
          <cell r="G1425">
            <v>4</v>
          </cell>
          <cell r="L1425">
            <v>34.03</v>
          </cell>
          <cell r="N1425">
            <v>34.03</v>
          </cell>
          <cell r="O1425">
            <v>136.12</v>
          </cell>
        </row>
        <row r="1426">
          <cell r="B1426">
            <v>1499</v>
          </cell>
          <cell r="C1426" t="str">
            <v>M</v>
          </cell>
          <cell r="D1426" t="str">
            <v>13.5.13</v>
          </cell>
          <cell r="E1426" t="str">
            <v>Luva em fofo JGS pn10 DN 150 18,700 kg</v>
          </cell>
          <cell r="F1426" t="str">
            <v>pç</v>
          </cell>
          <cell r="G1426">
            <v>3</v>
          </cell>
          <cell r="L1426">
            <v>45.7</v>
          </cell>
          <cell r="N1426">
            <v>45.7</v>
          </cell>
          <cell r="O1426">
            <v>137.1</v>
          </cell>
        </row>
        <row r="1427">
          <cell r="B1427">
            <v>1410</v>
          </cell>
          <cell r="C1427" t="str">
            <v>M</v>
          </cell>
          <cell r="D1427" t="str">
            <v>12.5.7</v>
          </cell>
          <cell r="E1427" t="str">
            <v>Luva FoFo JGS DN 300 46,300 kg</v>
          </cell>
          <cell r="F1427" t="str">
            <v>pç</v>
          </cell>
          <cell r="G1427">
            <v>1</v>
          </cell>
          <cell r="L1427">
            <v>121.06</v>
          </cell>
          <cell r="N1427">
            <v>121.06</v>
          </cell>
          <cell r="O1427">
            <v>121.06</v>
          </cell>
        </row>
        <row r="1428">
          <cell r="B1428">
            <v>440</v>
          </cell>
          <cell r="C1428" t="str">
            <v>M</v>
          </cell>
          <cell r="D1428" t="str">
            <v>7.1.6.16</v>
          </cell>
          <cell r="E1428" t="str">
            <v>Luva de correr c/ bolsas jm FoFo DN 500 je  172,300kg</v>
          </cell>
          <cell r="F1428" t="str">
            <v>pc</v>
          </cell>
          <cell r="G1428">
            <v>1</v>
          </cell>
          <cell r="L1428">
            <v>1206.0999999999999</v>
          </cell>
          <cell r="N1428">
            <v>1206.0999999999999</v>
          </cell>
          <cell r="O1428">
            <v>1206.0999999999999</v>
          </cell>
        </row>
        <row r="1429">
          <cell r="B1429">
            <v>698</v>
          </cell>
          <cell r="C1429" t="str">
            <v>M</v>
          </cell>
          <cell r="D1429" t="str">
            <v>7.3.4.2.13</v>
          </cell>
          <cell r="E1429" t="str">
            <v>Medidor de vazão tipo turbina, sistema de medição por contador mecânico/transmissor eletro - ótico p/ PLC DN 200mm FºFº</v>
          </cell>
          <cell r="F1429" t="str">
            <v>pç</v>
          </cell>
          <cell r="G1429">
            <v>2</v>
          </cell>
          <cell r="L1429">
            <v>3640</v>
          </cell>
          <cell r="N1429">
            <v>3640</v>
          </cell>
          <cell r="O1429">
            <v>7280</v>
          </cell>
        </row>
        <row r="1430">
          <cell r="B1430">
            <v>547</v>
          </cell>
          <cell r="C1430" t="str">
            <v>M</v>
          </cell>
          <cell r="D1430" t="str">
            <v>7.2.4.2.25</v>
          </cell>
          <cell r="E1430" t="str">
            <v>Medidor de vazão tipo turbina, sistema de medição por contador mecânico/transmissor eletro - ótico p/ PLC DN 250mm FºFº</v>
          </cell>
          <cell r="F1430" t="str">
            <v>pç</v>
          </cell>
          <cell r="G1430">
            <v>1</v>
          </cell>
          <cell r="L1430">
            <v>4960</v>
          </cell>
          <cell r="N1430">
            <v>4960</v>
          </cell>
          <cell r="O1430">
            <v>4960</v>
          </cell>
        </row>
        <row r="1431">
          <cell r="B1431">
            <v>1598</v>
          </cell>
          <cell r="C1431" t="str">
            <v>M</v>
          </cell>
          <cell r="D1431" t="str">
            <v>15.1.2.1</v>
          </cell>
          <cell r="E1431" t="str">
            <v>Montagem de instalações elétricas</v>
          </cell>
          <cell r="F1431" t="str">
            <v>un</v>
          </cell>
          <cell r="G1431">
            <v>1</v>
          </cell>
          <cell r="L1431">
            <v>259.14999999999998</v>
          </cell>
          <cell r="N1431">
            <v>259.14999999999998</v>
          </cell>
          <cell r="O1431">
            <v>259.14999999999998</v>
          </cell>
        </row>
        <row r="1432">
          <cell r="B1432">
            <v>1688</v>
          </cell>
          <cell r="C1432" t="str">
            <v>M</v>
          </cell>
          <cell r="D1432" t="str">
            <v>15.4.2.1</v>
          </cell>
          <cell r="E1432" t="str">
            <v>Montagem de instalações elétricas</v>
          </cell>
          <cell r="F1432" t="str">
            <v>un</v>
          </cell>
          <cell r="G1432">
            <v>1</v>
          </cell>
          <cell r="L1432">
            <v>8727.77</v>
          </cell>
          <cell r="N1432">
            <v>8727.77</v>
          </cell>
          <cell r="O1432">
            <v>8727.77</v>
          </cell>
        </row>
        <row r="1433">
          <cell r="B1433">
            <v>1733</v>
          </cell>
          <cell r="C1433" t="str">
            <v>M</v>
          </cell>
          <cell r="D1433" t="str">
            <v>15.5.2.1</v>
          </cell>
          <cell r="E1433" t="str">
            <v>Montagem de enstalações elétricas</v>
          </cell>
          <cell r="F1433" t="str">
            <v>un</v>
          </cell>
          <cell r="G1433">
            <v>1</v>
          </cell>
          <cell r="L1433">
            <v>10721.56</v>
          </cell>
          <cell r="N1433">
            <v>10721.56</v>
          </cell>
          <cell r="O1433">
            <v>10721.56</v>
          </cell>
        </row>
        <row r="1434">
          <cell r="B1434">
            <v>1677</v>
          </cell>
          <cell r="C1434" t="str">
            <v>M</v>
          </cell>
          <cell r="D1434" t="str">
            <v>15.3.2.1</v>
          </cell>
          <cell r="E1434" t="str">
            <v>Montagem de instalações elétricas</v>
          </cell>
          <cell r="F1434" t="str">
            <v>un</v>
          </cell>
          <cell r="G1434">
            <v>1</v>
          </cell>
          <cell r="L1434">
            <v>12078.82</v>
          </cell>
          <cell r="N1434">
            <v>12078.82</v>
          </cell>
          <cell r="O1434">
            <v>12078.82</v>
          </cell>
        </row>
        <row r="1435">
          <cell r="B1435">
            <v>1774</v>
          </cell>
          <cell r="C1435" t="str">
            <v>M</v>
          </cell>
          <cell r="D1435" t="str">
            <v>15.6.2.1</v>
          </cell>
          <cell r="E1435" t="str">
            <v>Montagem da instalações elétricas</v>
          </cell>
          <cell r="F1435" t="str">
            <v>un</v>
          </cell>
          <cell r="G1435">
            <v>1</v>
          </cell>
          <cell r="L1435">
            <v>73974.86</v>
          </cell>
          <cell r="N1435">
            <v>73974.86</v>
          </cell>
          <cell r="O1435">
            <v>73974.86</v>
          </cell>
        </row>
        <row r="1436">
          <cell r="B1436">
            <v>4322</v>
          </cell>
          <cell r="C1436" t="str">
            <v>M</v>
          </cell>
          <cell r="D1436" t="str">
            <v>12.1.1.2.1</v>
          </cell>
          <cell r="E1436" t="str">
            <v>Montagem e instalação da Subestação</v>
          </cell>
          <cell r="F1436" t="str">
            <v>un</v>
          </cell>
          <cell r="G1436">
            <v>2</v>
          </cell>
          <cell r="L1436">
            <v>19262.79</v>
          </cell>
          <cell r="N1436">
            <v>19262.79</v>
          </cell>
          <cell r="O1436">
            <v>38525.58</v>
          </cell>
        </row>
        <row r="1437">
          <cell r="B1437">
            <v>3806</v>
          </cell>
          <cell r="C1437" t="str">
            <v>M</v>
          </cell>
          <cell r="D1437" t="str">
            <v>8.5.16.1</v>
          </cell>
          <cell r="E1437" t="str">
            <v>Montagem e instalação de conjunto moto-bomba submersível (eixo vertical) em poços tubulares, potência maior que  30 CV</v>
          </cell>
          <cell r="F1437" t="str">
            <v>un</v>
          </cell>
          <cell r="G1437">
            <v>4</v>
          </cell>
          <cell r="L1437">
            <v>6400.4</v>
          </cell>
          <cell r="N1437">
            <v>6400.4</v>
          </cell>
          <cell r="O1437">
            <v>25601.599999999999</v>
          </cell>
        </row>
        <row r="1438">
          <cell r="B1438">
            <v>3171</v>
          </cell>
          <cell r="C1438" t="str">
            <v>M</v>
          </cell>
          <cell r="D1438" t="str">
            <v>6.5.16.1</v>
          </cell>
          <cell r="E1438" t="str">
            <v>Montagem e instalação de conjunto moto-bomba submersível (eixo vertical) em poços tubulares, potência maior que  30 CV</v>
          </cell>
          <cell r="F1438" t="str">
            <v>un</v>
          </cell>
          <cell r="G1438">
            <v>2</v>
          </cell>
          <cell r="L1438">
            <v>6400.4</v>
          </cell>
          <cell r="N1438">
            <v>6400.4</v>
          </cell>
          <cell r="O1438">
            <v>12800.8</v>
          </cell>
        </row>
        <row r="1439">
          <cell r="B1439">
            <v>2739</v>
          </cell>
          <cell r="C1439" t="str">
            <v>M</v>
          </cell>
          <cell r="D1439" t="str">
            <v>4.5.16.1</v>
          </cell>
          <cell r="E1439" t="str">
            <v>Montagem e instalação de conjunto moto-bomba submersível (eixo vertical) em poços tubulares, potência maior que  30 CV</v>
          </cell>
          <cell r="F1439" t="str">
            <v>un</v>
          </cell>
          <cell r="G1439">
            <v>2</v>
          </cell>
          <cell r="L1439">
            <v>11131.2</v>
          </cell>
          <cell r="N1439">
            <v>11131.2</v>
          </cell>
          <cell r="O1439">
            <v>22262.400000000001</v>
          </cell>
        </row>
        <row r="1440">
          <cell r="B1440">
            <v>2443</v>
          </cell>
          <cell r="C1440" t="str">
            <v>M</v>
          </cell>
          <cell r="D1440" t="str">
            <v>3.5.16.1</v>
          </cell>
          <cell r="E1440" t="str">
            <v>Montagem e instalação de conjunto moto-bomba submersível (eixo vertical) em poços tubulares, potência maior que  30 CV</v>
          </cell>
          <cell r="F1440" t="str">
            <v>un</v>
          </cell>
          <cell r="G1440">
            <v>2</v>
          </cell>
          <cell r="L1440">
            <v>16696.8</v>
          </cell>
          <cell r="N1440">
            <v>16696.8</v>
          </cell>
          <cell r="O1440">
            <v>33393.599999999999</v>
          </cell>
        </row>
        <row r="1441">
          <cell r="B1441">
            <v>3521</v>
          </cell>
          <cell r="C1441" t="str">
            <v>M</v>
          </cell>
          <cell r="D1441" t="str">
            <v>7.5.16.1</v>
          </cell>
          <cell r="E1441" t="str">
            <v>Montagem e instalação de conjunto moto-bomba submersível (eixo vertical) em poços tubulares, potência maior que  30 CV</v>
          </cell>
          <cell r="F1441" t="str">
            <v>un</v>
          </cell>
          <cell r="G1441">
            <v>2</v>
          </cell>
          <cell r="L1441">
            <v>36463.199999999997</v>
          </cell>
          <cell r="N1441">
            <v>36463.199999999997</v>
          </cell>
          <cell r="O1441">
            <v>72926.399999999994</v>
          </cell>
        </row>
        <row r="1442">
          <cell r="B1442">
            <v>2162</v>
          </cell>
          <cell r="C1442" t="str">
            <v>M</v>
          </cell>
          <cell r="D1442" t="str">
            <v>2.4.2.1</v>
          </cell>
          <cell r="E1442" t="str">
            <v>Montagem e instalação de conjunto moto-bomba submersível (eixo vertical) em poços tubulares, potência maior que  30 CV</v>
          </cell>
          <cell r="F1442" t="str">
            <v>un</v>
          </cell>
          <cell r="G1442">
            <v>1</v>
          </cell>
          <cell r="L1442">
            <v>61987.44</v>
          </cell>
          <cell r="N1442">
            <v>61987.44</v>
          </cell>
          <cell r="O1442">
            <v>61987.44</v>
          </cell>
        </row>
        <row r="1443">
          <cell r="B1443">
            <v>5394</v>
          </cell>
          <cell r="C1443" t="str">
            <v>M</v>
          </cell>
          <cell r="D1443" t="str">
            <v>12.6.3.2.1</v>
          </cell>
          <cell r="E1443" t="str">
            <v>Montagem e instalação de materiais e equipamentos eletricos</v>
          </cell>
          <cell r="F1443" t="str">
            <v>un</v>
          </cell>
          <cell r="G1443">
            <v>2</v>
          </cell>
          <cell r="L1443">
            <v>21326.99</v>
          </cell>
          <cell r="N1443">
            <v>21326.99</v>
          </cell>
          <cell r="O1443">
            <v>42653.98</v>
          </cell>
        </row>
        <row r="1444">
          <cell r="B1444">
            <v>4936</v>
          </cell>
          <cell r="C1444" t="str">
            <v>M</v>
          </cell>
          <cell r="D1444" t="str">
            <v>12.4.3.2.1</v>
          </cell>
          <cell r="E1444" t="str">
            <v>Montagem e instalação de materiais e equipamentos eletricos</v>
          </cell>
          <cell r="F1444" t="str">
            <v>un</v>
          </cell>
          <cell r="G1444">
            <v>1</v>
          </cell>
          <cell r="L1444">
            <v>21430.94</v>
          </cell>
          <cell r="N1444">
            <v>21430.94</v>
          </cell>
          <cell r="O1444">
            <v>21430.94</v>
          </cell>
        </row>
        <row r="1445">
          <cell r="B1445">
            <v>4712</v>
          </cell>
          <cell r="C1445" t="str">
            <v>M</v>
          </cell>
          <cell r="D1445" t="str">
            <v>12.3.3.2.1</v>
          </cell>
          <cell r="E1445" t="str">
            <v>Montagem e instalação de materiais e equipamentos eletricos</v>
          </cell>
          <cell r="F1445" t="str">
            <v>un</v>
          </cell>
          <cell r="G1445">
            <v>1</v>
          </cell>
          <cell r="L1445">
            <v>27648.53</v>
          </cell>
          <cell r="N1445">
            <v>27648.53</v>
          </cell>
          <cell r="O1445">
            <v>27648.53</v>
          </cell>
        </row>
        <row r="1446">
          <cell r="B1446">
            <v>4486</v>
          </cell>
          <cell r="C1446" t="str">
            <v>M</v>
          </cell>
          <cell r="D1446" t="str">
            <v>12.2.3.2.1</v>
          </cell>
          <cell r="E1446" t="str">
            <v>Montagem e instalação de materiais e equipamentos eletricos</v>
          </cell>
          <cell r="F1446" t="str">
            <v>un</v>
          </cell>
          <cell r="G1446">
            <v>1</v>
          </cell>
          <cell r="L1446">
            <v>27746.29</v>
          </cell>
          <cell r="N1446">
            <v>27746.29</v>
          </cell>
          <cell r="O1446">
            <v>27746.29</v>
          </cell>
        </row>
        <row r="1447">
          <cell r="B1447">
            <v>4354</v>
          </cell>
          <cell r="C1447" t="str">
            <v>M</v>
          </cell>
          <cell r="D1447" t="str">
            <v>12.1.3.2.1</v>
          </cell>
          <cell r="E1447" t="str">
            <v>Montagem e instalação de materiais e equipamentos eletricos</v>
          </cell>
          <cell r="F1447" t="str">
            <v>un</v>
          </cell>
          <cell r="G1447">
            <v>2</v>
          </cell>
          <cell r="L1447">
            <v>52646.96</v>
          </cell>
          <cell r="N1447">
            <v>52646.96</v>
          </cell>
          <cell r="O1447">
            <v>105293.92</v>
          </cell>
        </row>
        <row r="1448">
          <cell r="B1448">
            <v>5531</v>
          </cell>
          <cell r="C1448" t="str">
            <v>M</v>
          </cell>
          <cell r="D1448" t="str">
            <v>12.6.4.2.1</v>
          </cell>
          <cell r="E1448" t="str">
            <v>Montagem e instalação de materiais eletricos</v>
          </cell>
          <cell r="F1448" t="str">
            <v>un</v>
          </cell>
          <cell r="G1448">
            <v>2</v>
          </cell>
          <cell r="L1448">
            <v>15342.54</v>
          </cell>
          <cell r="N1448">
            <v>15342.54</v>
          </cell>
          <cell r="O1448">
            <v>30685.08</v>
          </cell>
        </row>
        <row r="1449">
          <cell r="B1449">
            <v>5072</v>
          </cell>
          <cell r="C1449" t="str">
            <v>M</v>
          </cell>
          <cell r="D1449" t="str">
            <v>12.4.4.2.1</v>
          </cell>
          <cell r="E1449" t="str">
            <v>Montagem e instalação de materiais eletricos</v>
          </cell>
          <cell r="F1449" t="str">
            <v>un</v>
          </cell>
          <cell r="G1449">
            <v>1</v>
          </cell>
          <cell r="L1449">
            <v>19062.45</v>
          </cell>
          <cell r="N1449">
            <v>19062.45</v>
          </cell>
          <cell r="O1449">
            <v>19062.45</v>
          </cell>
        </row>
        <row r="1450">
          <cell r="B1450">
            <v>4847</v>
          </cell>
          <cell r="C1450" t="str">
            <v>M</v>
          </cell>
          <cell r="D1450" t="str">
            <v>12.3.4.2.1</v>
          </cell>
          <cell r="E1450" t="str">
            <v>Montagem e instalação de materiais eletricos</v>
          </cell>
          <cell r="F1450" t="str">
            <v>un</v>
          </cell>
          <cell r="G1450">
            <v>1</v>
          </cell>
          <cell r="L1450">
            <v>35066.629999999997</v>
          </cell>
          <cell r="N1450">
            <v>35066.629999999997</v>
          </cell>
          <cell r="O1450">
            <v>35066.629999999997</v>
          </cell>
        </row>
        <row r="1451">
          <cell r="B1451">
            <v>4621</v>
          </cell>
          <cell r="C1451" t="str">
            <v>M</v>
          </cell>
          <cell r="D1451" t="str">
            <v>12.2.4.2.1</v>
          </cell>
          <cell r="E1451" t="str">
            <v>Montagem e instalação de materiais eletricos</v>
          </cell>
          <cell r="F1451" t="str">
            <v>un</v>
          </cell>
          <cell r="G1451">
            <v>1</v>
          </cell>
          <cell r="L1451">
            <v>40338.769999999997</v>
          </cell>
          <cell r="N1451">
            <v>40338.769999999997</v>
          </cell>
          <cell r="O1451">
            <v>40338.769999999997</v>
          </cell>
        </row>
        <row r="1452">
          <cell r="B1452">
            <v>4395</v>
          </cell>
          <cell r="C1452" t="str">
            <v>M</v>
          </cell>
          <cell r="D1452" t="str">
            <v>12.1.4.2.1</v>
          </cell>
          <cell r="E1452" t="str">
            <v>Montagem e instalação de materiais eletricos</v>
          </cell>
          <cell r="F1452" t="str">
            <v>un</v>
          </cell>
          <cell r="G1452">
            <v>1</v>
          </cell>
          <cell r="L1452">
            <v>90597.43</v>
          </cell>
          <cell r="N1452">
            <v>90597.43</v>
          </cell>
          <cell r="O1452">
            <v>90597.43</v>
          </cell>
        </row>
        <row r="1453">
          <cell r="B1453">
            <v>5305</v>
          </cell>
          <cell r="C1453" t="str">
            <v>M</v>
          </cell>
          <cell r="D1453" t="str">
            <v>12.5.4.2.1</v>
          </cell>
          <cell r="E1453" t="str">
            <v>Montagem e instalação de materiais eletricos</v>
          </cell>
          <cell r="F1453" t="str">
            <v>un</v>
          </cell>
          <cell r="G1453">
            <v>1</v>
          </cell>
          <cell r="L1453">
            <v>98399.25</v>
          </cell>
          <cell r="N1453">
            <v>98399.25</v>
          </cell>
          <cell r="O1453">
            <v>98399.25</v>
          </cell>
        </row>
        <row r="1454">
          <cell r="B1454">
            <v>5594</v>
          </cell>
          <cell r="C1454" t="str">
            <v>M</v>
          </cell>
          <cell r="D1454" t="str">
            <v>12.7.2.2.1</v>
          </cell>
          <cell r="E1454" t="str">
            <v xml:space="preserve">Montagem e instalação do material elétrico </v>
          </cell>
          <cell r="F1454" t="str">
            <v>un</v>
          </cell>
          <cell r="G1454">
            <v>1</v>
          </cell>
          <cell r="L1454">
            <v>3942.2</v>
          </cell>
          <cell r="N1454">
            <v>3942.2</v>
          </cell>
          <cell r="O1454">
            <v>3942.2</v>
          </cell>
        </row>
        <row r="1455">
          <cell r="B1455">
            <v>4910</v>
          </cell>
          <cell r="C1455" t="str">
            <v>M</v>
          </cell>
          <cell r="D1455" t="str">
            <v>12.4.2.2.1</v>
          </cell>
          <cell r="E1455" t="str">
            <v xml:space="preserve">Montagem e instalação do material elétrico </v>
          </cell>
          <cell r="F1455" t="str">
            <v>un</v>
          </cell>
          <cell r="G1455">
            <v>2</v>
          </cell>
          <cell r="L1455">
            <v>4067</v>
          </cell>
          <cell r="N1455">
            <v>4067</v>
          </cell>
          <cell r="O1455">
            <v>8134</v>
          </cell>
        </row>
        <row r="1456">
          <cell r="B1456">
            <v>4686</v>
          </cell>
          <cell r="C1456" t="str">
            <v>M</v>
          </cell>
          <cell r="D1456" t="str">
            <v>12.3.2.2.1</v>
          </cell>
          <cell r="E1456" t="str">
            <v xml:space="preserve">Montagem e instalação do material elétrico </v>
          </cell>
          <cell r="F1456" t="str">
            <v>un</v>
          </cell>
          <cell r="G1456">
            <v>1</v>
          </cell>
          <cell r="L1456">
            <v>4449.1400000000003</v>
          </cell>
          <cell r="N1456">
            <v>4449.1400000000003</v>
          </cell>
          <cell r="O1456">
            <v>4449.1400000000003</v>
          </cell>
        </row>
        <row r="1457">
          <cell r="B1457">
            <v>4328</v>
          </cell>
          <cell r="C1457" t="str">
            <v>M</v>
          </cell>
          <cell r="D1457" t="str">
            <v>12.1.2.2.1</v>
          </cell>
          <cell r="E1457" t="str">
            <v xml:space="preserve">Montagem e instalação do material elétrico </v>
          </cell>
          <cell r="F1457" t="str">
            <v>un</v>
          </cell>
          <cell r="G1457">
            <v>1</v>
          </cell>
          <cell r="L1457">
            <v>4789.7299999999996</v>
          </cell>
          <cell r="N1457">
            <v>4789.7299999999996</v>
          </cell>
          <cell r="O1457">
            <v>4789.7299999999996</v>
          </cell>
        </row>
        <row r="1458">
          <cell r="B1458">
            <v>4460</v>
          </cell>
          <cell r="C1458" t="str">
            <v>M</v>
          </cell>
          <cell r="D1458" t="str">
            <v>12.2.2.2.1</v>
          </cell>
          <cell r="E1458" t="str">
            <v xml:space="preserve">Montagem e instalação do material elétrico </v>
          </cell>
          <cell r="F1458" t="str">
            <v>un</v>
          </cell>
          <cell r="G1458">
            <v>1</v>
          </cell>
          <cell r="L1458">
            <v>5165.5600000000004</v>
          </cell>
          <cell r="N1458">
            <v>5165.5600000000004</v>
          </cell>
          <cell r="O1458">
            <v>5165.5600000000004</v>
          </cell>
        </row>
        <row r="1459">
          <cell r="B1459">
            <v>5143</v>
          </cell>
          <cell r="C1459" t="str">
            <v>M</v>
          </cell>
          <cell r="D1459" t="str">
            <v>12.5.2.2.1</v>
          </cell>
          <cell r="E1459" t="str">
            <v xml:space="preserve">Montagem e instalação do material elétrico </v>
          </cell>
          <cell r="F1459" t="str">
            <v>un</v>
          </cell>
          <cell r="G1459">
            <v>1</v>
          </cell>
          <cell r="L1459">
            <v>8634.74</v>
          </cell>
          <cell r="N1459">
            <v>8634.74</v>
          </cell>
          <cell r="O1459">
            <v>8634.74</v>
          </cell>
        </row>
        <row r="1460">
          <cell r="B1460">
            <v>5344</v>
          </cell>
          <cell r="C1460" t="str">
            <v>M</v>
          </cell>
          <cell r="D1460" t="str">
            <v>12.6.1.2.1</v>
          </cell>
          <cell r="E1460" t="str">
            <v>Montagem e instalação do Ramal de Entrada</v>
          </cell>
          <cell r="F1460" t="str">
            <v>un</v>
          </cell>
          <cell r="G1460">
            <v>1</v>
          </cell>
          <cell r="L1460">
            <v>1211.24</v>
          </cell>
          <cell r="N1460">
            <v>1211.24</v>
          </cell>
          <cell r="O1460">
            <v>1211.24</v>
          </cell>
        </row>
        <row r="1461">
          <cell r="B1461">
            <v>4886</v>
          </cell>
          <cell r="C1461" t="str">
            <v>M</v>
          </cell>
          <cell r="D1461" t="str">
            <v>12.4.1.2.1</v>
          </cell>
          <cell r="E1461" t="str">
            <v>Montagem e instalação do Ramal de Entrada</v>
          </cell>
          <cell r="F1461" t="str">
            <v>un</v>
          </cell>
          <cell r="G1461">
            <v>1</v>
          </cell>
          <cell r="L1461">
            <v>1219.04</v>
          </cell>
          <cell r="N1461">
            <v>1219.04</v>
          </cell>
          <cell r="O1461">
            <v>1219.04</v>
          </cell>
        </row>
        <row r="1462">
          <cell r="B1462">
            <v>5570</v>
          </cell>
          <cell r="C1462" t="str">
            <v>M</v>
          </cell>
          <cell r="D1462" t="str">
            <v>12.7.1.2.1</v>
          </cell>
          <cell r="E1462" t="str">
            <v>Montagem e instalação do Ramal de Entrada</v>
          </cell>
          <cell r="F1462" t="str">
            <v>un</v>
          </cell>
          <cell r="G1462">
            <v>1</v>
          </cell>
          <cell r="L1462">
            <v>1291.6400000000001</v>
          </cell>
          <cell r="N1462">
            <v>1291.6400000000001</v>
          </cell>
          <cell r="O1462">
            <v>1291.6400000000001</v>
          </cell>
        </row>
        <row r="1463">
          <cell r="B1463">
            <v>4661</v>
          </cell>
          <cell r="C1463" t="str">
            <v>M</v>
          </cell>
          <cell r="D1463" t="str">
            <v>12.3.1.2.1</v>
          </cell>
          <cell r="E1463" t="str">
            <v>Montagem e instalação do Ramal de Entrada</v>
          </cell>
          <cell r="F1463" t="str">
            <v>un</v>
          </cell>
          <cell r="G1463">
            <v>1</v>
          </cell>
          <cell r="L1463">
            <v>1419.17</v>
          </cell>
          <cell r="N1463">
            <v>1419.17</v>
          </cell>
          <cell r="O1463">
            <v>1419.17</v>
          </cell>
        </row>
        <row r="1464">
          <cell r="B1464">
            <v>4435</v>
          </cell>
          <cell r="C1464" t="str">
            <v>M</v>
          </cell>
          <cell r="D1464" t="str">
            <v>12.2.1.2.1</v>
          </cell>
          <cell r="E1464" t="str">
            <v>Montagem e instalação do Ramal de Entrada</v>
          </cell>
          <cell r="F1464" t="str">
            <v>un</v>
          </cell>
          <cell r="G1464">
            <v>1</v>
          </cell>
          <cell r="L1464">
            <v>1775.86</v>
          </cell>
          <cell r="N1464">
            <v>1775.86</v>
          </cell>
          <cell r="O1464">
            <v>1775.86</v>
          </cell>
        </row>
        <row r="1465">
          <cell r="B1465">
            <v>2457</v>
          </cell>
          <cell r="C1465" t="str">
            <v>M</v>
          </cell>
          <cell r="D1465" t="str">
            <v>3.5.20.2</v>
          </cell>
          <cell r="E1465" t="str">
            <v>Montagem e instalação de talha manual com trole manual, com capacidade de 02t</v>
          </cell>
          <cell r="F1465" t="str">
            <v>un</v>
          </cell>
          <cell r="G1465">
            <v>6</v>
          </cell>
          <cell r="L1465">
            <v>2958.18</v>
          </cell>
          <cell r="N1465">
            <v>2958.18</v>
          </cell>
          <cell r="O1465">
            <v>17749.080000000002</v>
          </cell>
        </row>
        <row r="1466">
          <cell r="B1466">
            <v>1647</v>
          </cell>
          <cell r="C1466" t="str">
            <v>M</v>
          </cell>
          <cell r="D1466" t="str">
            <v>15.2.3.1</v>
          </cell>
          <cell r="E1466" t="str">
            <v>Montagem e instalações de equipamentos e sistemas de automoção e controle,  dos itens 17.2.1</v>
          </cell>
          <cell r="F1466" t="str">
            <v>un</v>
          </cell>
          <cell r="G1466">
            <v>1</v>
          </cell>
          <cell r="L1466">
            <v>49443.49</v>
          </cell>
          <cell r="N1466">
            <v>49443.49</v>
          </cell>
          <cell r="O1466">
            <v>49443.49</v>
          </cell>
        </row>
        <row r="1467">
          <cell r="B1467">
            <v>1650</v>
          </cell>
          <cell r="C1467" t="str">
            <v>M</v>
          </cell>
          <cell r="D1467" t="str">
            <v>15.2.4.1</v>
          </cell>
          <cell r="E1467" t="str">
            <v>Montagem instalações elétricas gerais, conforme projeto especifico dos itens 17.2.2</v>
          </cell>
          <cell r="F1467" t="str">
            <v>un</v>
          </cell>
          <cell r="G1467">
            <v>1</v>
          </cell>
          <cell r="L1467">
            <v>3199.61</v>
          </cell>
          <cell r="N1467">
            <v>3199.61</v>
          </cell>
          <cell r="O1467">
            <v>3199.61</v>
          </cell>
        </row>
        <row r="1468">
          <cell r="B1468">
            <v>257</v>
          </cell>
          <cell r="C1468" t="str">
            <v>M</v>
          </cell>
          <cell r="D1468" t="str">
            <v>4.4.3.3</v>
          </cell>
          <cell r="E1468" t="str">
            <v>Placa de redução fofo PN10 DN 400 x 300 38,000 kg</v>
          </cell>
          <cell r="F1468" t="str">
            <v>pc</v>
          </cell>
          <cell r="G1468">
            <v>4</v>
          </cell>
          <cell r="L1468">
            <v>185.89</v>
          </cell>
          <cell r="N1468">
            <v>185.89</v>
          </cell>
          <cell r="O1468">
            <v>743.56</v>
          </cell>
        </row>
        <row r="1469">
          <cell r="B1469">
            <v>256</v>
          </cell>
          <cell r="C1469" t="str">
            <v>M</v>
          </cell>
          <cell r="D1469" t="str">
            <v>4.4.3.2</v>
          </cell>
          <cell r="E1469" t="str">
            <v>Placa de redução fofo PN10 DN 500 x 400 53,000 kg</v>
          </cell>
          <cell r="F1469" t="str">
            <v>pc</v>
          </cell>
          <cell r="G1469">
            <v>4</v>
          </cell>
          <cell r="L1469">
            <v>277.3</v>
          </cell>
          <cell r="N1469">
            <v>277.3</v>
          </cell>
          <cell r="O1469">
            <v>1109.2</v>
          </cell>
        </row>
        <row r="1470">
          <cell r="B1470">
            <v>273</v>
          </cell>
          <cell r="C1470" t="str">
            <v>M</v>
          </cell>
          <cell r="D1470" t="str">
            <v>4.4.3.19</v>
          </cell>
          <cell r="E1470" t="str">
            <v>Reducao concentrica em aço  com flanges, DN 500 x 400</v>
          </cell>
          <cell r="F1470" t="str">
            <v>pc</v>
          </cell>
          <cell r="G1470">
            <v>8</v>
          </cell>
          <cell r="L1470">
            <v>1569.06</v>
          </cell>
          <cell r="N1470">
            <v>1569.06</v>
          </cell>
          <cell r="O1470">
            <v>12552.48</v>
          </cell>
        </row>
        <row r="1471">
          <cell r="B1471">
            <v>159</v>
          </cell>
          <cell r="C1471" t="str">
            <v>M</v>
          </cell>
          <cell r="D1471" t="str">
            <v>3.4.1.19</v>
          </cell>
          <cell r="E1471" t="str">
            <v>Redução em aço com PT/FL e aba de vedação conforme det. 01  (peça especial) DN 800 x 600 mm</v>
          </cell>
          <cell r="F1471" t="str">
            <v>un</v>
          </cell>
          <cell r="G1471">
            <v>1</v>
          </cell>
          <cell r="L1471">
            <v>2348</v>
          </cell>
          <cell r="N1471">
            <v>2348</v>
          </cell>
          <cell r="O1471">
            <v>2348</v>
          </cell>
        </row>
        <row r="1472">
          <cell r="B1472">
            <v>431</v>
          </cell>
          <cell r="C1472" t="str">
            <v>M</v>
          </cell>
          <cell r="D1472" t="str">
            <v>7.1.6.7</v>
          </cell>
          <cell r="E1472" t="str">
            <v>Reducao concentrica c/ flanges FoFo PN 10 DN 100 x 50   15,500kg</v>
          </cell>
          <cell r="F1472" t="str">
            <v>pc</v>
          </cell>
          <cell r="G1472">
            <v>3</v>
          </cell>
          <cell r="L1472">
            <v>49.09</v>
          </cell>
          <cell r="N1472">
            <v>49.09</v>
          </cell>
          <cell r="O1472">
            <v>147.27000000000001</v>
          </cell>
        </row>
        <row r="1473">
          <cell r="B1473">
            <v>3160</v>
          </cell>
          <cell r="C1473" t="str">
            <v>M</v>
          </cell>
          <cell r="D1473" t="str">
            <v>6.5.12.21</v>
          </cell>
          <cell r="E1473" t="str">
            <v>Redução Concentrica c/ flanges FoFo PN 10, DN (150x100)mm</v>
          </cell>
          <cell r="F1473" t="str">
            <v>pç</v>
          </cell>
          <cell r="G1473">
            <v>2</v>
          </cell>
          <cell r="L1473">
            <v>57.05</v>
          </cell>
          <cell r="N1473">
            <v>57.05</v>
          </cell>
          <cell r="O1473">
            <v>114.1</v>
          </cell>
        </row>
        <row r="1474">
          <cell r="B1474">
            <v>432</v>
          </cell>
          <cell r="C1474" t="str">
            <v>M</v>
          </cell>
          <cell r="D1474" t="str">
            <v>7.1.6.8</v>
          </cell>
          <cell r="E1474" t="str">
            <v>Reducao concentrica c/ flanges FoFo PN 10 DN 200 x 150  22,000kg</v>
          </cell>
          <cell r="F1474" t="str">
            <v>pc</v>
          </cell>
          <cell r="G1474">
            <v>3</v>
          </cell>
          <cell r="L1474">
            <v>87.77</v>
          </cell>
          <cell r="N1474">
            <v>87.77</v>
          </cell>
          <cell r="O1474">
            <v>263.31</v>
          </cell>
        </row>
        <row r="1475">
          <cell r="B1475">
            <v>2432</v>
          </cell>
          <cell r="C1475" t="str">
            <v>M</v>
          </cell>
          <cell r="D1475" t="str">
            <v>3.5.12.21</v>
          </cell>
          <cell r="E1475" t="str">
            <v>Redução Concentrica c/ flanges FoFo PN 10, DN (200x150)mm</v>
          </cell>
          <cell r="F1475" t="str">
            <v>pç</v>
          </cell>
          <cell r="G1475">
            <v>4</v>
          </cell>
          <cell r="L1475">
            <v>87.77</v>
          </cell>
          <cell r="N1475">
            <v>87.77</v>
          </cell>
          <cell r="O1475">
            <v>351.08</v>
          </cell>
        </row>
        <row r="1476">
          <cell r="B1476">
            <v>3510</v>
          </cell>
          <cell r="C1476" t="str">
            <v>M</v>
          </cell>
          <cell r="D1476" t="str">
            <v>7.5.12.20</v>
          </cell>
          <cell r="E1476" t="str">
            <v>Redução Concentrica c/ flanges FoFo PN 10, DN (400x300)mm</v>
          </cell>
          <cell r="F1476" t="str">
            <v>pç</v>
          </cell>
          <cell r="G1476">
            <v>2</v>
          </cell>
          <cell r="L1476">
            <v>380.34</v>
          </cell>
          <cell r="N1476">
            <v>380.34</v>
          </cell>
          <cell r="O1476">
            <v>760.68</v>
          </cell>
        </row>
        <row r="1477">
          <cell r="B1477">
            <v>1003</v>
          </cell>
          <cell r="C1477" t="str">
            <v>M</v>
          </cell>
          <cell r="D1477" t="str">
            <v>7.5.4.1.20</v>
          </cell>
          <cell r="E1477" t="str">
            <v>Redução concêntrica c/Flanges FoFo PN-10 DN (500x400)mm</v>
          </cell>
          <cell r="F1477" t="str">
            <v>pç</v>
          </cell>
          <cell r="G1477">
            <v>1</v>
          </cell>
          <cell r="L1477">
            <v>763.62</v>
          </cell>
          <cell r="N1477">
            <v>763.62</v>
          </cell>
          <cell r="O1477">
            <v>763.62</v>
          </cell>
        </row>
        <row r="1478">
          <cell r="B1478">
            <v>539</v>
          </cell>
          <cell r="C1478" t="str">
            <v>M</v>
          </cell>
          <cell r="D1478" t="str">
            <v>7.2.4.2.17</v>
          </cell>
          <cell r="E1478" t="str">
            <v>Redução Ponta e Bolsa FºF° JGS DN (150 X 100)mm, Inclusive anel de borracha</v>
          </cell>
          <cell r="F1478" t="str">
            <v>pç</v>
          </cell>
          <cell r="G1478">
            <v>22</v>
          </cell>
          <cell r="L1478">
            <v>39.79</v>
          </cell>
          <cell r="N1478">
            <v>39.79</v>
          </cell>
          <cell r="O1478">
            <v>875.38</v>
          </cell>
        </row>
        <row r="1479">
          <cell r="B1479">
            <v>1500</v>
          </cell>
          <cell r="C1479" t="str">
            <v>M</v>
          </cell>
          <cell r="D1479" t="str">
            <v>13.5.14</v>
          </cell>
          <cell r="E1479" t="str">
            <v>Redução em fofo, ponta e bolsa JGS pn10, DN150x100 13,500 kg</v>
          </cell>
          <cell r="F1479" t="str">
            <v>pç</v>
          </cell>
          <cell r="G1479">
            <v>4</v>
          </cell>
          <cell r="L1479">
            <v>39.79</v>
          </cell>
          <cell r="N1479">
            <v>39.79</v>
          </cell>
          <cell r="O1479">
            <v>159.16</v>
          </cell>
        </row>
        <row r="1480">
          <cell r="B1480">
            <v>540</v>
          </cell>
          <cell r="C1480" t="str">
            <v>M</v>
          </cell>
          <cell r="D1480" t="str">
            <v>7.2.4.2.18</v>
          </cell>
          <cell r="E1480" t="str">
            <v>Redução Ponta e Bolsa FºF° JGS DN (200 X 100)mm, Inclusive anel de borracha</v>
          </cell>
          <cell r="F1480" t="str">
            <v>pç</v>
          </cell>
          <cell r="G1480">
            <v>2</v>
          </cell>
          <cell r="L1480">
            <v>50.32</v>
          </cell>
          <cell r="N1480">
            <v>50.32</v>
          </cell>
          <cell r="O1480">
            <v>100.64</v>
          </cell>
        </row>
        <row r="1481">
          <cell r="B1481">
            <v>541</v>
          </cell>
          <cell r="C1481" t="str">
            <v>M</v>
          </cell>
          <cell r="D1481" t="str">
            <v>7.2.4.2.19</v>
          </cell>
          <cell r="E1481" t="str">
            <v>Redução Ponta e Bolsa FºF° JGS DN (200 X 150)mm, Inclusive anel de borracha</v>
          </cell>
          <cell r="F1481" t="str">
            <v>pç</v>
          </cell>
          <cell r="G1481">
            <v>4</v>
          </cell>
          <cell r="L1481">
            <v>51.49</v>
          </cell>
          <cell r="N1481">
            <v>51.49</v>
          </cell>
          <cell r="O1481">
            <v>205.96</v>
          </cell>
        </row>
        <row r="1482">
          <cell r="B1482">
            <v>1412</v>
          </cell>
          <cell r="C1482" t="str">
            <v>M</v>
          </cell>
          <cell r="D1482" t="str">
            <v>12.5.9</v>
          </cell>
          <cell r="E1482" t="str">
            <v>Redução FoFo ponta e bolsa JGS DN 200x150 20,000 kg</v>
          </cell>
          <cell r="F1482" t="str">
            <v>pç</v>
          </cell>
          <cell r="G1482">
            <v>1</v>
          </cell>
          <cell r="L1482">
            <v>51.49</v>
          </cell>
          <cell r="N1482">
            <v>51.49</v>
          </cell>
          <cell r="O1482">
            <v>51.49</v>
          </cell>
        </row>
        <row r="1483">
          <cell r="B1483">
            <v>542</v>
          </cell>
          <cell r="C1483" t="str">
            <v>M</v>
          </cell>
          <cell r="D1483" t="str">
            <v>7.2.4.2.20</v>
          </cell>
          <cell r="E1483" t="str">
            <v>Redução Ponta e Bolsa FºF° JGS DN (250 X 200)mm, Inclusive anel de borracha</v>
          </cell>
          <cell r="F1483" t="str">
            <v>pç</v>
          </cell>
          <cell r="G1483">
            <v>1</v>
          </cell>
          <cell r="L1483">
            <v>69.05</v>
          </cell>
          <cell r="N1483">
            <v>69.05</v>
          </cell>
          <cell r="O1483">
            <v>69.05</v>
          </cell>
        </row>
        <row r="1484">
          <cell r="B1484">
            <v>543</v>
          </cell>
          <cell r="C1484" t="str">
            <v>M</v>
          </cell>
          <cell r="D1484" t="str">
            <v>7.2.4.2.21</v>
          </cell>
          <cell r="E1484" t="str">
            <v>Redução Ponta e Bolsa FºF° JGS DN (300 X 200)mm, Inclusive anel de borracha</v>
          </cell>
          <cell r="F1484" t="str">
            <v>pç</v>
          </cell>
          <cell r="G1484">
            <v>3</v>
          </cell>
          <cell r="L1484">
            <v>86.79</v>
          </cell>
          <cell r="N1484">
            <v>86.79</v>
          </cell>
          <cell r="O1484">
            <v>260.37</v>
          </cell>
        </row>
        <row r="1485">
          <cell r="B1485">
            <v>1413</v>
          </cell>
          <cell r="C1485" t="str">
            <v>M</v>
          </cell>
          <cell r="D1485" t="str">
            <v>12.5.10</v>
          </cell>
          <cell r="E1485" t="str">
            <v>Redução FoFo ponta e bolsa JGS DN 300x250 29,500 kg</v>
          </cell>
          <cell r="F1485" t="str">
            <v>pç</v>
          </cell>
          <cell r="G1485">
            <v>1</v>
          </cell>
          <cell r="L1485">
            <v>86.79</v>
          </cell>
          <cell r="N1485">
            <v>86.79</v>
          </cell>
          <cell r="O1485">
            <v>86.79</v>
          </cell>
        </row>
        <row r="1486">
          <cell r="B1486">
            <v>544</v>
          </cell>
          <cell r="C1486" t="str">
            <v>M</v>
          </cell>
          <cell r="D1486" t="str">
            <v>7.2.4.2.22</v>
          </cell>
          <cell r="E1486" t="str">
            <v>Redução Ponta e Bolsa FºF° JGS DN (300 X 250)mm, Inclusive anel de borracha</v>
          </cell>
          <cell r="F1486" t="str">
            <v>pç</v>
          </cell>
          <cell r="G1486">
            <v>3</v>
          </cell>
          <cell r="L1486">
            <v>91.28</v>
          </cell>
          <cell r="N1486">
            <v>91.28</v>
          </cell>
          <cell r="O1486">
            <v>273.83999999999997</v>
          </cell>
        </row>
        <row r="1487">
          <cell r="B1487">
            <v>1133</v>
          </cell>
          <cell r="C1487" t="str">
            <v>M</v>
          </cell>
          <cell r="D1487" t="str">
            <v>8.4.1.1</v>
          </cell>
          <cell r="E1487" t="str">
            <v>Redução Ponta e Bolsa FoFo JGS DN 350x 300mm</v>
          </cell>
          <cell r="F1487" t="str">
            <v>und.</v>
          </cell>
          <cell r="G1487">
            <v>4</v>
          </cell>
          <cell r="L1487">
            <v>152.57</v>
          </cell>
          <cell r="N1487">
            <v>152.57</v>
          </cell>
          <cell r="O1487">
            <v>610.28</v>
          </cell>
        </row>
        <row r="1488">
          <cell r="B1488">
            <v>443</v>
          </cell>
          <cell r="C1488" t="str">
            <v>M</v>
          </cell>
          <cell r="D1488" t="str">
            <v>7.1.6.19</v>
          </cell>
          <cell r="E1488" t="str">
            <v>Redução ponta e bolsa FoFo jgs DN 500x400  60,600kg</v>
          </cell>
          <cell r="F1488" t="str">
            <v>pc</v>
          </cell>
          <cell r="G1488">
            <v>1</v>
          </cell>
          <cell r="L1488">
            <v>286.02999999999997</v>
          </cell>
          <cell r="N1488">
            <v>286.02999999999997</v>
          </cell>
          <cell r="O1488">
            <v>286.02999999999997</v>
          </cell>
        </row>
        <row r="1489">
          <cell r="B1489">
            <v>4247</v>
          </cell>
          <cell r="C1489" t="str">
            <v>M</v>
          </cell>
          <cell r="D1489" t="str">
            <v>10.7.2.6.6</v>
          </cell>
          <cell r="E1489" t="str">
            <v>Redução c/ ponta e bolsa FoFo PN 10 DN (600 x 400)mm</v>
          </cell>
          <cell r="F1489" t="str">
            <v>und</v>
          </cell>
          <cell r="G1489">
            <v>4</v>
          </cell>
          <cell r="L1489">
            <v>640</v>
          </cell>
          <cell r="N1489">
            <v>640</v>
          </cell>
          <cell r="O1489">
            <v>2560</v>
          </cell>
        </row>
        <row r="1490">
          <cell r="B1490">
            <v>4220</v>
          </cell>
          <cell r="C1490" t="str">
            <v>M</v>
          </cell>
          <cell r="D1490" t="str">
            <v>10.7.2.2.1</v>
          </cell>
          <cell r="E1490" t="str">
            <v>Redução c/ bolsas FoFo PN 10 DN (400 x 300)mm</v>
          </cell>
          <cell r="F1490" t="str">
            <v>pc</v>
          </cell>
          <cell r="G1490">
            <v>2</v>
          </cell>
          <cell r="L1490">
            <v>500</v>
          </cell>
          <cell r="N1490">
            <v>500</v>
          </cell>
          <cell r="O1490">
            <v>1000</v>
          </cell>
        </row>
        <row r="1491">
          <cell r="B1491">
            <v>4246</v>
          </cell>
          <cell r="C1491" t="str">
            <v>M</v>
          </cell>
          <cell r="D1491" t="str">
            <v>10.7.2.6.5</v>
          </cell>
          <cell r="E1491" t="str">
            <v>Redução c/ bolsas FoFo PN 10 DN (700 x 600)mm</v>
          </cell>
          <cell r="F1491" t="str">
            <v>und</v>
          </cell>
          <cell r="G1491">
            <v>2</v>
          </cell>
          <cell r="L1491">
            <v>760</v>
          </cell>
          <cell r="N1491">
            <v>760</v>
          </cell>
          <cell r="O1491">
            <v>1520</v>
          </cell>
        </row>
        <row r="1492">
          <cell r="B1492">
            <v>605</v>
          </cell>
          <cell r="C1492" t="str">
            <v>M</v>
          </cell>
          <cell r="D1492" t="str">
            <v>7.2.5.2.21</v>
          </cell>
          <cell r="E1492" t="str">
            <v>Redução PVC-PBA JE BB P/Rede de água DN (75 X 50)mm</v>
          </cell>
          <cell r="F1492" t="str">
            <v>un</v>
          </cell>
          <cell r="G1492">
            <v>24</v>
          </cell>
          <cell r="L1492">
            <v>8.89</v>
          </cell>
          <cell r="N1492">
            <v>8.89</v>
          </cell>
          <cell r="O1492">
            <v>213.36</v>
          </cell>
        </row>
        <row r="1493">
          <cell r="B1493">
            <v>606</v>
          </cell>
          <cell r="C1493" t="str">
            <v>M</v>
          </cell>
          <cell r="D1493" t="str">
            <v>7.2.5.2.22</v>
          </cell>
          <cell r="E1493" t="str">
            <v>Redução PVC-PBA JE BB P/Rede de água DN (100 X 50)mm</v>
          </cell>
          <cell r="F1493" t="str">
            <v>un</v>
          </cell>
          <cell r="G1493">
            <v>56</v>
          </cell>
          <cell r="L1493">
            <v>12.86</v>
          </cell>
          <cell r="N1493">
            <v>12.86</v>
          </cell>
          <cell r="O1493">
            <v>720.16</v>
          </cell>
        </row>
        <row r="1494">
          <cell r="B1494">
            <v>607</v>
          </cell>
          <cell r="C1494" t="str">
            <v>M</v>
          </cell>
          <cell r="D1494" t="str">
            <v>7.2.5.2.23</v>
          </cell>
          <cell r="E1494" t="str">
            <v>Redução PVC-PBA JE BB P/Rede de água DN (100 X 75)mm</v>
          </cell>
          <cell r="F1494" t="str">
            <v>un</v>
          </cell>
          <cell r="G1494">
            <v>21</v>
          </cell>
          <cell r="L1494">
            <v>15.39</v>
          </cell>
          <cell r="N1494">
            <v>15.39</v>
          </cell>
          <cell r="O1494">
            <v>323.19</v>
          </cell>
        </row>
        <row r="1495">
          <cell r="B1495">
            <v>1501</v>
          </cell>
          <cell r="C1495" t="str">
            <v>M</v>
          </cell>
          <cell r="D1495" t="str">
            <v>13.5.15</v>
          </cell>
          <cell r="E1495" t="str">
            <v>Redução em PVC PBA JE DN 100x75</v>
          </cell>
          <cell r="F1495" t="str">
            <v>pç</v>
          </cell>
          <cell r="G1495">
            <v>4</v>
          </cell>
          <cell r="L1495">
            <v>8.6199999999999992</v>
          </cell>
          <cell r="N1495">
            <v>8.6199999999999992</v>
          </cell>
          <cell r="O1495">
            <v>34.479999999999997</v>
          </cell>
        </row>
        <row r="1496">
          <cell r="B1496">
            <v>2431</v>
          </cell>
          <cell r="C1496" t="str">
            <v>M</v>
          </cell>
          <cell r="D1496" t="str">
            <v>3.5.12.20</v>
          </cell>
          <cell r="E1496" t="str">
            <v>Registro chato c/ flanges FoFo PN 10, c/ cabeçote e volante DN 100mm</v>
          </cell>
          <cell r="F1496" t="str">
            <v>pç</v>
          </cell>
          <cell r="G1496">
            <v>5</v>
          </cell>
          <cell r="L1496">
            <v>261.45</v>
          </cell>
          <cell r="N1496">
            <v>261.45</v>
          </cell>
          <cell r="O1496">
            <v>1307.25</v>
          </cell>
        </row>
        <row r="1497">
          <cell r="B1497">
            <v>3158</v>
          </cell>
          <cell r="C1497" t="str">
            <v>M</v>
          </cell>
          <cell r="D1497" t="str">
            <v>6.5.12.19</v>
          </cell>
          <cell r="E1497" t="str">
            <v>Registro chato c/ flanges FoFo PN 10, c/ cabeçote e volante DN 150mm</v>
          </cell>
          <cell r="F1497" t="str">
            <v>pç</v>
          </cell>
          <cell r="G1497">
            <v>6</v>
          </cell>
          <cell r="L1497">
            <v>429</v>
          </cell>
          <cell r="N1497">
            <v>429</v>
          </cell>
          <cell r="O1497">
            <v>2574</v>
          </cell>
        </row>
        <row r="1498">
          <cell r="B1498">
            <v>2430</v>
          </cell>
          <cell r="C1498" t="str">
            <v>M</v>
          </cell>
          <cell r="D1498" t="str">
            <v>3.5.12.19</v>
          </cell>
          <cell r="E1498" t="str">
            <v>Registro chato c/ flanges FoFo PN 10, c/ cabeçote e volante DN 200mm</v>
          </cell>
          <cell r="F1498" t="str">
            <v>pç</v>
          </cell>
          <cell r="G1498">
            <v>5</v>
          </cell>
          <cell r="L1498">
            <v>630</v>
          </cell>
          <cell r="N1498">
            <v>630</v>
          </cell>
          <cell r="O1498">
            <v>3150</v>
          </cell>
        </row>
        <row r="1499">
          <cell r="B1499">
            <v>4218</v>
          </cell>
          <cell r="C1499" t="str">
            <v>M</v>
          </cell>
          <cell r="D1499" t="str">
            <v>10.7.2.1.12</v>
          </cell>
          <cell r="E1499" t="str">
            <v>Registro chato c/ flanges FoFo PN 10, c/ cabeçote DN 200mm</v>
          </cell>
          <cell r="F1499" t="str">
            <v>und</v>
          </cell>
          <cell r="G1499">
            <v>16</v>
          </cell>
          <cell r="L1499">
            <v>630</v>
          </cell>
          <cell r="N1499">
            <v>630</v>
          </cell>
          <cell r="O1499">
            <v>10080</v>
          </cell>
        </row>
        <row r="1500">
          <cell r="B1500">
            <v>3508</v>
          </cell>
          <cell r="C1500" t="str">
            <v>M</v>
          </cell>
          <cell r="D1500" t="str">
            <v>7.5.12.18</v>
          </cell>
          <cell r="E1500" t="str">
            <v>Registro chato c/ flanges FoFo PN 10, c/ cabeçote e volante DN 400mm</v>
          </cell>
          <cell r="F1500" t="str">
            <v>pç</v>
          </cell>
          <cell r="G1500">
            <v>2</v>
          </cell>
          <cell r="L1500">
            <v>2015</v>
          </cell>
          <cell r="N1500">
            <v>2015</v>
          </cell>
          <cell r="O1500">
            <v>4030</v>
          </cell>
        </row>
        <row r="1501">
          <cell r="B1501">
            <v>1000</v>
          </cell>
          <cell r="C1501" t="str">
            <v>M</v>
          </cell>
          <cell r="D1501" t="str">
            <v>7.5.4.1.17</v>
          </cell>
          <cell r="E1501" t="str">
            <v xml:space="preserve">Registro chato c/flanges FoFo PN 10  c/ cabeçote, haste inox DN 200mm </v>
          </cell>
          <cell r="F1501" t="str">
            <v>pç</v>
          </cell>
          <cell r="G1501">
            <v>1</v>
          </cell>
          <cell r="L1501">
            <v>630</v>
          </cell>
          <cell r="N1501">
            <v>630</v>
          </cell>
          <cell r="O1501">
            <v>630</v>
          </cell>
        </row>
        <row r="1502">
          <cell r="B1502">
            <v>993</v>
          </cell>
          <cell r="C1502" t="str">
            <v>M</v>
          </cell>
          <cell r="D1502" t="str">
            <v>7.5.4.1.10</v>
          </cell>
          <cell r="E1502" t="str">
            <v xml:space="preserve">Registro chato c/flanges FoFo PN 10  c/ cabeçote, haste inox DN 300mm </v>
          </cell>
          <cell r="F1502" t="str">
            <v>pç</v>
          </cell>
          <cell r="G1502">
            <v>1</v>
          </cell>
          <cell r="L1502">
            <v>1296.75</v>
          </cell>
          <cell r="N1502">
            <v>1296.75</v>
          </cell>
          <cell r="O1502">
            <v>1296.75</v>
          </cell>
        </row>
        <row r="1503">
          <cell r="B1503">
            <v>1001</v>
          </cell>
          <cell r="C1503" t="str">
            <v>M</v>
          </cell>
          <cell r="D1503" t="str">
            <v>7.5.4.1.18</v>
          </cell>
          <cell r="E1503" t="str">
            <v xml:space="preserve">Registro chato c/flanges FoFo PN 10  c/ cabeçote, haste inox DN 400mm </v>
          </cell>
          <cell r="F1503" t="str">
            <v>pç</v>
          </cell>
          <cell r="G1503">
            <v>1</v>
          </cell>
          <cell r="L1503">
            <v>4734.43</v>
          </cell>
          <cell r="N1503">
            <v>4734.43</v>
          </cell>
          <cell r="O1503">
            <v>4734.43</v>
          </cell>
        </row>
        <row r="1504">
          <cell r="B1504">
            <v>437</v>
          </cell>
          <cell r="C1504" t="str">
            <v>M</v>
          </cell>
          <cell r="D1504" t="str">
            <v>7.1.6.13</v>
          </cell>
          <cell r="E1504" t="str">
            <v>Registro de gaveta chato fofo c/ flanges pn 10 DN 50  13,000kg</v>
          </cell>
          <cell r="F1504" t="str">
            <v>pc</v>
          </cell>
          <cell r="G1504">
            <v>3</v>
          </cell>
          <cell r="L1504">
            <v>78.650000000000006</v>
          </cell>
          <cell r="N1504">
            <v>78.650000000000006</v>
          </cell>
          <cell r="O1504">
            <v>235.95</v>
          </cell>
        </row>
        <row r="1505">
          <cell r="B1505">
            <v>438</v>
          </cell>
          <cell r="C1505" t="str">
            <v>M</v>
          </cell>
          <cell r="D1505" t="str">
            <v>7.1.6.14</v>
          </cell>
          <cell r="E1505" t="str">
            <v>Registro de gaveta chato fofo c/ flanges pn 10 pn 150   60,00kg</v>
          </cell>
          <cell r="F1505" t="str">
            <v>pc</v>
          </cell>
          <cell r="G1505">
            <v>3</v>
          </cell>
          <cell r="L1505">
            <v>363</v>
          </cell>
          <cell r="N1505">
            <v>363</v>
          </cell>
          <cell r="O1505">
            <v>1089</v>
          </cell>
        </row>
        <row r="1506">
          <cell r="B1506">
            <v>258</v>
          </cell>
          <cell r="C1506" t="str">
            <v>M</v>
          </cell>
          <cell r="D1506" t="str">
            <v>4.4.3.4</v>
          </cell>
          <cell r="E1506" t="str">
            <v>Registro de gaveta chato fofo c/ flanges e cabeçote PN10, DN 300 215,000 kg</v>
          </cell>
          <cell r="F1506" t="str">
            <v>pc</v>
          </cell>
          <cell r="G1506">
            <v>4</v>
          </cell>
          <cell r="L1506">
            <v>1296.75</v>
          </cell>
          <cell r="N1506">
            <v>1296.75</v>
          </cell>
          <cell r="O1506">
            <v>5187</v>
          </cell>
        </row>
        <row r="1507">
          <cell r="B1507">
            <v>1414</v>
          </cell>
          <cell r="C1507" t="str">
            <v>M</v>
          </cell>
          <cell r="D1507" t="str">
            <v>12.5.11</v>
          </cell>
          <cell r="E1507" t="str">
            <v>Registro gaveta com bolsas e cunha de borracha para tubos de PVC Defofo  DN 100 23,000 kg</v>
          </cell>
          <cell r="F1507" t="str">
            <v>pç</v>
          </cell>
          <cell r="G1507">
            <v>4</v>
          </cell>
          <cell r="L1507">
            <v>111.32</v>
          </cell>
          <cell r="N1507">
            <v>111.32</v>
          </cell>
          <cell r="O1507">
            <v>445.28</v>
          </cell>
        </row>
        <row r="1508">
          <cell r="B1508">
            <v>1415</v>
          </cell>
          <cell r="C1508" t="str">
            <v>M</v>
          </cell>
          <cell r="D1508" t="str">
            <v>12.5.12</v>
          </cell>
          <cell r="E1508" t="str">
            <v>Registro gaveta com bolsas e cunha de borracha para tubos de PVC Defofo  DN 150 40,000 kg</v>
          </cell>
          <cell r="F1508" t="str">
            <v>pç</v>
          </cell>
          <cell r="G1508">
            <v>1</v>
          </cell>
          <cell r="L1508">
            <v>193.6</v>
          </cell>
          <cell r="N1508">
            <v>193.6</v>
          </cell>
          <cell r="O1508">
            <v>193.6</v>
          </cell>
        </row>
        <row r="1509">
          <cell r="B1509">
            <v>1416</v>
          </cell>
          <cell r="C1509" t="str">
            <v>M</v>
          </cell>
          <cell r="D1509" t="str">
            <v>12.5.13</v>
          </cell>
          <cell r="E1509" t="str">
            <v>Registro gaveta com bolsas e cunha de borracha para tubos de PVC Defofo  DN 200 65,000 kg</v>
          </cell>
          <cell r="F1509" t="str">
            <v>pç</v>
          </cell>
          <cell r="G1509">
            <v>1</v>
          </cell>
          <cell r="L1509">
            <v>314.60000000000002</v>
          </cell>
          <cell r="N1509">
            <v>314.60000000000002</v>
          </cell>
          <cell r="O1509">
            <v>314.60000000000002</v>
          </cell>
        </row>
        <row r="1510">
          <cell r="B1510">
            <v>1417</v>
          </cell>
          <cell r="C1510" t="str">
            <v>M</v>
          </cell>
          <cell r="D1510" t="str">
            <v>12.5.14</v>
          </cell>
          <cell r="E1510" t="str">
            <v>Registro gaveta com bolsas e cunha de borracha para tubos de PVC Defofo  DN 300 130,000 kg</v>
          </cell>
          <cell r="F1510" t="str">
            <v>pç</v>
          </cell>
          <cell r="G1510">
            <v>1</v>
          </cell>
          <cell r="L1510">
            <v>629.20000000000005</v>
          </cell>
          <cell r="N1510">
            <v>629.20000000000005</v>
          </cell>
          <cell r="O1510">
            <v>629.20000000000005</v>
          </cell>
        </row>
        <row r="1511">
          <cell r="B1511">
            <v>163</v>
          </cell>
          <cell r="C1511" t="str">
            <v>M</v>
          </cell>
          <cell r="D1511" t="str">
            <v>3.4.2.3</v>
          </cell>
          <cell r="E1511" t="str">
            <v>Stop log's e vertedores em fibra de vidro</v>
          </cell>
          <cell r="F1511" t="str">
            <v>un</v>
          </cell>
          <cell r="G1511">
            <v>8</v>
          </cell>
          <cell r="L1511">
            <v>312</v>
          </cell>
          <cell r="N1511">
            <v>312</v>
          </cell>
          <cell r="O1511">
            <v>2496</v>
          </cell>
        </row>
        <row r="1512">
          <cell r="B1512">
            <v>270</v>
          </cell>
          <cell r="C1512" t="str">
            <v>M</v>
          </cell>
          <cell r="D1512" t="str">
            <v>4.4.3.16</v>
          </cell>
          <cell r="E1512" t="str">
            <v xml:space="preserve">Te redução aço c/  flanges DN 500 x 400 </v>
          </cell>
          <cell r="F1512" t="str">
            <v>pc</v>
          </cell>
          <cell r="G1512">
            <v>8</v>
          </cell>
          <cell r="L1512">
            <v>2028.78</v>
          </cell>
          <cell r="N1512">
            <v>2028.78</v>
          </cell>
          <cell r="O1512">
            <v>16230.24</v>
          </cell>
        </row>
        <row r="1513">
          <cell r="B1513">
            <v>277</v>
          </cell>
          <cell r="C1513" t="str">
            <v>M</v>
          </cell>
          <cell r="D1513" t="str">
            <v>4.4.3.23</v>
          </cell>
          <cell r="E1513" t="str">
            <v xml:space="preserve">Te aço c/  flanges DN 500 x 500 </v>
          </cell>
          <cell r="F1513" t="str">
            <v>pc</v>
          </cell>
          <cell r="G1513">
            <v>8</v>
          </cell>
          <cell r="L1513">
            <v>2106.81</v>
          </cell>
          <cell r="N1513">
            <v>2106.81</v>
          </cell>
          <cell r="O1513">
            <v>16854.48</v>
          </cell>
        </row>
        <row r="1514">
          <cell r="B1514">
            <v>289</v>
          </cell>
          <cell r="C1514" t="str">
            <v>M</v>
          </cell>
          <cell r="D1514" t="str">
            <v>4.4.3.35</v>
          </cell>
          <cell r="E1514" t="str">
            <v xml:space="preserve">Te aço c/  flanges DN 600 x 400 </v>
          </cell>
          <cell r="F1514" t="str">
            <v>pc</v>
          </cell>
          <cell r="G1514">
            <v>8</v>
          </cell>
          <cell r="L1514">
            <v>2739.72</v>
          </cell>
          <cell r="N1514">
            <v>2739.72</v>
          </cell>
          <cell r="O1514">
            <v>21917.759999999998</v>
          </cell>
        </row>
        <row r="1515">
          <cell r="B1515">
            <v>262</v>
          </cell>
          <cell r="C1515" t="str">
            <v>M</v>
          </cell>
          <cell r="D1515" t="str">
            <v>4.4.3.8</v>
          </cell>
          <cell r="E1515" t="str">
            <v xml:space="preserve">Te redução aço c/  flanges DN 600 x 500 </v>
          </cell>
          <cell r="F1515" t="str">
            <v>pc</v>
          </cell>
          <cell r="G1515">
            <v>4</v>
          </cell>
          <cell r="L1515">
            <v>2895.78</v>
          </cell>
          <cell r="N1515">
            <v>2895.78</v>
          </cell>
          <cell r="O1515">
            <v>11583.12</v>
          </cell>
        </row>
        <row r="1516">
          <cell r="B1516">
            <v>295</v>
          </cell>
          <cell r="C1516" t="str">
            <v>M</v>
          </cell>
          <cell r="D1516" t="str">
            <v>4.4.3.41</v>
          </cell>
          <cell r="E1516" t="str">
            <v xml:space="preserve">Te aço c/  flanges DN 600 x 600 </v>
          </cell>
          <cell r="F1516" t="str">
            <v>pc</v>
          </cell>
          <cell r="G1516">
            <v>2</v>
          </cell>
          <cell r="L1516">
            <v>3051.84</v>
          </cell>
          <cell r="N1516">
            <v>3051.84</v>
          </cell>
          <cell r="O1516">
            <v>6103.68</v>
          </cell>
        </row>
        <row r="1517">
          <cell r="B1517">
            <v>278</v>
          </cell>
          <cell r="C1517" t="str">
            <v>M</v>
          </cell>
          <cell r="D1517" t="str">
            <v>4.4.3.24</v>
          </cell>
          <cell r="E1517" t="str">
            <v>Te rd aço c/  flanges DN 1000 x 500 (peça especial)</v>
          </cell>
          <cell r="F1517" t="str">
            <v>pc</v>
          </cell>
          <cell r="G1517">
            <v>4</v>
          </cell>
          <cell r="L1517">
            <v>10150</v>
          </cell>
          <cell r="N1517">
            <v>10150</v>
          </cell>
          <cell r="O1517">
            <v>40600</v>
          </cell>
        </row>
        <row r="1518">
          <cell r="B1518">
            <v>292</v>
          </cell>
          <cell r="C1518" t="str">
            <v>M</v>
          </cell>
          <cell r="D1518" t="str">
            <v>4.4.3.38</v>
          </cell>
          <cell r="E1518" t="str">
            <v xml:space="preserve">Te aço c/ pontas p/ junta alvenius DN 600 x 600 </v>
          </cell>
          <cell r="F1518" t="str">
            <v>pc</v>
          </cell>
          <cell r="G1518">
            <v>2</v>
          </cell>
          <cell r="L1518">
            <v>3051.84</v>
          </cell>
          <cell r="N1518">
            <v>3051.84</v>
          </cell>
          <cell r="O1518">
            <v>6103.68</v>
          </cell>
        </row>
        <row r="1519">
          <cell r="B1519">
            <v>154</v>
          </cell>
          <cell r="C1519" t="str">
            <v>M</v>
          </cell>
          <cell r="D1519" t="str">
            <v>3.4.1.14</v>
          </cell>
          <cell r="E1519" t="str">
            <v>Tê com Flanges nas três extremidades TFL PN-10, DN 100  18,800 kg</v>
          </cell>
          <cell r="F1519" t="str">
            <v>un</v>
          </cell>
          <cell r="G1519">
            <v>9</v>
          </cell>
          <cell r="L1519">
            <v>62.86</v>
          </cell>
          <cell r="N1519">
            <v>62.86</v>
          </cell>
          <cell r="O1519">
            <v>565.74</v>
          </cell>
        </row>
        <row r="1520">
          <cell r="B1520">
            <v>4215</v>
          </cell>
          <cell r="C1520" t="str">
            <v>M</v>
          </cell>
          <cell r="D1520" t="str">
            <v>10.7.2.1.9</v>
          </cell>
          <cell r="E1520" t="str">
            <v>Te fofo c/flanges PN 10 DN 200mm</v>
          </cell>
          <cell r="F1520" t="str">
            <v>pc</v>
          </cell>
          <cell r="G1520">
            <v>20</v>
          </cell>
          <cell r="L1520">
            <v>325</v>
          </cell>
          <cell r="N1520">
            <v>325</v>
          </cell>
          <cell r="O1520">
            <v>6500</v>
          </cell>
        </row>
        <row r="1521">
          <cell r="B1521">
            <v>3153</v>
          </cell>
          <cell r="C1521" t="str">
            <v>M</v>
          </cell>
          <cell r="D1521" t="str">
            <v>6.5.12.14</v>
          </cell>
          <cell r="E1521" t="str">
            <v>Tê c/ flanges FoFo PN 10, DN (150x100)mm</v>
          </cell>
          <cell r="F1521" t="str">
            <v>pç</v>
          </cell>
          <cell r="G1521">
            <v>1</v>
          </cell>
          <cell r="L1521">
            <v>98.14</v>
          </cell>
          <cell r="N1521">
            <v>98.14</v>
          </cell>
          <cell r="O1521">
            <v>98.14</v>
          </cell>
        </row>
        <row r="1522">
          <cell r="B1522">
            <v>3152</v>
          </cell>
          <cell r="C1522" t="str">
            <v>M</v>
          </cell>
          <cell r="D1522" t="str">
            <v>6.5.12.13</v>
          </cell>
          <cell r="E1522" t="str">
            <v xml:space="preserve">Tê c/ flanges FoFo PN 10, DN (150x150)mm </v>
          </cell>
          <cell r="F1522" t="str">
            <v>pç</v>
          </cell>
          <cell r="G1522">
            <v>2</v>
          </cell>
          <cell r="L1522">
            <v>88.9</v>
          </cell>
          <cell r="N1522">
            <v>88.9</v>
          </cell>
          <cell r="O1522">
            <v>177.8</v>
          </cell>
        </row>
        <row r="1523">
          <cell r="B1523">
            <v>3789</v>
          </cell>
          <cell r="C1523" t="str">
            <v>M</v>
          </cell>
          <cell r="D1523" t="str">
            <v>8.5.12.15</v>
          </cell>
          <cell r="E1523" t="str">
            <v xml:space="preserve">Tê c/ flanges FoFo PN 10, DN (200x100)mm </v>
          </cell>
          <cell r="F1523" t="str">
            <v>pç</v>
          </cell>
          <cell r="G1523">
            <v>2</v>
          </cell>
          <cell r="L1523">
            <v>138</v>
          </cell>
          <cell r="N1523">
            <v>138</v>
          </cell>
          <cell r="O1523">
            <v>276</v>
          </cell>
        </row>
        <row r="1524">
          <cell r="B1524">
            <v>3788</v>
          </cell>
          <cell r="C1524" t="str">
            <v>M</v>
          </cell>
          <cell r="D1524" t="str">
            <v>8.5.12.14</v>
          </cell>
          <cell r="E1524" t="str">
            <v xml:space="preserve">Tê c/ flanges FoFo PN 10, DN (200x150)mm </v>
          </cell>
          <cell r="F1524" t="str">
            <v>pç</v>
          </cell>
          <cell r="G1524">
            <v>4</v>
          </cell>
          <cell r="L1524">
            <v>253.39</v>
          </cell>
          <cell r="N1524">
            <v>253.39</v>
          </cell>
          <cell r="O1524">
            <v>1013.56</v>
          </cell>
        </row>
        <row r="1525">
          <cell r="B1525">
            <v>2425</v>
          </cell>
          <cell r="C1525" t="str">
            <v>M</v>
          </cell>
          <cell r="D1525" t="str">
            <v>3.5.12.14</v>
          </cell>
          <cell r="E1525" t="str">
            <v xml:space="preserve">Tê c/ flanges FoFo PN 10, DN (250x100)mm </v>
          </cell>
          <cell r="F1525" t="str">
            <v>pç</v>
          </cell>
          <cell r="G1525">
            <v>2</v>
          </cell>
          <cell r="L1525">
            <v>318.44</v>
          </cell>
          <cell r="N1525">
            <v>318.44</v>
          </cell>
          <cell r="O1525">
            <v>636.88</v>
          </cell>
        </row>
        <row r="1526">
          <cell r="B1526">
            <v>2424</v>
          </cell>
          <cell r="C1526" t="str">
            <v>M</v>
          </cell>
          <cell r="D1526" t="str">
            <v>3.5.12.13</v>
          </cell>
          <cell r="E1526" t="str">
            <v xml:space="preserve">Tê c/ flanges FoFo PN 10, DN (250x200)mm </v>
          </cell>
          <cell r="F1526" t="str">
            <v>pç</v>
          </cell>
          <cell r="G1526">
            <v>4</v>
          </cell>
          <cell r="L1526">
            <v>416.26</v>
          </cell>
          <cell r="N1526">
            <v>416.26</v>
          </cell>
          <cell r="O1526">
            <v>1665.04</v>
          </cell>
        </row>
        <row r="1527">
          <cell r="B1527">
            <v>999</v>
          </cell>
          <cell r="C1527" t="str">
            <v>M</v>
          </cell>
          <cell r="D1527" t="str">
            <v>7.5.4.1.16</v>
          </cell>
          <cell r="E1527" t="str">
            <v>Te C/Flanges Fofo PN-10 DN 400x200</v>
          </cell>
          <cell r="F1527" t="str">
            <v>pç</v>
          </cell>
          <cell r="G1527">
            <v>1</v>
          </cell>
          <cell r="L1527">
            <v>749.15</v>
          </cell>
          <cell r="N1527">
            <v>749.15</v>
          </cell>
          <cell r="O1527">
            <v>749.15</v>
          </cell>
        </row>
        <row r="1528">
          <cell r="B1528">
            <v>3503</v>
          </cell>
          <cell r="C1528" t="str">
            <v>M</v>
          </cell>
          <cell r="D1528" t="str">
            <v>7.5.12.13</v>
          </cell>
          <cell r="E1528" t="str">
            <v xml:space="preserve">Tê c/ flanges FoFo PN 10, DN (500x200)mm </v>
          </cell>
          <cell r="F1528" t="str">
            <v>pç</v>
          </cell>
          <cell r="G1528">
            <v>1</v>
          </cell>
          <cell r="L1528">
            <v>1292.03</v>
          </cell>
          <cell r="N1528">
            <v>1292.03</v>
          </cell>
          <cell r="O1528">
            <v>1292.03</v>
          </cell>
        </row>
        <row r="1529">
          <cell r="B1529">
            <v>3502</v>
          </cell>
          <cell r="C1529" t="str">
            <v>M</v>
          </cell>
          <cell r="D1529" t="str">
            <v>7.5.12.12</v>
          </cell>
          <cell r="E1529" t="str">
            <v xml:space="preserve">Tê c/ flanges FoFo PN 10, DN (500x400)mm </v>
          </cell>
          <cell r="F1529" t="str">
            <v>pç</v>
          </cell>
          <cell r="G1529">
            <v>2</v>
          </cell>
          <cell r="L1529">
            <v>1600.04</v>
          </cell>
          <cell r="N1529">
            <v>1600.04</v>
          </cell>
          <cell r="O1529">
            <v>3200.08</v>
          </cell>
        </row>
        <row r="1530">
          <cell r="B1530">
            <v>429</v>
          </cell>
          <cell r="C1530" t="str">
            <v>M</v>
          </cell>
          <cell r="D1530" t="str">
            <v>7.1.6.5</v>
          </cell>
          <cell r="E1530" t="str">
            <v>Te FoFo c/ bolsas e flange PN 10 DN 300  101,500kg</v>
          </cell>
          <cell r="F1530" t="str">
            <v>pç</v>
          </cell>
          <cell r="G1530">
            <v>2</v>
          </cell>
          <cell r="L1530">
            <v>500.59</v>
          </cell>
          <cell r="N1530">
            <v>500.59</v>
          </cell>
          <cell r="O1530">
            <v>1001.18</v>
          </cell>
        </row>
        <row r="1531">
          <cell r="B1531">
            <v>426</v>
          </cell>
          <cell r="C1531" t="str">
            <v>M</v>
          </cell>
          <cell r="D1531" t="str">
            <v>7.1.6.2</v>
          </cell>
          <cell r="E1531" t="str">
            <v>Te FoFo c/ bolsas e flange JMF PN 10 DN 400x100 136,000kg</v>
          </cell>
          <cell r="F1531" t="str">
            <v>pc</v>
          </cell>
          <cell r="G1531">
            <v>3</v>
          </cell>
          <cell r="L1531">
            <v>986.22</v>
          </cell>
          <cell r="N1531">
            <v>986.22</v>
          </cell>
          <cell r="O1531">
            <v>2958.66</v>
          </cell>
        </row>
        <row r="1532">
          <cell r="B1532">
            <v>427</v>
          </cell>
          <cell r="C1532" t="str">
            <v>M</v>
          </cell>
          <cell r="D1532" t="str">
            <v>7.1.6.3</v>
          </cell>
          <cell r="E1532" t="str">
            <v>Te FoFo c/ bolsas e flange JMF PN 10 DN 400x200 175,000kg</v>
          </cell>
          <cell r="F1532" t="str">
            <v>pc</v>
          </cell>
          <cell r="G1532">
            <v>3</v>
          </cell>
          <cell r="L1532">
            <v>1145.17</v>
          </cell>
          <cell r="N1532">
            <v>1145.17</v>
          </cell>
          <cell r="O1532">
            <v>3435.51</v>
          </cell>
        </row>
        <row r="1533">
          <cell r="B1533">
            <v>428</v>
          </cell>
          <cell r="C1533" t="str">
            <v>M</v>
          </cell>
          <cell r="D1533" t="str">
            <v>7.1.6.4</v>
          </cell>
          <cell r="E1533" t="str">
            <v>Te FoFo c/ bolsas e flange JMF PN 10 DN 400x300 182,00kg</v>
          </cell>
          <cell r="F1533" t="str">
            <v>pc</v>
          </cell>
          <cell r="G1533">
            <v>1</v>
          </cell>
          <cell r="L1533">
            <v>1318.57</v>
          </cell>
          <cell r="N1533">
            <v>1318.57</v>
          </cell>
          <cell r="O1533">
            <v>1318.57</v>
          </cell>
        </row>
        <row r="1534">
          <cell r="B1534">
            <v>530</v>
          </cell>
          <cell r="C1534" t="str">
            <v>M</v>
          </cell>
          <cell r="D1534" t="str">
            <v>7.2.4.2.8</v>
          </cell>
          <cell r="E1534" t="str">
            <v>Tê C/Bolsas JGS FºFº DN 150mm Inclusive anel de borracha</v>
          </cell>
          <cell r="F1534" t="str">
            <v>un</v>
          </cell>
          <cell r="G1534">
            <v>3</v>
          </cell>
          <cell r="L1534">
            <v>90.78</v>
          </cell>
          <cell r="N1534">
            <v>90.78</v>
          </cell>
          <cell r="O1534">
            <v>272.33999999999997</v>
          </cell>
        </row>
        <row r="1535">
          <cell r="B1535">
            <v>1418</v>
          </cell>
          <cell r="C1535" t="str">
            <v>M</v>
          </cell>
          <cell r="D1535" t="str">
            <v>12.5.15</v>
          </cell>
          <cell r="E1535" t="str">
            <v>Tê FoFo JGS DN 150 30,800 kg</v>
          </cell>
          <cell r="F1535" t="str">
            <v>pç</v>
          </cell>
          <cell r="G1535">
            <v>2</v>
          </cell>
          <cell r="L1535">
            <v>90.78</v>
          </cell>
          <cell r="N1535">
            <v>90.78</v>
          </cell>
          <cell r="O1535">
            <v>181.56</v>
          </cell>
        </row>
        <row r="1536">
          <cell r="B1536">
            <v>531</v>
          </cell>
          <cell r="C1536" t="str">
            <v>M</v>
          </cell>
          <cell r="D1536" t="str">
            <v>7.2.4.2.9</v>
          </cell>
          <cell r="E1536" t="str">
            <v>Tê C/Bolsas JGS FºFº DN 200mm Inclusive anel de borracha</v>
          </cell>
          <cell r="F1536" t="str">
            <v>un</v>
          </cell>
          <cell r="G1536">
            <v>2</v>
          </cell>
          <cell r="L1536">
            <v>144.75</v>
          </cell>
          <cell r="N1536">
            <v>144.75</v>
          </cell>
          <cell r="O1536">
            <v>289.5</v>
          </cell>
        </row>
        <row r="1537">
          <cell r="B1537">
            <v>532</v>
          </cell>
          <cell r="C1537" t="str">
            <v>M</v>
          </cell>
          <cell r="D1537" t="str">
            <v>7.2.4.2.10</v>
          </cell>
          <cell r="E1537" t="str">
            <v>Tê C/Bolsas JGS FºFº DN 300mm Inclusive anel de borracha</v>
          </cell>
          <cell r="F1537" t="str">
            <v>un</v>
          </cell>
          <cell r="G1537">
            <v>1</v>
          </cell>
          <cell r="L1537">
            <v>240.44</v>
          </cell>
          <cell r="N1537">
            <v>240.44</v>
          </cell>
          <cell r="O1537">
            <v>240.44</v>
          </cell>
        </row>
        <row r="1538">
          <cell r="B1538">
            <v>442</v>
          </cell>
          <cell r="C1538" t="str">
            <v>M</v>
          </cell>
          <cell r="D1538" t="str">
            <v>7.1.6.18</v>
          </cell>
          <cell r="E1538" t="str">
            <v>Tê c/ bolsas je FoFo Dn 500  205,900kg</v>
          </cell>
          <cell r="F1538" t="str">
            <v>pc</v>
          </cell>
          <cell r="G1538">
            <v>1</v>
          </cell>
          <cell r="L1538">
            <v>809.02</v>
          </cell>
          <cell r="N1538">
            <v>809.02</v>
          </cell>
          <cell r="O1538">
            <v>809.02</v>
          </cell>
        </row>
        <row r="1539">
          <cell r="B1539">
            <v>4248</v>
          </cell>
          <cell r="C1539" t="str">
            <v>M</v>
          </cell>
          <cell r="D1539" t="str">
            <v>10.7.2.6.7</v>
          </cell>
          <cell r="E1539" t="str">
            <v>Tê c/bolsas  FoFo PN 10 DN 600mm</v>
          </cell>
          <cell r="F1539" t="str">
            <v>pc</v>
          </cell>
          <cell r="G1539">
            <v>2</v>
          </cell>
          <cell r="L1539">
            <v>997.07</v>
          </cell>
          <cell r="N1539">
            <v>997.07</v>
          </cell>
          <cell r="O1539">
            <v>1994.14</v>
          </cell>
        </row>
        <row r="1540">
          <cell r="B1540">
            <v>527</v>
          </cell>
          <cell r="C1540" t="str">
            <v>M</v>
          </cell>
          <cell r="D1540" t="str">
            <v>7.2.4.2.5</v>
          </cell>
          <cell r="E1540" t="str">
            <v>Tê de Redução C/Bolsas JGS FºFº DN (150 x 100)mm Inclusive anel de borracha</v>
          </cell>
          <cell r="F1540" t="str">
            <v>pç</v>
          </cell>
          <cell r="G1540">
            <v>2</v>
          </cell>
          <cell r="L1540">
            <v>80.959999999999994</v>
          </cell>
          <cell r="N1540">
            <v>80.959999999999994</v>
          </cell>
          <cell r="O1540">
            <v>161.91999999999999</v>
          </cell>
        </row>
        <row r="1541">
          <cell r="B1541">
            <v>1419</v>
          </cell>
          <cell r="C1541" t="str">
            <v>M</v>
          </cell>
          <cell r="D1541" t="str">
            <v>12.5.16</v>
          </cell>
          <cell r="E1541" t="str">
            <v>Tê FoFo JGS DN 150x100 26,000 kg</v>
          </cell>
          <cell r="F1541" t="str">
            <v>pç</v>
          </cell>
          <cell r="G1541">
            <v>1</v>
          </cell>
          <cell r="L1541">
            <v>80.959999999999994</v>
          </cell>
          <cell r="N1541">
            <v>80.959999999999994</v>
          </cell>
          <cell r="O1541">
            <v>80.959999999999994</v>
          </cell>
        </row>
        <row r="1542">
          <cell r="B1542">
            <v>528</v>
          </cell>
          <cell r="C1542" t="str">
            <v>M</v>
          </cell>
          <cell r="D1542" t="str">
            <v>7.2.4.2.6</v>
          </cell>
          <cell r="E1542" t="str">
            <v>Tê de Redução C/Bolsas JGS FºFº DN (200 x 100)mm Inclusive anel de borracha</v>
          </cell>
          <cell r="F1542" t="str">
            <v>pç</v>
          </cell>
          <cell r="G1542">
            <v>1</v>
          </cell>
          <cell r="L1542">
            <v>98.14</v>
          </cell>
          <cell r="N1542">
            <v>98.14</v>
          </cell>
          <cell r="O1542">
            <v>98.14</v>
          </cell>
        </row>
        <row r="1543">
          <cell r="B1543">
            <v>1420</v>
          </cell>
          <cell r="C1543" t="str">
            <v>M</v>
          </cell>
          <cell r="D1543" t="str">
            <v>12.5.17</v>
          </cell>
          <cell r="E1543" t="str">
            <v>Tê FoFo JGS DN 200x100 36,700 kg</v>
          </cell>
          <cell r="F1543" t="str">
            <v>pç</v>
          </cell>
          <cell r="G1543">
            <v>1</v>
          </cell>
          <cell r="L1543">
            <v>98.14</v>
          </cell>
          <cell r="N1543">
            <v>98.14</v>
          </cell>
          <cell r="O1543">
            <v>98.14</v>
          </cell>
        </row>
        <row r="1544">
          <cell r="B1544">
            <v>529</v>
          </cell>
          <cell r="C1544" t="str">
            <v>M</v>
          </cell>
          <cell r="D1544" t="str">
            <v>7.2.4.2.7</v>
          </cell>
          <cell r="E1544" t="str">
            <v>Tê de Redução C/Bolsas JGS FºFº DN (250 x 100)mm Inclusive anel de borracha</v>
          </cell>
          <cell r="F1544" t="str">
            <v>pç</v>
          </cell>
          <cell r="G1544">
            <v>2</v>
          </cell>
          <cell r="L1544">
            <v>121.44</v>
          </cell>
          <cell r="N1544">
            <v>121.44</v>
          </cell>
          <cell r="O1544">
            <v>242.88</v>
          </cell>
        </row>
        <row r="1545">
          <cell r="B1545">
            <v>1421</v>
          </cell>
          <cell r="C1545" t="str">
            <v>M</v>
          </cell>
          <cell r="D1545" t="str">
            <v>12.5.18</v>
          </cell>
          <cell r="E1545" t="str">
            <v>Tê FoFo JGS DN 300x200 76,600 kg</v>
          </cell>
          <cell r="F1545" t="str">
            <v>pç</v>
          </cell>
          <cell r="G1545">
            <v>1</v>
          </cell>
          <cell r="L1545">
            <v>211</v>
          </cell>
          <cell r="N1545">
            <v>211</v>
          </cell>
          <cell r="O1545">
            <v>211</v>
          </cell>
        </row>
        <row r="1546">
          <cell r="B1546">
            <v>4221</v>
          </cell>
          <cell r="C1546" t="str">
            <v>M</v>
          </cell>
          <cell r="D1546" t="str">
            <v>10.7.2.2.2</v>
          </cell>
          <cell r="E1546" t="str">
            <v>Te fofo c/bolsas PN 10 DN (300x200)mm</v>
          </cell>
          <cell r="F1546" t="str">
            <v>pc</v>
          </cell>
          <cell r="G1546">
            <v>16</v>
          </cell>
          <cell r="L1546">
            <v>211</v>
          </cell>
          <cell r="N1546">
            <v>211</v>
          </cell>
          <cell r="O1546">
            <v>3376</v>
          </cell>
        </row>
        <row r="1547">
          <cell r="B1547">
            <v>4222</v>
          </cell>
          <cell r="C1547" t="str">
            <v>M</v>
          </cell>
          <cell r="D1547" t="str">
            <v>10.7.2.2.3</v>
          </cell>
          <cell r="E1547" t="str">
            <v>Te fofo c/bolsas PN 10 DN (400x300)mm</v>
          </cell>
          <cell r="F1547" t="str">
            <v>pc</v>
          </cell>
          <cell r="G1547">
            <v>2</v>
          </cell>
          <cell r="L1547">
            <v>403.44</v>
          </cell>
          <cell r="N1547">
            <v>403.44</v>
          </cell>
          <cell r="O1547">
            <v>806.88</v>
          </cell>
        </row>
        <row r="1548">
          <cell r="B1548">
            <v>595</v>
          </cell>
          <cell r="C1548" t="str">
            <v>M</v>
          </cell>
          <cell r="D1548" t="str">
            <v>7.2.5.2.11</v>
          </cell>
          <cell r="E1548" t="str">
            <v>Tê PVC-PBA (NBR 10351) P/ Rede de Água 90G BBB DN 50mm</v>
          </cell>
          <cell r="F1548" t="str">
            <v>un</v>
          </cell>
          <cell r="G1548">
            <v>64</v>
          </cell>
          <cell r="L1548">
            <v>3</v>
          </cell>
          <cell r="N1548">
            <v>3</v>
          </cell>
          <cell r="O1548">
            <v>192</v>
          </cell>
        </row>
        <row r="1549">
          <cell r="B1549">
            <v>596</v>
          </cell>
          <cell r="C1549" t="str">
            <v>M</v>
          </cell>
          <cell r="D1549" t="str">
            <v>7.2.5.2.12</v>
          </cell>
          <cell r="E1549" t="str">
            <v>Tê PVC-PBA (NBR 10351) P/ Rede de Água 90G BBB DN 75mm</v>
          </cell>
          <cell r="F1549" t="str">
            <v>un</v>
          </cell>
          <cell r="G1549">
            <v>4</v>
          </cell>
          <cell r="L1549">
            <v>7.52</v>
          </cell>
          <cell r="N1549">
            <v>7.52</v>
          </cell>
          <cell r="O1549">
            <v>30.08</v>
          </cell>
        </row>
        <row r="1550">
          <cell r="B1550">
            <v>597</v>
          </cell>
          <cell r="C1550" t="str">
            <v>M</v>
          </cell>
          <cell r="D1550" t="str">
            <v>7.2.5.2.13</v>
          </cell>
          <cell r="E1550" t="str">
            <v>Tê PVC-PBA (NBR 10351) P/ Rede de Água 90G BBB DN 100mm</v>
          </cell>
          <cell r="F1550" t="str">
            <v>un</v>
          </cell>
          <cell r="G1550">
            <v>1</v>
          </cell>
          <cell r="L1550">
            <v>13.96</v>
          </cell>
          <cell r="N1550">
            <v>13.96</v>
          </cell>
          <cell r="O1550">
            <v>13.96</v>
          </cell>
        </row>
        <row r="1551">
          <cell r="B1551">
            <v>1502</v>
          </cell>
          <cell r="C1551" t="str">
            <v>M</v>
          </cell>
          <cell r="D1551" t="str">
            <v>13.5.16</v>
          </cell>
          <cell r="E1551" t="str">
            <v>Tê em PVC PBA JE cl20 DN 75</v>
          </cell>
          <cell r="F1551" t="str">
            <v>pç</v>
          </cell>
          <cell r="G1551">
            <v>3</v>
          </cell>
          <cell r="L1551">
            <v>7.52</v>
          </cell>
          <cell r="N1551">
            <v>7.52</v>
          </cell>
          <cell r="O1551">
            <v>22.56</v>
          </cell>
        </row>
        <row r="1552">
          <cell r="B1552">
            <v>592</v>
          </cell>
          <cell r="C1552" t="str">
            <v>M</v>
          </cell>
          <cell r="D1552" t="str">
            <v>7.2.5.2.8</v>
          </cell>
          <cell r="E1552" t="str">
            <v>Tê de Redução c/ Bolsas JGS  em PVC-PBA ( 75 x 50)mm P/ Rede de Água 90G BBBB</v>
          </cell>
          <cell r="F1552" t="str">
            <v>un</v>
          </cell>
          <cell r="G1552">
            <v>14</v>
          </cell>
          <cell r="L1552">
            <v>6.25</v>
          </cell>
          <cell r="N1552">
            <v>6.25</v>
          </cell>
          <cell r="O1552">
            <v>87.5</v>
          </cell>
        </row>
        <row r="1553">
          <cell r="B1553">
            <v>593</v>
          </cell>
          <cell r="C1553" t="str">
            <v>M</v>
          </cell>
          <cell r="D1553" t="str">
            <v>7.2.5.2.9</v>
          </cell>
          <cell r="E1553" t="str">
            <v xml:space="preserve">Tê de Redução c/ Bolsas JGS  em PVC-PBA ( 100 x 50)mm P/ Rede de Água 90G BBBB </v>
          </cell>
          <cell r="F1553" t="str">
            <v>un</v>
          </cell>
          <cell r="G1553">
            <v>4</v>
          </cell>
          <cell r="L1553">
            <v>11.31</v>
          </cell>
          <cell r="N1553">
            <v>11.31</v>
          </cell>
          <cell r="O1553">
            <v>45.24</v>
          </cell>
        </row>
        <row r="1554">
          <cell r="B1554">
            <v>594</v>
          </cell>
          <cell r="C1554" t="str">
            <v>M</v>
          </cell>
          <cell r="D1554" t="str">
            <v>7.2.5.2.10</v>
          </cell>
          <cell r="E1554" t="str">
            <v>Tê de Redução c/ Bolsas JGS  em PVC-PBA ( 100 x 75)mm P/ Rede de Água 90G BBBB</v>
          </cell>
          <cell r="F1554" t="str">
            <v>un</v>
          </cell>
          <cell r="G1554">
            <v>2</v>
          </cell>
          <cell r="L1554">
            <v>12.36</v>
          </cell>
          <cell r="N1554">
            <v>12.36</v>
          </cell>
          <cell r="O1554">
            <v>24.72</v>
          </cell>
        </row>
        <row r="1555">
          <cell r="B1555">
            <v>2421</v>
          </cell>
          <cell r="C1555" t="str">
            <v>M</v>
          </cell>
          <cell r="D1555" t="str">
            <v>3.5.12.10</v>
          </cell>
          <cell r="E1555" t="str">
            <v>Toco c/ Flanges FoFo PN 10, DN 100mm L=0,25m</v>
          </cell>
          <cell r="F1555" t="str">
            <v>pç</v>
          </cell>
          <cell r="G1555">
            <v>5</v>
          </cell>
          <cell r="L1555">
            <v>124.88</v>
          </cell>
          <cell r="N1555">
            <v>124.88</v>
          </cell>
          <cell r="O1555">
            <v>624.4</v>
          </cell>
        </row>
        <row r="1556">
          <cell r="B1556">
            <v>153</v>
          </cell>
          <cell r="C1556" t="str">
            <v>M</v>
          </cell>
          <cell r="D1556" t="str">
            <v>3.4.1.13</v>
          </cell>
          <cell r="E1556" t="str">
            <v>Toco FoFo Flangeado PN  10 DN100  L=0,50 m</v>
          </cell>
          <cell r="F1556" t="str">
            <v>un</v>
          </cell>
          <cell r="G1556">
            <v>1</v>
          </cell>
          <cell r="L1556">
            <v>137.9</v>
          </cell>
          <cell r="N1556">
            <v>137.9</v>
          </cell>
          <cell r="O1556">
            <v>137.9</v>
          </cell>
        </row>
        <row r="1557">
          <cell r="B1557">
            <v>3147</v>
          </cell>
          <cell r="C1557" t="str">
            <v>M</v>
          </cell>
          <cell r="D1557" t="str">
            <v>6.5.12.8</v>
          </cell>
          <cell r="E1557" t="str">
            <v>Toco c/ Flanges FoFo PN 10, DN 150mm L=0,25m</v>
          </cell>
          <cell r="F1557" t="str">
            <v>pç</v>
          </cell>
          <cell r="G1557">
            <v>7</v>
          </cell>
          <cell r="L1557">
            <v>146.01</v>
          </cell>
          <cell r="N1557">
            <v>146.01</v>
          </cell>
          <cell r="O1557">
            <v>1022.07</v>
          </cell>
        </row>
        <row r="1558">
          <cell r="B1558">
            <v>2420</v>
          </cell>
          <cell r="C1558" t="str">
            <v>M</v>
          </cell>
          <cell r="D1558" t="str">
            <v>3.5.12.9</v>
          </cell>
          <cell r="E1558" t="str">
            <v>Toco c/ Flanges FoFo PN 10, DN 200mm L=0,25m</v>
          </cell>
          <cell r="F1558" t="str">
            <v>pç</v>
          </cell>
          <cell r="G1558">
            <v>10</v>
          </cell>
          <cell r="L1558">
            <v>307.49</v>
          </cell>
          <cell r="N1558">
            <v>307.49</v>
          </cell>
          <cell r="O1558">
            <v>3074.9</v>
          </cell>
        </row>
        <row r="1559">
          <cell r="B1559">
            <v>3498</v>
          </cell>
          <cell r="C1559" t="str">
            <v>M</v>
          </cell>
          <cell r="D1559" t="str">
            <v>7.5.12.8</v>
          </cell>
          <cell r="E1559" t="str">
            <v>Toco c/ Flanges FoFo PN 10, DN 400mm L=0,25m</v>
          </cell>
          <cell r="F1559" t="str">
            <v>pç</v>
          </cell>
          <cell r="G1559">
            <v>1</v>
          </cell>
          <cell r="L1559">
            <v>979.77</v>
          </cell>
          <cell r="N1559">
            <v>979.77</v>
          </cell>
          <cell r="O1559">
            <v>979.77</v>
          </cell>
        </row>
        <row r="1560">
          <cell r="B1560">
            <v>3497</v>
          </cell>
          <cell r="C1560" t="str">
            <v>M</v>
          </cell>
          <cell r="D1560" t="str">
            <v>7.5.12.7</v>
          </cell>
          <cell r="E1560" t="str">
            <v>Toco c/ Flanges FoFo PN 10, DN 500mm L=0,50m</v>
          </cell>
          <cell r="F1560" t="str">
            <v>pç</v>
          </cell>
          <cell r="G1560">
            <v>2</v>
          </cell>
          <cell r="L1560">
            <v>1798.17</v>
          </cell>
          <cell r="N1560">
            <v>1798.17</v>
          </cell>
          <cell r="O1560">
            <v>3596.34</v>
          </cell>
        </row>
        <row r="1561">
          <cell r="B1561">
            <v>989</v>
          </cell>
          <cell r="C1561" t="str">
            <v>M</v>
          </cell>
          <cell r="D1561" t="str">
            <v>7.5.4.1.6</v>
          </cell>
          <cell r="E1561" t="str">
            <v>Toco c/flange e aba vedacao FoFo PN-10 DN 300</v>
          </cell>
          <cell r="F1561" t="str">
            <v>pç</v>
          </cell>
          <cell r="G1561">
            <v>1</v>
          </cell>
          <cell r="L1561">
            <v>1005.87</v>
          </cell>
          <cell r="N1561">
            <v>1005.87</v>
          </cell>
          <cell r="O1561">
            <v>1005.87</v>
          </cell>
        </row>
        <row r="1562">
          <cell r="B1562">
            <v>994</v>
          </cell>
          <cell r="C1562" t="str">
            <v>M</v>
          </cell>
          <cell r="D1562" t="str">
            <v>7.5.4.1.11</v>
          </cell>
          <cell r="E1562" t="str">
            <v>Toco c/flange e aba vedacao FoFo PN-10 DN 400</v>
          </cell>
          <cell r="F1562" t="str">
            <v>pç</v>
          </cell>
          <cell r="G1562">
            <v>1</v>
          </cell>
          <cell r="L1562">
            <v>1567.63</v>
          </cell>
          <cell r="N1562">
            <v>1567.63</v>
          </cell>
          <cell r="O1562">
            <v>1567.63</v>
          </cell>
        </row>
        <row r="1563">
          <cell r="B1563">
            <v>1006</v>
          </cell>
          <cell r="C1563" t="str">
            <v>M</v>
          </cell>
          <cell r="D1563" t="str">
            <v>7.5.4.1.23</v>
          </cell>
          <cell r="E1563" t="str">
            <v>Toco c/flange e aba vedacao FoFo PN-10 DN 400,  L=0,70m</v>
          </cell>
          <cell r="F1563" t="str">
            <v>pç</v>
          </cell>
          <cell r="G1563">
            <v>1</v>
          </cell>
          <cell r="L1563">
            <v>1567.63</v>
          </cell>
          <cell r="N1563">
            <v>1567.63</v>
          </cell>
          <cell r="O1563">
            <v>1567.63</v>
          </cell>
        </row>
        <row r="1564">
          <cell r="B1564">
            <v>1007</v>
          </cell>
          <cell r="C1564" t="str">
            <v>M</v>
          </cell>
          <cell r="D1564" t="str">
            <v>7.5.4.1.24</v>
          </cell>
          <cell r="E1564" t="str">
            <v>Toco c/flange e aba vedacao FoFo PN-10 DN 400,  L=1,10m</v>
          </cell>
          <cell r="F1564" t="str">
            <v>pç</v>
          </cell>
          <cell r="G1564">
            <v>1</v>
          </cell>
          <cell r="L1564">
            <v>1724.4</v>
          </cell>
          <cell r="N1564">
            <v>1724.4</v>
          </cell>
          <cell r="O1564">
            <v>1724.4</v>
          </cell>
        </row>
        <row r="1565">
          <cell r="B1565">
            <v>1145</v>
          </cell>
          <cell r="C1565" t="str">
            <v>M</v>
          </cell>
          <cell r="D1565" t="str">
            <v>8.4.1.13</v>
          </cell>
          <cell r="E1565" t="str">
            <v>Transmissor de pressão piezoresistivo, analógico (4-20ma), rosca dn 1/2", classe de pressão 300lbs</v>
          </cell>
          <cell r="F1565" t="str">
            <v>pc</v>
          </cell>
          <cell r="G1565">
            <v>4</v>
          </cell>
          <cell r="L1565">
            <v>620</v>
          </cell>
          <cell r="N1565">
            <v>620</v>
          </cell>
          <cell r="O1565">
            <v>2480</v>
          </cell>
        </row>
        <row r="1566">
          <cell r="B1566">
            <v>533</v>
          </cell>
          <cell r="C1566" t="str">
            <v>M</v>
          </cell>
          <cell r="D1566" t="str">
            <v>7.2.4.2.11</v>
          </cell>
          <cell r="E1566" t="str">
            <v>Transmissor de pressão tipo Piezoresistivo "Nivetec 790" (4-20mA) ou similar, Rosca NPT 1/2, DN 1/2"</v>
          </cell>
          <cell r="F1566" t="str">
            <v>pç</v>
          </cell>
          <cell r="G1566">
            <v>3</v>
          </cell>
          <cell r="L1566">
            <v>620</v>
          </cell>
          <cell r="N1566">
            <v>620</v>
          </cell>
          <cell r="O1566">
            <v>1860</v>
          </cell>
        </row>
        <row r="1567">
          <cell r="B1567">
            <v>4250</v>
          </cell>
          <cell r="C1567" t="str">
            <v>M</v>
          </cell>
          <cell r="D1567" t="str">
            <v>10.7.2.7.1</v>
          </cell>
          <cell r="E1567" t="str">
            <v>Tubo concreto armado classe A-2 PB JE NBR 8890 DN 200mm para esgoto sanitário, inclusive com anel de borracha</v>
          </cell>
          <cell r="F1567" t="str">
            <v>m</v>
          </cell>
          <cell r="G1567">
            <v>54</v>
          </cell>
          <cell r="L1567">
            <v>28.63</v>
          </cell>
          <cell r="N1567">
            <v>28.63</v>
          </cell>
          <cell r="O1567">
            <v>1546.02</v>
          </cell>
        </row>
        <row r="1568">
          <cell r="B1568">
            <v>2843</v>
          </cell>
          <cell r="C1568" t="str">
            <v>M</v>
          </cell>
          <cell r="D1568" t="str">
            <v>6.1.9.2.1</v>
          </cell>
          <cell r="E1568" t="str">
            <v>Tubo concreto armado classe A-2 PB JE NBR 8890 DN 500mm para esgoto sanitário, inclusive com anel de borracha</v>
          </cell>
          <cell r="F1568" t="str">
            <v>m</v>
          </cell>
          <cell r="G1568">
            <v>825.14</v>
          </cell>
          <cell r="L1568">
            <v>46.92</v>
          </cell>
          <cell r="N1568">
            <v>46.92</v>
          </cell>
          <cell r="O1568">
            <v>38715.56</v>
          </cell>
        </row>
        <row r="1569">
          <cell r="B1569">
            <v>3300</v>
          </cell>
          <cell r="C1569" t="str">
            <v>M</v>
          </cell>
          <cell r="D1569" t="str">
            <v>7.1.9.2.2</v>
          </cell>
          <cell r="E1569" t="str">
            <v>Tubo Concreto Armado Classe A-2 PB JE NBR-8890 DN 700mm para esgoto sanitário</v>
          </cell>
          <cell r="F1569" t="str">
            <v>m</v>
          </cell>
          <cell r="G1569">
            <v>173.49</v>
          </cell>
          <cell r="L1569">
            <v>75.33</v>
          </cell>
          <cell r="N1569">
            <v>75.33</v>
          </cell>
          <cell r="O1569">
            <v>13069</v>
          </cell>
        </row>
        <row r="1570">
          <cell r="B1570">
            <v>2092</v>
          </cell>
          <cell r="C1570" t="str">
            <v>M</v>
          </cell>
          <cell r="D1570" t="str">
            <v>2.1.9.2.1</v>
          </cell>
          <cell r="E1570" t="str">
            <v>Tubo Concreto Armado Classe A-2 PB JE NBR-8890 DN 800mm para esgoto sanitário</v>
          </cell>
          <cell r="F1570" t="str">
            <v>m</v>
          </cell>
          <cell r="G1570">
            <v>212.95</v>
          </cell>
          <cell r="L1570">
            <v>87.05</v>
          </cell>
          <cell r="N1570">
            <v>87.05</v>
          </cell>
          <cell r="O1570">
            <v>18537.29</v>
          </cell>
        </row>
        <row r="1571">
          <cell r="B1571">
            <v>2093</v>
          </cell>
          <cell r="C1571" t="str">
            <v>M</v>
          </cell>
          <cell r="D1571" t="str">
            <v>2.1.9.2.2</v>
          </cell>
          <cell r="E1571" t="str">
            <v>Tubo Concreto Armado Classe A-2 PB JE NBR-8890 DN 900mm para esgoto sanitário</v>
          </cell>
          <cell r="F1571" t="str">
            <v>m</v>
          </cell>
          <cell r="G1571">
            <v>667.23</v>
          </cell>
          <cell r="L1571">
            <v>119.28</v>
          </cell>
          <cell r="N1571">
            <v>119.28</v>
          </cell>
          <cell r="O1571">
            <v>79587.19</v>
          </cell>
        </row>
        <row r="1572">
          <cell r="B1572">
            <v>2094</v>
          </cell>
          <cell r="C1572" t="str">
            <v>M</v>
          </cell>
          <cell r="D1572" t="str">
            <v>2.1.9.2.3</v>
          </cell>
          <cell r="E1572" t="str">
            <v>Tubo Concreto Armado Classe A-2 PB JE NBR-8890 DN 1000mm para esgoto sanitário</v>
          </cell>
          <cell r="F1572" t="str">
            <v>m</v>
          </cell>
          <cell r="G1572">
            <v>549.42999999999995</v>
          </cell>
          <cell r="L1572">
            <v>127.67</v>
          </cell>
          <cell r="N1572">
            <v>127.67</v>
          </cell>
          <cell r="O1572">
            <v>70145.72</v>
          </cell>
        </row>
        <row r="1573">
          <cell r="B1573">
            <v>301</v>
          </cell>
          <cell r="C1573" t="str">
            <v>M</v>
          </cell>
          <cell r="D1573" t="str">
            <v>4.4.3.47</v>
          </cell>
          <cell r="E1573" t="str">
            <v>Tubo de aço c/ pontas p/ junta alvenius e flangeada DN 600 mm L = 2,15 m</v>
          </cell>
          <cell r="F1573" t="str">
            <v>pc</v>
          </cell>
          <cell r="G1573">
            <v>1</v>
          </cell>
          <cell r="L1573">
            <v>2540.5500000000002</v>
          </cell>
          <cell r="N1573">
            <v>2540.5500000000002</v>
          </cell>
          <cell r="O1573">
            <v>2540.5500000000002</v>
          </cell>
        </row>
        <row r="1574">
          <cell r="B1574">
            <v>285</v>
          </cell>
          <cell r="C1574" t="str">
            <v>M</v>
          </cell>
          <cell r="D1574" t="str">
            <v>4.4.3.31</v>
          </cell>
          <cell r="E1574" t="str">
            <v>Tubo de aço c/ flange e  ponta DN 400 mm L = 0,50 m</v>
          </cell>
          <cell r="F1574" t="str">
            <v>pc</v>
          </cell>
          <cell r="G1574">
            <v>8</v>
          </cell>
          <cell r="L1574">
            <v>543.82000000000005</v>
          </cell>
          <cell r="N1574">
            <v>543.82000000000005</v>
          </cell>
          <cell r="O1574">
            <v>4350.5600000000004</v>
          </cell>
        </row>
        <row r="1575">
          <cell r="B1575">
            <v>284</v>
          </cell>
          <cell r="C1575" t="str">
            <v>M</v>
          </cell>
          <cell r="D1575" t="str">
            <v>4.4.3.30</v>
          </cell>
          <cell r="E1575" t="str">
            <v>Tubo de aço c/ flange e  ponta DN 600 mm L = 0,50 m</v>
          </cell>
          <cell r="F1575" t="str">
            <v>pc</v>
          </cell>
          <cell r="G1575">
            <v>8</v>
          </cell>
          <cell r="L1575">
            <v>1009.2</v>
          </cell>
          <cell r="N1575">
            <v>1009.2</v>
          </cell>
          <cell r="O1575">
            <v>8073.6</v>
          </cell>
        </row>
        <row r="1576">
          <cell r="B1576">
            <v>291</v>
          </cell>
          <cell r="C1576" t="str">
            <v>M</v>
          </cell>
          <cell r="D1576" t="str">
            <v>4.4.3.37</v>
          </cell>
          <cell r="E1576" t="str">
            <v>Tubo de aço c/ flange e  ponta para junta alvenius DN 600 mm L = 1,20 m</v>
          </cell>
          <cell r="F1576" t="str">
            <v>pc</v>
          </cell>
          <cell r="G1576">
            <v>1</v>
          </cell>
          <cell r="L1576">
            <v>1836.13</v>
          </cell>
          <cell r="N1576">
            <v>1836.13</v>
          </cell>
          <cell r="O1576">
            <v>1836.13</v>
          </cell>
        </row>
        <row r="1577">
          <cell r="B1577">
            <v>263</v>
          </cell>
          <cell r="C1577" t="str">
            <v>M</v>
          </cell>
          <cell r="D1577" t="str">
            <v>4.4.3.9</v>
          </cell>
          <cell r="E1577" t="str">
            <v>Tubo de aço c/ flange e  ponta DN 600 mm L = 2,15 m</v>
          </cell>
          <cell r="F1577" t="str">
            <v>pc</v>
          </cell>
          <cell r="G1577">
            <v>4</v>
          </cell>
          <cell r="L1577">
            <v>2958.87</v>
          </cell>
          <cell r="N1577">
            <v>2958.87</v>
          </cell>
          <cell r="O1577">
            <v>11835.48</v>
          </cell>
        </row>
        <row r="1578">
          <cell r="B1578">
            <v>294</v>
          </cell>
          <cell r="C1578" t="str">
            <v>M</v>
          </cell>
          <cell r="D1578" t="str">
            <v>4.4.3.40</v>
          </cell>
          <cell r="E1578" t="str">
            <v>Tubo de aço com pontas para junta alvenius DN 600 mm L = 1,25 m</v>
          </cell>
          <cell r="F1578" t="str">
            <v>pc</v>
          </cell>
          <cell r="G1578">
            <v>1</v>
          </cell>
          <cell r="L1578">
            <v>1836.13</v>
          </cell>
          <cell r="N1578">
            <v>1836.13</v>
          </cell>
          <cell r="O1578">
            <v>1836.13</v>
          </cell>
        </row>
        <row r="1579">
          <cell r="B1579">
            <v>149</v>
          </cell>
          <cell r="C1579" t="str">
            <v>M</v>
          </cell>
          <cell r="D1579" t="str">
            <v>3.4.1.9</v>
          </cell>
          <cell r="E1579" t="str">
            <v xml:space="preserve">Tubo de aço c/ flange e Ponta DN 600 L=3,40 </v>
          </cell>
          <cell r="F1579" t="str">
            <v>un</v>
          </cell>
          <cell r="G1579">
            <v>1</v>
          </cell>
          <cell r="L1579">
            <v>4436.43</v>
          </cell>
          <cell r="N1579">
            <v>4436.43</v>
          </cell>
          <cell r="O1579">
            <v>4436.43</v>
          </cell>
        </row>
        <row r="1580">
          <cell r="B1580">
            <v>279</v>
          </cell>
          <cell r="C1580" t="str">
            <v>M</v>
          </cell>
          <cell r="D1580" t="str">
            <v>4.4.3.25</v>
          </cell>
          <cell r="E1580" t="str">
            <v>Tubo de aço c/ flange e  ponta DN 1000 mm L = 1,90 m</v>
          </cell>
          <cell r="F1580" t="str">
            <v>pc</v>
          </cell>
          <cell r="G1580">
            <v>2</v>
          </cell>
          <cell r="L1580">
            <v>7540.22</v>
          </cell>
          <cell r="N1580">
            <v>7540.22</v>
          </cell>
          <cell r="O1580">
            <v>15080.44</v>
          </cell>
        </row>
        <row r="1581">
          <cell r="B1581">
            <v>280</v>
          </cell>
          <cell r="C1581" t="str">
            <v>M</v>
          </cell>
          <cell r="D1581" t="str">
            <v>4.4.3.26</v>
          </cell>
          <cell r="E1581" t="str">
            <v>Tubo de aço c/ flange e  ponta DN 1000 mm L= 8,80 m</v>
          </cell>
          <cell r="F1581" t="str">
            <v>pc</v>
          </cell>
          <cell r="G1581">
            <v>1</v>
          </cell>
          <cell r="L1581">
            <v>30852.59</v>
          </cell>
          <cell r="N1581">
            <v>30852.59</v>
          </cell>
          <cell r="O1581">
            <v>30852.59</v>
          </cell>
        </row>
        <row r="1582">
          <cell r="B1582">
            <v>272</v>
          </cell>
          <cell r="C1582" t="str">
            <v>M</v>
          </cell>
          <cell r="D1582" t="str">
            <v>4.4.3.18</v>
          </cell>
          <cell r="E1582" t="str">
            <v>Tubo de aço c/ flanges DN 400 mm L = 0,45 m 169,935 kg</v>
          </cell>
          <cell r="F1582" t="str">
            <v>pc</v>
          </cell>
          <cell r="G1582">
            <v>2</v>
          </cell>
          <cell r="L1582">
            <v>719.36</v>
          </cell>
          <cell r="N1582">
            <v>719.36</v>
          </cell>
          <cell r="O1582">
            <v>1438.72</v>
          </cell>
        </row>
        <row r="1583">
          <cell r="B1583">
            <v>287</v>
          </cell>
          <cell r="C1583" t="str">
            <v>M</v>
          </cell>
          <cell r="D1583" t="str">
            <v>4.4.3.33</v>
          </cell>
          <cell r="E1583" t="str">
            <v>Tubo de aço c/ flanges DN 400 mm L = 1,00 m</v>
          </cell>
          <cell r="F1583" t="str">
            <v>pc</v>
          </cell>
          <cell r="G1583">
            <v>8</v>
          </cell>
          <cell r="L1583">
            <v>1086.8900000000001</v>
          </cell>
          <cell r="N1583">
            <v>1086.8900000000001</v>
          </cell>
          <cell r="O1583">
            <v>8695.1200000000008</v>
          </cell>
        </row>
        <row r="1584">
          <cell r="B1584">
            <v>274</v>
          </cell>
          <cell r="C1584" t="str">
            <v>M</v>
          </cell>
          <cell r="D1584" t="str">
            <v>4.4.3.20</v>
          </cell>
          <cell r="E1584" t="str">
            <v>Tubo de aço c/ flanges DN 400 mm L = 1,35 m 100,610 kg</v>
          </cell>
          <cell r="F1584" t="str">
            <v>pc</v>
          </cell>
          <cell r="G1584">
            <v>2</v>
          </cell>
          <cell r="L1584">
            <v>1320.7</v>
          </cell>
          <cell r="N1584">
            <v>1320.7</v>
          </cell>
          <cell r="O1584">
            <v>2641.4</v>
          </cell>
        </row>
        <row r="1585">
          <cell r="B1585">
            <v>275</v>
          </cell>
          <cell r="C1585" t="str">
            <v>M</v>
          </cell>
          <cell r="D1585" t="str">
            <v>4.4.3.21</v>
          </cell>
          <cell r="E1585" t="str">
            <v>Tubo de aço c/ flanges DN 400 mm L = 1,80 m 100,610 kg</v>
          </cell>
          <cell r="F1585" t="str">
            <v>pc</v>
          </cell>
          <cell r="G1585">
            <v>2</v>
          </cell>
          <cell r="L1585">
            <v>1621.74</v>
          </cell>
          <cell r="N1585">
            <v>1621.74</v>
          </cell>
          <cell r="O1585">
            <v>3243.48</v>
          </cell>
        </row>
        <row r="1586">
          <cell r="B1586">
            <v>269</v>
          </cell>
          <cell r="C1586" t="str">
            <v>M</v>
          </cell>
          <cell r="D1586" t="str">
            <v>4.4.3.15</v>
          </cell>
          <cell r="E1586" t="str">
            <v>Tubo de aço c/ flanges DN 500 mm L = 0,45 m 116,780 kg</v>
          </cell>
          <cell r="F1586" t="str">
            <v>pc</v>
          </cell>
          <cell r="G1586">
            <v>8</v>
          </cell>
          <cell r="L1586">
            <v>977.08</v>
          </cell>
          <cell r="N1586">
            <v>977.08</v>
          </cell>
          <cell r="O1586">
            <v>7816.64</v>
          </cell>
        </row>
        <row r="1587">
          <cell r="B1587">
            <v>261</v>
          </cell>
          <cell r="C1587" t="str">
            <v>M</v>
          </cell>
          <cell r="D1587" t="str">
            <v>4.4.3.7</v>
          </cell>
          <cell r="E1587" t="str">
            <v>Tubo de aço c/ flanges DN 600mm L = 0,40 m 152,320 kg</v>
          </cell>
          <cell r="F1587" t="str">
            <v>pc</v>
          </cell>
          <cell r="G1587">
            <v>2</v>
          </cell>
          <cell r="L1587">
            <v>1309.49</v>
          </cell>
          <cell r="N1587">
            <v>1309.49</v>
          </cell>
          <cell r="O1587">
            <v>2618.98</v>
          </cell>
        </row>
        <row r="1588">
          <cell r="B1588">
            <v>299</v>
          </cell>
          <cell r="C1588" t="str">
            <v>M</v>
          </cell>
          <cell r="D1588" t="str">
            <v>4.4.3.45</v>
          </cell>
          <cell r="E1588" t="str">
            <v>Tubo de aço c/ flanges DN 600 mm L = 1,40 m</v>
          </cell>
          <cell r="F1588" t="str">
            <v>pc</v>
          </cell>
          <cell r="G1588">
            <v>1</v>
          </cell>
          <cell r="L1588">
            <v>2491.25</v>
          </cell>
          <cell r="N1588">
            <v>2491.25</v>
          </cell>
          <cell r="O1588">
            <v>2491.25</v>
          </cell>
        </row>
        <row r="1589">
          <cell r="B1589">
            <v>296</v>
          </cell>
          <cell r="C1589" t="str">
            <v>M</v>
          </cell>
          <cell r="D1589" t="str">
            <v>4.4.3.42</v>
          </cell>
          <cell r="E1589" t="str">
            <v>Tubo de aço c/ flanges DN 600 mm L = 2,20 m</v>
          </cell>
          <cell r="F1589" t="str">
            <v>pc</v>
          </cell>
          <cell r="G1589">
            <v>2</v>
          </cell>
          <cell r="L1589">
            <v>3436.2</v>
          </cell>
          <cell r="N1589">
            <v>3436.2</v>
          </cell>
          <cell r="O1589">
            <v>6872.4</v>
          </cell>
        </row>
        <row r="1590">
          <cell r="B1590">
            <v>290</v>
          </cell>
          <cell r="C1590" t="str">
            <v>M</v>
          </cell>
          <cell r="D1590" t="str">
            <v>4.4.3.36</v>
          </cell>
          <cell r="E1590" t="str">
            <v>Tubo de aço c/ flanges DN 600 mm L = 4,60 m</v>
          </cell>
          <cell r="F1590" t="str">
            <v>pc</v>
          </cell>
          <cell r="G1590">
            <v>6</v>
          </cell>
          <cell r="L1590">
            <v>6272.56</v>
          </cell>
          <cell r="N1590">
            <v>6272.56</v>
          </cell>
          <cell r="O1590">
            <v>37635.360000000001</v>
          </cell>
        </row>
        <row r="1591">
          <cell r="B1591">
            <v>151</v>
          </cell>
          <cell r="C1591" t="str">
            <v>M</v>
          </cell>
          <cell r="D1591" t="str">
            <v>3.4.1.11</v>
          </cell>
          <cell r="E1591" t="str">
            <v>Tubo em aço, com Flanges(Peça Especial) com curva 90° Conforme det 02 TFL  PN-10 DN 600 mm L =3,25 m</v>
          </cell>
          <cell r="F1591" t="str">
            <v>un</v>
          </cell>
          <cell r="G1591">
            <v>1</v>
          </cell>
          <cell r="L1591">
            <v>7508.84</v>
          </cell>
          <cell r="N1591">
            <v>7508.84</v>
          </cell>
          <cell r="O1591">
            <v>7508.84</v>
          </cell>
        </row>
        <row r="1592">
          <cell r="B1592">
            <v>1503</v>
          </cell>
          <cell r="C1592" t="str">
            <v>M</v>
          </cell>
          <cell r="D1592" t="str">
            <v>13.5.17</v>
          </cell>
          <cell r="E1592" t="str">
            <v>Tubo cilindrico em fofo pn10, DN 100 L=1,00m 17,200 kg</v>
          </cell>
          <cell r="F1592" t="str">
            <v>pç</v>
          </cell>
          <cell r="G1592">
            <v>4</v>
          </cell>
          <cell r="L1592">
            <v>59.97</v>
          </cell>
          <cell r="N1592">
            <v>59.97</v>
          </cell>
          <cell r="O1592">
            <v>239.88</v>
          </cell>
        </row>
        <row r="1593">
          <cell r="B1593">
            <v>1504</v>
          </cell>
          <cell r="C1593" t="str">
            <v>M</v>
          </cell>
          <cell r="D1593" t="str">
            <v>13.5.18</v>
          </cell>
          <cell r="E1593" t="str">
            <v>Tubo cilindrico em fofo pn10, DN 150 L=1,00m 26,000 kg</v>
          </cell>
          <cell r="F1593" t="str">
            <v>pç</v>
          </cell>
          <cell r="G1593">
            <v>2</v>
          </cell>
          <cell r="L1593">
            <v>83.03</v>
          </cell>
          <cell r="N1593">
            <v>83.03</v>
          </cell>
          <cell r="O1593">
            <v>166.06</v>
          </cell>
        </row>
        <row r="1594">
          <cell r="B1594">
            <v>441</v>
          </cell>
          <cell r="C1594" t="str">
            <v>M</v>
          </cell>
          <cell r="D1594" t="str">
            <v>7.1.6.17</v>
          </cell>
          <cell r="E1594" t="str">
            <v>Tubos de FoFo ductil cilindricos (tcl) DN 500, L=0,50m  60,900kg</v>
          </cell>
          <cell r="F1594" t="str">
            <v>pc</v>
          </cell>
          <cell r="G1594">
            <v>2</v>
          </cell>
          <cell r="L1594">
            <v>202.19</v>
          </cell>
          <cell r="N1594">
            <v>202.19</v>
          </cell>
          <cell r="O1594">
            <v>404.38</v>
          </cell>
        </row>
        <row r="1595">
          <cell r="B1595">
            <v>3782</v>
          </cell>
          <cell r="C1595" t="str">
            <v>M</v>
          </cell>
          <cell r="D1595" t="str">
            <v>8.5.12.8</v>
          </cell>
          <cell r="E1595" t="str">
            <v>Tubo FoFo Cilindrico TCL DN 250mm</v>
          </cell>
          <cell r="F1595" t="str">
            <v>m</v>
          </cell>
          <cell r="G1595">
            <v>2</v>
          </cell>
          <cell r="L1595">
            <v>182.43</v>
          </cell>
          <cell r="N1595">
            <v>182.43</v>
          </cell>
          <cell r="O1595">
            <v>364.86</v>
          </cell>
        </row>
        <row r="1596">
          <cell r="B1596">
            <v>1141</v>
          </cell>
          <cell r="C1596" t="str">
            <v>M</v>
          </cell>
          <cell r="D1596" t="str">
            <v>8.4.1.9</v>
          </cell>
          <cell r="E1596" t="str">
            <v>Tubo cilindrico fofo dn  300 57,100 kg</v>
          </cell>
          <cell r="F1596" t="str">
            <v>m</v>
          </cell>
          <cell r="G1596">
            <v>8</v>
          </cell>
          <cell r="L1596">
            <v>183.93</v>
          </cell>
          <cell r="N1596">
            <v>183.93</v>
          </cell>
          <cell r="O1596">
            <v>1471.44</v>
          </cell>
        </row>
        <row r="1597">
          <cell r="B1597">
            <v>2715</v>
          </cell>
          <cell r="C1597" t="str">
            <v>M</v>
          </cell>
          <cell r="D1597" t="str">
            <v>4.5.12.8</v>
          </cell>
          <cell r="E1597" t="str">
            <v>Tubo FoFo Cilindrico TCL DN 350mm</v>
          </cell>
          <cell r="F1597" t="str">
            <v>m</v>
          </cell>
          <cell r="G1597">
            <v>1</v>
          </cell>
          <cell r="L1597">
            <v>301</v>
          </cell>
          <cell r="N1597">
            <v>301</v>
          </cell>
          <cell r="O1597">
            <v>301</v>
          </cell>
        </row>
        <row r="1598">
          <cell r="B1598">
            <v>2419</v>
          </cell>
          <cell r="C1598" t="str">
            <v>M</v>
          </cell>
          <cell r="D1598" t="str">
            <v>3.5.12.8</v>
          </cell>
          <cell r="E1598" t="str">
            <v>Tubo FoFo Cilindrico TCL DN 400mm</v>
          </cell>
          <cell r="F1598" t="str">
            <v>m</v>
          </cell>
          <cell r="G1598">
            <v>1</v>
          </cell>
          <cell r="L1598">
            <v>357.55</v>
          </cell>
          <cell r="N1598">
            <v>357.55</v>
          </cell>
          <cell r="O1598">
            <v>357.55</v>
          </cell>
        </row>
        <row r="1599">
          <cell r="B1599">
            <v>3496</v>
          </cell>
          <cell r="C1599" t="str">
            <v>M</v>
          </cell>
          <cell r="D1599" t="str">
            <v>7.5.12.6</v>
          </cell>
          <cell r="E1599" t="str">
            <v>Tubo FoFo Cilindrico TCL DN 800mm</v>
          </cell>
          <cell r="F1599" t="str">
            <v>m</v>
          </cell>
          <cell r="G1599">
            <v>1</v>
          </cell>
          <cell r="L1599">
            <v>945.53</v>
          </cell>
          <cell r="N1599">
            <v>945.53</v>
          </cell>
          <cell r="O1599">
            <v>945.53</v>
          </cell>
        </row>
        <row r="1600">
          <cell r="B1600">
            <v>3063</v>
          </cell>
          <cell r="C1600" t="str">
            <v>M</v>
          </cell>
          <cell r="D1600" t="str">
            <v>6.4.8.1.1</v>
          </cell>
          <cell r="E1600" t="str">
            <v>Tubo FoFo integral c/ponta e bolsa p/ esgoto sanitário JGS DN 150 mm, inclusive anel de borracha</v>
          </cell>
          <cell r="F1600" t="str">
            <v>m</v>
          </cell>
          <cell r="G1600">
            <v>678</v>
          </cell>
          <cell r="L1600">
            <v>29.02</v>
          </cell>
          <cell r="N1600">
            <v>29.02</v>
          </cell>
          <cell r="O1600">
            <v>19675.560000000001</v>
          </cell>
        </row>
        <row r="1601">
          <cell r="B1601">
            <v>3700</v>
          </cell>
          <cell r="C1601" t="str">
            <v>M</v>
          </cell>
          <cell r="D1601" t="str">
            <v>8.4.8.1.1</v>
          </cell>
          <cell r="E1601" t="str">
            <v>Tubo FoFo integral c/ponta e bolsa p/ esgoto sanitário JGS DN 200 mm, inclusive anel de borracha</v>
          </cell>
          <cell r="F1601" t="str">
            <v>m</v>
          </cell>
          <cell r="G1601">
            <v>524</v>
          </cell>
          <cell r="L1601">
            <v>39.159999999999997</v>
          </cell>
          <cell r="N1601">
            <v>39.159999999999997</v>
          </cell>
          <cell r="O1601">
            <v>20519.84</v>
          </cell>
        </row>
        <row r="1602">
          <cell r="B1602">
            <v>2331</v>
          </cell>
          <cell r="C1602" t="str">
            <v>M</v>
          </cell>
          <cell r="D1602" t="str">
            <v>3.4.9.1.1</v>
          </cell>
          <cell r="E1602" t="str">
            <v>Tubo FoFo integral c/ponta e bolsa p/ esgoto sanitário JGS DN 250 mm, inclusive anel de borracha</v>
          </cell>
          <cell r="F1602" t="str">
            <v>m</v>
          </cell>
          <cell r="G1602">
            <v>1790</v>
          </cell>
          <cell r="L1602">
            <v>50.29</v>
          </cell>
          <cell r="N1602">
            <v>50.29</v>
          </cell>
          <cell r="O1602">
            <v>90019.1</v>
          </cell>
        </row>
        <row r="1603">
          <cell r="B1603">
            <v>3408</v>
          </cell>
          <cell r="C1603" t="str">
            <v>M</v>
          </cell>
          <cell r="D1603" t="str">
            <v>7.4.8.1.1</v>
          </cell>
          <cell r="E1603" t="str">
            <v>Tubo FoFo integral c/ponta e bolsa p/ esgoto sanitário JGS DN 500 mm, inclusive anel de borracha</v>
          </cell>
          <cell r="F1603" t="str">
            <v>m</v>
          </cell>
          <cell r="G1603">
            <v>1725</v>
          </cell>
          <cell r="L1603">
            <v>134.99</v>
          </cell>
          <cell r="N1603">
            <v>134.99</v>
          </cell>
          <cell r="O1603">
            <v>232857.75</v>
          </cell>
        </row>
        <row r="1604">
          <cell r="B1604">
            <v>4243</v>
          </cell>
          <cell r="C1604" t="str">
            <v>M</v>
          </cell>
          <cell r="D1604" t="str">
            <v>10.7.2.6.2</v>
          </cell>
          <cell r="E1604" t="str">
            <v>Tubo FoFo c/ bolsas TB PN 10 DN 600mm L= 16,40m</v>
          </cell>
          <cell r="F1604" t="str">
            <v>pc</v>
          </cell>
          <cell r="G1604">
            <v>2</v>
          </cell>
          <cell r="L1604">
            <v>5214.49</v>
          </cell>
          <cell r="N1604">
            <v>5214.49</v>
          </cell>
          <cell r="O1604">
            <v>10428.98</v>
          </cell>
        </row>
        <row r="1605">
          <cell r="B1605">
            <v>1898</v>
          </cell>
          <cell r="C1605" t="str">
            <v>M</v>
          </cell>
          <cell r="D1605" t="str">
            <v>18.4.1.1</v>
          </cell>
          <cell r="E1605" t="str">
            <v>Tubo FoFo classe K-7 JGS DN 400 mm, inclusive anel de borracha</v>
          </cell>
          <cell r="F1605" t="str">
            <v>m</v>
          </cell>
          <cell r="G1605">
            <v>30</v>
          </cell>
          <cell r="L1605">
            <v>90.1</v>
          </cell>
          <cell r="N1605">
            <v>90.1</v>
          </cell>
          <cell r="O1605">
            <v>2703</v>
          </cell>
        </row>
        <row r="1606">
          <cell r="B1606">
            <v>425</v>
          </cell>
          <cell r="C1606" t="str">
            <v>M</v>
          </cell>
          <cell r="D1606" t="str">
            <v>7.1.6.1</v>
          </cell>
          <cell r="E1606" t="str">
            <v>Tubo de fofo ductil K7 ponta e bolsa c/ junta elastica (jgs), incluindo aneis de borracha DN 400  78,100kg</v>
          </cell>
          <cell r="F1606" t="str">
            <v>m</v>
          </cell>
          <cell r="G1606">
            <v>2292.7800000000002</v>
          </cell>
          <cell r="L1606">
            <v>90.1</v>
          </cell>
          <cell r="N1606">
            <v>90.1</v>
          </cell>
          <cell r="O1606">
            <v>206579.47</v>
          </cell>
        </row>
        <row r="1607">
          <cell r="B1607">
            <v>523</v>
          </cell>
          <cell r="C1607" t="str">
            <v>M</v>
          </cell>
          <cell r="D1607" t="str">
            <v>7.2.4.2.1</v>
          </cell>
          <cell r="E1607" t="str">
            <v>Tubo FºFº c/ ponta e bolsa classe K-7 JGS DN 300 mm, L= 1,50m</v>
          </cell>
          <cell r="F1607" t="str">
            <v>pç</v>
          </cell>
          <cell r="G1607">
            <v>1</v>
          </cell>
          <cell r="L1607">
            <v>216.33</v>
          </cell>
          <cell r="N1607">
            <v>216.33</v>
          </cell>
          <cell r="O1607">
            <v>216.33</v>
          </cell>
        </row>
        <row r="1608">
          <cell r="B1608">
            <v>444</v>
          </cell>
          <cell r="C1608" t="str">
            <v>M</v>
          </cell>
          <cell r="D1608" t="str">
            <v>7.1.6.20</v>
          </cell>
          <cell r="E1608" t="str">
            <v>Tubo de fofo ductil K7 ponta e bolsa c/ junta elastica (jgs), incluindo aneis de borracha DN 400, L=6,00m  468,600kg</v>
          </cell>
          <cell r="F1608" t="str">
            <v>pc</v>
          </cell>
          <cell r="G1608">
            <v>2</v>
          </cell>
          <cell r="L1608">
            <v>1081.19</v>
          </cell>
          <cell r="N1608">
            <v>1081.19</v>
          </cell>
          <cell r="O1608">
            <v>2162.38</v>
          </cell>
        </row>
        <row r="1609">
          <cell r="B1609">
            <v>302</v>
          </cell>
          <cell r="C1609" t="str">
            <v>M</v>
          </cell>
          <cell r="D1609" t="str">
            <v>4.4.3.48</v>
          </cell>
          <cell r="E1609" t="str">
            <v>Tubo de fofo ductil k7 ponta e bolsa c/ junta elastica (jgs), incluindo aneis de borracha, DN 800 mm L = 7,00 m</v>
          </cell>
          <cell r="F1609" t="str">
            <v>pc</v>
          </cell>
          <cell r="G1609">
            <v>3</v>
          </cell>
          <cell r="L1609">
            <v>3292.6</v>
          </cell>
          <cell r="N1609">
            <v>3292.6</v>
          </cell>
          <cell r="O1609">
            <v>9877.7999999999993</v>
          </cell>
        </row>
        <row r="1610">
          <cell r="B1610">
            <v>2710</v>
          </cell>
          <cell r="C1610" t="str">
            <v>M</v>
          </cell>
          <cell r="D1610" t="str">
            <v>4.5.12.3</v>
          </cell>
          <cell r="E1610" t="str">
            <v>Tubo FoFo c/flanges TFL PN 10 DN 100mm L=1,40m</v>
          </cell>
          <cell r="F1610" t="str">
            <v>pç</v>
          </cell>
          <cell r="G1610">
            <v>1</v>
          </cell>
          <cell r="L1610">
            <v>159.82</v>
          </cell>
          <cell r="N1610">
            <v>159.82</v>
          </cell>
          <cell r="O1610">
            <v>159.82</v>
          </cell>
        </row>
        <row r="1611">
          <cell r="B1611">
            <v>2711</v>
          </cell>
          <cell r="C1611" t="str">
            <v>M</v>
          </cell>
          <cell r="D1611" t="str">
            <v>4.5.12.4</v>
          </cell>
          <cell r="E1611" t="str">
            <v>Tubo FoFo c/flanges TFL PN 10 DN 100mm L=2,10m</v>
          </cell>
          <cell r="F1611" t="str">
            <v>pç</v>
          </cell>
          <cell r="G1611">
            <v>1</v>
          </cell>
          <cell r="L1611">
            <v>229.55</v>
          </cell>
          <cell r="N1611">
            <v>229.55</v>
          </cell>
          <cell r="O1611">
            <v>229.55</v>
          </cell>
        </row>
        <row r="1612">
          <cell r="B1612">
            <v>150</v>
          </cell>
          <cell r="C1612" t="str">
            <v>M</v>
          </cell>
          <cell r="D1612" t="str">
            <v>3.4.1.10</v>
          </cell>
          <cell r="E1612" t="str">
            <v>Tubo FoFo com Flanges(Peça Especial) TFL  PN-10 DN 100 mm L = 2,20 m</v>
          </cell>
          <cell r="F1612" t="str">
            <v>un</v>
          </cell>
          <cell r="G1612">
            <v>8</v>
          </cell>
          <cell r="L1612">
            <v>238.96</v>
          </cell>
          <cell r="N1612">
            <v>238.96</v>
          </cell>
          <cell r="O1612">
            <v>1911.68</v>
          </cell>
        </row>
        <row r="1613">
          <cell r="B1613">
            <v>2415</v>
          </cell>
          <cell r="C1613" t="str">
            <v>M</v>
          </cell>
          <cell r="D1613" t="str">
            <v>3.5.12.4</v>
          </cell>
          <cell r="E1613" t="str">
            <v>Tubo FoFo c/flanges TFL PN 10 DN 100mm L=3,10m</v>
          </cell>
          <cell r="F1613" t="str">
            <v>pç</v>
          </cell>
          <cell r="G1613">
            <v>1</v>
          </cell>
          <cell r="L1613">
            <v>317.39</v>
          </cell>
          <cell r="N1613">
            <v>317.39</v>
          </cell>
          <cell r="O1613">
            <v>317.39</v>
          </cell>
        </row>
        <row r="1614">
          <cell r="B1614">
            <v>2414</v>
          </cell>
          <cell r="C1614" t="str">
            <v>M</v>
          </cell>
          <cell r="D1614" t="str">
            <v>3.5.12.3</v>
          </cell>
          <cell r="E1614" t="str">
            <v>Tubo FoFo c/flanges TFL PN 10 DN 100mm L=4,69m</v>
          </cell>
          <cell r="F1614" t="str">
            <v>pç</v>
          </cell>
          <cell r="G1614">
            <v>1</v>
          </cell>
          <cell r="L1614">
            <v>428.54</v>
          </cell>
          <cell r="N1614">
            <v>428.54</v>
          </cell>
          <cell r="O1614">
            <v>428.54</v>
          </cell>
        </row>
        <row r="1615">
          <cell r="B1615">
            <v>3141</v>
          </cell>
          <cell r="C1615" t="str">
            <v>M</v>
          </cell>
          <cell r="D1615" t="str">
            <v>6.5.12.2</v>
          </cell>
          <cell r="E1615" t="str">
            <v>Tubo FoFo c/flanges TFL PN 10 DN 150mm L=1,20m</v>
          </cell>
          <cell r="F1615" t="str">
            <v>pç</v>
          </cell>
          <cell r="G1615">
            <v>2</v>
          </cell>
          <cell r="L1615">
            <v>221.96</v>
          </cell>
          <cell r="N1615">
            <v>221.96</v>
          </cell>
          <cell r="O1615">
            <v>443.92</v>
          </cell>
        </row>
        <row r="1616">
          <cell r="B1616">
            <v>3778</v>
          </cell>
          <cell r="C1616" t="str">
            <v>M</v>
          </cell>
          <cell r="D1616" t="str">
            <v>8.5.12.2</v>
          </cell>
          <cell r="E1616" t="str">
            <v>Tubo FoFo c/flanges TFL PN 10 DN 150mm L=2,20m</v>
          </cell>
          <cell r="F1616" t="str">
            <v>pç</v>
          </cell>
          <cell r="G1616">
            <v>5</v>
          </cell>
          <cell r="L1616">
            <v>379.84</v>
          </cell>
          <cell r="N1616">
            <v>379.84</v>
          </cell>
          <cell r="O1616">
            <v>1899.2</v>
          </cell>
        </row>
        <row r="1617">
          <cell r="B1617">
            <v>3140</v>
          </cell>
          <cell r="C1617" t="str">
            <v>M</v>
          </cell>
          <cell r="D1617" t="str">
            <v>6.5.12.1</v>
          </cell>
          <cell r="E1617" t="str">
            <v>Tubo FoFo c/flanges TFL PN 10 DN 150mm L=3,90m</v>
          </cell>
          <cell r="F1617" t="str">
            <v>pç</v>
          </cell>
          <cell r="G1617">
            <v>2</v>
          </cell>
          <cell r="L1617">
            <v>591.74</v>
          </cell>
          <cell r="N1617">
            <v>591.74</v>
          </cell>
          <cell r="O1617">
            <v>1183.48</v>
          </cell>
        </row>
        <row r="1618">
          <cell r="B1618">
            <v>3777</v>
          </cell>
          <cell r="C1618" t="str">
            <v>M</v>
          </cell>
          <cell r="D1618" t="str">
            <v>8.5.12.1</v>
          </cell>
          <cell r="E1618" t="str">
            <v>Tubo FoFo c/flanges TFL PN 10 DN 150mm L=4,20m</v>
          </cell>
          <cell r="F1618" t="str">
            <v>pç</v>
          </cell>
          <cell r="G1618">
            <v>4</v>
          </cell>
          <cell r="L1618">
            <v>621.75</v>
          </cell>
          <cell r="N1618">
            <v>621.75</v>
          </cell>
          <cell r="O1618">
            <v>2487</v>
          </cell>
        </row>
        <row r="1619">
          <cell r="B1619">
            <v>4213</v>
          </cell>
          <cell r="C1619" t="str">
            <v>M</v>
          </cell>
          <cell r="D1619" t="str">
            <v>10.7.2.1.7</v>
          </cell>
          <cell r="E1619" t="str">
            <v>Tubo FoFo c/flanges TFL PN 10 DN 200mm com abas de vedação</v>
          </cell>
          <cell r="F1619" t="str">
            <v>pc</v>
          </cell>
          <cell r="G1619">
            <v>16</v>
          </cell>
          <cell r="L1619">
            <v>522.45000000000005</v>
          </cell>
          <cell r="N1619">
            <v>522.45000000000005</v>
          </cell>
          <cell r="O1619">
            <v>8359.2000000000007</v>
          </cell>
        </row>
        <row r="1620">
          <cell r="B1620">
            <v>4207</v>
          </cell>
          <cell r="C1620" t="str">
            <v>M</v>
          </cell>
          <cell r="D1620" t="str">
            <v>10.7.2.1.1</v>
          </cell>
          <cell r="E1620" t="str">
            <v>Tubo FoFo c/flanges TFL PN 10 DN 200mm L=1,00m</v>
          </cell>
          <cell r="F1620" t="str">
            <v>pc</v>
          </cell>
          <cell r="G1620">
            <v>16</v>
          </cell>
          <cell r="L1620">
            <v>244.55</v>
          </cell>
          <cell r="N1620">
            <v>244.55</v>
          </cell>
          <cell r="O1620">
            <v>3912.8</v>
          </cell>
        </row>
        <row r="1621">
          <cell r="B1621">
            <v>686</v>
          </cell>
          <cell r="C1621" t="str">
            <v>M</v>
          </cell>
          <cell r="D1621" t="str">
            <v>7.3.4.2.1</v>
          </cell>
          <cell r="E1621" t="str">
            <v>Tubo FºFº c/ flanges PN-10 DN 200 mm, L= 1,00m</v>
          </cell>
          <cell r="F1621" t="str">
            <v>pç</v>
          </cell>
          <cell r="G1621">
            <v>2</v>
          </cell>
          <cell r="L1621">
            <v>244.55</v>
          </cell>
          <cell r="N1621">
            <v>244.55</v>
          </cell>
          <cell r="O1621">
            <v>489.1</v>
          </cell>
        </row>
        <row r="1622">
          <cell r="B1622">
            <v>2413</v>
          </cell>
          <cell r="C1622" t="str">
            <v>M</v>
          </cell>
          <cell r="D1622" t="str">
            <v>3.5.12.2</v>
          </cell>
          <cell r="E1622" t="str">
            <v>Tubo FoFo c/flanges TFL PN 10 DN 200mm L=1,85m</v>
          </cell>
          <cell r="F1622" t="str">
            <v>pç</v>
          </cell>
          <cell r="G1622">
            <v>4</v>
          </cell>
          <cell r="L1622">
            <v>428.22</v>
          </cell>
          <cell r="N1622">
            <v>428.22</v>
          </cell>
          <cell r="O1622">
            <v>1712.88</v>
          </cell>
        </row>
        <row r="1623">
          <cell r="B1623">
            <v>2708</v>
          </cell>
          <cell r="C1623" t="str">
            <v>M</v>
          </cell>
          <cell r="D1623" t="str">
            <v>4.5.12.1</v>
          </cell>
          <cell r="E1623" t="str">
            <v>Tubo FoFo c/flanges TFL PN 10 DN 200mm L=1,90m</v>
          </cell>
          <cell r="F1623" t="str">
            <v>pç</v>
          </cell>
          <cell r="G1623">
            <v>2</v>
          </cell>
          <cell r="L1623">
            <v>438.33</v>
          </cell>
          <cell r="N1623">
            <v>438.33</v>
          </cell>
          <cell r="O1623">
            <v>876.66</v>
          </cell>
        </row>
        <row r="1624">
          <cell r="B1624">
            <v>2412</v>
          </cell>
          <cell r="C1624" t="str">
            <v>M</v>
          </cell>
          <cell r="D1624" t="str">
            <v>3.5.12.1</v>
          </cell>
          <cell r="E1624" t="str">
            <v>Tubo FoFo c/flanges TFL PN 10 DN 200mm L=2,20m</v>
          </cell>
          <cell r="F1624" t="str">
            <v>pç</v>
          </cell>
          <cell r="G1624">
            <v>2</v>
          </cell>
          <cell r="L1624">
            <v>497.39</v>
          </cell>
          <cell r="N1624">
            <v>497.39</v>
          </cell>
          <cell r="O1624">
            <v>994.78</v>
          </cell>
        </row>
        <row r="1625">
          <cell r="B1625">
            <v>4208</v>
          </cell>
          <cell r="C1625" t="str">
            <v>M</v>
          </cell>
          <cell r="D1625" t="str">
            <v>10.7.2.1.2</v>
          </cell>
          <cell r="E1625" t="str">
            <v>Tubo FoFo c/flanges TFL PN 10 DN 200mm L=2,40m</v>
          </cell>
          <cell r="F1625" t="str">
            <v>pc</v>
          </cell>
          <cell r="G1625">
            <v>12</v>
          </cell>
          <cell r="L1625">
            <v>535.22</v>
          </cell>
          <cell r="N1625">
            <v>535.22</v>
          </cell>
          <cell r="O1625">
            <v>6422.64</v>
          </cell>
        </row>
        <row r="1626">
          <cell r="B1626">
            <v>3494</v>
          </cell>
          <cell r="C1626" t="str">
            <v>M</v>
          </cell>
          <cell r="D1626" t="str">
            <v>7.5.12.4</v>
          </cell>
          <cell r="E1626" t="str">
            <v>Tubo FoFo c/flanges TFL PN 10 DN 200mm L=3,50m</v>
          </cell>
          <cell r="F1626" t="str">
            <v>pç</v>
          </cell>
          <cell r="G1626">
            <v>1</v>
          </cell>
          <cell r="L1626">
            <v>721.28</v>
          </cell>
          <cell r="N1626">
            <v>721.28</v>
          </cell>
          <cell r="O1626">
            <v>721.28</v>
          </cell>
        </row>
        <row r="1627">
          <cell r="B1627">
            <v>4209</v>
          </cell>
          <cell r="C1627" t="str">
            <v>M</v>
          </cell>
          <cell r="D1627" t="str">
            <v>10.7.2.1.3</v>
          </cell>
          <cell r="E1627" t="str">
            <v>Tubo FoFo c/flanges TFL PN 10 DN 200mm L=4,60m</v>
          </cell>
          <cell r="F1627" t="str">
            <v>pc</v>
          </cell>
          <cell r="G1627">
            <v>2</v>
          </cell>
          <cell r="L1627">
            <v>870.11</v>
          </cell>
          <cell r="N1627">
            <v>870.11</v>
          </cell>
          <cell r="O1627">
            <v>1740.22</v>
          </cell>
        </row>
        <row r="1628">
          <cell r="B1628">
            <v>4234</v>
          </cell>
          <cell r="C1628" t="str">
            <v>M</v>
          </cell>
          <cell r="D1628" t="str">
            <v>10.7.2.3.4</v>
          </cell>
          <cell r="E1628" t="str">
            <v>Tubo FoFo c/flanges TFL PN 10 DN 200mm L=4,80m</v>
          </cell>
          <cell r="F1628" t="str">
            <v>pc</v>
          </cell>
          <cell r="G1628">
            <v>8</v>
          </cell>
          <cell r="L1628">
            <v>893.16</v>
          </cell>
          <cell r="N1628">
            <v>893.16</v>
          </cell>
          <cell r="O1628">
            <v>7145.28</v>
          </cell>
        </row>
        <row r="1629">
          <cell r="B1629">
            <v>4210</v>
          </cell>
          <cell r="C1629" t="str">
            <v>M</v>
          </cell>
          <cell r="D1629" t="str">
            <v>10.7.2.1.4</v>
          </cell>
          <cell r="E1629" t="str">
            <v>Tubo FoFo c/flanges TFL PN 10 DN 200mm L=5,00m</v>
          </cell>
          <cell r="F1629" t="str">
            <v>pc</v>
          </cell>
          <cell r="G1629">
            <v>4</v>
          </cell>
          <cell r="L1629">
            <v>914.99</v>
          </cell>
          <cell r="N1629">
            <v>914.99</v>
          </cell>
          <cell r="O1629">
            <v>3659.96</v>
          </cell>
        </row>
        <row r="1630">
          <cell r="B1630">
            <v>3493</v>
          </cell>
          <cell r="C1630" t="str">
            <v>M</v>
          </cell>
          <cell r="D1630" t="str">
            <v>7.5.12.3</v>
          </cell>
          <cell r="E1630" t="str">
            <v>Tubo FoFo c/flanges TFL PN 10 DN 200mm L=5,50m</v>
          </cell>
          <cell r="F1630" t="str">
            <v>pç</v>
          </cell>
          <cell r="G1630">
            <v>1</v>
          </cell>
          <cell r="L1630">
            <v>964.17</v>
          </cell>
          <cell r="N1630">
            <v>964.17</v>
          </cell>
          <cell r="O1630">
            <v>964.17</v>
          </cell>
        </row>
        <row r="1631">
          <cell r="B1631">
            <v>4211</v>
          </cell>
          <cell r="C1631" t="str">
            <v>M</v>
          </cell>
          <cell r="D1631" t="str">
            <v>10.7.2.1.5</v>
          </cell>
          <cell r="E1631" t="str">
            <v>Tubo FoFo c/flanges TFL PN 10 DN 200mm L=5,80m</v>
          </cell>
          <cell r="F1631" t="str">
            <v>pc</v>
          </cell>
          <cell r="G1631">
            <v>34</v>
          </cell>
          <cell r="L1631">
            <v>989.99</v>
          </cell>
          <cell r="N1631">
            <v>989.99</v>
          </cell>
          <cell r="O1631">
            <v>33659.660000000003</v>
          </cell>
        </row>
        <row r="1632">
          <cell r="B1632">
            <v>525</v>
          </cell>
          <cell r="C1632" t="str">
            <v>M</v>
          </cell>
          <cell r="D1632" t="str">
            <v>7.2.4.2.3</v>
          </cell>
          <cell r="E1632" t="str">
            <v>Tubo FºFº c/ flanges classe PN-10 JGS DN 250 mm, L= 1,25m</v>
          </cell>
          <cell r="F1632" t="str">
            <v>pç</v>
          </cell>
          <cell r="G1632">
            <v>1</v>
          </cell>
          <cell r="L1632">
            <v>408.05</v>
          </cell>
          <cell r="N1632">
            <v>408.05</v>
          </cell>
          <cell r="O1632">
            <v>408.05</v>
          </cell>
        </row>
        <row r="1633">
          <cell r="B1633">
            <v>1135</v>
          </cell>
          <cell r="C1633" t="str">
            <v>M</v>
          </cell>
          <cell r="D1633" t="str">
            <v>8.4.1.3</v>
          </cell>
          <cell r="E1633" t="str">
            <v>Tubo c/ flanges pn10 fofo dn  300 x 1.50 121,650 kg</v>
          </cell>
          <cell r="F1633" t="str">
            <v>pc</v>
          </cell>
          <cell r="G1633">
            <v>4</v>
          </cell>
          <cell r="L1633">
            <v>602.44000000000005</v>
          </cell>
          <cell r="N1633">
            <v>602.44000000000005</v>
          </cell>
          <cell r="O1633">
            <v>2409.7600000000002</v>
          </cell>
        </row>
        <row r="1634">
          <cell r="B1634">
            <v>985</v>
          </cell>
          <cell r="C1634" t="str">
            <v>M</v>
          </cell>
          <cell r="D1634" t="str">
            <v>7.5.4.1.2</v>
          </cell>
          <cell r="E1634" t="str">
            <v xml:space="preserve">Tubo c/ Flanges FoFo PN 10, DN 300mm L=2,50m  </v>
          </cell>
          <cell r="F1634" t="str">
            <v>pç</v>
          </cell>
          <cell r="G1634">
            <v>1</v>
          </cell>
          <cell r="L1634">
            <v>934.82</v>
          </cell>
          <cell r="N1634">
            <v>934.82</v>
          </cell>
          <cell r="O1634">
            <v>934.82</v>
          </cell>
        </row>
        <row r="1635">
          <cell r="B1635">
            <v>986</v>
          </cell>
          <cell r="C1635" t="str">
            <v>M</v>
          </cell>
          <cell r="D1635" t="str">
            <v>7.5.4.1.3</v>
          </cell>
          <cell r="E1635" t="str">
            <v xml:space="preserve">Tubo c/ Flanges FoFo PN 10, DN 300mm L=3,00m  </v>
          </cell>
          <cell r="F1635" t="str">
            <v>pç</v>
          </cell>
          <cell r="G1635">
            <v>1</v>
          </cell>
          <cell r="L1635">
            <v>1080.23</v>
          </cell>
          <cell r="N1635">
            <v>1080.23</v>
          </cell>
          <cell r="O1635">
            <v>1080.23</v>
          </cell>
        </row>
        <row r="1636">
          <cell r="B1636">
            <v>987</v>
          </cell>
          <cell r="C1636" t="str">
            <v>M</v>
          </cell>
          <cell r="D1636" t="str">
            <v>7.5.4.1.4</v>
          </cell>
          <cell r="E1636" t="str">
            <v xml:space="preserve">Tubo c/ Flanges FoFo PN 10, DN 300mm L=4,50m  </v>
          </cell>
          <cell r="F1636" t="str">
            <v>pç</v>
          </cell>
          <cell r="G1636">
            <v>1</v>
          </cell>
          <cell r="L1636">
            <v>1433.37</v>
          </cell>
          <cell r="N1636">
            <v>1433.37</v>
          </cell>
          <cell r="O1636">
            <v>1433.37</v>
          </cell>
        </row>
        <row r="1637">
          <cell r="B1637">
            <v>988</v>
          </cell>
          <cell r="C1637" t="str">
            <v>M</v>
          </cell>
          <cell r="D1637" t="str">
            <v>7.5.4.1.5</v>
          </cell>
          <cell r="E1637" t="str">
            <v xml:space="preserve">Tubo c/ Flanges FoFo PN 10, DN 300mm L=5,80m  </v>
          </cell>
          <cell r="F1637" t="str">
            <v>pç</v>
          </cell>
          <cell r="G1637">
            <v>4</v>
          </cell>
          <cell r="L1637">
            <v>1638.6</v>
          </cell>
          <cell r="N1637">
            <v>1638.6</v>
          </cell>
          <cell r="O1637">
            <v>6554.4</v>
          </cell>
        </row>
        <row r="1638">
          <cell r="B1638">
            <v>1009</v>
          </cell>
          <cell r="C1638" t="str">
            <v>M</v>
          </cell>
          <cell r="D1638" t="str">
            <v>7.5.4.1.26</v>
          </cell>
          <cell r="E1638" t="str">
            <v xml:space="preserve">Tubo c/ Flanges FoFo PN 10, DN 400mm L=2,00m  </v>
          </cell>
          <cell r="F1638" t="str">
            <v>pç</v>
          </cell>
          <cell r="G1638">
            <v>1</v>
          </cell>
          <cell r="L1638">
            <v>1212.45</v>
          </cell>
          <cell r="N1638">
            <v>1212.45</v>
          </cell>
          <cell r="O1638">
            <v>1212.45</v>
          </cell>
        </row>
        <row r="1639">
          <cell r="B1639">
            <v>996</v>
          </cell>
          <cell r="C1639" t="str">
            <v>M</v>
          </cell>
          <cell r="D1639" t="str">
            <v>7.5.4.1.13</v>
          </cell>
          <cell r="E1639" t="str">
            <v xml:space="preserve">Tubo c/ Flanges FoFo PN 10, DN 400mm L=2,50m  </v>
          </cell>
          <cell r="F1639" t="str">
            <v>pç</v>
          </cell>
          <cell r="G1639">
            <v>1</v>
          </cell>
          <cell r="L1639">
            <v>1461.71</v>
          </cell>
          <cell r="N1639">
            <v>1461.71</v>
          </cell>
          <cell r="O1639">
            <v>1461.71</v>
          </cell>
        </row>
        <row r="1640">
          <cell r="B1640">
            <v>997</v>
          </cell>
          <cell r="C1640" t="str">
            <v>M</v>
          </cell>
          <cell r="D1640" t="str">
            <v>7.5.4.1.14</v>
          </cell>
          <cell r="E1640" t="str">
            <v xml:space="preserve">Tubo c/ Flanges FoFo PN 10, DN 400mm L=3,10m  </v>
          </cell>
          <cell r="F1640" t="str">
            <v>pç</v>
          </cell>
          <cell r="G1640">
            <v>1</v>
          </cell>
          <cell r="L1640">
            <v>1732.38</v>
          </cell>
          <cell r="N1640">
            <v>1732.38</v>
          </cell>
          <cell r="O1640">
            <v>1732.38</v>
          </cell>
        </row>
        <row r="1641">
          <cell r="B1641">
            <v>3492</v>
          </cell>
          <cell r="C1641" t="str">
            <v>M</v>
          </cell>
          <cell r="D1641" t="str">
            <v>7.5.12.2</v>
          </cell>
          <cell r="E1641" t="str">
            <v>Tubo FoFo c/flanges TFL PN 10 DN 400mm L=3,80m</v>
          </cell>
          <cell r="F1641" t="str">
            <v>pç</v>
          </cell>
          <cell r="G1641">
            <v>2</v>
          </cell>
          <cell r="L1641">
            <v>2008.95</v>
          </cell>
          <cell r="N1641">
            <v>2008.95</v>
          </cell>
          <cell r="O1641">
            <v>4017.9</v>
          </cell>
        </row>
        <row r="1642">
          <cell r="B1642">
            <v>1004</v>
          </cell>
          <cell r="C1642" t="str">
            <v>M</v>
          </cell>
          <cell r="D1642" t="str">
            <v>7.5.4.1.21</v>
          </cell>
          <cell r="E1642" t="str">
            <v xml:space="preserve">Tubo c/ Flanges FoFo PN 10, DN 400mm L=4,00m  </v>
          </cell>
          <cell r="F1642" t="str">
            <v>pç</v>
          </cell>
          <cell r="G1642">
            <v>1</v>
          </cell>
          <cell r="L1642">
            <v>2080.21</v>
          </cell>
          <cell r="N1642">
            <v>2080.21</v>
          </cell>
          <cell r="O1642">
            <v>2080.21</v>
          </cell>
        </row>
        <row r="1643">
          <cell r="B1643">
            <v>3491</v>
          </cell>
          <cell r="C1643" t="str">
            <v>M</v>
          </cell>
          <cell r="D1643" t="str">
            <v>7.5.12.1</v>
          </cell>
          <cell r="E1643" t="str">
            <v>Tubo FoFo c/flanges TFL PN 10 DN 400mm L=5,20m</v>
          </cell>
          <cell r="F1643" t="str">
            <v>pç</v>
          </cell>
          <cell r="G1643">
            <v>2</v>
          </cell>
          <cell r="L1643">
            <v>2435.41</v>
          </cell>
          <cell r="N1643">
            <v>2435.41</v>
          </cell>
          <cell r="O1643">
            <v>4870.82</v>
          </cell>
        </row>
        <row r="1644">
          <cell r="B1644">
            <v>4237</v>
          </cell>
          <cell r="C1644" t="str">
            <v>M</v>
          </cell>
          <cell r="D1644" t="str">
            <v>10.7.2.4.1</v>
          </cell>
          <cell r="E1644" t="str">
            <v>Tubo FoFo c/flanges TFL PN 10 DN 400mm L=5,80m</v>
          </cell>
          <cell r="F1644" t="str">
            <v>pc</v>
          </cell>
          <cell r="G1644">
            <v>8</v>
          </cell>
          <cell r="L1644">
            <v>2566.48</v>
          </cell>
          <cell r="N1644">
            <v>2566.48</v>
          </cell>
          <cell r="O1644">
            <v>20531.84</v>
          </cell>
        </row>
        <row r="1645">
          <cell r="B1645">
            <v>995</v>
          </cell>
          <cell r="C1645" t="str">
            <v>M</v>
          </cell>
          <cell r="D1645" t="str">
            <v>7.5.4.1.12</v>
          </cell>
          <cell r="E1645" t="str">
            <v xml:space="preserve">Tubo c/ Flanges FoFo PN 10, DN 400mm L=5,80m  </v>
          </cell>
          <cell r="F1645" t="str">
            <v>pç</v>
          </cell>
          <cell r="G1645">
            <v>7</v>
          </cell>
          <cell r="L1645">
            <v>2566.48</v>
          </cell>
          <cell r="N1645">
            <v>2566.48</v>
          </cell>
          <cell r="O1645">
            <v>17965.36</v>
          </cell>
        </row>
        <row r="1646">
          <cell r="B1646">
            <v>4225</v>
          </cell>
          <cell r="C1646" t="str">
            <v>M</v>
          </cell>
          <cell r="D1646" t="str">
            <v>10.7.2.2.6</v>
          </cell>
          <cell r="E1646" t="str">
            <v>Tubo FoFo c/ ponta e bolsa TFP PN 10 DN 300mm, (metros)</v>
          </cell>
          <cell r="F1646" t="str">
            <v>pc</v>
          </cell>
          <cell r="G1646">
            <v>138</v>
          </cell>
          <cell r="L1646">
            <v>252.97</v>
          </cell>
          <cell r="N1646">
            <v>252.97</v>
          </cell>
          <cell r="O1646">
            <v>34909.86</v>
          </cell>
        </row>
        <row r="1647">
          <cell r="B1647">
            <v>448</v>
          </cell>
          <cell r="C1647" t="str">
            <v>M</v>
          </cell>
          <cell r="D1647" t="str">
            <v>7.1.6.24</v>
          </cell>
          <cell r="E1647" t="str">
            <v>Tubos de fofo DUCTIL c/  01 flange e 01 ponta lisa (tfp) DN 400 PN-10  L=2,15m  207,000kg</v>
          </cell>
          <cell r="F1647" t="str">
            <v>pc</v>
          </cell>
          <cell r="G1647">
            <v>1</v>
          </cell>
          <cell r="L1647">
            <v>1013.44</v>
          </cell>
          <cell r="N1647">
            <v>1013.44</v>
          </cell>
          <cell r="O1647">
            <v>1013.44</v>
          </cell>
        </row>
        <row r="1648">
          <cell r="B1648">
            <v>445</v>
          </cell>
          <cell r="C1648" t="str">
            <v>M</v>
          </cell>
          <cell r="D1648" t="str">
            <v>7.1.6.21</v>
          </cell>
          <cell r="E1648" t="str">
            <v>Tubos de fofo DUCTIL c/  01 flange e 01 ponta lisa (tfp)
 DN 400 PN-10, L=1,00m  207,000kg</v>
          </cell>
          <cell r="F1648" t="str">
            <v>pc</v>
          </cell>
          <cell r="G1648">
            <v>1</v>
          </cell>
          <cell r="L1648">
            <v>494.74</v>
          </cell>
          <cell r="N1648">
            <v>494.74</v>
          </cell>
          <cell r="O1648">
            <v>494.74</v>
          </cell>
        </row>
        <row r="1649">
          <cell r="B1649">
            <v>436</v>
          </cell>
          <cell r="C1649" t="str">
            <v>M</v>
          </cell>
          <cell r="D1649" t="str">
            <v>7.1.6.12</v>
          </cell>
          <cell r="E1649" t="str">
            <v xml:space="preserve">Tubo de fofo ductil c/  01 flange e 01 ponta lisa (tfp)  150 x 1,00 </v>
          </cell>
          <cell r="F1649" t="str">
            <v>pc</v>
          </cell>
          <cell r="G1649">
            <v>3</v>
          </cell>
          <cell r="L1649">
            <v>143.16</v>
          </cell>
          <cell r="N1649">
            <v>143.16</v>
          </cell>
          <cell r="O1649">
            <v>429.48</v>
          </cell>
        </row>
        <row r="1650">
          <cell r="B1650">
            <v>298</v>
          </cell>
          <cell r="C1650" t="str">
            <v>M</v>
          </cell>
          <cell r="D1650" t="str">
            <v>4.4.3.44</v>
          </cell>
          <cell r="E1650" t="str">
            <v>Tubo de fofo ductil c/ flange e ponta DN 300 mm L = 0,25 m 46,550 kg</v>
          </cell>
          <cell r="F1650" t="str">
            <v>pc</v>
          </cell>
          <cell r="G1650">
            <v>4</v>
          </cell>
          <cell r="L1650">
            <v>81.5</v>
          </cell>
          <cell r="N1650">
            <v>81.5</v>
          </cell>
          <cell r="O1650">
            <v>326</v>
          </cell>
        </row>
        <row r="1651">
          <cell r="B1651">
            <v>142</v>
          </cell>
          <cell r="C1651" t="str">
            <v>M</v>
          </cell>
          <cell r="D1651" t="str">
            <v>3.4.1.2</v>
          </cell>
          <cell r="E1651" t="str">
            <v>Tubo FoFo com Flange e Ponta TFP PN-10 DN 100 mm L = 0,70m</v>
          </cell>
          <cell r="F1651" t="str">
            <v>un</v>
          </cell>
          <cell r="G1651">
            <v>2</v>
          </cell>
          <cell r="L1651">
            <v>64.650000000000006</v>
          </cell>
          <cell r="N1651">
            <v>64.650000000000006</v>
          </cell>
          <cell r="O1651">
            <v>129.30000000000001</v>
          </cell>
        </row>
        <row r="1652">
          <cell r="B1652">
            <v>3146</v>
          </cell>
          <cell r="C1652" t="str">
            <v>M</v>
          </cell>
          <cell r="D1652" t="str">
            <v>6.5.12.7</v>
          </cell>
          <cell r="E1652" t="str">
            <v>Tubo FoFo c/ flange e ponta TFP PN 10 DN 100mm, L=2,00m</v>
          </cell>
          <cell r="F1652" t="str">
            <v>pç</v>
          </cell>
          <cell r="G1652">
            <v>3</v>
          </cell>
          <cell r="L1652">
            <v>176.21</v>
          </cell>
          <cell r="N1652">
            <v>176.21</v>
          </cell>
          <cell r="O1652">
            <v>528.63</v>
          </cell>
        </row>
        <row r="1653">
          <cell r="B1653">
            <v>4066</v>
          </cell>
          <cell r="C1653" t="str">
            <v>M</v>
          </cell>
          <cell r="D1653" t="str">
            <v>9.5.12.7</v>
          </cell>
          <cell r="E1653" t="str">
            <v>Tubo FoFo c/ flange e ponta TFP PN 10 DN 100mm, L=2,70m</v>
          </cell>
          <cell r="F1653" t="str">
            <v>pç</v>
          </cell>
          <cell r="G1653">
            <v>1</v>
          </cell>
          <cell r="L1653">
            <v>231.71</v>
          </cell>
          <cell r="N1653">
            <v>231.71</v>
          </cell>
          <cell r="O1653">
            <v>231.71</v>
          </cell>
        </row>
        <row r="1654">
          <cell r="B1654">
            <v>3145</v>
          </cell>
          <cell r="C1654" t="str">
            <v>M</v>
          </cell>
          <cell r="D1654" t="str">
            <v>6.5.12.6</v>
          </cell>
          <cell r="E1654" t="str">
            <v>Tubo FoFo c/ flange e ponta TFP PN 10 DN 100mm, L=3,00m</v>
          </cell>
          <cell r="F1654" t="str">
            <v>pç</v>
          </cell>
          <cell r="G1654">
            <v>4</v>
          </cell>
          <cell r="L1654">
            <v>254.51</v>
          </cell>
          <cell r="N1654">
            <v>254.51</v>
          </cell>
          <cell r="O1654">
            <v>1018.04</v>
          </cell>
        </row>
        <row r="1655">
          <cell r="B1655">
            <v>141</v>
          </cell>
          <cell r="C1655" t="str">
            <v>M</v>
          </cell>
          <cell r="D1655" t="str">
            <v>3.4.1.1</v>
          </cell>
          <cell r="E1655" t="str">
            <v>Tubo FoFo com Flange e Ponta TFP PN-10 DN 100 mm L = 4,00 m</v>
          </cell>
          <cell r="F1655" t="str">
            <v>un</v>
          </cell>
          <cell r="G1655">
            <v>4</v>
          </cell>
          <cell r="L1655">
            <v>326.27999999999997</v>
          </cell>
          <cell r="N1655">
            <v>326.27999999999997</v>
          </cell>
          <cell r="O1655">
            <v>1305.1199999999999</v>
          </cell>
        </row>
        <row r="1656">
          <cell r="B1656">
            <v>144</v>
          </cell>
          <cell r="C1656" t="str">
            <v>M</v>
          </cell>
          <cell r="D1656" t="str">
            <v>3.4.1.4</v>
          </cell>
          <cell r="E1656" t="str">
            <v>Tubo com Pontas e Flange, FoFo L =  5,20 m, PN 10  DN 100 mm</v>
          </cell>
          <cell r="F1656" t="str">
            <v>un</v>
          </cell>
          <cell r="G1656">
            <v>8</v>
          </cell>
          <cell r="L1656">
            <v>403.78</v>
          </cell>
          <cell r="N1656">
            <v>403.78</v>
          </cell>
          <cell r="O1656">
            <v>3230.24</v>
          </cell>
        </row>
        <row r="1657">
          <cell r="B1657">
            <v>3144</v>
          </cell>
          <cell r="C1657" t="str">
            <v>M</v>
          </cell>
          <cell r="D1657" t="str">
            <v>6.5.12.5</v>
          </cell>
          <cell r="E1657" t="str">
            <v>Tubo FoFo c/ flange e ponta TFP PN 10 DN 150mm, L=1,50m</v>
          </cell>
          <cell r="F1657" t="str">
            <v>pç</v>
          </cell>
          <cell r="G1657">
            <v>1</v>
          </cell>
          <cell r="L1657">
            <v>210.38</v>
          </cell>
          <cell r="N1657">
            <v>210.38</v>
          </cell>
          <cell r="O1657">
            <v>210.38</v>
          </cell>
        </row>
        <row r="1658">
          <cell r="B1658">
            <v>688</v>
          </cell>
          <cell r="C1658" t="str">
            <v>M</v>
          </cell>
          <cell r="D1658" t="str">
            <v>7.3.4.2.3</v>
          </cell>
          <cell r="E1658" t="str">
            <v>Tubo FºFº c/ ponta e flange PN-10 DN 200 mm, L= 0,50m</v>
          </cell>
          <cell r="F1658" t="str">
            <v>pç</v>
          </cell>
          <cell r="G1658">
            <v>24</v>
          </cell>
          <cell r="L1658">
            <v>96.13</v>
          </cell>
          <cell r="N1658">
            <v>96.13</v>
          </cell>
          <cell r="O1658">
            <v>2307.12</v>
          </cell>
        </row>
        <row r="1659">
          <cell r="B1659">
            <v>4229</v>
          </cell>
          <cell r="C1659" t="str">
            <v>M</v>
          </cell>
          <cell r="D1659" t="str">
            <v>10.7.2.2.10</v>
          </cell>
          <cell r="E1659" t="str">
            <v>Tubo FoFo c/ flange e ponta TFP PN 10 DN 200mm, L=0,60m</v>
          </cell>
          <cell r="F1659" t="str">
            <v>pc</v>
          </cell>
          <cell r="G1659">
            <v>16</v>
          </cell>
          <cell r="L1659">
            <v>114.92</v>
          </cell>
          <cell r="N1659">
            <v>114.92</v>
          </cell>
          <cell r="O1659">
            <v>1838.72</v>
          </cell>
        </row>
        <row r="1660">
          <cell r="B1660">
            <v>4242</v>
          </cell>
          <cell r="C1660" t="str">
            <v>M</v>
          </cell>
          <cell r="D1660" t="str">
            <v>10.7.2.6.1</v>
          </cell>
          <cell r="E1660" t="str">
            <v>Tubo FoFo c/ Flange e ponta TFP PN 10 DN 200mm</v>
          </cell>
          <cell r="F1660" t="str">
            <v>m</v>
          </cell>
          <cell r="G1660">
            <v>6.8</v>
          </cell>
          <cell r="L1660">
            <v>188.63</v>
          </cell>
          <cell r="N1660">
            <v>188.63</v>
          </cell>
          <cell r="O1660">
            <v>1282.68</v>
          </cell>
        </row>
        <row r="1661">
          <cell r="B1661">
            <v>4212</v>
          </cell>
          <cell r="C1661" t="str">
            <v>M</v>
          </cell>
          <cell r="D1661" t="str">
            <v>10.7.2.1.6</v>
          </cell>
          <cell r="E1661" t="str">
            <v>Tubo FoFo c/ flange e ponta TFP PN 10 DN 200mm, L=1,20m</v>
          </cell>
          <cell r="F1661" t="str">
            <v>pc</v>
          </cell>
          <cell r="G1661">
            <v>16</v>
          </cell>
          <cell r="L1661">
            <v>224.61</v>
          </cell>
          <cell r="N1661">
            <v>224.61</v>
          </cell>
          <cell r="O1661">
            <v>3593.76</v>
          </cell>
        </row>
        <row r="1662">
          <cell r="B1662">
            <v>687</v>
          </cell>
          <cell r="C1662" t="str">
            <v>M</v>
          </cell>
          <cell r="D1662" t="str">
            <v>7.3.4.2.2</v>
          </cell>
          <cell r="E1662" t="str">
            <v>Tubo FºFº c/ ponta e flange PN-10 DN 200 mm, L= 1,50m</v>
          </cell>
          <cell r="F1662" t="str">
            <v>pç</v>
          </cell>
          <cell r="G1662">
            <v>5</v>
          </cell>
          <cell r="L1662">
            <v>277.5</v>
          </cell>
          <cell r="N1662">
            <v>277.5</v>
          </cell>
          <cell r="O1662">
            <v>1387.5</v>
          </cell>
        </row>
        <row r="1663">
          <cell r="B1663">
            <v>4232</v>
          </cell>
          <cell r="C1663" t="str">
            <v>M</v>
          </cell>
          <cell r="D1663" t="str">
            <v>10.7.2.3.2</v>
          </cell>
          <cell r="E1663" t="str">
            <v>Tubo FoFo c/flange e Ponta TFP PN 10 DN 200mm L=3,20m</v>
          </cell>
          <cell r="F1663" t="str">
            <v>pc</v>
          </cell>
          <cell r="G1663">
            <v>8</v>
          </cell>
          <cell r="L1663">
            <v>891.96</v>
          </cell>
          <cell r="N1663">
            <v>891.96</v>
          </cell>
          <cell r="O1663">
            <v>7135.68</v>
          </cell>
        </row>
        <row r="1664">
          <cell r="B1664">
            <v>4235</v>
          </cell>
          <cell r="C1664" t="str">
            <v>M</v>
          </cell>
          <cell r="D1664" t="str">
            <v>10.7.2.3.5</v>
          </cell>
          <cell r="E1664" t="str">
            <v>Tubo FoFo c/flange e Ponta TFP PN 10 DN 200mm L=5,80m</v>
          </cell>
          <cell r="F1664" t="str">
            <v>pc</v>
          </cell>
          <cell r="G1664">
            <v>8</v>
          </cell>
          <cell r="L1664">
            <v>881.93</v>
          </cell>
          <cell r="N1664">
            <v>881.93</v>
          </cell>
          <cell r="O1664">
            <v>7055.44</v>
          </cell>
        </row>
        <row r="1665">
          <cell r="B1665">
            <v>524</v>
          </cell>
          <cell r="C1665" t="str">
            <v>M</v>
          </cell>
          <cell r="D1665" t="str">
            <v>7.2.4.2.2</v>
          </cell>
          <cell r="E1665" t="str">
            <v>Tubo FºFº c/ ponta e flange classe PN-10 JGS DN 250 mm,L= 0,50m</v>
          </cell>
          <cell r="F1665" t="str">
            <v>pç</v>
          </cell>
          <cell r="G1665">
            <v>3</v>
          </cell>
          <cell r="L1665">
            <v>128.74</v>
          </cell>
          <cell r="N1665">
            <v>128.74</v>
          </cell>
          <cell r="O1665">
            <v>386.22</v>
          </cell>
        </row>
        <row r="1666">
          <cell r="B1666">
            <v>4063</v>
          </cell>
          <cell r="C1666" t="str">
            <v>M</v>
          </cell>
          <cell r="D1666" t="str">
            <v>9.5.12.4</v>
          </cell>
          <cell r="E1666" t="str">
            <v>Tubo FoFo c/ flange e ponta TFP PN 10 DN 250mm, L=1,00m</v>
          </cell>
          <cell r="F1666" t="str">
            <v>pç</v>
          </cell>
          <cell r="G1666">
            <v>1</v>
          </cell>
          <cell r="L1666">
            <v>252.21</v>
          </cell>
          <cell r="N1666">
            <v>252.21</v>
          </cell>
          <cell r="O1666">
            <v>252.21</v>
          </cell>
        </row>
        <row r="1667">
          <cell r="B1667">
            <v>2418</v>
          </cell>
          <cell r="C1667" t="str">
            <v>M</v>
          </cell>
          <cell r="D1667" t="str">
            <v>3.5.12.7</v>
          </cell>
          <cell r="E1667" t="str">
            <v>Tubo FoFo c/ flange e ponta TFP PN 10 DN 250mm, L=1,25m</v>
          </cell>
          <cell r="F1667" t="str">
            <v>pç</v>
          </cell>
          <cell r="G1667">
            <v>1</v>
          </cell>
          <cell r="L1667">
            <v>311.97000000000003</v>
          </cell>
          <cell r="N1667">
            <v>311.97000000000003</v>
          </cell>
          <cell r="O1667">
            <v>311.97000000000003</v>
          </cell>
        </row>
        <row r="1668">
          <cell r="B1668">
            <v>3779</v>
          </cell>
          <cell r="C1668" t="str">
            <v>M</v>
          </cell>
          <cell r="D1668" t="str">
            <v>8.5.12.3</v>
          </cell>
          <cell r="E1668" t="str">
            <v>Tubo FoFo c/ flange e ponta TFP PN 10 DN 250mm, L=1,50m</v>
          </cell>
          <cell r="F1668" t="str">
            <v>pç</v>
          </cell>
          <cell r="G1668">
            <v>4</v>
          </cell>
          <cell r="L1668">
            <v>370.42</v>
          </cell>
          <cell r="N1668">
            <v>370.42</v>
          </cell>
          <cell r="O1668">
            <v>1481.68</v>
          </cell>
        </row>
        <row r="1669">
          <cell r="B1669">
            <v>526</v>
          </cell>
          <cell r="C1669" t="str">
            <v>M</v>
          </cell>
          <cell r="D1669" t="str">
            <v>7.2.4.2.4</v>
          </cell>
          <cell r="E1669" t="str">
            <v>Tubo FºFº c/ ponta e flange classe PN-10 JGS DN 250 mm, L= 2,00m</v>
          </cell>
          <cell r="F1669" t="str">
            <v>pç</v>
          </cell>
          <cell r="G1669">
            <v>2</v>
          </cell>
          <cell r="L1669">
            <v>483.36</v>
          </cell>
          <cell r="N1669">
            <v>483.36</v>
          </cell>
          <cell r="O1669">
            <v>966.72</v>
          </cell>
        </row>
        <row r="1670">
          <cell r="B1670">
            <v>1136</v>
          </cell>
          <cell r="C1670" t="str">
            <v>M</v>
          </cell>
          <cell r="D1670" t="str">
            <v>8.4.1.4</v>
          </cell>
          <cell r="E1670" t="str">
            <v>Tubo flange e ponta pn10 fofo dn  300 x 0,50 46,550 kg</v>
          </cell>
          <cell r="F1670" t="str">
            <v>pc</v>
          </cell>
          <cell r="G1670">
            <v>8</v>
          </cell>
          <cell r="L1670">
            <v>161.37</v>
          </cell>
          <cell r="N1670">
            <v>161.37</v>
          </cell>
          <cell r="O1670">
            <v>1290.96</v>
          </cell>
        </row>
        <row r="1671">
          <cell r="B1671">
            <v>1137</v>
          </cell>
          <cell r="C1671" t="str">
            <v>M</v>
          </cell>
          <cell r="D1671" t="str">
            <v>8.4.1.5</v>
          </cell>
          <cell r="E1671" t="str">
            <v>Tubo flange e ponta pn10 fofo dn  300 x 1,00 75,100 kg</v>
          </cell>
          <cell r="F1671" t="str">
            <v>pc</v>
          </cell>
          <cell r="G1671">
            <v>4</v>
          </cell>
          <cell r="L1671">
            <v>316.20999999999998</v>
          </cell>
          <cell r="N1671">
            <v>316.20999999999998</v>
          </cell>
          <cell r="O1671">
            <v>1264.8399999999999</v>
          </cell>
        </row>
        <row r="1672">
          <cell r="B1672">
            <v>984</v>
          </cell>
          <cell r="C1672" t="str">
            <v>M</v>
          </cell>
          <cell r="D1672" t="str">
            <v>7.5.4.1.1</v>
          </cell>
          <cell r="E1672" t="str">
            <v>Tubo FoFo c/ flange e ponta TFP PN 10 DN 300mm, L=2,00m.</v>
          </cell>
          <cell r="F1672" t="str">
            <v>pç</v>
          </cell>
          <cell r="G1672">
            <v>5</v>
          </cell>
          <cell r="L1672">
            <v>606.29</v>
          </cell>
          <cell r="N1672">
            <v>606.29</v>
          </cell>
          <cell r="O1672">
            <v>3031.45</v>
          </cell>
        </row>
        <row r="1673">
          <cell r="B1673">
            <v>3143</v>
          </cell>
          <cell r="C1673" t="str">
            <v>M</v>
          </cell>
          <cell r="D1673" t="str">
            <v>6.5.12.4</v>
          </cell>
          <cell r="E1673" t="str">
            <v>Tubo FoFo c/ flange e ponta TFP PN 10 DN 350mm, L=1,00m</v>
          </cell>
          <cell r="F1673" t="str">
            <v>pç</v>
          </cell>
          <cell r="G1673">
            <v>1</v>
          </cell>
          <cell r="L1673">
            <v>414.74</v>
          </cell>
          <cell r="N1673">
            <v>414.74</v>
          </cell>
          <cell r="O1673">
            <v>414.74</v>
          </cell>
        </row>
        <row r="1674">
          <cell r="B1674">
            <v>2713</v>
          </cell>
          <cell r="C1674" t="str">
            <v>M</v>
          </cell>
          <cell r="D1674" t="str">
            <v>4.5.12.6</v>
          </cell>
          <cell r="E1674" t="str">
            <v>Tubo FoFo c/ flange e ponta TFP PN 10 DN 350mm, L=1,20m</v>
          </cell>
          <cell r="F1674" t="str">
            <v>pç</v>
          </cell>
          <cell r="G1674">
            <v>2</v>
          </cell>
          <cell r="L1674">
            <v>493.68</v>
          </cell>
          <cell r="N1674">
            <v>493.68</v>
          </cell>
          <cell r="O1674">
            <v>987.36</v>
          </cell>
        </row>
        <row r="1675">
          <cell r="B1675">
            <v>2712</v>
          </cell>
          <cell r="C1675" t="str">
            <v>M</v>
          </cell>
          <cell r="D1675" t="str">
            <v>4.5.12.5</v>
          </cell>
          <cell r="E1675" t="str">
            <v>Tubo FoFo c/ flange e ponta TFP PN 10 DN 350mm, L=1,50m</v>
          </cell>
          <cell r="F1675" t="str">
            <v>pç</v>
          </cell>
          <cell r="G1675">
            <v>1</v>
          </cell>
          <cell r="L1675">
            <v>609.59</v>
          </cell>
          <cell r="N1675">
            <v>609.59</v>
          </cell>
          <cell r="O1675">
            <v>609.59</v>
          </cell>
        </row>
        <row r="1676">
          <cell r="B1676">
            <v>2416</v>
          </cell>
          <cell r="C1676" t="str">
            <v>M</v>
          </cell>
          <cell r="D1676" t="str">
            <v>3.5.12.5</v>
          </cell>
          <cell r="E1676" t="str">
            <v>Tubo FoFo c/ flange e ponta TFP PN 10 DN 400mm, L=1,50m</v>
          </cell>
          <cell r="F1676" t="str">
            <v>pç</v>
          </cell>
          <cell r="G1676">
            <v>2</v>
          </cell>
          <cell r="L1676">
            <v>726.87</v>
          </cell>
          <cell r="N1676">
            <v>726.87</v>
          </cell>
          <cell r="O1676">
            <v>1453.74</v>
          </cell>
        </row>
        <row r="1677">
          <cell r="B1677">
            <v>1002</v>
          </cell>
          <cell r="C1677" t="str">
            <v>M</v>
          </cell>
          <cell r="D1677" t="str">
            <v>7.5.4.1.19</v>
          </cell>
          <cell r="E1677" t="str">
            <v>Tubo FoFo c/ flange e ponta TFP PN 10 DN 400mm, L=2,00m.</v>
          </cell>
          <cell r="F1677" t="str">
            <v>pç</v>
          </cell>
          <cell r="G1677">
            <v>1</v>
          </cell>
          <cell r="L1677">
            <v>948.83</v>
          </cell>
          <cell r="N1677">
            <v>948.83</v>
          </cell>
          <cell r="O1677">
            <v>948.83</v>
          </cell>
        </row>
        <row r="1678">
          <cell r="B1678">
            <v>152</v>
          </cell>
          <cell r="C1678" t="str">
            <v>M</v>
          </cell>
          <cell r="D1678" t="str">
            <v>3.4.1.12</v>
          </cell>
          <cell r="E1678" t="str">
            <v>Tubo com Pontas e Flange, FoFo L =  0,50 m, PN 10  DN 500 mm</v>
          </cell>
          <cell r="F1678" t="str">
            <v>un</v>
          </cell>
          <cell r="G1678">
            <v>1</v>
          </cell>
          <cell r="L1678">
            <v>343.32</v>
          </cell>
          <cell r="N1678">
            <v>343.32</v>
          </cell>
          <cell r="O1678">
            <v>343.32</v>
          </cell>
        </row>
        <row r="1679">
          <cell r="B1679">
            <v>145</v>
          </cell>
          <cell r="C1679" t="str">
            <v>M</v>
          </cell>
          <cell r="D1679" t="str">
            <v>3.4.1.5</v>
          </cell>
          <cell r="E1679" t="str">
            <v>Tubo FoFo com Flange e Ponta TFP PN-10 DN 500 mm L = 5,75m</v>
          </cell>
          <cell r="F1679" t="str">
            <v>un</v>
          </cell>
          <cell r="G1679">
            <v>1</v>
          </cell>
          <cell r="L1679">
            <v>3115.43</v>
          </cell>
          <cell r="N1679">
            <v>3115.43</v>
          </cell>
          <cell r="O1679">
            <v>3115.43</v>
          </cell>
        </row>
        <row r="1680">
          <cell r="B1680">
            <v>143</v>
          </cell>
          <cell r="C1680" t="str">
            <v>M</v>
          </cell>
          <cell r="D1680" t="str">
            <v>3.4.1.3</v>
          </cell>
          <cell r="E1680" t="str">
            <v>Tubo com Pontas e Flange, FoFo L =  0,50 m, PN 10  DN 600 mm</v>
          </cell>
          <cell r="F1680" t="str">
            <v>un</v>
          </cell>
          <cell r="G1680">
            <v>8</v>
          </cell>
          <cell r="L1680">
            <v>461.16</v>
          </cell>
          <cell r="N1680">
            <v>461.16</v>
          </cell>
          <cell r="O1680">
            <v>3689.28</v>
          </cell>
        </row>
        <row r="1681">
          <cell r="B1681">
            <v>3495</v>
          </cell>
          <cell r="C1681" t="str">
            <v>M</v>
          </cell>
          <cell r="D1681" t="str">
            <v>7.5.12.5</v>
          </cell>
          <cell r="E1681" t="str">
            <v>Tubo FoFo c/ flange e ponta TFP PN 10 DN 800mm</v>
          </cell>
          <cell r="F1681" t="str">
            <v>pç</v>
          </cell>
          <cell r="G1681">
            <v>2</v>
          </cell>
          <cell r="L1681">
            <v>1755.38</v>
          </cell>
          <cell r="N1681">
            <v>1755.38</v>
          </cell>
          <cell r="O1681">
            <v>3510.76</v>
          </cell>
        </row>
        <row r="1682">
          <cell r="B1682">
            <v>588</v>
          </cell>
          <cell r="C1682" t="str">
            <v>M</v>
          </cell>
          <cell r="D1682" t="str">
            <v>7.2.5.2.4</v>
          </cell>
          <cell r="E1682" t="str">
            <v>Tubo PVC DEFºFº (EB-1208) P/ Rede de Água JE 1 Mpa DN 150mm, Inclusive anel de borracha.</v>
          </cell>
          <cell r="F1682" t="str">
            <v>m</v>
          </cell>
          <cell r="G1682">
            <v>3499</v>
          </cell>
          <cell r="L1682">
            <v>5.51</v>
          </cell>
          <cell r="N1682">
            <v>5.51</v>
          </cell>
          <cell r="O1682">
            <v>19279.490000000002</v>
          </cell>
        </row>
        <row r="1683">
          <cell r="B1683">
            <v>589</v>
          </cell>
          <cell r="C1683" t="str">
            <v>M</v>
          </cell>
          <cell r="D1683" t="str">
            <v>7.2.5.2.5</v>
          </cell>
          <cell r="E1683" t="str">
            <v>Tubo PVC DEFºFº (EB-1208) P/ Rede de Água JE 1 Mpa DN 200mm, Inclusive anel de borracha.</v>
          </cell>
          <cell r="F1683" t="str">
            <v>m</v>
          </cell>
          <cell r="G1683">
            <v>651</v>
          </cell>
          <cell r="L1683">
            <v>9.3699999999999992</v>
          </cell>
          <cell r="N1683">
            <v>9.3699999999999992</v>
          </cell>
          <cell r="O1683">
            <v>6099.87</v>
          </cell>
        </row>
        <row r="1684">
          <cell r="B1684">
            <v>590</v>
          </cell>
          <cell r="C1684" t="str">
            <v>M</v>
          </cell>
          <cell r="D1684" t="str">
            <v>7.2.5.2.6</v>
          </cell>
          <cell r="E1684" t="str">
            <v>Tubo PVC DEFºFº (EB-1208) P/ Rede de Água JE 1 Mpa DN 250mm, Inclusive anel de borracha.</v>
          </cell>
          <cell r="F1684" t="str">
            <v>m</v>
          </cell>
          <cell r="G1684">
            <v>246</v>
          </cell>
          <cell r="L1684">
            <v>14.26</v>
          </cell>
          <cell r="N1684">
            <v>14.26</v>
          </cell>
          <cell r="O1684">
            <v>3507.96</v>
          </cell>
        </row>
        <row r="1685">
          <cell r="B1685">
            <v>591</v>
          </cell>
          <cell r="C1685" t="str">
            <v>M</v>
          </cell>
          <cell r="D1685" t="str">
            <v>7.2.5.2.7</v>
          </cell>
          <cell r="E1685" t="str">
            <v>Tubo PVC DEFºFº (EB-1208) P/ Rede de Água JE 1 Mpa DN 300mm, Inclusive anel de borracha.</v>
          </cell>
          <cell r="F1685" t="str">
            <v>m</v>
          </cell>
          <cell r="G1685">
            <v>18</v>
          </cell>
          <cell r="L1685">
            <v>20.170000000000002</v>
          </cell>
          <cell r="N1685">
            <v>20.170000000000002</v>
          </cell>
          <cell r="O1685">
            <v>363.06</v>
          </cell>
        </row>
        <row r="1686">
          <cell r="B1686">
            <v>2076</v>
          </cell>
          <cell r="C1686" t="str">
            <v>M</v>
          </cell>
          <cell r="D1686" t="str">
            <v>2.1.9.1.1</v>
          </cell>
          <cell r="E1686" t="str">
            <v>Tubo Pvc Eb-644 Para Rede Coletora de Esgoto JE Dn 150mm</v>
          </cell>
          <cell r="F1686" t="str">
            <v>m</v>
          </cell>
          <cell r="G1686">
            <v>71050.070000000007</v>
          </cell>
          <cell r="L1686">
            <v>2.48</v>
          </cell>
          <cell r="N1686">
            <v>2.48</v>
          </cell>
          <cell r="O1686">
            <v>176204.17</v>
          </cell>
        </row>
        <row r="1687">
          <cell r="B1687">
            <v>2077</v>
          </cell>
          <cell r="C1687" t="str">
            <v>M</v>
          </cell>
          <cell r="D1687" t="str">
            <v>2.1.9.1.2</v>
          </cell>
          <cell r="E1687" t="str">
            <v>Tubo Pvc Eb-644 Para Rede Coletora de Esgoto JE Dn 200mm</v>
          </cell>
          <cell r="F1687" t="str">
            <v>m</v>
          </cell>
          <cell r="G1687">
            <v>3116.48</v>
          </cell>
          <cell r="L1687">
            <v>3.83</v>
          </cell>
          <cell r="N1687">
            <v>3.83</v>
          </cell>
          <cell r="O1687">
            <v>11936.11</v>
          </cell>
        </row>
        <row r="1688">
          <cell r="B1688">
            <v>2227</v>
          </cell>
          <cell r="C1688" t="str">
            <v>M</v>
          </cell>
          <cell r="D1688" t="str">
            <v>3.1.8.1.2</v>
          </cell>
          <cell r="E1688" t="str">
            <v>Tubo Pvc Eb-644 Para Rede Coletora de Esgoto JE Dn 250mm</v>
          </cell>
          <cell r="F1688" t="str">
            <v>m</v>
          </cell>
          <cell r="G1688">
            <v>2140.8000000000002</v>
          </cell>
          <cell r="L1688">
            <v>6.53</v>
          </cell>
          <cell r="N1688">
            <v>6.53</v>
          </cell>
          <cell r="O1688">
            <v>13979.42</v>
          </cell>
        </row>
        <row r="1689">
          <cell r="B1689">
            <v>3277</v>
          </cell>
          <cell r="C1689" t="str">
            <v>M</v>
          </cell>
          <cell r="D1689" t="str">
            <v>7.1.9.1.4</v>
          </cell>
          <cell r="E1689" t="str">
            <v>Tubo Pvc Eb-644 Para Rede Coletora de Esgoto JE Dn 300mm</v>
          </cell>
          <cell r="F1689" t="str">
            <v>m</v>
          </cell>
          <cell r="G1689">
            <v>572.21</v>
          </cell>
          <cell r="L1689">
            <v>10.24</v>
          </cell>
          <cell r="N1689">
            <v>10.24</v>
          </cell>
          <cell r="O1689">
            <v>5859.43</v>
          </cell>
        </row>
        <row r="1690">
          <cell r="B1690">
            <v>2228</v>
          </cell>
          <cell r="C1690" t="str">
            <v>M</v>
          </cell>
          <cell r="D1690" t="str">
            <v>3.1.8.1.3</v>
          </cell>
          <cell r="E1690" t="str">
            <v>Tubo Pvc Eb-644 Para Rede Coletora de Esgoto JE Dn 350mm</v>
          </cell>
          <cell r="F1690" t="str">
            <v>m</v>
          </cell>
          <cell r="G1690">
            <v>1021.51</v>
          </cell>
          <cell r="L1690">
            <v>13.15</v>
          </cell>
          <cell r="N1690">
            <v>13.15</v>
          </cell>
          <cell r="O1690">
            <v>13432.85</v>
          </cell>
        </row>
        <row r="1691">
          <cell r="B1691">
            <v>2078</v>
          </cell>
          <cell r="C1691" t="str">
            <v>M</v>
          </cell>
          <cell r="D1691" t="str">
            <v>2.1.9.1.3</v>
          </cell>
          <cell r="E1691" t="str">
            <v>Tubo Pvc Eb-644 Para Rede Coletora de Esgoto JE Dn 400mm</v>
          </cell>
          <cell r="F1691" t="str">
            <v>m</v>
          </cell>
          <cell r="G1691">
            <v>691.29</v>
          </cell>
          <cell r="L1691">
            <v>16.78</v>
          </cell>
          <cell r="N1691">
            <v>16.78</v>
          </cell>
          <cell r="O1691">
            <v>11599.84</v>
          </cell>
        </row>
        <row r="1692">
          <cell r="B1692">
            <v>148</v>
          </cell>
          <cell r="C1692" t="str">
            <v>M</v>
          </cell>
          <cell r="D1692" t="str">
            <v>3.4.1.8</v>
          </cell>
          <cell r="E1692" t="str">
            <v>Tubo com Pontas PVC  L =  3,65 m, DN 400 mm</v>
          </cell>
          <cell r="F1692" t="str">
            <v>un</v>
          </cell>
          <cell r="G1692">
            <v>8</v>
          </cell>
          <cell r="L1692">
            <v>122.51</v>
          </cell>
          <cell r="N1692">
            <v>122.51</v>
          </cell>
          <cell r="O1692">
            <v>980.08</v>
          </cell>
        </row>
        <row r="1693">
          <cell r="B1693">
            <v>585</v>
          </cell>
          <cell r="C1693" t="str">
            <v>M</v>
          </cell>
          <cell r="D1693" t="str">
            <v>7.2.5.2.1</v>
          </cell>
          <cell r="E1693" t="str">
            <v>Tubo PVC-PBA Classe 15 (EB-183) DN 50mm, Inclusive anel de borracha, para rede de água.</v>
          </cell>
          <cell r="F1693" t="str">
            <v>m</v>
          </cell>
          <cell r="G1693">
            <v>25068</v>
          </cell>
          <cell r="L1693">
            <v>0.85</v>
          </cell>
          <cell r="N1693">
            <v>0.85</v>
          </cell>
          <cell r="O1693">
            <v>21307.8</v>
          </cell>
        </row>
        <row r="1694">
          <cell r="B1694">
            <v>586</v>
          </cell>
          <cell r="C1694" t="str">
            <v>M</v>
          </cell>
          <cell r="D1694" t="str">
            <v>7.2.5.2.2</v>
          </cell>
          <cell r="E1694" t="str">
            <v>Tubo PVC-PBA Classe 15 (EB-183) DN 75mm, Inclusive anel de borracha, para rede de água.</v>
          </cell>
          <cell r="F1694" t="str">
            <v>m</v>
          </cell>
          <cell r="G1694">
            <v>2622</v>
          </cell>
          <cell r="L1694">
            <v>1.7</v>
          </cell>
          <cell r="N1694">
            <v>1.7</v>
          </cell>
          <cell r="O1694">
            <v>4457.3999999999996</v>
          </cell>
        </row>
        <row r="1695">
          <cell r="B1695">
            <v>587</v>
          </cell>
          <cell r="C1695" t="str">
            <v>M</v>
          </cell>
          <cell r="D1695" t="str">
            <v>7.2.5.2.3</v>
          </cell>
          <cell r="E1695" t="str">
            <v>Tubo PVC-PBA Classe 15 (EB-183) DN 100mm, Inclusive anel de borracha para rede de água.</v>
          </cell>
          <cell r="F1695" t="str">
            <v>m</v>
          </cell>
          <cell r="G1695">
            <v>1812</v>
          </cell>
          <cell r="L1695">
            <v>2.87</v>
          </cell>
          <cell r="N1695">
            <v>2.87</v>
          </cell>
          <cell r="O1695">
            <v>5200.4399999999996</v>
          </cell>
        </row>
        <row r="1696">
          <cell r="B1696">
            <v>1506</v>
          </cell>
          <cell r="C1696" t="str">
            <v>M</v>
          </cell>
          <cell r="D1696" t="str">
            <v>13.5.20</v>
          </cell>
          <cell r="E1696" t="str">
            <v>Tubo em PVC PBA PB JE cl20 DN 75</v>
          </cell>
          <cell r="F1696" t="str">
            <v>m</v>
          </cell>
          <cell r="G1696">
            <v>2674.37</v>
          </cell>
          <cell r="L1696">
            <v>2.15</v>
          </cell>
          <cell r="N1696">
            <v>2.15</v>
          </cell>
          <cell r="O1696">
            <v>5749.89</v>
          </cell>
        </row>
        <row r="1697">
          <cell r="B1697">
            <v>1505</v>
          </cell>
          <cell r="C1697" t="str">
            <v>M</v>
          </cell>
          <cell r="D1697" t="str">
            <v>13.5.19</v>
          </cell>
          <cell r="E1697" t="str">
            <v>Tubo em PVC PBA PB JE cl20 DN 100</v>
          </cell>
          <cell r="F1697" t="str">
            <v>m</v>
          </cell>
          <cell r="G1697">
            <v>660</v>
          </cell>
          <cell r="L1697">
            <v>3.59</v>
          </cell>
          <cell r="N1697">
            <v>3.59</v>
          </cell>
          <cell r="O1697">
            <v>2369.4</v>
          </cell>
        </row>
        <row r="1698">
          <cell r="B1698">
            <v>4240</v>
          </cell>
          <cell r="C1698" t="str">
            <v>M</v>
          </cell>
          <cell r="D1698" t="str">
            <v>10.7.2.5.1</v>
          </cell>
          <cell r="E1698" t="str">
            <v>Tubo PVC Vinilfort DN 200mm (L=Metros)</v>
          </cell>
          <cell r="F1698" t="str">
            <v>m</v>
          </cell>
          <cell r="G1698">
            <v>240.4</v>
          </cell>
          <cell r="L1698">
            <v>3.83</v>
          </cell>
          <cell r="N1698">
            <v>3.83</v>
          </cell>
          <cell r="O1698">
            <v>920.73</v>
          </cell>
        </row>
        <row r="1699">
          <cell r="B1699">
            <v>4231</v>
          </cell>
          <cell r="C1699" t="str">
            <v>M</v>
          </cell>
          <cell r="D1699" t="str">
            <v>10.7.2.3.1</v>
          </cell>
          <cell r="E1699" t="str">
            <v>Tubo em RPVC Classe 06 DN 100mm L=6,60m</v>
          </cell>
          <cell r="F1699" t="str">
            <v>pc</v>
          </cell>
          <cell r="G1699">
            <v>160</v>
          </cell>
          <cell r="L1699">
            <v>226.46</v>
          </cell>
          <cell r="N1699">
            <v>226.46</v>
          </cell>
          <cell r="O1699">
            <v>36233.599999999999</v>
          </cell>
        </row>
        <row r="1700">
          <cell r="B1700">
            <v>446</v>
          </cell>
          <cell r="C1700" t="str">
            <v>M</v>
          </cell>
          <cell r="D1700" t="str">
            <v>7.1.6.22</v>
          </cell>
          <cell r="E1700" t="str">
            <v>Válvula borboleta tipo awwa com flanges FoFo Dn 400 PN-10 159,000kg</v>
          </cell>
          <cell r="F1700" t="str">
            <v>pc</v>
          </cell>
          <cell r="G1700">
            <v>1</v>
          </cell>
          <cell r="L1700">
            <v>16850</v>
          </cell>
          <cell r="N1700">
            <v>16850</v>
          </cell>
          <cell r="O1700">
            <v>16850</v>
          </cell>
        </row>
        <row r="1701">
          <cell r="B1701">
            <v>271</v>
          </cell>
          <cell r="C1701" t="str">
            <v>M</v>
          </cell>
          <cell r="D1701" t="str">
            <v>4.4.3.17</v>
          </cell>
          <cell r="E1701" t="str">
            <v>Valvula borboleta fofo c/ flanges PN10 - awwa - corpo curto com açoionamento automático, através de atuador elétrico, DN 400 159,000 kg</v>
          </cell>
          <cell r="F1701" t="str">
            <v>pc</v>
          </cell>
          <cell r="G1701">
            <v>8</v>
          </cell>
          <cell r="L1701">
            <v>16850</v>
          </cell>
          <cell r="N1701">
            <v>16850</v>
          </cell>
          <cell r="O1701">
            <v>134800</v>
          </cell>
        </row>
        <row r="1702">
          <cell r="B1702">
            <v>268</v>
          </cell>
          <cell r="C1702" t="str">
            <v>M</v>
          </cell>
          <cell r="D1702" t="str">
            <v>4.4.3.14</v>
          </cell>
          <cell r="E1702" t="str">
            <v>Válvula borboleta fofo c/ flanges PN10 - awwa - corpo curto com açoionamento automático, através de atuador elétrico, DN 500 291,000 kg</v>
          </cell>
          <cell r="F1702" t="str">
            <v>pc</v>
          </cell>
          <cell r="G1702">
            <v>8</v>
          </cell>
          <cell r="L1702">
            <v>20000</v>
          </cell>
          <cell r="N1702">
            <v>20000</v>
          </cell>
          <cell r="O1702">
            <v>160000</v>
          </cell>
        </row>
        <row r="1703">
          <cell r="B1703">
            <v>283</v>
          </cell>
          <cell r="C1703" t="str">
            <v>M</v>
          </cell>
          <cell r="D1703" t="str">
            <v>4.4.3.29</v>
          </cell>
          <cell r="E1703" t="str">
            <v>Válvula borboleta fofo c/ flanges PN10 - awwa - corpo curto com açoionamento automático, através de atuador elétrico, DN 600 452,000 kg</v>
          </cell>
          <cell r="F1703" t="str">
            <v>pc</v>
          </cell>
          <cell r="G1703">
            <v>8</v>
          </cell>
          <cell r="L1703">
            <v>23750</v>
          </cell>
          <cell r="N1703">
            <v>23750</v>
          </cell>
          <cell r="O1703">
            <v>190000</v>
          </cell>
        </row>
        <row r="1704">
          <cell r="B1704">
            <v>1945</v>
          </cell>
          <cell r="C1704" t="str">
            <v>M</v>
          </cell>
          <cell r="D1704" t="str">
            <v>18.14.1</v>
          </cell>
          <cell r="E1704" t="str">
            <v>Válvula Borboleta,biexcêntrica vulcanizadas intertravadas com flanges, FºFº DN400  PN 16</v>
          </cell>
          <cell r="F1704" t="str">
            <v>un</v>
          </cell>
          <cell r="G1704">
            <v>4</v>
          </cell>
          <cell r="L1704">
            <v>11850</v>
          </cell>
          <cell r="N1704">
            <v>11850</v>
          </cell>
          <cell r="O1704">
            <v>47400</v>
          </cell>
        </row>
        <row r="1705">
          <cell r="B1705">
            <v>3157</v>
          </cell>
          <cell r="C1705" t="str">
            <v>M</v>
          </cell>
          <cell r="D1705" t="str">
            <v>6.5.12.18</v>
          </cell>
          <cell r="E1705" t="str">
            <v>Valvula Borboleta Triexcentrica c/ flanges FoFo PN 10,  DN 250mm</v>
          </cell>
          <cell r="F1705" t="str">
            <v>pç</v>
          </cell>
          <cell r="G1705">
            <v>3</v>
          </cell>
          <cell r="L1705">
            <v>12624.5</v>
          </cell>
          <cell r="N1705">
            <v>12624.5</v>
          </cell>
          <cell r="O1705">
            <v>37873.5</v>
          </cell>
        </row>
        <row r="1706">
          <cell r="B1706">
            <v>2725</v>
          </cell>
          <cell r="C1706" t="str">
            <v>M</v>
          </cell>
          <cell r="D1706" t="str">
            <v>4.5.12.18</v>
          </cell>
          <cell r="E1706" t="str">
            <v>Valvula Borboleta Triexcentrica c/ flanges FoFo PN 10,  DN 350mm</v>
          </cell>
          <cell r="F1706" t="str">
            <v>pç</v>
          </cell>
          <cell r="G1706">
            <v>1</v>
          </cell>
          <cell r="L1706">
            <v>14038.35</v>
          </cell>
          <cell r="N1706">
            <v>14038.35</v>
          </cell>
          <cell r="O1706">
            <v>14038.35</v>
          </cell>
        </row>
        <row r="1707">
          <cell r="B1707">
            <v>2429</v>
          </cell>
          <cell r="C1707" t="str">
            <v>M</v>
          </cell>
          <cell r="D1707" t="str">
            <v>3.5.12.18</v>
          </cell>
          <cell r="E1707" t="str">
            <v>Valvula Borboleta Triexcentrica c/ flanges FoFo PN 10,  DN 400mm</v>
          </cell>
          <cell r="F1707" t="str">
            <v>pç</v>
          </cell>
          <cell r="G1707">
            <v>1</v>
          </cell>
          <cell r="L1707">
            <v>19351.919999999998</v>
          </cell>
          <cell r="N1707">
            <v>19351.919999999998</v>
          </cell>
          <cell r="O1707">
            <v>19351.919999999998</v>
          </cell>
        </row>
        <row r="1708">
          <cell r="B1708">
            <v>3507</v>
          </cell>
          <cell r="C1708" t="str">
            <v>M</v>
          </cell>
          <cell r="D1708" t="str">
            <v>7.5.12.17</v>
          </cell>
          <cell r="E1708" t="str">
            <v>Valvula Borboleta Triexcentrica c/ flanges FoFo PN 10,  DN 800mm</v>
          </cell>
          <cell r="F1708" t="str">
            <v>pç</v>
          </cell>
          <cell r="G1708">
            <v>1</v>
          </cell>
          <cell r="L1708">
            <v>81783.45</v>
          </cell>
          <cell r="N1708">
            <v>81783.45</v>
          </cell>
          <cell r="O1708">
            <v>81783.45</v>
          </cell>
        </row>
        <row r="1709">
          <cell r="B1709">
            <v>158</v>
          </cell>
          <cell r="C1709" t="str">
            <v>M</v>
          </cell>
          <cell r="D1709" t="str">
            <v>3.4.1.18</v>
          </cell>
          <cell r="E1709" t="str">
            <v>Válvula Borboleta triexcêntricas F°F°, FL DN 100 e acionamento elétrico</v>
          </cell>
          <cell r="F1709" t="str">
            <v>un</v>
          </cell>
          <cell r="G1709">
            <v>8</v>
          </cell>
          <cell r="L1709">
            <v>7798</v>
          </cell>
          <cell r="N1709">
            <v>7798</v>
          </cell>
          <cell r="O1709">
            <v>62384</v>
          </cell>
        </row>
        <row r="1710">
          <cell r="B1710">
            <v>1946</v>
          </cell>
          <cell r="C1710" t="str">
            <v>M</v>
          </cell>
          <cell r="D1710" t="str">
            <v>18.14.2</v>
          </cell>
          <cell r="E1710" t="str">
            <v>Válvula Borboleta triexcêntrica C/ flanges, FºFº DN300 PN 16, e acionamento elétrico</v>
          </cell>
          <cell r="F1710" t="str">
            <v>un</v>
          </cell>
          <cell r="G1710">
            <v>4</v>
          </cell>
          <cell r="L1710">
            <v>13872</v>
          </cell>
          <cell r="N1710">
            <v>13872</v>
          </cell>
          <cell r="O1710">
            <v>55488</v>
          </cell>
        </row>
        <row r="1711">
          <cell r="B1711">
            <v>992</v>
          </cell>
          <cell r="C1711" t="str">
            <v>M</v>
          </cell>
          <cell r="D1711" t="str">
            <v>7.5.4.1.9</v>
          </cell>
          <cell r="E1711" t="str">
            <v>Válvula controladora de nível sustentadora de pressão c/ flanges  FoFo PN 10 DN 300mm</v>
          </cell>
          <cell r="F1711" t="str">
            <v>pç</v>
          </cell>
          <cell r="G1711">
            <v>1</v>
          </cell>
          <cell r="L1711">
            <v>5625</v>
          </cell>
          <cell r="N1711">
            <v>5625</v>
          </cell>
          <cell r="O1711">
            <v>5625</v>
          </cell>
        </row>
        <row r="1712">
          <cell r="B1712">
            <v>288</v>
          </cell>
          <cell r="C1712" t="str">
            <v>M</v>
          </cell>
          <cell r="D1712" t="str">
            <v>4.4.3.34</v>
          </cell>
          <cell r="E1712" t="str">
            <v>Válvula de controle , monovar ou similar, DN 400</v>
          </cell>
          <cell r="F1712" t="str">
            <v>pc</v>
          </cell>
          <cell r="G1712">
            <v>8</v>
          </cell>
          <cell r="L1712">
            <v>1875.5</v>
          </cell>
          <cell r="N1712">
            <v>1875.5</v>
          </cell>
          <cell r="O1712">
            <v>15004</v>
          </cell>
        </row>
        <row r="1713">
          <cell r="B1713">
            <v>696</v>
          </cell>
          <cell r="C1713" t="str">
            <v>M</v>
          </cell>
          <cell r="D1713" t="str">
            <v>7.3.4.2.11</v>
          </cell>
          <cell r="E1713" t="str">
            <v xml:space="preserve">Válvula de gaveta acionamento manual FºFº DN 200mm  </v>
          </cell>
          <cell r="F1713" t="str">
            <v>pç</v>
          </cell>
          <cell r="G1713">
            <v>4</v>
          </cell>
          <cell r="L1713">
            <v>683.65</v>
          </cell>
          <cell r="N1713">
            <v>683.65</v>
          </cell>
          <cell r="O1713">
            <v>2734.6</v>
          </cell>
        </row>
        <row r="1714">
          <cell r="B1714">
            <v>545</v>
          </cell>
          <cell r="C1714" t="str">
            <v>M</v>
          </cell>
          <cell r="D1714" t="str">
            <v>7.2.4.2.23</v>
          </cell>
          <cell r="E1714" t="str">
            <v xml:space="preserve">Válvula de Gaveta Flangeada PN10 c/ acionamento manual FºFº DN 250mm </v>
          </cell>
          <cell r="F1714" t="str">
            <v>pç</v>
          </cell>
          <cell r="G1714">
            <v>2</v>
          </cell>
          <cell r="L1714">
            <v>919.6</v>
          </cell>
          <cell r="N1714">
            <v>919.6</v>
          </cell>
          <cell r="O1714">
            <v>1839.2</v>
          </cell>
        </row>
        <row r="1715">
          <cell r="B1715">
            <v>3154</v>
          </cell>
          <cell r="C1715" t="str">
            <v>M</v>
          </cell>
          <cell r="D1715" t="str">
            <v>6.5.12.15</v>
          </cell>
          <cell r="E1715" t="str">
            <v>Válvula de retenção Portinhola Única com Flanges FoFo PN 10 DN 150mm</v>
          </cell>
          <cell r="F1715" t="str">
            <v>pç</v>
          </cell>
          <cell r="G1715">
            <v>2</v>
          </cell>
          <cell r="L1715">
            <v>403.78</v>
          </cell>
          <cell r="N1715">
            <v>403.78</v>
          </cell>
          <cell r="O1715">
            <v>807.56</v>
          </cell>
        </row>
        <row r="1716">
          <cell r="B1716">
            <v>2426</v>
          </cell>
          <cell r="C1716" t="str">
            <v>M</v>
          </cell>
          <cell r="D1716" t="str">
            <v>3.5.12.15</v>
          </cell>
          <cell r="E1716" t="str">
            <v>Válvula de retenção Portinhola Unica com Flanges FoFo PN 10 DN 200mm</v>
          </cell>
          <cell r="F1716" t="str">
            <v>pç</v>
          </cell>
          <cell r="G1716">
            <v>4</v>
          </cell>
          <cell r="L1716">
            <v>496.84</v>
          </cell>
          <cell r="N1716">
            <v>496.84</v>
          </cell>
          <cell r="O1716">
            <v>1987.36</v>
          </cell>
        </row>
        <row r="1717">
          <cell r="B1717">
            <v>3504</v>
          </cell>
          <cell r="C1717" t="str">
            <v>M</v>
          </cell>
          <cell r="D1717" t="str">
            <v>7.5.12.14</v>
          </cell>
          <cell r="E1717" t="str">
            <v>Válvula de retenção Portinhola Única com Flanges FoFo PN 10 DN 400mm</v>
          </cell>
          <cell r="F1717" t="str">
            <v>pç</v>
          </cell>
          <cell r="G1717">
            <v>2</v>
          </cell>
          <cell r="L1717">
            <v>1684.47</v>
          </cell>
          <cell r="N1717">
            <v>1684.47</v>
          </cell>
          <cell r="O1717">
            <v>3368.94</v>
          </cell>
        </row>
        <row r="1718">
          <cell r="B1718">
            <v>3790</v>
          </cell>
          <cell r="C1718" t="str">
            <v>M</v>
          </cell>
          <cell r="D1718" t="str">
            <v>8.5.12.16</v>
          </cell>
          <cell r="E1718" t="str">
            <v>Válvula de retenção Portinhola Dupla com Flanges FoFo PN 10 DN 150mm</v>
          </cell>
          <cell r="F1718" t="str">
            <v>pç</v>
          </cell>
          <cell r="G1718">
            <v>4</v>
          </cell>
          <cell r="L1718">
            <v>485</v>
          </cell>
          <cell r="N1718">
            <v>485</v>
          </cell>
          <cell r="O1718">
            <v>1940</v>
          </cell>
        </row>
        <row r="1719">
          <cell r="B1719">
            <v>1824</v>
          </cell>
          <cell r="C1719" t="str">
            <v>M</v>
          </cell>
          <cell r="D1719" t="str">
            <v>17.2.3.2.1</v>
          </cell>
          <cell r="E1719" t="str">
            <v>Válvula de Retenção, tipo fechamento rápido, c/deslocamento axial  FoFo DN200 PN 16</v>
          </cell>
          <cell r="F1719" t="str">
            <v>pç</v>
          </cell>
          <cell r="G1719">
            <v>2</v>
          </cell>
          <cell r="L1719">
            <v>18350</v>
          </cell>
          <cell r="N1719">
            <v>18350</v>
          </cell>
          <cell r="O1719">
            <v>36700</v>
          </cell>
        </row>
        <row r="1720">
          <cell r="B1720">
            <v>1947</v>
          </cell>
          <cell r="C1720" t="str">
            <v>M</v>
          </cell>
          <cell r="D1720" t="str">
            <v>18.14.3</v>
          </cell>
          <cell r="E1720" t="str">
            <v>Válvula de Retenção, tipo fechamento rápido, c/deslocamento axial  FoFo DN300 PN 16</v>
          </cell>
          <cell r="F1720" t="str">
            <v>un</v>
          </cell>
          <cell r="G1720">
            <v>4</v>
          </cell>
          <cell r="L1720">
            <v>10175</v>
          </cell>
          <cell r="N1720">
            <v>10175</v>
          </cell>
          <cell r="O1720">
            <v>40700</v>
          </cell>
        </row>
        <row r="1721">
          <cell r="B1721">
            <v>697</v>
          </cell>
          <cell r="C1721" t="str">
            <v>M</v>
          </cell>
          <cell r="D1721" t="str">
            <v>7.3.4.2.12</v>
          </cell>
          <cell r="E1721" t="str">
            <v>Válvula flangeada sustentadora de pressão a jusante, com acionamento e transmissão de dados via PLC, DN 200 FºFº</v>
          </cell>
          <cell r="F1721" t="str">
            <v>pç</v>
          </cell>
          <cell r="G1721">
            <v>2</v>
          </cell>
          <cell r="L1721">
            <v>2440</v>
          </cell>
          <cell r="N1721">
            <v>2440</v>
          </cell>
          <cell r="O1721">
            <v>4880</v>
          </cell>
        </row>
        <row r="1722">
          <cell r="B1722">
            <v>546</v>
          </cell>
          <cell r="C1722" t="str">
            <v>M</v>
          </cell>
          <cell r="D1722" t="str">
            <v>7.2.4.2.24</v>
          </cell>
          <cell r="E1722" t="str">
            <v>Válvula flangeada sustentadora de pressão a jusante, com acionamento e transmissão de dados via PLC, DN 250 FºFº</v>
          </cell>
          <cell r="F1722" t="str">
            <v>pç</v>
          </cell>
          <cell r="G1722">
            <v>1</v>
          </cell>
          <cell r="L1722">
            <v>3320</v>
          </cell>
          <cell r="N1722">
            <v>3320</v>
          </cell>
          <cell r="O1722">
            <v>3320</v>
          </cell>
        </row>
        <row r="1723">
          <cell r="B1723">
            <v>1144</v>
          </cell>
          <cell r="C1723" t="str">
            <v>M</v>
          </cell>
          <cell r="D1723" t="str">
            <v>8.4.1.12</v>
          </cell>
          <cell r="E1723" t="str">
            <v>Válvula flangeada sustentadora de pressão a jusante com acionamento e transmissão de dados via plc dn 300</v>
          </cell>
          <cell r="F1723" t="str">
            <v>pc</v>
          </cell>
          <cell r="G1723">
            <v>4</v>
          </cell>
          <cell r="L1723">
            <v>3690</v>
          </cell>
          <cell r="N1723">
            <v>3690</v>
          </cell>
          <cell r="O1723">
            <v>14760</v>
          </cell>
        </row>
        <row r="1724">
          <cell r="B1724">
            <v>1142</v>
          </cell>
          <cell r="C1724" t="str">
            <v>M</v>
          </cell>
          <cell r="D1724" t="str">
            <v>8.4.1.10</v>
          </cell>
          <cell r="E1724" t="str">
            <v>Valvula gaveta fofo acionamento manual dn 300</v>
          </cell>
          <cell r="F1724" t="str">
            <v>un</v>
          </cell>
          <cell r="G1724">
            <v>8</v>
          </cell>
          <cell r="L1724">
            <v>1296.75</v>
          </cell>
          <cell r="N1724">
            <v>1296.75</v>
          </cell>
          <cell r="O1724">
            <v>10374</v>
          </cell>
        </row>
        <row r="1725">
          <cell r="B1725">
            <v>439</v>
          </cell>
          <cell r="C1725" t="str">
            <v>M</v>
          </cell>
          <cell r="D1725" t="str">
            <v>7.1.6.15</v>
          </cell>
          <cell r="E1725" t="str">
            <v>Ventosa simples fofo c/ flanges pn-10/16/25 dn 50  5,800kg</v>
          </cell>
          <cell r="F1725" t="str">
            <v>pc</v>
          </cell>
          <cell r="G1725">
            <v>3</v>
          </cell>
          <cell r="L1725">
            <v>70.98</v>
          </cell>
          <cell r="N1725">
            <v>70.98</v>
          </cell>
          <cell r="O1725">
            <v>212.94</v>
          </cell>
        </row>
        <row r="1726">
          <cell r="B1726">
            <v>23</v>
          </cell>
          <cell r="C1726" t="str">
            <v>P</v>
          </cell>
          <cell r="D1726" t="str">
            <v>1.1.2.3</v>
          </cell>
          <cell r="E1726" t="str">
            <v>Almoxarife</v>
          </cell>
          <cell r="F1726" t="str">
            <v>h</v>
          </cell>
          <cell r="G1726">
            <v>21120</v>
          </cell>
          <cell r="L1726">
            <v>8.8000000000000007</v>
          </cell>
          <cell r="N1726">
            <v>8.8000000000000007</v>
          </cell>
          <cell r="O1726">
            <v>185856</v>
          </cell>
        </row>
        <row r="1727">
          <cell r="B1727">
            <v>27</v>
          </cell>
          <cell r="C1727" t="str">
            <v>P</v>
          </cell>
          <cell r="D1727" t="str">
            <v>1.1.2.7</v>
          </cell>
          <cell r="E1727" t="str">
            <v>Apontador</v>
          </cell>
          <cell r="F1727" t="str">
            <v>h</v>
          </cell>
          <cell r="G1727">
            <v>13200</v>
          </cell>
          <cell r="L1727">
            <v>8.8000000000000007</v>
          </cell>
          <cell r="N1727">
            <v>8.8000000000000007</v>
          </cell>
          <cell r="O1727">
            <v>116160</v>
          </cell>
        </row>
        <row r="1728">
          <cell r="B1728">
            <v>22</v>
          </cell>
          <cell r="C1728" t="str">
            <v>P</v>
          </cell>
          <cell r="D1728" t="str">
            <v>1.1.2.2</v>
          </cell>
          <cell r="E1728" t="str">
            <v>Auxiliar administrativo</v>
          </cell>
          <cell r="F1728" t="str">
            <v>h</v>
          </cell>
          <cell r="G1728">
            <v>13200</v>
          </cell>
          <cell r="L1728">
            <v>7.02</v>
          </cell>
          <cell r="N1728">
            <v>7.02</v>
          </cell>
          <cell r="O1728">
            <v>92664</v>
          </cell>
        </row>
        <row r="1729">
          <cell r="B1729">
            <v>24</v>
          </cell>
          <cell r="C1729" t="str">
            <v>P</v>
          </cell>
          <cell r="D1729" t="str">
            <v>1.1.2.4</v>
          </cell>
          <cell r="E1729" t="str">
            <v>Auxiliar de Almoxarifado</v>
          </cell>
          <cell r="F1729" t="str">
            <v>h</v>
          </cell>
          <cell r="G1729">
            <v>18480</v>
          </cell>
          <cell r="L1729">
            <v>6.41</v>
          </cell>
          <cell r="N1729">
            <v>6.41</v>
          </cell>
          <cell r="O1729">
            <v>118456.8</v>
          </cell>
        </row>
        <row r="1730">
          <cell r="B1730">
            <v>26</v>
          </cell>
          <cell r="C1730" t="str">
            <v>P</v>
          </cell>
          <cell r="D1730" t="str">
            <v>1.1.2.6</v>
          </cell>
          <cell r="E1730" t="str">
            <v>Auxiliar de Tesouraria</v>
          </cell>
          <cell r="F1730" t="str">
            <v>h</v>
          </cell>
          <cell r="G1730">
            <v>10560</v>
          </cell>
          <cell r="L1730">
            <v>7.02</v>
          </cell>
          <cell r="N1730">
            <v>7.02</v>
          </cell>
          <cell r="O1730">
            <v>74131.199999999997</v>
          </cell>
        </row>
        <row r="1731">
          <cell r="B1731">
            <v>31</v>
          </cell>
          <cell r="C1731" t="str">
            <v>P</v>
          </cell>
          <cell r="D1731" t="str">
            <v>1.1.2.11</v>
          </cell>
          <cell r="E1731" t="str">
            <v>Copeira</v>
          </cell>
          <cell r="F1731" t="str">
            <v>h</v>
          </cell>
          <cell r="G1731">
            <v>13200</v>
          </cell>
          <cell r="L1731">
            <v>6.41</v>
          </cell>
          <cell r="N1731">
            <v>6.41</v>
          </cell>
          <cell r="O1731">
            <v>84612</v>
          </cell>
        </row>
        <row r="1732">
          <cell r="B1732">
            <v>19</v>
          </cell>
          <cell r="C1732" t="str">
            <v>P</v>
          </cell>
          <cell r="D1732" t="str">
            <v>1.1.1.15</v>
          </cell>
          <cell r="E1732" t="str">
            <v>Encarregado de Obra</v>
          </cell>
          <cell r="F1732" t="str">
            <v>h</v>
          </cell>
          <cell r="G1732">
            <v>26400</v>
          </cell>
          <cell r="L1732">
            <v>10.35</v>
          </cell>
          <cell r="N1732">
            <v>10.35</v>
          </cell>
          <cell r="O1732">
            <v>273240</v>
          </cell>
        </row>
        <row r="1733">
          <cell r="B1733">
            <v>29</v>
          </cell>
          <cell r="C1733" t="str">
            <v>P</v>
          </cell>
          <cell r="D1733" t="str">
            <v>1.1.2.9</v>
          </cell>
          <cell r="E1733" t="str">
            <v>Encarregado de Pessoal</v>
          </cell>
          <cell r="F1733" t="str">
            <v>h</v>
          </cell>
          <cell r="G1733">
            <v>21120</v>
          </cell>
          <cell r="L1733">
            <v>10.35</v>
          </cell>
          <cell r="N1733">
            <v>10.35</v>
          </cell>
          <cell r="O1733">
            <v>218592</v>
          </cell>
        </row>
        <row r="1734">
          <cell r="B1734">
            <v>5</v>
          </cell>
          <cell r="C1734" t="str">
            <v>P</v>
          </cell>
          <cell r="D1734" t="str">
            <v>1.1.1.1</v>
          </cell>
          <cell r="E1734" t="str">
            <v>Engenheiro Chefe de Obra</v>
          </cell>
          <cell r="F1734" t="str">
            <v>h</v>
          </cell>
          <cell r="G1734">
            <v>6600</v>
          </cell>
          <cell r="L1734">
            <v>100.18</v>
          </cell>
          <cell r="N1734">
            <v>100.18</v>
          </cell>
          <cell r="O1734">
            <v>661188</v>
          </cell>
        </row>
        <row r="1735">
          <cell r="B1735">
            <v>8</v>
          </cell>
          <cell r="C1735" t="str">
            <v>P</v>
          </cell>
          <cell r="D1735" t="str">
            <v>1.1.1.4</v>
          </cell>
          <cell r="E1735" t="str">
            <v>Engenheiro de Obra</v>
          </cell>
          <cell r="F1735" t="str">
            <v>h</v>
          </cell>
          <cell r="G1735">
            <v>10560</v>
          </cell>
          <cell r="L1735">
            <v>51.25</v>
          </cell>
          <cell r="N1735">
            <v>51.25</v>
          </cell>
          <cell r="O1735">
            <v>541200</v>
          </cell>
        </row>
        <row r="1736">
          <cell r="B1736">
            <v>6</v>
          </cell>
          <cell r="C1736" t="str">
            <v>P</v>
          </cell>
          <cell r="D1736" t="str">
            <v>1.1.1.2</v>
          </cell>
          <cell r="E1736" t="str">
            <v>Engenheiro de Produção Civil</v>
          </cell>
          <cell r="F1736" t="str">
            <v>h</v>
          </cell>
          <cell r="G1736">
            <v>6600</v>
          </cell>
          <cell r="L1736">
            <v>72.31</v>
          </cell>
          <cell r="N1736">
            <v>72.31</v>
          </cell>
          <cell r="O1736">
            <v>477246</v>
          </cell>
        </row>
        <row r="1737">
          <cell r="B1737">
            <v>7</v>
          </cell>
          <cell r="C1737" t="str">
            <v>P</v>
          </cell>
          <cell r="D1737" t="str">
            <v>1.1.1.3</v>
          </cell>
          <cell r="E1737" t="str">
            <v>Engenheiro de Produção de Rede</v>
          </cell>
          <cell r="F1737" t="str">
            <v>h</v>
          </cell>
          <cell r="G1737">
            <v>10560</v>
          </cell>
          <cell r="L1737">
            <v>72.31</v>
          </cell>
          <cell r="N1737">
            <v>72.31</v>
          </cell>
          <cell r="O1737">
            <v>763593.6</v>
          </cell>
        </row>
        <row r="1738">
          <cell r="B1738">
            <v>21</v>
          </cell>
          <cell r="C1738" t="str">
            <v>P</v>
          </cell>
          <cell r="D1738" t="str">
            <v>1.1.2.1</v>
          </cell>
          <cell r="E1738" t="str">
            <v>Gerente administrativo</v>
          </cell>
          <cell r="F1738" t="str">
            <v>h</v>
          </cell>
          <cell r="G1738">
            <v>10560</v>
          </cell>
          <cell r="L1738">
            <v>23.78</v>
          </cell>
          <cell r="N1738">
            <v>23.78</v>
          </cell>
          <cell r="O1738">
            <v>251116.79999999999</v>
          </cell>
        </row>
        <row r="1739">
          <cell r="B1739">
            <v>18</v>
          </cell>
          <cell r="C1739" t="str">
            <v>P</v>
          </cell>
          <cell r="D1739" t="str">
            <v>1.1.1.14</v>
          </cell>
          <cell r="E1739" t="str">
            <v>Laboratorista</v>
          </cell>
          <cell r="F1739" t="str">
            <v>h</v>
          </cell>
          <cell r="G1739">
            <v>10560</v>
          </cell>
          <cell r="L1739">
            <v>23.78</v>
          </cell>
          <cell r="N1739">
            <v>23.78</v>
          </cell>
          <cell r="O1739">
            <v>251116.79999999999</v>
          </cell>
        </row>
        <row r="1740">
          <cell r="B1740">
            <v>13</v>
          </cell>
          <cell r="C1740" t="str">
            <v>P</v>
          </cell>
          <cell r="D1740" t="str">
            <v>1.1.1.9</v>
          </cell>
          <cell r="E1740" t="str">
            <v>Mestre de Obras - Civil</v>
          </cell>
          <cell r="F1740" t="str">
            <v>h</v>
          </cell>
          <cell r="G1740">
            <v>6600</v>
          </cell>
          <cell r="L1740">
            <v>13.46</v>
          </cell>
          <cell r="N1740">
            <v>13.46</v>
          </cell>
          <cell r="O1740">
            <v>88836</v>
          </cell>
        </row>
        <row r="1741">
          <cell r="B1741">
            <v>16</v>
          </cell>
          <cell r="C1741" t="str">
            <v>P</v>
          </cell>
          <cell r="D1741" t="str">
            <v>1.1.1.12</v>
          </cell>
          <cell r="E1741" t="str">
            <v>Mestre de Obras - Elétrica</v>
          </cell>
          <cell r="F1741" t="str">
            <v>h</v>
          </cell>
          <cell r="G1741">
            <v>6160</v>
          </cell>
          <cell r="L1741">
            <v>13.46</v>
          </cell>
          <cell r="N1741">
            <v>13.46</v>
          </cell>
          <cell r="O1741">
            <v>82913.600000000006</v>
          </cell>
        </row>
        <row r="1742">
          <cell r="B1742">
            <v>15</v>
          </cell>
          <cell r="C1742" t="str">
            <v>P</v>
          </cell>
          <cell r="D1742" t="str">
            <v>1.1.1.11</v>
          </cell>
          <cell r="E1742" t="str">
            <v>Mestre de Obras - Montagem</v>
          </cell>
          <cell r="F1742" t="str">
            <v>h</v>
          </cell>
          <cell r="G1742">
            <v>6160</v>
          </cell>
          <cell r="L1742">
            <v>13.46</v>
          </cell>
          <cell r="N1742">
            <v>13.46</v>
          </cell>
          <cell r="O1742">
            <v>82913.600000000006</v>
          </cell>
        </row>
        <row r="1743">
          <cell r="B1743">
            <v>14</v>
          </cell>
          <cell r="C1743" t="str">
            <v>P</v>
          </cell>
          <cell r="D1743" t="str">
            <v>1.1.1.10</v>
          </cell>
          <cell r="E1743" t="str">
            <v>Mestre de Obras - Rede</v>
          </cell>
          <cell r="F1743" t="str">
            <v>h</v>
          </cell>
          <cell r="G1743">
            <v>10560</v>
          </cell>
          <cell r="L1743">
            <v>13.46</v>
          </cell>
          <cell r="N1743">
            <v>13.46</v>
          </cell>
          <cell r="O1743">
            <v>142137.60000000001</v>
          </cell>
        </row>
        <row r="1744">
          <cell r="B1744">
            <v>30</v>
          </cell>
          <cell r="C1744" t="str">
            <v>P</v>
          </cell>
          <cell r="D1744" t="str">
            <v>1.1.2.10</v>
          </cell>
          <cell r="E1744" t="str">
            <v>Secretária</v>
          </cell>
          <cell r="F1744" t="str">
            <v>h</v>
          </cell>
          <cell r="G1744">
            <v>10560</v>
          </cell>
          <cell r="L1744">
            <v>7.02</v>
          </cell>
          <cell r="N1744">
            <v>7.02</v>
          </cell>
          <cell r="O1744">
            <v>74131.199999999997</v>
          </cell>
        </row>
        <row r="1745">
          <cell r="B1745">
            <v>12</v>
          </cell>
          <cell r="C1745" t="str">
            <v>P</v>
          </cell>
          <cell r="D1745" t="str">
            <v>1.1.1.8</v>
          </cell>
          <cell r="E1745" t="str">
            <v>Técnico de Campo - Auxiliar de Engenharia</v>
          </cell>
          <cell r="F1745" t="str">
            <v>h</v>
          </cell>
          <cell r="G1745">
            <v>21120</v>
          </cell>
          <cell r="L1745">
            <v>23.78</v>
          </cell>
          <cell r="N1745">
            <v>23.78</v>
          </cell>
          <cell r="O1745">
            <v>502233.59999999998</v>
          </cell>
        </row>
        <row r="1746">
          <cell r="B1746">
            <v>10</v>
          </cell>
          <cell r="C1746" t="str">
            <v>P</v>
          </cell>
          <cell r="D1746" t="str">
            <v>1.1.1.6</v>
          </cell>
          <cell r="E1746" t="str">
            <v>Técnico de Compras</v>
          </cell>
          <cell r="F1746" t="str">
            <v>h</v>
          </cell>
          <cell r="G1746">
            <v>6600</v>
          </cell>
          <cell r="L1746">
            <v>23.78</v>
          </cell>
          <cell r="N1746">
            <v>23.78</v>
          </cell>
          <cell r="O1746">
            <v>156948</v>
          </cell>
        </row>
        <row r="1747">
          <cell r="B1747">
            <v>11</v>
          </cell>
          <cell r="C1747" t="str">
            <v>P</v>
          </cell>
          <cell r="D1747" t="str">
            <v>1.1.1.7</v>
          </cell>
          <cell r="E1747" t="str">
            <v>Técnico de Medição - Auxiliar de Engenharia</v>
          </cell>
          <cell r="F1747" t="str">
            <v>h</v>
          </cell>
          <cell r="G1747">
            <v>6600</v>
          </cell>
          <cell r="L1747">
            <v>23.78</v>
          </cell>
          <cell r="N1747">
            <v>23.78</v>
          </cell>
          <cell r="O1747">
            <v>156948</v>
          </cell>
        </row>
        <row r="1748">
          <cell r="B1748">
            <v>9</v>
          </cell>
          <cell r="C1748" t="str">
            <v>P</v>
          </cell>
          <cell r="D1748" t="str">
            <v>1.1.1.5</v>
          </cell>
          <cell r="E1748" t="str">
            <v>Técnico de Planejamento</v>
          </cell>
          <cell r="F1748" t="str">
            <v>h</v>
          </cell>
          <cell r="G1748">
            <v>10560</v>
          </cell>
          <cell r="L1748">
            <v>23.78</v>
          </cell>
          <cell r="N1748">
            <v>23.78</v>
          </cell>
          <cell r="O1748">
            <v>251116.79999999999</v>
          </cell>
        </row>
        <row r="1749">
          <cell r="B1749">
            <v>28</v>
          </cell>
          <cell r="C1749" t="str">
            <v>P</v>
          </cell>
          <cell r="D1749" t="str">
            <v>1.1.2.8</v>
          </cell>
          <cell r="E1749" t="str">
            <v>Técnico em Segurança do Trabalho</v>
          </cell>
          <cell r="F1749" t="str">
            <v>h</v>
          </cell>
          <cell r="G1749">
            <v>13200</v>
          </cell>
          <cell r="L1749">
            <v>23.78</v>
          </cell>
          <cell r="N1749">
            <v>23.78</v>
          </cell>
          <cell r="O1749">
            <v>313896</v>
          </cell>
        </row>
        <row r="1750">
          <cell r="B1750">
            <v>25</v>
          </cell>
          <cell r="C1750" t="str">
            <v>P</v>
          </cell>
          <cell r="D1750" t="str">
            <v>1.1.2.5</v>
          </cell>
          <cell r="E1750" t="str">
            <v>Tesoureiro</v>
          </cell>
          <cell r="F1750" t="str">
            <v>h</v>
          </cell>
          <cell r="G1750">
            <v>10560</v>
          </cell>
          <cell r="L1750">
            <v>7.02</v>
          </cell>
          <cell r="N1750">
            <v>7.02</v>
          </cell>
          <cell r="O1750">
            <v>74131.199999999997</v>
          </cell>
        </row>
        <row r="1751">
          <cell r="B1751">
            <v>17</v>
          </cell>
          <cell r="C1751" t="str">
            <v>P</v>
          </cell>
          <cell r="D1751" t="str">
            <v>1.1.1.13</v>
          </cell>
          <cell r="E1751" t="str">
            <v>Topógrafo</v>
          </cell>
          <cell r="F1751" t="str">
            <v>h</v>
          </cell>
          <cell r="G1751">
            <v>10560</v>
          </cell>
          <cell r="L1751">
            <v>11.4</v>
          </cell>
          <cell r="N1751">
            <v>11.4</v>
          </cell>
          <cell r="O1751">
            <v>120384</v>
          </cell>
        </row>
        <row r="1752">
          <cell r="B1752">
            <v>1558</v>
          </cell>
          <cell r="C1752" t="str">
            <v>S/F</v>
          </cell>
          <cell r="D1752" t="str">
            <v>14.5.7</v>
          </cell>
          <cell r="E1752" t="str">
            <v>Abertura de rasgos e enchimentos para assentamentos de eletrodutos de ramal de entrada e distribuição, instalação conforme detalhe em projeto</v>
          </cell>
          <cell r="F1752" t="str">
            <v>cj</v>
          </cell>
          <cell r="G1752">
            <v>1</v>
          </cell>
          <cell r="L1752">
            <v>5.64</v>
          </cell>
          <cell r="N1752">
            <v>5.64</v>
          </cell>
          <cell r="O1752">
            <v>5.64</v>
          </cell>
        </row>
        <row r="1753">
          <cell r="B1753">
            <v>66</v>
          </cell>
          <cell r="C1753" t="str">
            <v>S/F</v>
          </cell>
          <cell r="D1753" t="str">
            <v>2.3.5.1.4</v>
          </cell>
          <cell r="E1753" t="str">
            <v>Alvenaria 1/2 vez de tijolo cerâmico furado 10x20x20, e=10cm, com argamassa de cimento: cal: areia 1:2:8</v>
          </cell>
          <cell r="F1753" t="str">
            <v>m2</v>
          </cell>
          <cell r="G1753">
            <v>1231.3599999999999</v>
          </cell>
          <cell r="L1753">
            <v>24.3</v>
          </cell>
          <cell r="N1753">
            <v>24.3</v>
          </cell>
          <cell r="O1753">
            <v>29922.04</v>
          </cell>
        </row>
        <row r="1754">
          <cell r="B1754">
            <v>1155</v>
          </cell>
          <cell r="C1754" t="str">
            <v>S/F</v>
          </cell>
          <cell r="D1754" t="str">
            <v>8.5.1.4</v>
          </cell>
          <cell r="E1754" t="str">
            <v>Alvenaria c 1vez tijolo cerâmico maciço 5x10x20, e=10cm, assentado com argam de cimento: cal: areia 1:2:8</v>
          </cell>
          <cell r="F1754" t="str">
            <v>m2</v>
          </cell>
          <cell r="G1754">
            <v>1097.5999999999999</v>
          </cell>
          <cell r="L1754">
            <v>95.91</v>
          </cell>
          <cell r="N1754">
            <v>95.91</v>
          </cell>
          <cell r="O1754">
            <v>105270.81</v>
          </cell>
        </row>
        <row r="1755">
          <cell r="B1755">
            <v>1078</v>
          </cell>
          <cell r="C1755" t="str">
            <v>S/F</v>
          </cell>
          <cell r="D1755" t="str">
            <v>7.5.10.6.1</v>
          </cell>
          <cell r="E1755" t="str">
            <v>Alvenaria de bloco de concreto com função estrutural, e=15cm, assentado com argamassa traço 1:4 (Cimento/areia).</v>
          </cell>
          <cell r="F1755" t="str">
            <v>m2</v>
          </cell>
          <cell r="G1755">
            <v>717.16</v>
          </cell>
          <cell r="L1755">
            <v>46.07</v>
          </cell>
          <cell r="N1755">
            <v>46.07</v>
          </cell>
          <cell r="O1755">
            <v>33039.56</v>
          </cell>
        </row>
        <row r="1756">
          <cell r="B1756">
            <v>1042</v>
          </cell>
          <cell r="C1756" t="str">
            <v>S/F</v>
          </cell>
          <cell r="D1756" t="str">
            <v>7.5.8.3.1</v>
          </cell>
          <cell r="E1756" t="str">
            <v>Alvenaria de vedação c/ bloco cerâmico furado 10x20x20, 1 vez assentado com argamassa traço 1:4</v>
          </cell>
          <cell r="F1756" t="str">
            <v>m2</v>
          </cell>
          <cell r="G1756">
            <v>36.79</v>
          </cell>
          <cell r="L1756">
            <v>48.71</v>
          </cell>
          <cell r="N1756">
            <v>48.71</v>
          </cell>
          <cell r="O1756">
            <v>1792.04</v>
          </cell>
        </row>
        <row r="1757">
          <cell r="B1757">
            <v>1557</v>
          </cell>
          <cell r="C1757" t="str">
            <v>S/F</v>
          </cell>
          <cell r="D1757" t="str">
            <v>14.5.6</v>
          </cell>
          <cell r="E1757" t="str">
            <v>Alvenaria elem vazado concreto 7x50x50cm cimento/areia 1:4</v>
          </cell>
          <cell r="F1757" t="str">
            <v>m²</v>
          </cell>
          <cell r="G1757">
            <v>3</v>
          </cell>
          <cell r="L1757">
            <v>54.17</v>
          </cell>
          <cell r="N1757">
            <v>54.17</v>
          </cell>
          <cell r="O1757">
            <v>162.51</v>
          </cell>
        </row>
        <row r="1758">
          <cell r="B1758">
            <v>46</v>
          </cell>
          <cell r="C1758" t="str">
            <v>S/F</v>
          </cell>
          <cell r="D1758" t="str">
            <v>1.2.2.2</v>
          </cell>
          <cell r="E1758" t="str">
            <v>Aquisição de placa pronta e assentamento.</v>
          </cell>
          <cell r="F1758" t="str">
            <v>m2</v>
          </cell>
          <cell r="G1758">
            <v>467.67</v>
          </cell>
          <cell r="L1758">
            <v>400.04</v>
          </cell>
          <cell r="N1758">
            <v>400.04</v>
          </cell>
          <cell r="O1758">
            <v>187086.7</v>
          </cell>
        </row>
        <row r="1759">
          <cell r="B1759">
            <v>65</v>
          </cell>
          <cell r="C1759" t="str">
            <v>S/F</v>
          </cell>
          <cell r="D1759" t="str">
            <v>2.3.5.1.3</v>
          </cell>
          <cell r="E1759" t="str">
            <v>Armação em aço CA-50/60, incluindo fornecimento, corte, dobra e colocação.</v>
          </cell>
          <cell r="F1759" t="str">
            <v>kg</v>
          </cell>
          <cell r="G1759">
            <v>579747.12</v>
          </cell>
          <cell r="L1759">
            <v>8</v>
          </cell>
          <cell r="N1759">
            <v>8</v>
          </cell>
          <cell r="O1759">
            <v>4637976.96</v>
          </cell>
        </row>
        <row r="1760">
          <cell r="B1760">
            <v>42</v>
          </cell>
          <cell r="C1760" t="str">
            <v>S/F</v>
          </cell>
          <cell r="D1760" t="str">
            <v>1.2.1.1</v>
          </cell>
          <cell r="E1760" t="str">
            <v>Barracão de obra de madeira inclusive instalações hidro-sanitárias e elétricas.</v>
          </cell>
          <cell r="F1760" t="str">
            <v>m2</v>
          </cell>
          <cell r="G1760">
            <v>700</v>
          </cell>
          <cell r="L1760">
            <v>137.12</v>
          </cell>
          <cell r="N1760">
            <v>137.12</v>
          </cell>
          <cell r="O1760">
            <v>95984</v>
          </cell>
        </row>
        <row r="1761">
          <cell r="B1761">
            <v>43</v>
          </cell>
          <cell r="C1761" t="str">
            <v>S/F</v>
          </cell>
          <cell r="D1761" t="str">
            <v>1.2.1.2</v>
          </cell>
          <cell r="E1761" t="str">
            <v>Barracão de obra em tábuas para depósito com piso de argamassa de cimento e areia traço 1:6.</v>
          </cell>
          <cell r="F1761" t="str">
            <v>m2</v>
          </cell>
          <cell r="G1761">
            <v>700</v>
          </cell>
          <cell r="L1761">
            <v>206.52</v>
          </cell>
          <cell r="N1761">
            <v>206.52</v>
          </cell>
          <cell r="O1761">
            <v>144564</v>
          </cell>
        </row>
        <row r="1762">
          <cell r="B1762">
            <v>468</v>
          </cell>
          <cell r="C1762" t="str">
            <v>S/F</v>
          </cell>
          <cell r="D1762" t="str">
            <v>7.1.9.1</v>
          </cell>
          <cell r="E1762" t="str">
            <v>Bloco de ancoragem em concreto simples 15 Mpa, incluindo forma, escoramento e desforma</v>
          </cell>
          <cell r="F1762" t="str">
            <v>m³</v>
          </cell>
          <cell r="G1762">
            <v>90.72</v>
          </cell>
          <cell r="L1762">
            <v>1276.5</v>
          </cell>
          <cell r="N1762">
            <v>1276.5</v>
          </cell>
          <cell r="O1762">
            <v>115804.08</v>
          </cell>
        </row>
        <row r="1763">
          <cell r="B1763">
            <v>645</v>
          </cell>
          <cell r="C1763" t="str">
            <v>S/F</v>
          </cell>
          <cell r="D1763" t="str">
            <v>7.2.13.3</v>
          </cell>
          <cell r="E1763" t="str">
            <v>C90o PVC JR DN 1/2'</v>
          </cell>
          <cell r="F1763" t="str">
            <v>pç</v>
          </cell>
          <cell r="G1763">
            <v>4552</v>
          </cell>
          <cell r="L1763">
            <v>2.1</v>
          </cell>
          <cell r="N1763">
            <v>2.1</v>
          </cell>
          <cell r="O1763">
            <v>9559.2000000000007</v>
          </cell>
        </row>
        <row r="1764">
          <cell r="B1764">
            <v>2141</v>
          </cell>
          <cell r="C1764" t="str">
            <v>S/F</v>
          </cell>
          <cell r="D1764" t="str">
            <v>2.3.1.1</v>
          </cell>
          <cell r="E1764" t="str">
            <v>Cadastro de ligações domiciliares (novas) em redes de água / esgoto</v>
          </cell>
          <cell r="F1764" t="str">
            <v>un</v>
          </cell>
          <cell r="G1764">
            <v>7238</v>
          </cell>
          <cell r="L1764">
            <v>4</v>
          </cell>
          <cell r="N1764">
            <v>4</v>
          </cell>
          <cell r="O1764">
            <v>28952</v>
          </cell>
        </row>
        <row r="1765">
          <cell r="B1765">
            <v>386</v>
          </cell>
          <cell r="C1765" t="str">
            <v>S/F</v>
          </cell>
          <cell r="D1765" t="str">
            <v>7.1.3.1</v>
          </cell>
          <cell r="E1765" t="str">
            <v>Cadastro completo de adutora, interceptor ou emissário</v>
          </cell>
          <cell r="F1765" t="str">
            <v>m</v>
          </cell>
          <cell r="G1765">
            <v>123533.24</v>
          </cell>
          <cell r="L1765">
            <v>4.28</v>
          </cell>
          <cell r="N1765">
            <v>4.28</v>
          </cell>
          <cell r="O1765">
            <v>528722.26</v>
          </cell>
        </row>
        <row r="1766">
          <cell r="B1766">
            <v>1537</v>
          </cell>
          <cell r="C1766" t="str">
            <v>S/F</v>
          </cell>
          <cell r="D1766" t="str">
            <v>14.1.1</v>
          </cell>
          <cell r="E1766" t="str">
            <v>Cadastro de obra localizada</v>
          </cell>
          <cell r="F1766" t="str">
            <v>m²</v>
          </cell>
          <cell r="G1766">
            <v>164.22</v>
          </cell>
          <cell r="L1766">
            <v>7.6</v>
          </cell>
          <cell r="N1766">
            <v>7.6</v>
          </cell>
          <cell r="O1766">
            <v>1248.07</v>
          </cell>
        </row>
        <row r="1767">
          <cell r="B1767">
            <v>334</v>
          </cell>
          <cell r="C1767" t="str">
            <v>S/F</v>
          </cell>
          <cell r="D1767" t="str">
            <v>5.1.1</v>
          </cell>
          <cell r="E1767" t="str">
            <v>Cadastro de obras civis</v>
          </cell>
          <cell r="F1767" t="str">
            <v>m²</v>
          </cell>
          <cell r="G1767">
            <v>1508.46</v>
          </cell>
          <cell r="L1767">
            <v>7.6</v>
          </cell>
          <cell r="N1767">
            <v>7.6</v>
          </cell>
          <cell r="O1767">
            <v>11464.29</v>
          </cell>
        </row>
        <row r="1768">
          <cell r="B1768">
            <v>190</v>
          </cell>
          <cell r="C1768" t="str">
            <v>S/F</v>
          </cell>
          <cell r="D1768" t="str">
            <v>4.3.1</v>
          </cell>
          <cell r="E1768" t="str">
            <v>Cadastro completo de estruturas</v>
          </cell>
          <cell r="F1768" t="str">
            <v>m2</v>
          </cell>
          <cell r="G1768">
            <v>655.56</v>
          </cell>
          <cell r="L1768">
            <v>7.6</v>
          </cell>
          <cell r="N1768">
            <v>7.6</v>
          </cell>
          <cell r="O1768">
            <v>4982.25</v>
          </cell>
        </row>
        <row r="1769">
          <cell r="B1769">
            <v>651</v>
          </cell>
          <cell r="C1769" t="str">
            <v>S/F</v>
          </cell>
          <cell r="D1769" t="str">
            <v>7.2.14.1</v>
          </cell>
          <cell r="E1769" t="str">
            <v>Cx. Completa p/ hidrometro p/ embutir em parede ou mureta, em chapa de aluminio c/ tempera H34, liga 5052, e=1,20m, dimenções internas de 0,38x0,26x0,12m</v>
          </cell>
          <cell r="F1769" t="str">
            <v>un</v>
          </cell>
          <cell r="G1769">
            <v>4552</v>
          </cell>
          <cell r="L1769">
            <v>107.2</v>
          </cell>
          <cell r="N1769">
            <v>107.2</v>
          </cell>
          <cell r="O1769">
            <v>487974.40000000002</v>
          </cell>
        </row>
        <row r="1770">
          <cell r="B1770">
            <v>2117</v>
          </cell>
          <cell r="C1770" t="str">
            <v>S/F</v>
          </cell>
          <cell r="D1770" t="str">
            <v>2.2.1.2</v>
          </cell>
          <cell r="E1770" t="str">
            <v>Caixa para ligação predial de esgoto sanitário, pre-moldada de concreto armado, e=0,05m diâmetro de 0,40m e h=0,40 m , com fornecimento e assentamento de tampa</v>
          </cell>
          <cell r="F1770" t="str">
            <v>un</v>
          </cell>
          <cell r="G1770">
            <v>4348</v>
          </cell>
          <cell r="L1770">
            <v>176.44</v>
          </cell>
          <cell r="N1770">
            <v>176.44</v>
          </cell>
          <cell r="O1770">
            <v>767161.12</v>
          </cell>
        </row>
        <row r="1771">
          <cell r="B1771">
            <v>2118</v>
          </cell>
          <cell r="C1771" t="str">
            <v>S/F</v>
          </cell>
          <cell r="D1771" t="str">
            <v>2.2.1.3</v>
          </cell>
          <cell r="E1771" t="str">
            <v>Caixa para ligação predial de esgoto sanitário, pre-moldada de concreto armado, e=0,07 m, diâmetro de 0,40m e 0,41 m &lt;= h &lt; =0,80m, com fornecimento e assentamento de tampa</v>
          </cell>
          <cell r="F1771" t="str">
            <v>un</v>
          </cell>
          <cell r="G1771">
            <v>5794</v>
          </cell>
          <cell r="L1771">
            <v>248.06</v>
          </cell>
          <cell r="N1771">
            <v>248.06</v>
          </cell>
          <cell r="O1771">
            <v>1437259.64</v>
          </cell>
        </row>
        <row r="1772">
          <cell r="B1772">
            <v>2144</v>
          </cell>
          <cell r="C1772" t="str">
            <v>S/F</v>
          </cell>
          <cell r="D1772" t="str">
            <v>2.3.2.2</v>
          </cell>
          <cell r="E1772" t="str">
            <v>Caixa para ligação predial de esgoto sanitário, em anel de concreto pre moldado  dn=0,60m, e=5cm, em profundidade de 0,61m ate 0,80m, incluindo tampa de concreto armado com e=0,07m</v>
          </cell>
          <cell r="F1772" t="str">
            <v>un</v>
          </cell>
          <cell r="G1772">
            <v>2899</v>
          </cell>
          <cell r="L1772">
            <v>283.2</v>
          </cell>
          <cell r="N1772">
            <v>283.2</v>
          </cell>
          <cell r="O1772">
            <v>820996.8</v>
          </cell>
        </row>
        <row r="1773">
          <cell r="B1773">
            <v>4457</v>
          </cell>
          <cell r="C1773" t="str">
            <v>S/F</v>
          </cell>
          <cell r="D1773" t="str">
            <v>12.2.2.1.20</v>
          </cell>
          <cell r="E1773" t="str">
            <v>Caixa de passagem em alvenaria com tampa em concreto e fundo em brita, nas dimensões de 0,3 x 0,3 x 0,3m</v>
          </cell>
          <cell r="F1773" t="str">
            <v>un</v>
          </cell>
          <cell r="G1773">
            <v>24</v>
          </cell>
          <cell r="L1773">
            <v>396</v>
          </cell>
          <cell r="N1773">
            <v>396</v>
          </cell>
          <cell r="O1773">
            <v>9504</v>
          </cell>
        </row>
        <row r="1774">
          <cell r="B1774">
            <v>1731</v>
          </cell>
          <cell r="C1774" t="str">
            <v>S/F</v>
          </cell>
          <cell r="D1774" t="str">
            <v>15.5.1.41</v>
          </cell>
          <cell r="E1774" t="str">
            <v>Caixa de passagem em alvenaria com tampa em concreto e fundo em brita, nas dimensões de 0,5 x 0,5 x 0,5m</v>
          </cell>
          <cell r="F1774" t="str">
            <v>un</v>
          </cell>
          <cell r="G1774">
            <v>33</v>
          </cell>
          <cell r="L1774">
            <v>476</v>
          </cell>
          <cell r="N1774">
            <v>476</v>
          </cell>
          <cell r="O1774">
            <v>15708</v>
          </cell>
        </row>
        <row r="1775">
          <cell r="B1775">
            <v>2119</v>
          </cell>
          <cell r="C1775" t="str">
            <v>S/F</v>
          </cell>
          <cell r="D1775" t="str">
            <v>2.2.1.4</v>
          </cell>
          <cell r="E1775" t="str">
            <v>Caixa para ligação predial de esgoto sanitário, em anel de concreto dn=0,60m, e=7cm, em profundidade de 0,81m ate 1,20m, incluindo tampa de concreto armado com e=0,07m</v>
          </cell>
          <cell r="F1775" t="str">
            <v>un</v>
          </cell>
          <cell r="G1775">
            <v>1447</v>
          </cell>
          <cell r="L1775">
            <v>476.06</v>
          </cell>
          <cell r="N1775">
            <v>476.06</v>
          </cell>
          <cell r="O1775">
            <v>688858.82</v>
          </cell>
        </row>
        <row r="1776">
          <cell r="B1776">
            <v>1566</v>
          </cell>
          <cell r="C1776" t="str">
            <v>S/F</v>
          </cell>
          <cell r="D1776" t="str">
            <v>14.5.15</v>
          </cell>
          <cell r="E1776" t="str">
            <v>Caixa em tijolo maciço, 120x120 cm, revestida com massa única, com tampão e fundo de concreto armado</v>
          </cell>
          <cell r="F1776" t="str">
            <v>un</v>
          </cell>
          <cell r="G1776">
            <v>4</v>
          </cell>
          <cell r="L1776">
            <v>948.08</v>
          </cell>
          <cell r="N1776">
            <v>948.08</v>
          </cell>
          <cell r="O1776">
            <v>3792.32</v>
          </cell>
        </row>
        <row r="1777">
          <cell r="B1777">
            <v>633</v>
          </cell>
          <cell r="C1777" t="str">
            <v>S/F</v>
          </cell>
          <cell r="D1777" t="str">
            <v>7.2.10.2</v>
          </cell>
          <cell r="E1777" t="str">
            <v xml:space="preserve">Caixa p/ Descarga e/ou Ventosa em Alven. Tijolo Maciço, Seção Interna 1,30x1,10m, h&lt;=1,30m, p/ linha principal. c/ 50mm&lt;=dn&lt;=300mm, s/ fornec. mat. hidráulico </v>
          </cell>
          <cell r="F1777" t="str">
            <v>un</v>
          </cell>
          <cell r="G1777">
            <v>4</v>
          </cell>
          <cell r="L1777">
            <v>1252.3599999999999</v>
          </cell>
          <cell r="N1777">
            <v>1252.3599999999999</v>
          </cell>
          <cell r="O1777">
            <v>5009.4399999999996</v>
          </cell>
        </row>
        <row r="1778">
          <cell r="B1778">
            <v>469</v>
          </cell>
          <cell r="C1778" t="str">
            <v>S/F</v>
          </cell>
          <cell r="D1778" t="str">
            <v>7.1.9.2</v>
          </cell>
          <cell r="E1778" t="str">
            <v>Caixa de blocos de cimento cheio de concreto com dimensões 1,90x1,50x1,90m com fundo de concreto armado de e=0,10m e tampa de  concreto armado com e=0,08m, drenos de Dn100 L=0,50m PVC cheio de brita 2.</v>
          </cell>
          <cell r="F1778" t="str">
            <v>un</v>
          </cell>
          <cell r="G1778">
            <v>3</v>
          </cell>
          <cell r="L1778">
            <v>1803.48</v>
          </cell>
          <cell r="N1778">
            <v>1803.48</v>
          </cell>
          <cell r="O1778">
            <v>5410.44</v>
          </cell>
        </row>
        <row r="1779">
          <cell r="B1779">
            <v>470</v>
          </cell>
          <cell r="C1779" t="str">
            <v>S/F</v>
          </cell>
          <cell r="D1779" t="str">
            <v>7.1.9.3</v>
          </cell>
          <cell r="E1779" t="str">
            <v>Caixa de blocos de cimento com dimensões 2,10x1,90x1,70m com fundo de concreto armado de e=0,10m e tampa de  concreto armado com e=0,07m, drenos de Dn100 L=0,50m PVC cheio de brita 2.</v>
          </cell>
          <cell r="F1779" t="str">
            <v>un</v>
          </cell>
          <cell r="G1779">
            <v>3</v>
          </cell>
          <cell r="L1779">
            <v>2159.3000000000002</v>
          </cell>
          <cell r="N1779">
            <v>2159.3000000000002</v>
          </cell>
          <cell r="O1779">
            <v>6477.9</v>
          </cell>
        </row>
        <row r="1780">
          <cell r="B1780">
            <v>1565</v>
          </cell>
          <cell r="C1780" t="str">
            <v>S/F</v>
          </cell>
          <cell r="D1780" t="str">
            <v>14.5.14</v>
          </cell>
          <cell r="E1780" t="str">
            <v xml:space="preserve">Calhas de drenagem pluvial para telhado tipo PVC, incluindo calha, bicas e condutos, braçadeiras e fixadores </v>
          </cell>
          <cell r="F1780" t="str">
            <v>m</v>
          </cell>
          <cell r="G1780">
            <v>59</v>
          </cell>
          <cell r="L1780">
            <v>186.92</v>
          </cell>
          <cell r="N1780">
            <v>186.92</v>
          </cell>
          <cell r="O1780">
            <v>11028.28</v>
          </cell>
        </row>
        <row r="1781">
          <cell r="B1781">
            <v>625</v>
          </cell>
          <cell r="C1781" t="str">
            <v>S/F</v>
          </cell>
          <cell r="D1781" t="str">
            <v>7.2.8.3</v>
          </cell>
          <cell r="E1781" t="str">
            <v>Carga mecanizada de rocha em caminhão basculante, incluindo descarga</v>
          </cell>
          <cell r="F1781" t="str">
            <v>m³</v>
          </cell>
          <cell r="G1781">
            <v>3890.16</v>
          </cell>
          <cell r="L1781">
            <v>4.54</v>
          </cell>
          <cell r="N1781">
            <v>4.54</v>
          </cell>
          <cell r="O1781">
            <v>17661.32</v>
          </cell>
        </row>
        <row r="1782">
          <cell r="B1782">
            <v>174</v>
          </cell>
          <cell r="C1782" t="str">
            <v>S/F</v>
          </cell>
          <cell r="D1782" t="str">
            <v>3.6.2</v>
          </cell>
          <cell r="E1782" t="str">
            <v>Carga mecanizada de solo em caminhão basculante, incluindo descarga</v>
          </cell>
          <cell r="F1782" t="str">
            <v>m3</v>
          </cell>
          <cell r="G1782">
            <v>23012.1</v>
          </cell>
          <cell r="L1782">
            <v>0.74</v>
          </cell>
          <cell r="N1782">
            <v>0.74</v>
          </cell>
          <cell r="O1782">
            <v>17028.95</v>
          </cell>
        </row>
        <row r="1783">
          <cell r="B1783">
            <v>165</v>
          </cell>
          <cell r="C1783" t="str">
            <v>S/F</v>
          </cell>
          <cell r="D1783" t="str">
            <v>3.4.3.1</v>
          </cell>
          <cell r="E1783" t="str">
            <v>Carga e descarga de tubo, conexões e acessórios de FºFº dúctil ou aço carbono, DN até 300mm.</v>
          </cell>
          <cell r="F1783" t="str">
            <v>ton</v>
          </cell>
          <cell r="G1783">
            <v>379.3</v>
          </cell>
          <cell r="L1783">
            <v>93.38</v>
          </cell>
          <cell r="N1783">
            <v>93.38</v>
          </cell>
          <cell r="O1783">
            <v>35419.03</v>
          </cell>
        </row>
        <row r="1784">
          <cell r="B1784">
            <v>166</v>
          </cell>
          <cell r="C1784" t="str">
            <v>S/F</v>
          </cell>
          <cell r="D1784" t="str">
            <v>3.4.3.2</v>
          </cell>
          <cell r="E1784" t="str">
            <v>Carga e descarga de tubo, conexões e acessórios de FºFº dúctil ou aço carbono, DN 350 a 600mm</v>
          </cell>
          <cell r="F1784" t="str">
            <v>ton</v>
          </cell>
          <cell r="G1784">
            <v>374.38</v>
          </cell>
          <cell r="L1784">
            <v>245.26</v>
          </cell>
          <cell r="N1784">
            <v>245.26</v>
          </cell>
          <cell r="O1784">
            <v>91820.43</v>
          </cell>
        </row>
        <row r="1785">
          <cell r="B1785">
            <v>4254</v>
          </cell>
          <cell r="C1785" t="str">
            <v>S/F</v>
          </cell>
          <cell r="D1785" t="str">
            <v>10.8.2</v>
          </cell>
          <cell r="E1785" t="str">
            <v>Carga e descarga de tubos de concreto DN até 600mm</v>
          </cell>
          <cell r="F1785" t="str">
            <v>m</v>
          </cell>
          <cell r="G1785">
            <v>202</v>
          </cell>
          <cell r="L1785">
            <v>99.3</v>
          </cell>
          <cell r="N1785">
            <v>99.3</v>
          </cell>
          <cell r="O1785">
            <v>20058.599999999999</v>
          </cell>
        </row>
        <row r="1786">
          <cell r="B1786">
            <v>2846</v>
          </cell>
          <cell r="C1786" t="str">
            <v>S/F</v>
          </cell>
          <cell r="D1786" t="str">
            <v>6.1.10.3</v>
          </cell>
          <cell r="E1786" t="str">
            <v>Carga e descarga de tubos em Concreto Classe A-2  DN 500mm</v>
          </cell>
          <cell r="F1786" t="str">
            <v>m</v>
          </cell>
          <cell r="G1786">
            <v>677.14</v>
          </cell>
          <cell r="L1786">
            <v>99.3</v>
          </cell>
          <cell r="N1786">
            <v>99.3</v>
          </cell>
          <cell r="O1786">
            <v>67240</v>
          </cell>
        </row>
        <row r="1787">
          <cell r="B1787">
            <v>3306</v>
          </cell>
          <cell r="C1787" t="str">
            <v>S/F</v>
          </cell>
          <cell r="D1787" t="str">
            <v>7.1.10.4</v>
          </cell>
          <cell r="E1787" t="str">
            <v>Carga e descarga de tubos em Concreto Classe A-2  DN 700mm</v>
          </cell>
          <cell r="F1787" t="str">
            <v>m</v>
          </cell>
          <cell r="G1787">
            <v>173.49</v>
          </cell>
          <cell r="L1787">
            <v>123.08</v>
          </cell>
          <cell r="N1787">
            <v>123.08</v>
          </cell>
          <cell r="O1787">
            <v>21353.14</v>
          </cell>
        </row>
        <row r="1788">
          <cell r="B1788">
            <v>2098</v>
          </cell>
          <cell r="C1788" t="str">
            <v>S/F</v>
          </cell>
          <cell r="D1788" t="str">
            <v>2.1.10.3</v>
          </cell>
          <cell r="E1788" t="str">
            <v>Carga e descarga de tubos em Concreto Classe A-2  DN 800mm</v>
          </cell>
          <cell r="F1788" t="str">
            <v>m</v>
          </cell>
          <cell r="G1788">
            <v>212.95</v>
          </cell>
          <cell r="L1788">
            <v>123.08</v>
          </cell>
          <cell r="N1788">
            <v>123.08</v>
          </cell>
          <cell r="O1788">
            <v>26209.88</v>
          </cell>
        </row>
        <row r="1789">
          <cell r="B1789">
            <v>2099</v>
          </cell>
          <cell r="C1789" t="str">
            <v>S/F</v>
          </cell>
          <cell r="D1789" t="str">
            <v>2.1.10.4</v>
          </cell>
          <cell r="E1789" t="str">
            <v>Carga e descarga de tubos em Concreto Classe A-2  DN 900mm</v>
          </cell>
          <cell r="F1789" t="str">
            <v>m</v>
          </cell>
          <cell r="G1789">
            <v>667.23</v>
          </cell>
          <cell r="L1789">
            <v>201.18</v>
          </cell>
          <cell r="N1789">
            <v>201.18</v>
          </cell>
          <cell r="O1789">
            <v>134233.32999999999</v>
          </cell>
        </row>
        <row r="1790">
          <cell r="B1790">
            <v>2100</v>
          </cell>
          <cell r="C1790" t="str">
            <v>S/F</v>
          </cell>
          <cell r="D1790" t="str">
            <v>2.1.10.5</v>
          </cell>
          <cell r="E1790" t="str">
            <v>Carga e descarga de tubos em Concreto Classe A-2  DN 1000mm</v>
          </cell>
          <cell r="F1790" t="str">
            <v>m</v>
          </cell>
          <cell r="G1790">
            <v>549.42999999999995</v>
          </cell>
          <cell r="L1790">
            <v>201.18</v>
          </cell>
          <cell r="N1790">
            <v>201.18</v>
          </cell>
          <cell r="O1790">
            <v>110534.32</v>
          </cell>
        </row>
        <row r="1791">
          <cell r="B1791">
            <v>611</v>
          </cell>
          <cell r="C1791" t="str">
            <v>S/F</v>
          </cell>
          <cell r="D1791" t="str">
            <v>7.2.6.1</v>
          </cell>
          <cell r="E1791" t="str">
            <v>Carga e descarga de tubos PVC Rígido / RPVC, DN até 350mm</v>
          </cell>
          <cell r="F1791" t="str">
            <v>m</v>
          </cell>
          <cell r="G1791">
            <v>214833.61</v>
          </cell>
          <cell r="L1791">
            <v>3.48</v>
          </cell>
          <cell r="N1791">
            <v>3.48</v>
          </cell>
          <cell r="O1791">
            <v>747620.96</v>
          </cell>
        </row>
        <row r="1792">
          <cell r="B1792">
            <v>2097</v>
          </cell>
          <cell r="C1792" t="str">
            <v>S/F</v>
          </cell>
          <cell r="D1792" t="str">
            <v>2.1.10.2</v>
          </cell>
          <cell r="E1792" t="str">
            <v>Carga e descarga de tubos PVC rigído / RPVC, DN de 400 mm</v>
          </cell>
          <cell r="F1792" t="str">
            <v>m</v>
          </cell>
          <cell r="G1792">
            <v>589.52</v>
          </cell>
          <cell r="L1792">
            <v>5.88</v>
          </cell>
          <cell r="N1792">
            <v>5.88</v>
          </cell>
          <cell r="O1792">
            <v>3466.37</v>
          </cell>
        </row>
        <row r="1793">
          <cell r="B1793">
            <v>59</v>
          </cell>
          <cell r="C1793" t="str">
            <v>S/F</v>
          </cell>
          <cell r="D1793" t="str">
            <v>2.3.4.1</v>
          </cell>
          <cell r="E1793" t="str">
            <v>Carga e transporte manual horizontal em carro de mão, de materiais a granel, para distâncias até 30m</v>
          </cell>
          <cell r="F1793" t="str">
            <v>m3</v>
          </cell>
          <cell r="G1793">
            <v>9403.85</v>
          </cell>
          <cell r="L1793">
            <v>4.04</v>
          </cell>
          <cell r="N1793">
            <v>4.04</v>
          </cell>
          <cell r="O1793">
            <v>37991.550000000003</v>
          </cell>
        </row>
        <row r="1794">
          <cell r="B1794">
            <v>461</v>
          </cell>
          <cell r="C1794" t="str">
            <v>S/F</v>
          </cell>
          <cell r="D1794" t="str">
            <v>7.1.7.9</v>
          </cell>
          <cell r="E1794" t="str">
            <v>Carga manual de entulho ou solo em caminhão basculante, incl. descarga</v>
          </cell>
          <cell r="F1794" t="str">
            <v>m³</v>
          </cell>
          <cell r="G1794">
            <v>69.069999999999993</v>
          </cell>
          <cell r="L1794">
            <v>17.78</v>
          </cell>
          <cell r="N1794">
            <v>17.78</v>
          </cell>
          <cell r="O1794">
            <v>1228.06</v>
          </cell>
        </row>
        <row r="1795">
          <cell r="B1795">
            <v>4272</v>
          </cell>
          <cell r="C1795" t="str">
            <v>S/F</v>
          </cell>
          <cell r="D1795" t="str">
            <v>11.4.1</v>
          </cell>
          <cell r="E1795" t="str">
            <v>Cerca c/ 14 fiadas de arame farpado 16 BWG 4" x 4", c/ estacas de concreto pré moldado com pontas inclinadas e dimensões de 0,10 x 0,10 x 3,00m</v>
          </cell>
          <cell r="F1795" t="str">
            <v>m</v>
          </cell>
          <cell r="G1795">
            <v>150</v>
          </cell>
          <cell r="L1795">
            <v>175.74</v>
          </cell>
          <cell r="N1795">
            <v>175.74</v>
          </cell>
          <cell r="O1795">
            <v>26361</v>
          </cell>
        </row>
        <row r="1796">
          <cell r="B1796">
            <v>481</v>
          </cell>
          <cell r="C1796" t="str">
            <v>S/F</v>
          </cell>
          <cell r="D1796" t="str">
            <v>7.2.2.2</v>
          </cell>
          <cell r="E1796" t="str">
            <v>Cerca de proteção com sinalização luminosa (corda luminosa ou sinalizador), para abertura de valas, com montantes e tela PVC, incluindo fornecimento, transporte, instalação e remoção para outro local da obra</v>
          </cell>
          <cell r="F1796" t="str">
            <v>m²</v>
          </cell>
          <cell r="G1796">
            <v>17886.13</v>
          </cell>
          <cell r="L1796">
            <v>17.12</v>
          </cell>
          <cell r="N1796">
            <v>17.12</v>
          </cell>
          <cell r="O1796">
            <v>306210.53999999998</v>
          </cell>
        </row>
        <row r="1797">
          <cell r="B1797">
            <v>381</v>
          </cell>
          <cell r="C1797" t="str">
            <v>S/F</v>
          </cell>
          <cell r="D1797" t="str">
            <v>7.1.2.1</v>
          </cell>
          <cell r="E1797" t="str">
            <v>Cerca de proteção sem sinalização luminosa para abertura de vala com montantes e tela pvc, incluindo fornecimento, transporte, instalação e remoção para outro local da obra</v>
          </cell>
          <cell r="F1797" t="str">
            <v>m²</v>
          </cell>
          <cell r="G1797">
            <v>27097.81</v>
          </cell>
          <cell r="L1797">
            <v>15.22</v>
          </cell>
          <cell r="N1797">
            <v>15.22</v>
          </cell>
          <cell r="O1797">
            <v>412428.66</v>
          </cell>
        </row>
        <row r="1798">
          <cell r="B1798">
            <v>67</v>
          </cell>
          <cell r="C1798" t="str">
            <v>S/F</v>
          </cell>
          <cell r="D1798" t="str">
            <v>2.3.5.1.5</v>
          </cell>
          <cell r="E1798" t="str">
            <v>Chapisco traço 1:3 (cimento / areia)</v>
          </cell>
          <cell r="F1798" t="str">
            <v>m2</v>
          </cell>
          <cell r="G1798">
            <v>3592.46</v>
          </cell>
          <cell r="L1798">
            <v>3.99</v>
          </cell>
          <cell r="N1798">
            <v>3.99</v>
          </cell>
          <cell r="O1798">
            <v>14333.91</v>
          </cell>
        </row>
        <row r="1799">
          <cell r="B1799">
            <v>1550</v>
          </cell>
          <cell r="C1799" t="str">
            <v>S/F</v>
          </cell>
          <cell r="D1799" t="str">
            <v>14.4.6</v>
          </cell>
          <cell r="E1799" t="str">
            <v>Cimbramento para edificações</v>
          </cell>
          <cell r="F1799" t="str">
            <v>m2</v>
          </cell>
          <cell r="G1799">
            <v>9597.94</v>
          </cell>
          <cell r="L1799">
            <v>20.02</v>
          </cell>
          <cell r="N1799">
            <v>20.02</v>
          </cell>
          <cell r="O1799">
            <v>192150.75</v>
          </cell>
        </row>
        <row r="1800">
          <cell r="B1800">
            <v>69</v>
          </cell>
          <cell r="C1800" t="str">
            <v>S/F</v>
          </cell>
          <cell r="D1800" t="str">
            <v>2.3.5.1.7</v>
          </cell>
          <cell r="E1800" t="str">
            <v>Cimentado liso queimado e=2cm, com junta plastica cim/areia 1:4</v>
          </cell>
          <cell r="F1800" t="str">
            <v>m2</v>
          </cell>
          <cell r="G1800">
            <v>310.51</v>
          </cell>
          <cell r="L1800">
            <v>23.26</v>
          </cell>
          <cell r="N1800">
            <v>23.26</v>
          </cell>
          <cell r="O1800">
            <v>7222.46</v>
          </cell>
        </row>
        <row r="1801">
          <cell r="B1801">
            <v>322</v>
          </cell>
          <cell r="C1801" t="str">
            <v>S/F</v>
          </cell>
          <cell r="D1801" t="str">
            <v>4.8.1.5</v>
          </cell>
          <cell r="E1801" t="str">
            <v>Cobertura c/ telha cerâmica colonial, incluindo madeiramento (apoio em paredes, sem tesoura). Cumeeira, cordão de arremate dos beirais  (lateral) e ultima fiada embocada c/ argamassa Cim/areia 1:8</v>
          </cell>
          <cell r="F1801" t="str">
            <v>m2</v>
          </cell>
          <cell r="G1801">
            <v>603.29999999999995</v>
          </cell>
          <cell r="L1801">
            <v>80.5</v>
          </cell>
          <cell r="N1801">
            <v>80.5</v>
          </cell>
          <cell r="O1801">
            <v>48565.65</v>
          </cell>
        </row>
        <row r="1802">
          <cell r="B1802">
            <v>1932</v>
          </cell>
          <cell r="C1802" t="str">
            <v>S/F</v>
          </cell>
          <cell r="D1802" t="str">
            <v>18.11.1.3</v>
          </cell>
          <cell r="E1802" t="str">
            <v>Cobertura telha Fibrocimento ondulada 6mm inclusive madeiramento(apoiadas em paredes sem tesouras)</v>
          </cell>
          <cell r="F1802" t="str">
            <v>m2</v>
          </cell>
          <cell r="G1802">
            <v>33</v>
          </cell>
          <cell r="L1802">
            <v>68.61</v>
          </cell>
          <cell r="N1802">
            <v>68.61</v>
          </cell>
          <cell r="O1802">
            <v>2264.13</v>
          </cell>
        </row>
        <row r="1803">
          <cell r="B1803">
            <v>63</v>
          </cell>
          <cell r="C1803" t="str">
            <v>S/F</v>
          </cell>
          <cell r="D1803" t="str">
            <v>2.3.5.1.1</v>
          </cell>
          <cell r="E1803" t="str">
            <v>Lastro concreto magro</v>
          </cell>
          <cell r="F1803" t="str">
            <v>m3</v>
          </cell>
          <cell r="G1803">
            <v>386.81</v>
          </cell>
          <cell r="L1803">
            <v>454.03</v>
          </cell>
          <cell r="N1803">
            <v>454.03</v>
          </cell>
          <cell r="O1803">
            <v>175623.34</v>
          </cell>
        </row>
        <row r="1804">
          <cell r="B1804">
            <v>345</v>
          </cell>
          <cell r="C1804" t="str">
            <v>S/F</v>
          </cell>
          <cell r="D1804" t="str">
            <v>5.4.1</v>
          </cell>
          <cell r="E1804" t="str">
            <v>Concreto estrutural fck = 15 MPA (1:2:3) - prep. c/betoneira</v>
          </cell>
          <cell r="F1804" t="str">
            <v>m³</v>
          </cell>
          <cell r="G1804">
            <v>14.02</v>
          </cell>
          <cell r="L1804">
            <v>466.04</v>
          </cell>
          <cell r="N1804">
            <v>466.04</v>
          </cell>
          <cell r="O1804">
            <v>6533.88</v>
          </cell>
        </row>
        <row r="1805">
          <cell r="B1805">
            <v>365</v>
          </cell>
          <cell r="C1805" t="str">
            <v>S/F</v>
          </cell>
          <cell r="D1805" t="str">
            <v>6.5.1.2</v>
          </cell>
          <cell r="E1805" t="str">
            <v>Concreto estrutural fck=25Mpa, incluindo fornecimento, lançamento em forma e adensamento.</v>
          </cell>
          <cell r="F1805" t="str">
            <v>m3</v>
          </cell>
          <cell r="G1805">
            <v>78.97</v>
          </cell>
          <cell r="L1805">
            <v>504.24</v>
          </cell>
          <cell r="N1805">
            <v>504.24</v>
          </cell>
          <cell r="O1805">
            <v>39819.83</v>
          </cell>
        </row>
        <row r="1806">
          <cell r="B1806">
            <v>64</v>
          </cell>
          <cell r="C1806" t="str">
            <v>S/F</v>
          </cell>
          <cell r="D1806" t="str">
            <v>2.3.5.1.2</v>
          </cell>
          <cell r="E1806" t="str">
            <v>Concreto estrutural fck=30Mpa, incluindo fornecimento, lançamento em forma e adensamento.</v>
          </cell>
          <cell r="F1806" t="str">
            <v>m3</v>
          </cell>
          <cell r="G1806">
            <v>5019.93</v>
          </cell>
          <cell r="L1806">
            <v>548.21</v>
          </cell>
          <cell r="N1806">
            <v>548.21</v>
          </cell>
          <cell r="O1806">
            <v>2751975.82</v>
          </cell>
        </row>
        <row r="1807">
          <cell r="B1807">
            <v>1573</v>
          </cell>
          <cell r="C1807" t="str">
            <v>S/F</v>
          </cell>
          <cell r="D1807" t="str">
            <v>14.6.2</v>
          </cell>
          <cell r="E1807" t="str">
            <v>Conjunto de fossa séptica/sumidouro capacidade para 2 m³.</v>
          </cell>
          <cell r="F1807" t="str">
            <v>cj</v>
          </cell>
          <cell r="G1807">
            <v>1</v>
          </cell>
          <cell r="L1807">
            <v>1936.18</v>
          </cell>
          <cell r="N1807">
            <v>1936.18</v>
          </cell>
          <cell r="O1807">
            <v>1936.18</v>
          </cell>
        </row>
        <row r="1808">
          <cell r="B1808">
            <v>643</v>
          </cell>
          <cell r="C1808" t="str">
            <v>S/F</v>
          </cell>
          <cell r="D1808" t="str">
            <v>7.2.13.1</v>
          </cell>
          <cell r="E1808" t="str">
            <v>CT c/ TR. JR PVC LP DN 50x1/2'</v>
          </cell>
          <cell r="F1808" t="str">
            <v>pç</v>
          </cell>
          <cell r="G1808">
            <v>4552</v>
          </cell>
          <cell r="L1808">
            <v>11.16</v>
          </cell>
          <cell r="N1808">
            <v>11.16</v>
          </cell>
          <cell r="O1808">
            <v>50800.32</v>
          </cell>
        </row>
        <row r="1809">
          <cell r="B1809">
            <v>1927</v>
          </cell>
          <cell r="C1809" t="str">
            <v>S/F</v>
          </cell>
          <cell r="D1809" t="str">
            <v>18.10.1.1</v>
          </cell>
          <cell r="E1809" t="str">
            <v>Demolição de alvenaria de bloco de concreto, sem reaproveitamento</v>
          </cell>
          <cell r="F1809" t="str">
            <v>m2</v>
          </cell>
          <cell r="G1809">
            <v>21</v>
          </cell>
          <cell r="L1809">
            <v>34</v>
          </cell>
          <cell r="N1809">
            <v>34</v>
          </cell>
          <cell r="O1809">
            <v>714</v>
          </cell>
        </row>
        <row r="1810">
          <cell r="B1810">
            <v>52</v>
          </cell>
          <cell r="C1810" t="str">
            <v>S/F</v>
          </cell>
          <cell r="D1810" t="str">
            <v>2.3.1.2</v>
          </cell>
          <cell r="E1810" t="str">
            <v>Demolição manual de alvenaria de bloco cerâmico inclusive remoção e carregamento manual do expurgo</v>
          </cell>
          <cell r="F1810" t="str">
            <v>m2</v>
          </cell>
          <cell r="G1810">
            <v>1008.59</v>
          </cell>
          <cell r="L1810">
            <v>34</v>
          </cell>
          <cell r="N1810">
            <v>34</v>
          </cell>
          <cell r="O1810">
            <v>34292.06</v>
          </cell>
        </row>
        <row r="1811">
          <cell r="B1811">
            <v>473</v>
          </cell>
          <cell r="C1811" t="str">
            <v>S/F</v>
          </cell>
          <cell r="D1811" t="str">
            <v>7.1.10.2</v>
          </cell>
          <cell r="E1811" t="str">
            <v>Demoliçao de asfalto</v>
          </cell>
          <cell r="F1811" t="str">
            <v>m³</v>
          </cell>
          <cell r="G1811">
            <v>3109.33</v>
          </cell>
          <cell r="L1811">
            <v>19.45</v>
          </cell>
          <cell r="N1811">
            <v>19.45</v>
          </cell>
          <cell r="O1811">
            <v>60476.46</v>
          </cell>
        </row>
        <row r="1812">
          <cell r="B1812">
            <v>51</v>
          </cell>
          <cell r="C1812" t="str">
            <v>S/F</v>
          </cell>
          <cell r="D1812" t="str">
            <v>2.3.1.1</v>
          </cell>
          <cell r="E1812" t="str">
            <v>Demolição de dispositivos de concreto armado</v>
          </cell>
          <cell r="F1812" t="str">
            <v>m3</v>
          </cell>
          <cell r="G1812">
            <v>840.21</v>
          </cell>
          <cell r="L1812">
            <v>406.38</v>
          </cell>
          <cell r="N1812">
            <v>406.38</v>
          </cell>
          <cell r="O1812">
            <v>341444.53</v>
          </cell>
        </row>
        <row r="1813">
          <cell r="B1813">
            <v>472</v>
          </cell>
          <cell r="C1813" t="str">
            <v>S/F</v>
          </cell>
          <cell r="D1813" t="str">
            <v>7.1.10.1</v>
          </cell>
          <cell r="E1813" t="str">
            <v>Demoliçao de passeio em concreto simples</v>
          </cell>
          <cell r="F1813" t="str">
            <v>m²</v>
          </cell>
          <cell r="G1813">
            <v>4285.51</v>
          </cell>
          <cell r="L1813">
            <v>13.62</v>
          </cell>
          <cell r="N1813">
            <v>13.62</v>
          </cell>
          <cell r="O1813">
            <v>58368.639999999999</v>
          </cell>
        </row>
        <row r="1814">
          <cell r="B1814">
            <v>53</v>
          </cell>
          <cell r="C1814" t="str">
            <v>S/F</v>
          </cell>
          <cell r="D1814" t="str">
            <v>2.3.1.3</v>
          </cell>
          <cell r="E1814" t="str">
            <v>Demolição de reboco</v>
          </cell>
          <cell r="F1814" t="str">
            <v>m2</v>
          </cell>
          <cell r="G1814">
            <v>636.25</v>
          </cell>
          <cell r="L1814">
            <v>5.34</v>
          </cell>
          <cell r="N1814">
            <v>5.34</v>
          </cell>
          <cell r="O1814">
            <v>3397.57</v>
          </cell>
        </row>
        <row r="1815">
          <cell r="B1815">
            <v>4264</v>
          </cell>
          <cell r="C1815" t="str">
            <v>S/F</v>
          </cell>
          <cell r="D1815" t="str">
            <v>11.1.1</v>
          </cell>
          <cell r="E1815" t="str">
            <v>Desmatamento e Limpeza Mecanizada do terreno com Trator, incluindo raspagem, juntamento e queima do material, sem corte de Árvores</v>
          </cell>
          <cell r="F1815" t="str">
            <v>m2</v>
          </cell>
          <cell r="G1815">
            <v>15000</v>
          </cell>
          <cell r="L1815">
            <v>0.35</v>
          </cell>
          <cell r="N1815">
            <v>0.35</v>
          </cell>
          <cell r="O1815">
            <v>5250</v>
          </cell>
        </row>
        <row r="1816">
          <cell r="B1816">
            <v>181</v>
          </cell>
          <cell r="C1816" t="str">
            <v>S/F</v>
          </cell>
          <cell r="D1816" t="str">
            <v>3.7.1.4</v>
          </cell>
          <cell r="E1816" t="str">
            <v>Enchimento de piramide em tijolo maciço (concreto 15 MPA)</v>
          </cell>
          <cell r="F1816" t="str">
            <v>m³</v>
          </cell>
          <cell r="G1816">
            <v>291.08</v>
          </cell>
          <cell r="L1816">
            <v>466.04</v>
          </cell>
          <cell r="N1816">
            <v>466.04</v>
          </cell>
          <cell r="O1816">
            <v>135654.92000000001</v>
          </cell>
        </row>
        <row r="1817">
          <cell r="B1817">
            <v>4133</v>
          </cell>
          <cell r="C1817" t="str">
            <v>S/F</v>
          </cell>
          <cell r="D1817" t="str">
            <v>10.4.2</v>
          </cell>
          <cell r="E1817" t="str">
            <v xml:space="preserve">Escada do tipo piscina em tubo de ferro galvanizado com guarda corpo metálico para reservatório, inclisive todos os elementos para sua fixação. (fornecimento e montagem) </v>
          </cell>
          <cell r="F1817" t="str">
            <v>m</v>
          </cell>
          <cell r="G1817">
            <v>14</v>
          </cell>
          <cell r="L1817">
            <v>239.74</v>
          </cell>
          <cell r="N1817">
            <v>239.74</v>
          </cell>
          <cell r="O1817">
            <v>3356.36</v>
          </cell>
        </row>
        <row r="1818">
          <cell r="B1818">
            <v>1881</v>
          </cell>
          <cell r="C1818" t="str">
            <v>S/F</v>
          </cell>
          <cell r="D1818" t="str">
            <v>17.4.4.6</v>
          </cell>
          <cell r="E1818" t="str">
            <v xml:space="preserve">Escada tipo marinheiro com degraus e guarda corpo em aço galvanizado, gradil em aço </v>
          </cell>
          <cell r="F1818" t="str">
            <v>m</v>
          </cell>
          <cell r="G1818">
            <v>12</v>
          </cell>
          <cell r="L1818">
            <v>185.25</v>
          </cell>
          <cell r="N1818">
            <v>185.25</v>
          </cell>
          <cell r="O1818">
            <v>2223</v>
          </cell>
        </row>
        <row r="1819">
          <cell r="B1819">
            <v>456</v>
          </cell>
          <cell r="C1819" t="str">
            <v>S/F</v>
          </cell>
          <cell r="D1819" t="str">
            <v>7.1.7.4</v>
          </cell>
          <cell r="E1819" t="str">
            <v>Escavação de valas em rocha sã, executada entre as profundidades de 0 a 2,00m com uso de explosivo, incluindo proteção</v>
          </cell>
          <cell r="F1819" t="str">
            <v>m³</v>
          </cell>
          <cell r="G1819">
            <v>1015.92</v>
          </cell>
          <cell r="L1819">
            <v>191.06</v>
          </cell>
          <cell r="N1819">
            <v>191.06</v>
          </cell>
          <cell r="O1819">
            <v>194101.67</v>
          </cell>
        </row>
        <row r="1820">
          <cell r="B1820">
            <v>2023</v>
          </cell>
          <cell r="C1820" t="str">
            <v>S/F</v>
          </cell>
          <cell r="D1820" t="str">
            <v>2.1.3.12</v>
          </cell>
          <cell r="E1820" t="str">
            <v>Escavação de valas em rocha sã, executada entre as profundidades de 0 a 4,00m com uso de explosivo, incluindo proteção</v>
          </cell>
          <cell r="F1820" t="str">
            <v>m3</v>
          </cell>
          <cell r="G1820">
            <v>1043.81</v>
          </cell>
          <cell r="L1820">
            <v>313.45999999999998</v>
          </cell>
          <cell r="N1820">
            <v>313.45999999999998</v>
          </cell>
          <cell r="O1820">
            <v>327192.68</v>
          </cell>
        </row>
        <row r="1821">
          <cell r="B1821">
            <v>2024</v>
          </cell>
          <cell r="C1821" t="str">
            <v>S/F</v>
          </cell>
          <cell r="D1821" t="str">
            <v>2.1.3.13</v>
          </cell>
          <cell r="E1821" t="str">
            <v>Escavação de valas em rocha sã, executada entre as profundidades de 0 a 6,00m com uso de explosivo incluindo proteção</v>
          </cell>
          <cell r="F1821" t="str">
            <v>m3</v>
          </cell>
          <cell r="G1821">
            <v>1054.26</v>
          </cell>
          <cell r="L1821">
            <v>412.88</v>
          </cell>
          <cell r="N1821">
            <v>412.88</v>
          </cell>
          <cell r="O1821">
            <v>435282.86</v>
          </cell>
        </row>
        <row r="1822">
          <cell r="B1822">
            <v>338</v>
          </cell>
          <cell r="C1822" t="str">
            <v>S/F</v>
          </cell>
          <cell r="D1822" t="str">
            <v>5.2.2</v>
          </cell>
          <cell r="E1822" t="str">
            <v>Escav. manual de pocos e cavas de fundação em solo de 1a cat. executada c/ profund. ate 1,50m</v>
          </cell>
          <cell r="F1822" t="str">
            <v>m³</v>
          </cell>
          <cell r="G1822">
            <v>683.66</v>
          </cell>
          <cell r="L1822">
            <v>21.75</v>
          </cell>
          <cell r="N1822">
            <v>21.75</v>
          </cell>
          <cell r="O1822">
            <v>14869.6</v>
          </cell>
        </row>
        <row r="1823">
          <cell r="B1823">
            <v>453</v>
          </cell>
          <cell r="C1823" t="str">
            <v>S/F</v>
          </cell>
          <cell r="D1823" t="str">
            <v>7.1.7.1</v>
          </cell>
          <cell r="E1823" t="str">
            <v>Escavação Manual de valas em solo de 1ª categoria executada com profundidade ate 1,50m.</v>
          </cell>
          <cell r="F1823" t="str">
            <v>m³</v>
          </cell>
          <cell r="G1823">
            <v>3542.79</v>
          </cell>
          <cell r="L1823">
            <v>21.75</v>
          </cell>
          <cell r="N1823">
            <v>21.75</v>
          </cell>
          <cell r="O1823">
            <v>77055.679999999993</v>
          </cell>
        </row>
        <row r="1824">
          <cell r="B1824">
            <v>2013</v>
          </cell>
          <cell r="C1824" t="str">
            <v>S/F</v>
          </cell>
          <cell r="D1824" t="str">
            <v>2.1.3.2</v>
          </cell>
          <cell r="E1824" t="str">
            <v>Escavação manual de valas em solo de 1ª categoria executada entre as profundidades de 1,51 e 3,00m</v>
          </cell>
          <cell r="F1824" t="str">
            <v>m3</v>
          </cell>
          <cell r="G1824">
            <v>1043.81</v>
          </cell>
          <cell r="L1824">
            <v>27.98</v>
          </cell>
          <cell r="N1824">
            <v>27.98</v>
          </cell>
          <cell r="O1824">
            <v>29205.8</v>
          </cell>
        </row>
        <row r="1825">
          <cell r="B1825">
            <v>2014</v>
          </cell>
          <cell r="C1825" t="str">
            <v>S/F</v>
          </cell>
          <cell r="D1825" t="str">
            <v>2.1.3.3</v>
          </cell>
          <cell r="E1825" t="str">
            <v>Escavação manual de valas - esgoto - em solo de 2ª categoria executada com profundade ate 1,50m</v>
          </cell>
          <cell r="F1825" t="str">
            <v>m3</v>
          </cell>
          <cell r="G1825">
            <v>1436.59</v>
          </cell>
          <cell r="L1825">
            <v>35.4</v>
          </cell>
          <cell r="N1825">
            <v>35.4</v>
          </cell>
          <cell r="O1825">
            <v>50855.28</v>
          </cell>
        </row>
        <row r="1826">
          <cell r="B1826">
            <v>2015</v>
          </cell>
          <cell r="C1826" t="str">
            <v>S/F</v>
          </cell>
          <cell r="D1826" t="str">
            <v>2.1.3.4</v>
          </cell>
          <cell r="E1826" t="str">
            <v>Escavação manual de valas - esgoto - em solo de 2ª categoria executada entre as profundidades de 1,51 e 3,00m</v>
          </cell>
          <cell r="F1826" t="str">
            <v>m3</v>
          </cell>
          <cell r="G1826">
            <v>695.89</v>
          </cell>
          <cell r="L1826">
            <v>49.6</v>
          </cell>
          <cell r="N1826">
            <v>49.6</v>
          </cell>
          <cell r="O1826">
            <v>34516.14</v>
          </cell>
        </row>
        <row r="1827">
          <cell r="B1827">
            <v>2355</v>
          </cell>
          <cell r="C1827" t="str">
            <v>S/F</v>
          </cell>
          <cell r="D1827" t="str">
            <v>3.5.3.4</v>
          </cell>
          <cell r="E1827" t="str">
            <v>Escavação Manual de cavas em solo de 1ª categoria executada com profundidade 4,00 a 6,00m</v>
          </cell>
          <cell r="F1827" t="str">
            <v>m3</v>
          </cell>
          <cell r="G1827">
            <v>65.95</v>
          </cell>
          <cell r="L1827">
            <v>49.73</v>
          </cell>
          <cell r="N1827">
            <v>49.73</v>
          </cell>
          <cell r="O1827">
            <v>3279.69</v>
          </cell>
        </row>
        <row r="1828">
          <cell r="B1828">
            <v>170</v>
          </cell>
          <cell r="C1828" t="str">
            <v>S/F</v>
          </cell>
          <cell r="D1828" t="str">
            <v>3.5.2</v>
          </cell>
          <cell r="E1828" t="str">
            <v>Escavação mecanizada de poços em solo de 1ª categoria executadas em profundidade de 0 a 2,00m</v>
          </cell>
          <cell r="F1828" t="str">
            <v>m3</v>
          </cell>
          <cell r="G1828">
            <v>1053.28</v>
          </cell>
          <cell r="L1828">
            <v>6.71</v>
          </cell>
          <cell r="N1828">
            <v>6.71</v>
          </cell>
          <cell r="O1828">
            <v>7067.5</v>
          </cell>
        </row>
        <row r="1829">
          <cell r="B1829">
            <v>309</v>
          </cell>
          <cell r="C1829" t="str">
            <v>S/F</v>
          </cell>
          <cell r="D1829" t="str">
            <v>4.6.2</v>
          </cell>
          <cell r="E1829" t="str">
            <v>Escavação Mecanizada de valas em solo de 1ª categoria executada entre as profundidaddes de 0 a 2,00m</v>
          </cell>
          <cell r="F1829" t="str">
            <v>m3</v>
          </cell>
          <cell r="G1829">
            <v>82086.34</v>
          </cell>
          <cell r="L1829">
            <v>6.71</v>
          </cell>
          <cell r="N1829">
            <v>6.71</v>
          </cell>
          <cell r="O1829">
            <v>550799.34</v>
          </cell>
        </row>
        <row r="1830">
          <cell r="B1830">
            <v>2353</v>
          </cell>
          <cell r="C1830" t="str">
            <v>S/F</v>
          </cell>
          <cell r="D1830" t="str">
            <v>3.5.3.2</v>
          </cell>
          <cell r="E1830" t="str">
            <v>Escavação mecanizada de cavas em solo de 1ª categoria executada entre as profundidades de 0 a 4,00m</v>
          </cell>
          <cell r="F1830" t="str">
            <v>m3</v>
          </cell>
          <cell r="G1830">
            <v>2638</v>
          </cell>
          <cell r="L1830">
            <v>9.0399999999999991</v>
          </cell>
          <cell r="N1830">
            <v>9.0399999999999991</v>
          </cell>
          <cell r="O1830">
            <v>23847.52</v>
          </cell>
        </row>
        <row r="1831">
          <cell r="B1831">
            <v>2017</v>
          </cell>
          <cell r="C1831" t="str">
            <v>S/F</v>
          </cell>
          <cell r="D1831" t="str">
            <v>2.1.3.6</v>
          </cell>
          <cell r="E1831" t="str">
            <v>Escavação mecanizada de valas em solo de 1ª categoria executada entre as profundidades de 0 a 4,00m</v>
          </cell>
          <cell r="F1831" t="str">
            <v>m3</v>
          </cell>
          <cell r="G1831">
            <v>34817.910000000003</v>
          </cell>
          <cell r="L1831">
            <v>9.0399999999999991</v>
          </cell>
          <cell r="N1831">
            <v>9.0399999999999991</v>
          </cell>
          <cell r="O1831">
            <v>314753.90000000002</v>
          </cell>
        </row>
        <row r="1832">
          <cell r="B1832">
            <v>2018</v>
          </cell>
          <cell r="C1832" t="str">
            <v>S/F</v>
          </cell>
          <cell r="D1832" t="str">
            <v>2.1.3.7</v>
          </cell>
          <cell r="E1832" t="str">
            <v>Escavação mecanizada de valas em solo de 1ª categoria executada entre as profundidades de 0 a 6,00m</v>
          </cell>
          <cell r="F1832" t="str">
            <v>m3</v>
          </cell>
          <cell r="G1832">
            <v>255.33</v>
          </cell>
          <cell r="L1832">
            <v>9.4</v>
          </cell>
          <cell r="N1832">
            <v>9.4</v>
          </cell>
          <cell r="O1832">
            <v>2400.1</v>
          </cell>
        </row>
        <row r="1833">
          <cell r="B1833">
            <v>310</v>
          </cell>
          <cell r="C1833" t="str">
            <v>S/F</v>
          </cell>
          <cell r="D1833" t="str">
            <v>4.6.3</v>
          </cell>
          <cell r="E1833" t="str">
            <v>Escavação mecanizada de poços em solo de 2ª categoria executadas em profundidade de 0 a 2,00m</v>
          </cell>
          <cell r="F1833" t="str">
            <v>m3</v>
          </cell>
          <cell r="G1833">
            <v>570.84</v>
          </cell>
          <cell r="L1833">
            <v>14</v>
          </cell>
          <cell r="N1833">
            <v>14</v>
          </cell>
          <cell r="O1833">
            <v>7991.76</v>
          </cell>
        </row>
        <row r="1834">
          <cell r="B1834">
            <v>455</v>
          </cell>
          <cell r="C1834" t="str">
            <v>S/F</v>
          </cell>
          <cell r="D1834" t="str">
            <v>7.1.7.3</v>
          </cell>
          <cell r="E1834" t="str">
            <v>Escavação mecanizada de valas em solo de 2ª categoria executada entre as profundidades de 0 a 2,00m</v>
          </cell>
          <cell r="F1834" t="str">
            <v>m³</v>
          </cell>
          <cell r="G1834">
            <v>8118.22</v>
          </cell>
          <cell r="L1834">
            <v>14</v>
          </cell>
          <cell r="N1834">
            <v>14</v>
          </cell>
          <cell r="O1834">
            <v>113655.08</v>
          </cell>
        </row>
        <row r="1835">
          <cell r="B1835">
            <v>2354</v>
          </cell>
          <cell r="C1835" t="str">
            <v>S/F</v>
          </cell>
          <cell r="D1835" t="str">
            <v>3.5.3.3</v>
          </cell>
          <cell r="E1835" t="str">
            <v>Escavação Mecanizada de cavas em solo de 2ª catategoria executada entre as profundidades de 0 a 4,00m</v>
          </cell>
          <cell r="F1835" t="str">
            <v>m3</v>
          </cell>
          <cell r="G1835">
            <v>395.71</v>
          </cell>
          <cell r="L1835">
            <v>15.99</v>
          </cell>
          <cell r="N1835">
            <v>15.99</v>
          </cell>
          <cell r="O1835">
            <v>6327.4</v>
          </cell>
        </row>
        <row r="1836">
          <cell r="B1836">
            <v>2020</v>
          </cell>
          <cell r="C1836" t="str">
            <v>S/F</v>
          </cell>
          <cell r="D1836" t="str">
            <v>2.1.3.9</v>
          </cell>
          <cell r="E1836" t="str">
            <v>Escavação Mecanizada de valas em solo de 2ª catategoria executada entre as profundidades de 0 a 4,00m</v>
          </cell>
          <cell r="F1836" t="str">
            <v>m3</v>
          </cell>
          <cell r="G1836">
            <v>4175.26</v>
          </cell>
          <cell r="L1836">
            <v>15.99</v>
          </cell>
          <cell r="N1836">
            <v>15.99</v>
          </cell>
          <cell r="O1836">
            <v>66762.399999999994</v>
          </cell>
        </row>
        <row r="1837">
          <cell r="B1837">
            <v>2356</v>
          </cell>
          <cell r="C1837" t="str">
            <v>S/F</v>
          </cell>
          <cell r="D1837" t="str">
            <v>3.5.3.5</v>
          </cell>
          <cell r="E1837" t="str">
            <v>Escavação mecanizada de cavas em solo de 2a categoria executada entre as profundidades de 0 a 6,00m</v>
          </cell>
          <cell r="F1837" t="str">
            <v>m3</v>
          </cell>
          <cell r="G1837">
            <v>65.95</v>
          </cell>
          <cell r="L1837">
            <v>18.66</v>
          </cell>
          <cell r="N1837">
            <v>18.66</v>
          </cell>
          <cell r="O1837">
            <v>1230.6199999999999</v>
          </cell>
        </row>
        <row r="1838">
          <cell r="B1838">
            <v>2021</v>
          </cell>
          <cell r="C1838" t="str">
            <v>S/F</v>
          </cell>
          <cell r="D1838" t="str">
            <v>2.1.3.10</v>
          </cell>
          <cell r="E1838" t="str">
            <v>Escavação mecanizada de valas em solo de 2a categoria executada entre as profundidades de 0 a 6,00m</v>
          </cell>
          <cell r="F1838" t="str">
            <v>m3</v>
          </cell>
          <cell r="G1838">
            <v>5311.55</v>
          </cell>
          <cell r="L1838">
            <v>18.66</v>
          </cell>
          <cell r="N1838">
            <v>18.66</v>
          </cell>
          <cell r="O1838">
            <v>99113.52</v>
          </cell>
        </row>
        <row r="1839">
          <cell r="B1839">
            <v>1917</v>
          </cell>
          <cell r="C1839" t="str">
            <v>S/F</v>
          </cell>
          <cell r="D1839" t="str">
            <v>18.7.2</v>
          </cell>
          <cell r="E1839" t="str">
            <v>Escoramento continuo com prancha metálica</v>
          </cell>
          <cell r="F1839" t="str">
            <v>m²</v>
          </cell>
          <cell r="G1839">
            <v>47470.49</v>
          </cell>
          <cell r="L1839">
            <v>64.89</v>
          </cell>
          <cell r="N1839">
            <v>64.89</v>
          </cell>
          <cell r="O1839">
            <v>3080360.09</v>
          </cell>
        </row>
        <row r="1840">
          <cell r="B1840">
            <v>629</v>
          </cell>
          <cell r="C1840" t="str">
            <v>S/F</v>
          </cell>
          <cell r="D1840" t="str">
            <v>7.2.9.2</v>
          </cell>
          <cell r="E1840" t="str">
            <v>Escoramento continuo de madeira</v>
          </cell>
          <cell r="F1840" t="str">
            <v>m²</v>
          </cell>
          <cell r="G1840">
            <v>68650.559999999998</v>
          </cell>
          <cell r="L1840">
            <v>21.67</v>
          </cell>
          <cell r="N1840">
            <v>21.67</v>
          </cell>
          <cell r="O1840">
            <v>1487657.63</v>
          </cell>
        </row>
        <row r="1841">
          <cell r="B1841">
            <v>1443</v>
          </cell>
          <cell r="C1841" t="str">
            <v>S/F</v>
          </cell>
          <cell r="D1841" t="str">
            <v>12.7.1</v>
          </cell>
          <cell r="E1841" t="str">
            <v>Escoramento descontinuo com prancha metálica</v>
          </cell>
          <cell r="F1841" t="str">
            <v>m2</v>
          </cell>
          <cell r="G1841">
            <v>356.17</v>
          </cell>
          <cell r="L1841">
            <v>47.3</v>
          </cell>
          <cell r="N1841">
            <v>47.3</v>
          </cell>
          <cell r="O1841">
            <v>16846.84</v>
          </cell>
        </row>
        <row r="1842">
          <cell r="B1842">
            <v>465</v>
          </cell>
          <cell r="C1842" t="str">
            <v>S/F</v>
          </cell>
          <cell r="D1842" t="str">
            <v>7.1.8.1</v>
          </cell>
          <cell r="E1842" t="str">
            <v>Escoramento descontinuo de madeira</v>
          </cell>
          <cell r="F1842" t="str">
            <v>m²</v>
          </cell>
          <cell r="G1842">
            <v>53659.91</v>
          </cell>
          <cell r="L1842">
            <v>16.3</v>
          </cell>
          <cell r="N1842">
            <v>16.3</v>
          </cell>
          <cell r="O1842">
            <v>874656.53</v>
          </cell>
        </row>
        <row r="1843">
          <cell r="B1843">
            <v>466</v>
          </cell>
          <cell r="C1843" t="str">
            <v>S/F</v>
          </cell>
          <cell r="D1843" t="str">
            <v>7.1.8.2</v>
          </cell>
          <cell r="E1843" t="str">
            <v>Esgotamento com bombas</v>
          </cell>
          <cell r="F1843" t="str">
            <v>HpxH</v>
          </cell>
          <cell r="G1843">
            <v>2689.38</v>
          </cell>
          <cell r="L1843">
            <v>4.42</v>
          </cell>
          <cell r="N1843">
            <v>4.42</v>
          </cell>
          <cell r="O1843">
            <v>11887.05</v>
          </cell>
        </row>
        <row r="1844">
          <cell r="B1844">
            <v>462</v>
          </cell>
          <cell r="C1844" t="str">
            <v>S/F</v>
          </cell>
          <cell r="D1844" t="str">
            <v>7.1.7.10</v>
          </cell>
          <cell r="E1844" t="str">
            <v>Espalhamento mecânico de rocha em bota-fora</v>
          </cell>
          <cell r="F1844" t="str">
            <v>m³</v>
          </cell>
          <cell r="G1844">
            <v>56.73</v>
          </cell>
          <cell r="L1844">
            <v>10.3</v>
          </cell>
          <cell r="N1844">
            <v>10.3</v>
          </cell>
          <cell r="O1844">
            <v>584.30999999999995</v>
          </cell>
        </row>
        <row r="1845">
          <cell r="B1845">
            <v>341</v>
          </cell>
          <cell r="C1845" t="str">
            <v>S/F</v>
          </cell>
          <cell r="D1845" t="str">
            <v>5.2.5</v>
          </cell>
          <cell r="E1845" t="str">
            <v>Espalhamento mecânico de solo em bota-fora</v>
          </cell>
          <cell r="F1845" t="str">
            <v>m³</v>
          </cell>
          <cell r="G1845">
            <v>863.67</v>
          </cell>
          <cell r="L1845">
            <v>4.12</v>
          </cell>
          <cell r="N1845">
            <v>4.12</v>
          </cell>
          <cell r="O1845">
            <v>3558.32</v>
          </cell>
        </row>
        <row r="1846">
          <cell r="B1846">
            <v>1434</v>
          </cell>
          <cell r="C1846" t="str">
            <v>S/F</v>
          </cell>
          <cell r="D1846" t="str">
            <v>12.6.6</v>
          </cell>
          <cell r="E1846" t="str">
            <v>Exec. De envoltória ou berço de areia em valas, incl. Lançam., espalham. e compact. c/ placa vibratória, soquete pneumático ou soquete manual, c/ fornec. Do mat.</v>
          </cell>
          <cell r="F1846" t="str">
            <v>m3</v>
          </cell>
          <cell r="G1846">
            <v>161.47</v>
          </cell>
          <cell r="L1846">
            <v>73.97</v>
          </cell>
          <cell r="N1846">
            <v>73.97</v>
          </cell>
          <cell r="O1846">
            <v>11943.93</v>
          </cell>
        </row>
        <row r="1847">
          <cell r="B1847">
            <v>311</v>
          </cell>
          <cell r="C1847" t="str">
            <v>S/F</v>
          </cell>
          <cell r="D1847" t="str">
            <v>4.6.4</v>
          </cell>
          <cell r="E1847" t="str">
            <v>Execução de aterro (reaterro) em poços e valas com o solo proveniente das escavações, inclusive lançamento, espalhamento e compactação macanizada , com controle de compactação</v>
          </cell>
          <cell r="F1847" t="str">
            <v>m3</v>
          </cell>
          <cell r="G1847">
            <v>15092.58</v>
          </cell>
          <cell r="L1847">
            <v>17.170000000000002</v>
          </cell>
          <cell r="N1847">
            <v>17.170000000000002</v>
          </cell>
          <cell r="O1847">
            <v>259139.59</v>
          </cell>
        </row>
        <row r="1848">
          <cell r="B1848">
            <v>339</v>
          </cell>
          <cell r="C1848" t="str">
            <v>S/F</v>
          </cell>
          <cell r="D1848" t="str">
            <v>5.2.3</v>
          </cell>
          <cell r="E1848" t="str">
            <v>Exec. de aterro em valas/poços/cavas de fundação c/ solo proveniente das escavações, incl. lançam., espalham., compact. c/ placa vibrat., soquete pneumático ou soquete manual</v>
          </cell>
          <cell r="F1848" t="str">
            <v>m³</v>
          </cell>
          <cell r="G1848">
            <v>4989.53</v>
          </cell>
          <cell r="L1848">
            <v>17.170000000000002</v>
          </cell>
          <cell r="N1848">
            <v>17.170000000000002</v>
          </cell>
          <cell r="O1848">
            <v>85670.23</v>
          </cell>
        </row>
        <row r="1849">
          <cell r="B1849">
            <v>57</v>
          </cell>
          <cell r="C1849" t="str">
            <v>S/F</v>
          </cell>
          <cell r="D1849" t="str">
            <v>2.3.3.1</v>
          </cell>
          <cell r="E1849" t="str">
            <v>Execução de aterro em poços ou cavas de fundação com fornecimento de solo, inclusive lançamento, espalhamento e compactação mecanizada, com controle de compactação.</v>
          </cell>
          <cell r="F1849" t="str">
            <v>m3</v>
          </cell>
          <cell r="G1849">
            <v>568.46</v>
          </cell>
          <cell r="L1849">
            <v>32.119999999999997</v>
          </cell>
          <cell r="N1849">
            <v>32.119999999999997</v>
          </cell>
          <cell r="O1849">
            <v>18258.93</v>
          </cell>
        </row>
        <row r="1850">
          <cell r="B1850">
            <v>621</v>
          </cell>
          <cell r="C1850" t="str">
            <v>S/F</v>
          </cell>
          <cell r="D1850" t="str">
            <v>7.2.7.6</v>
          </cell>
          <cell r="E1850" t="str">
            <v>Execução de aterro em valas/poços/cavas de fundação, com fornecimento de solo, incluindo lançamento, espalhamento, compactação, com placa vibratória, soquete pneumático ou  soquete manual</v>
          </cell>
          <cell r="F1850" t="str">
            <v>m³</v>
          </cell>
          <cell r="G1850">
            <v>9696.08</v>
          </cell>
          <cell r="L1850">
            <v>32.119999999999997</v>
          </cell>
          <cell r="N1850">
            <v>32.119999999999997</v>
          </cell>
          <cell r="O1850">
            <v>311438.08000000002</v>
          </cell>
        </row>
        <row r="1851">
          <cell r="B1851">
            <v>2028</v>
          </cell>
          <cell r="C1851" t="str">
            <v>S/F</v>
          </cell>
          <cell r="D1851" t="str">
            <v>2.1.3.17</v>
          </cell>
          <cell r="E1851" t="str">
            <v>Execução de envoltória ou berço de brita ou seixo em valas, incluindo lançamento, espalhamento e compactação com placa vibratória, soquete pneumático ou soquete manual, com fornecimento do material</v>
          </cell>
          <cell r="F1851" t="str">
            <v>m3</v>
          </cell>
          <cell r="G1851">
            <v>1036.77</v>
          </cell>
          <cell r="L1851">
            <v>107.98</v>
          </cell>
          <cell r="N1851">
            <v>107.98</v>
          </cell>
          <cell r="O1851">
            <v>111950.42</v>
          </cell>
        </row>
        <row r="1852">
          <cell r="B1852">
            <v>1909</v>
          </cell>
          <cell r="C1852" t="str">
            <v>S/F</v>
          </cell>
          <cell r="D1852" t="str">
            <v>18.5.6</v>
          </cell>
          <cell r="E1852" t="str">
            <v>Execução de lastro de areia em valas, incluindo lançamento, espalhamento e compactação com soquete manual, com fornecimento de material, esp = 10cm</v>
          </cell>
          <cell r="F1852" t="str">
            <v>m³</v>
          </cell>
          <cell r="G1852">
            <v>4.18</v>
          </cell>
          <cell r="L1852">
            <v>73.97</v>
          </cell>
          <cell r="N1852">
            <v>73.97</v>
          </cell>
          <cell r="O1852">
            <v>309.19</v>
          </cell>
        </row>
        <row r="1853">
          <cell r="B1853">
            <v>2027</v>
          </cell>
          <cell r="C1853" t="str">
            <v>S/F</v>
          </cell>
          <cell r="D1853" t="str">
            <v>2.1.3.16</v>
          </cell>
          <cell r="E1853" t="str">
            <v>Execução de envoltória ou berço de areia em valas, incluindo lançamento, espalhamento e compactação com placa vibratória, soquete pneumático ou soquete manual , com fornecimento do material</v>
          </cell>
          <cell r="F1853" t="str">
            <v>m3</v>
          </cell>
          <cell r="G1853">
            <v>6025.56</v>
          </cell>
          <cell r="L1853">
            <v>73.97</v>
          </cell>
          <cell r="N1853">
            <v>73.97</v>
          </cell>
          <cell r="O1853">
            <v>445710.67</v>
          </cell>
        </row>
        <row r="1854">
          <cell r="B1854">
            <v>171</v>
          </cell>
          <cell r="C1854" t="str">
            <v>S/F</v>
          </cell>
          <cell r="D1854" t="str">
            <v>3.5.3</v>
          </cell>
          <cell r="E1854" t="str">
            <v>Execussão de aterro (reaterro) em poços e valas com o solo proveniente das escavações, inclusive lançamento, espalhamento e compactação macanizada , com controle de compactação</v>
          </cell>
          <cell r="F1854" t="str">
            <v>m3</v>
          </cell>
          <cell r="G1854">
            <v>825.46</v>
          </cell>
          <cell r="L1854">
            <v>17.170000000000002</v>
          </cell>
          <cell r="N1854">
            <v>17.170000000000002</v>
          </cell>
          <cell r="O1854">
            <v>14173.14</v>
          </cell>
        </row>
        <row r="1855">
          <cell r="B1855">
            <v>2025</v>
          </cell>
          <cell r="C1855" t="str">
            <v>S/F</v>
          </cell>
          <cell r="D1855" t="str">
            <v>2.1.3.14</v>
          </cell>
          <cell r="E1855" t="str">
            <v>Execução de aterro em valas/poços/cavas de fundação com solo proveniente das escavações, incluindo lançamento, espalhamento, compactação com placa vibratória, soquete pneumático ou soquete manual</v>
          </cell>
          <cell r="F1855" t="str">
            <v>m3</v>
          </cell>
          <cell r="G1855">
            <v>71491.41</v>
          </cell>
          <cell r="L1855">
            <v>17.170000000000002</v>
          </cell>
          <cell r="N1855">
            <v>17.170000000000002</v>
          </cell>
          <cell r="O1855">
            <v>1227507.5</v>
          </cell>
        </row>
        <row r="1856">
          <cell r="B1856">
            <v>2373</v>
          </cell>
          <cell r="C1856" t="str">
            <v>S/F</v>
          </cell>
          <cell r="D1856" t="str">
            <v>3.5.8.2</v>
          </cell>
          <cell r="E1856" t="str">
            <v>Forma curva em compensado resinado para estruturas</v>
          </cell>
          <cell r="F1856" t="str">
            <v>m2</v>
          </cell>
          <cell r="G1856">
            <v>2642</v>
          </cell>
          <cell r="L1856">
            <v>45.82</v>
          </cell>
          <cell r="N1856">
            <v>45.82</v>
          </cell>
          <cell r="O1856">
            <v>121056.44</v>
          </cell>
        </row>
        <row r="1857">
          <cell r="B1857">
            <v>1031</v>
          </cell>
          <cell r="C1857" t="str">
            <v>S/F</v>
          </cell>
          <cell r="D1857" t="str">
            <v>7.5.7.1.5</v>
          </cell>
          <cell r="E1857" t="str">
            <v>Forma curva para reservatórios elevados, em compensado plastificado de 10mm, inclusive plataforma, 01 uso</v>
          </cell>
          <cell r="F1857" t="str">
            <v>m2</v>
          </cell>
          <cell r="G1857">
            <v>970.62</v>
          </cell>
          <cell r="L1857">
            <v>45.82</v>
          </cell>
          <cell r="N1857">
            <v>45.82</v>
          </cell>
          <cell r="O1857">
            <v>44473.8</v>
          </cell>
        </row>
        <row r="1858">
          <cell r="B1858">
            <v>1030</v>
          </cell>
          <cell r="C1858" t="str">
            <v>S/F</v>
          </cell>
          <cell r="D1858" t="str">
            <v>7.5.7.1.4</v>
          </cell>
          <cell r="E1858" t="str">
            <v>Fôrma de madeira comum para fundações, inclusive montagem e desforma.</v>
          </cell>
          <cell r="F1858" t="str">
            <v>m2</v>
          </cell>
          <cell r="G1858">
            <v>630.04999999999995</v>
          </cell>
          <cell r="L1858">
            <v>29.13</v>
          </cell>
          <cell r="N1858">
            <v>29.13</v>
          </cell>
          <cell r="O1858">
            <v>18353.349999999999</v>
          </cell>
        </row>
        <row r="1859">
          <cell r="B1859">
            <v>2372</v>
          </cell>
          <cell r="C1859" t="str">
            <v>S/F</v>
          </cell>
          <cell r="D1859" t="str">
            <v>3.5.8.1</v>
          </cell>
          <cell r="E1859" t="str">
            <v>Fôrma plana com compensado resinado de para estruturas em concreto armado, inclusive montagem e desforma. (reaproveitamento de 3x)</v>
          </cell>
          <cell r="F1859" t="str">
            <v>m2</v>
          </cell>
          <cell r="G1859">
            <v>10437.67</v>
          </cell>
          <cell r="L1859">
            <v>42.33</v>
          </cell>
          <cell r="N1859">
            <v>42.33</v>
          </cell>
          <cell r="O1859">
            <v>441826.57</v>
          </cell>
        </row>
        <row r="1860">
          <cell r="B1860">
            <v>349</v>
          </cell>
          <cell r="C1860" t="str">
            <v>S/F</v>
          </cell>
          <cell r="D1860" t="str">
            <v>5.4.5</v>
          </cell>
          <cell r="E1860" t="str">
            <v>Forma plana em madeira comum p/ fundacao</v>
          </cell>
          <cell r="F1860" t="str">
            <v>m²</v>
          </cell>
          <cell r="G1860">
            <v>42.7</v>
          </cell>
          <cell r="L1860">
            <v>29.13</v>
          </cell>
          <cell r="N1860">
            <v>29.13</v>
          </cell>
          <cell r="O1860">
            <v>1243.8499999999999</v>
          </cell>
        </row>
        <row r="1861">
          <cell r="B1861">
            <v>180</v>
          </cell>
          <cell r="C1861" t="str">
            <v>S/F</v>
          </cell>
          <cell r="D1861" t="str">
            <v>3.7.1.3</v>
          </cell>
          <cell r="E1861" t="str">
            <v>Fôrma Planas com compensado resinado 12mm, de concretos em estuturas incluindo escoramento, montagem e desforma (com reaprov. 3x)</v>
          </cell>
          <cell r="F1861" t="str">
            <v>m2</v>
          </cell>
          <cell r="G1861">
            <v>2232.81</v>
          </cell>
          <cell r="L1861">
            <v>42.33</v>
          </cell>
          <cell r="N1861">
            <v>42.33</v>
          </cell>
          <cell r="O1861">
            <v>94514.84</v>
          </cell>
        </row>
        <row r="1862">
          <cell r="B1862">
            <v>1880</v>
          </cell>
          <cell r="C1862" t="str">
            <v>S/F</v>
          </cell>
          <cell r="D1862" t="str">
            <v>17.4.4.5</v>
          </cell>
          <cell r="E1862" t="str">
            <v xml:space="preserve">Fornec. e assent. de tampa metálica 0.80x0.80cm, de inspeção, em chapa de aço e=1/4" com bordas em cantoneiras de 1 1/2"x1 , 1 1/2"x3/16" </v>
          </cell>
          <cell r="F1862" t="str">
            <v>un</v>
          </cell>
          <cell r="G1862">
            <v>1</v>
          </cell>
          <cell r="L1862">
            <v>191.32</v>
          </cell>
          <cell r="N1862">
            <v>191.32</v>
          </cell>
          <cell r="O1862">
            <v>191.32</v>
          </cell>
        </row>
        <row r="1863">
          <cell r="B1863">
            <v>4141</v>
          </cell>
          <cell r="C1863" t="str">
            <v>S/F</v>
          </cell>
          <cell r="D1863" t="str">
            <v>10.5.2.1</v>
          </cell>
          <cell r="E1863" t="str">
            <v>Fornec. e inst. de Vertedor de Fibra de Vidro, com acionamento direto na gaveta, e=6 mm, incluindo quadro de fibra de vidro e chumbadores de aço inox</v>
          </cell>
          <cell r="F1863" t="str">
            <v>m2</v>
          </cell>
          <cell r="G1863">
            <v>9.6</v>
          </cell>
          <cell r="L1863">
            <v>600.96</v>
          </cell>
          <cell r="N1863">
            <v>600.96</v>
          </cell>
          <cell r="O1863">
            <v>5769.21</v>
          </cell>
        </row>
        <row r="1864">
          <cell r="B1864">
            <v>329</v>
          </cell>
          <cell r="C1864" t="str">
            <v>S/F</v>
          </cell>
          <cell r="D1864" t="str">
            <v>4.8.1.12</v>
          </cell>
          <cell r="E1864" t="str">
            <v>Fornec., colocação e espalhamento de areia selecionado em camadas</v>
          </cell>
          <cell r="F1864" t="str">
            <v>m3</v>
          </cell>
          <cell r="G1864">
            <v>326.39999999999998</v>
          </cell>
          <cell r="L1864">
            <v>73.97</v>
          </cell>
          <cell r="N1864">
            <v>73.97</v>
          </cell>
          <cell r="O1864">
            <v>24143.8</v>
          </cell>
        </row>
        <row r="1865">
          <cell r="B1865">
            <v>325</v>
          </cell>
          <cell r="C1865" t="str">
            <v>S/F</v>
          </cell>
          <cell r="D1865" t="str">
            <v>4.8.1.8</v>
          </cell>
          <cell r="E1865" t="str">
            <v>Fornec., colocação e espalhamento de pedregulho</v>
          </cell>
          <cell r="F1865" t="str">
            <v>m3</v>
          </cell>
          <cell r="G1865">
            <v>216.24</v>
          </cell>
          <cell r="L1865">
            <v>107.98</v>
          </cell>
          <cell r="N1865">
            <v>107.98</v>
          </cell>
          <cell r="O1865">
            <v>23349.59</v>
          </cell>
        </row>
        <row r="1866">
          <cell r="B1866">
            <v>1567</v>
          </cell>
          <cell r="C1866" t="str">
            <v>S/F</v>
          </cell>
          <cell r="D1866" t="str">
            <v>14.5.16</v>
          </cell>
          <cell r="E1866" t="str">
            <v xml:space="preserve">Fornecimento e aplicação de Piso Elevado Modulado incluindo apoios e acabamento de bordas. </v>
          </cell>
          <cell r="F1866" t="str">
            <v>m²</v>
          </cell>
          <cell r="G1866">
            <v>9</v>
          </cell>
          <cell r="L1866">
            <v>560</v>
          </cell>
          <cell r="N1866">
            <v>560</v>
          </cell>
          <cell r="O1866">
            <v>5040</v>
          </cell>
        </row>
        <row r="1867">
          <cell r="B1867">
            <v>1576</v>
          </cell>
          <cell r="C1867" t="str">
            <v>S/F</v>
          </cell>
          <cell r="D1867" t="str">
            <v>14.6.5</v>
          </cell>
          <cell r="E1867" t="str">
            <v>Fornecimento e assentamento de conjunto de descarga embutida, incl. tubos de ligação.</v>
          </cell>
          <cell r="F1867" t="str">
            <v>cj</v>
          </cell>
          <cell r="G1867">
            <v>2</v>
          </cell>
          <cell r="L1867">
            <v>152.04</v>
          </cell>
          <cell r="N1867">
            <v>152.04</v>
          </cell>
          <cell r="O1867">
            <v>304.08</v>
          </cell>
        </row>
        <row r="1868">
          <cell r="B1868">
            <v>1575</v>
          </cell>
          <cell r="C1868" t="str">
            <v>S/F</v>
          </cell>
          <cell r="D1868" t="str">
            <v>14.6.4</v>
          </cell>
          <cell r="E1868" t="str">
            <v>Fornecimento e assentamento de conjunto de louça tipo vaso sanitária, lavatório médio com coluna, saboneteira e porta papel, conforme projeto.</v>
          </cell>
          <cell r="F1868" t="str">
            <v>cj</v>
          </cell>
          <cell r="G1868">
            <v>2</v>
          </cell>
          <cell r="L1868">
            <v>390.07</v>
          </cell>
          <cell r="N1868">
            <v>390.07</v>
          </cell>
          <cell r="O1868">
            <v>780.14</v>
          </cell>
        </row>
        <row r="1869">
          <cell r="B1869">
            <v>1577</v>
          </cell>
          <cell r="C1869" t="str">
            <v>S/F</v>
          </cell>
          <cell r="D1869" t="str">
            <v>14.6.6</v>
          </cell>
          <cell r="E1869" t="str">
            <v>Fornecimento e assentamento de conjunto de metais DECA ou similar, registro gaveta, registro de pressão, válvula e torneira para lavatório.</v>
          </cell>
          <cell r="F1869" t="str">
            <v>cj</v>
          </cell>
          <cell r="G1869">
            <v>2</v>
          </cell>
          <cell r="L1869">
            <v>168.52</v>
          </cell>
          <cell r="N1869">
            <v>168.52</v>
          </cell>
          <cell r="O1869">
            <v>337.04</v>
          </cell>
        </row>
        <row r="1870">
          <cell r="B1870">
            <v>1574</v>
          </cell>
          <cell r="C1870" t="str">
            <v>S/F</v>
          </cell>
          <cell r="D1870" t="str">
            <v>14.6.3</v>
          </cell>
          <cell r="E1870" t="str">
            <v>Fornecimento e assentamento de conjunto de tubos e conexões hidro-sanitária, chuveiro, duchas, sifões e rabichos, caixas e ralos sifonados, em PVC linha predial, conforme projeto.</v>
          </cell>
          <cell r="F1870" t="str">
            <v>cj</v>
          </cell>
          <cell r="G1870">
            <v>2</v>
          </cell>
          <cell r="L1870">
            <v>400</v>
          </cell>
          <cell r="N1870">
            <v>400</v>
          </cell>
          <cell r="O1870">
            <v>800</v>
          </cell>
        </row>
        <row r="1871">
          <cell r="B1871">
            <v>2445</v>
          </cell>
          <cell r="C1871" t="str">
            <v>S/F</v>
          </cell>
          <cell r="D1871" t="str">
            <v>3.5.17.1</v>
          </cell>
          <cell r="E1871" t="str">
            <v>Fornecimento e assentamento de grade manual para pre-tratamento de esgotos/água bruta, incluindo pintura de proteção</v>
          </cell>
          <cell r="F1871" t="str">
            <v>un</v>
          </cell>
          <cell r="G1871">
            <v>6</v>
          </cell>
          <cell r="L1871">
            <v>351.02</v>
          </cell>
          <cell r="N1871">
            <v>351.02</v>
          </cell>
          <cell r="O1871">
            <v>2106.12</v>
          </cell>
        </row>
        <row r="1872">
          <cell r="B1872">
            <v>2458</v>
          </cell>
          <cell r="C1872" t="str">
            <v>S/F</v>
          </cell>
          <cell r="D1872" t="str">
            <v>3.5.20.3</v>
          </cell>
          <cell r="E1872" t="str">
            <v>Fornecimento e assentamento de perfil metálico "I" para monovias</v>
          </cell>
          <cell r="F1872" t="str">
            <v>kg</v>
          </cell>
          <cell r="G1872">
            <v>720</v>
          </cell>
          <cell r="L1872">
            <v>9.39</v>
          </cell>
          <cell r="N1872">
            <v>9.39</v>
          </cell>
          <cell r="O1872">
            <v>6760.8</v>
          </cell>
        </row>
        <row r="1873">
          <cell r="B1873">
            <v>2365</v>
          </cell>
          <cell r="C1873" t="str">
            <v>S/F</v>
          </cell>
          <cell r="D1873" t="str">
            <v>3.5.5.1</v>
          </cell>
          <cell r="E1873" t="str">
            <v>Fornecimento e assentamento de tampa em chapa de alumínio para inspeção, inclusive pintura anticorrosiva a óleo em duas demãos e acessórios de fixação</v>
          </cell>
          <cell r="F1873" t="str">
            <v>m2</v>
          </cell>
          <cell r="G1873">
            <v>580.55999999999995</v>
          </cell>
          <cell r="L1873">
            <v>387.9</v>
          </cell>
          <cell r="N1873">
            <v>387.9</v>
          </cell>
          <cell r="O1873">
            <v>225199.22</v>
          </cell>
        </row>
        <row r="1874">
          <cell r="B1874">
            <v>2042</v>
          </cell>
          <cell r="C1874" t="str">
            <v>S/F</v>
          </cell>
          <cell r="D1874" t="str">
            <v>2.1.5.1.7</v>
          </cell>
          <cell r="E1874" t="str">
            <v>Fornecimento e assentamento de tampão articulado em F°F° para PV's, DN =600mm, carga 12,5 ton. Dimensionado Conforme NBR 10158</v>
          </cell>
          <cell r="F1874" t="str">
            <v>un</v>
          </cell>
          <cell r="G1874">
            <v>1340</v>
          </cell>
          <cell r="L1874">
            <v>306.14999999999998</v>
          </cell>
          <cell r="N1874">
            <v>306.14999999999998</v>
          </cell>
          <cell r="O1874">
            <v>410241</v>
          </cell>
        </row>
        <row r="1875">
          <cell r="B1875">
            <v>2120</v>
          </cell>
          <cell r="C1875" t="str">
            <v>S/F</v>
          </cell>
          <cell r="D1875" t="str">
            <v>2.2.1.5</v>
          </cell>
          <cell r="E1875" t="str">
            <v>Fornecimento e Assentamento de Tampão Articulado em F°F° para PV's, DN=600mm, Carga 5 ton., dimensionamento conforme NBR 10158</v>
          </cell>
          <cell r="F1875" t="str">
            <v>un</v>
          </cell>
          <cell r="G1875">
            <v>68</v>
          </cell>
          <cell r="L1875">
            <v>170.83</v>
          </cell>
          <cell r="N1875">
            <v>170.83</v>
          </cell>
          <cell r="O1875">
            <v>11616.44</v>
          </cell>
        </row>
        <row r="1876">
          <cell r="B1876">
            <v>4139</v>
          </cell>
          <cell r="C1876" t="str">
            <v>S/F</v>
          </cell>
          <cell r="D1876" t="str">
            <v>10.5.1.1</v>
          </cell>
          <cell r="E1876" t="str">
            <v>Fornecimento e instalação de comporta de superfície em fibra de vidro e=12mm, inclusive guias</v>
          </cell>
          <cell r="F1876" t="str">
            <v>m2</v>
          </cell>
          <cell r="G1876">
            <v>15.84</v>
          </cell>
          <cell r="L1876">
            <v>1500.96</v>
          </cell>
          <cell r="N1876">
            <v>1500.96</v>
          </cell>
          <cell r="O1876">
            <v>23775.200000000001</v>
          </cell>
        </row>
        <row r="1877">
          <cell r="B1877">
            <v>2447</v>
          </cell>
          <cell r="C1877" t="str">
            <v>S/F</v>
          </cell>
          <cell r="D1877" t="str">
            <v>3.5.18.1</v>
          </cell>
          <cell r="E1877" t="str">
            <v>Fornecimento e instalação de vertedor de fibra de vidro, com acionamento direto na gaveta  e=6 mm, incluindo quadro de fibra de vidro e chumbadores de aço inox</v>
          </cell>
          <cell r="F1877" t="str">
            <v>m2</v>
          </cell>
          <cell r="G1877">
            <v>3.6</v>
          </cell>
          <cell r="L1877">
            <v>600.96</v>
          </cell>
          <cell r="N1877">
            <v>600.96</v>
          </cell>
          <cell r="O1877">
            <v>2163.4499999999998</v>
          </cell>
        </row>
        <row r="1878">
          <cell r="B1878">
            <v>1776</v>
          </cell>
          <cell r="C1878" t="str">
            <v>S/F</v>
          </cell>
          <cell r="D1878" t="str">
            <v>16.1</v>
          </cell>
          <cell r="E1878" t="str">
            <v>Fornecimento e Instalação SMA</v>
          </cell>
          <cell r="F1878" t="str">
            <v>un</v>
          </cell>
          <cell r="G1878">
            <v>10500</v>
          </cell>
          <cell r="L1878">
            <v>315.82</v>
          </cell>
          <cell r="N1878">
            <v>315.82</v>
          </cell>
          <cell r="O1878">
            <v>3316110</v>
          </cell>
        </row>
        <row r="1879">
          <cell r="B1879">
            <v>1648</v>
          </cell>
          <cell r="C1879" t="str">
            <v>S/F</v>
          </cell>
          <cell r="D1879" t="str">
            <v>15.2.3.2</v>
          </cell>
          <cell r="E1879" t="str">
            <v>Fornecimento e instalações de software de automoção e controle</v>
          </cell>
          <cell r="F1879" t="str">
            <v>un</v>
          </cell>
          <cell r="G1879">
            <v>2</v>
          </cell>
          <cell r="L1879">
            <v>352600</v>
          </cell>
          <cell r="N1879">
            <v>352600</v>
          </cell>
          <cell r="O1879">
            <v>705200</v>
          </cell>
        </row>
        <row r="1880">
          <cell r="B1880">
            <v>4145</v>
          </cell>
          <cell r="C1880" t="str">
            <v>S/F</v>
          </cell>
          <cell r="D1880" t="str">
            <v>10.5.4.1</v>
          </cell>
          <cell r="E1880" t="str">
            <v>Fornecimento e intalação de defletor de gases em fibra de vidro nervurada com chumbadores e parafusos em aço inox</v>
          </cell>
          <cell r="F1880" t="str">
            <v>und</v>
          </cell>
          <cell r="G1880">
            <v>16</v>
          </cell>
          <cell r="L1880">
            <v>24672.14</v>
          </cell>
          <cell r="N1880">
            <v>24672.14</v>
          </cell>
          <cell r="O1880">
            <v>394754.24</v>
          </cell>
        </row>
        <row r="1881">
          <cell r="B1881">
            <v>4143</v>
          </cell>
          <cell r="C1881" t="str">
            <v>S/F</v>
          </cell>
          <cell r="D1881" t="str">
            <v>10.5.3.1</v>
          </cell>
          <cell r="E1881" t="str">
            <v>Fornecimento e intalação de separadores de fases em fibra de vidro nervurada com chumbadores e parafusos em aço inox</v>
          </cell>
          <cell r="F1881" t="str">
            <v>und</v>
          </cell>
          <cell r="G1881">
            <v>16</v>
          </cell>
          <cell r="L1881">
            <v>30672.14</v>
          </cell>
          <cell r="N1881">
            <v>30672.14</v>
          </cell>
          <cell r="O1881">
            <v>490754.24</v>
          </cell>
        </row>
        <row r="1882">
          <cell r="B1882">
            <v>2440</v>
          </cell>
          <cell r="C1882" t="str">
            <v>S/F</v>
          </cell>
          <cell r="D1882" t="str">
            <v>3.5.15.1</v>
          </cell>
          <cell r="E1882" t="str">
            <v>Fornecimento e montagem de grade de proteção em chapa de aço No.7, perfurada com orificios de 1" de diâmetro, e=3/16", com acessórios para fixação, incluindo assentamento e pintura</v>
          </cell>
          <cell r="F1882" t="str">
            <v>m2</v>
          </cell>
          <cell r="G1882">
            <v>47.5</v>
          </cell>
          <cell r="L1882">
            <v>291.02</v>
          </cell>
          <cell r="N1882">
            <v>291.02</v>
          </cell>
          <cell r="O1882">
            <v>13823.45</v>
          </cell>
        </row>
        <row r="1883">
          <cell r="B1883">
            <v>2441</v>
          </cell>
          <cell r="C1883" t="str">
            <v>S/F</v>
          </cell>
          <cell r="D1883" t="str">
            <v>3.5.15.2</v>
          </cell>
          <cell r="E1883" t="str">
            <v>Fornecimento e montagem de guarda-corpo em tubos de ferro galvanizado, DN = 1 1/2", incluindo pintura a óleo em duas demãos sob base anticorrosiva, h = 0,80m</v>
          </cell>
          <cell r="F1883" t="str">
            <v>m</v>
          </cell>
          <cell r="G1883">
            <v>430.83</v>
          </cell>
          <cell r="L1883">
            <v>127.36</v>
          </cell>
          <cell r="N1883">
            <v>127.36</v>
          </cell>
          <cell r="O1883">
            <v>54870.5</v>
          </cell>
        </row>
        <row r="1884">
          <cell r="B1884">
            <v>1578</v>
          </cell>
          <cell r="C1884" t="str">
            <v>S/F</v>
          </cell>
          <cell r="D1884" t="str">
            <v>14.6.7</v>
          </cell>
          <cell r="E1884" t="str">
            <v xml:space="preserve">Fornecimento e montagem de ramal de esgoto domiciliar com tubos e conecções  PVC 100 mm </v>
          </cell>
          <cell r="F1884" t="str">
            <v>m</v>
          </cell>
          <cell r="G1884">
            <v>48</v>
          </cell>
          <cell r="L1884">
            <v>37</v>
          </cell>
          <cell r="N1884">
            <v>37</v>
          </cell>
          <cell r="O1884">
            <v>1776</v>
          </cell>
        </row>
        <row r="1885">
          <cell r="B1885">
            <v>4148</v>
          </cell>
          <cell r="C1885" t="str">
            <v>S/F</v>
          </cell>
          <cell r="D1885" t="str">
            <v>10.6.2</v>
          </cell>
          <cell r="E1885" t="str">
            <v>Fornecimento, colocação e espalhamento de areia selecionada em camadas para os leitos de secagem</v>
          </cell>
          <cell r="F1885" t="str">
            <v>m3</v>
          </cell>
          <cell r="G1885">
            <v>95.48</v>
          </cell>
          <cell r="L1885">
            <v>73.97</v>
          </cell>
          <cell r="N1885">
            <v>73.97</v>
          </cell>
          <cell r="O1885">
            <v>7062.65</v>
          </cell>
        </row>
        <row r="1886">
          <cell r="B1886">
            <v>4147</v>
          </cell>
          <cell r="C1886" t="str">
            <v>S/F</v>
          </cell>
          <cell r="D1886" t="str">
            <v>10.6.1</v>
          </cell>
          <cell r="E1886" t="str">
            <v>Fornecimento, colocação e espalhamento de seixo rolado selecionado em camadas para os leitos de secagem</v>
          </cell>
          <cell r="F1886" t="str">
            <v>m3</v>
          </cell>
          <cell r="G1886">
            <v>668.36</v>
          </cell>
          <cell r="L1886">
            <v>107.98</v>
          </cell>
          <cell r="N1886">
            <v>107.98</v>
          </cell>
          <cell r="O1886">
            <v>72169.509999999995</v>
          </cell>
        </row>
        <row r="1887">
          <cell r="B1887">
            <v>2448</v>
          </cell>
          <cell r="C1887" t="str">
            <v>S/F</v>
          </cell>
          <cell r="D1887" t="str">
            <v>3.5.18.2</v>
          </cell>
          <cell r="E1887" t="str">
            <v>Fornecimento, montagem e instalação de STOP-LOG em fibra de vidro</v>
          </cell>
          <cell r="F1887" t="str">
            <v>un</v>
          </cell>
          <cell r="G1887">
            <v>6</v>
          </cell>
          <cell r="L1887">
            <v>1445.7</v>
          </cell>
          <cell r="N1887">
            <v>1445.7</v>
          </cell>
          <cell r="O1887">
            <v>8674.2000000000007</v>
          </cell>
        </row>
        <row r="1888">
          <cell r="B1888">
            <v>1568</v>
          </cell>
          <cell r="C1888" t="str">
            <v>S/F</v>
          </cell>
          <cell r="D1888" t="str">
            <v>14.5.17</v>
          </cell>
          <cell r="E1888" t="str">
            <v xml:space="preserve">Forro em lambris de madeira de lei com bites de contorno conforme projeto </v>
          </cell>
          <cell r="F1888" t="str">
            <v>m²</v>
          </cell>
          <cell r="G1888">
            <v>10.76</v>
          </cell>
          <cell r="L1888">
            <v>110</v>
          </cell>
          <cell r="N1888">
            <v>110</v>
          </cell>
          <cell r="O1888">
            <v>1183.5999999999999</v>
          </cell>
        </row>
        <row r="1889">
          <cell r="B1889">
            <v>4110</v>
          </cell>
          <cell r="C1889" t="str">
            <v>S/F</v>
          </cell>
          <cell r="D1889" t="str">
            <v>10.1.2</v>
          </cell>
          <cell r="E1889" t="str">
            <v>Gabarito para edificação</v>
          </cell>
          <cell r="F1889" t="str">
            <v>m2</v>
          </cell>
          <cell r="G1889">
            <v>1251.3800000000001</v>
          </cell>
          <cell r="L1889">
            <v>4.55</v>
          </cell>
          <cell r="N1889">
            <v>4.55</v>
          </cell>
          <cell r="O1889">
            <v>5693.77</v>
          </cell>
        </row>
        <row r="1890">
          <cell r="B1890">
            <v>323</v>
          </cell>
          <cell r="C1890" t="str">
            <v>S/F</v>
          </cell>
          <cell r="D1890" t="str">
            <v>4.8.1.6</v>
          </cell>
          <cell r="E1890" t="str">
            <v>Grade de piso LOS-4010-A IBRATEX, e=3,0mm, com cantoneiras de borda, com acessórios para fixação, incluindo pintura a óleo e anti ferruginosa, fornecimento  e assentamento.</v>
          </cell>
          <cell r="F1890" t="str">
            <v>m2</v>
          </cell>
          <cell r="G1890">
            <v>41.23</v>
          </cell>
          <cell r="L1890">
            <v>291.02</v>
          </cell>
          <cell r="N1890">
            <v>291.02</v>
          </cell>
          <cell r="O1890">
            <v>11998.75</v>
          </cell>
        </row>
        <row r="1891">
          <cell r="B1891">
            <v>1884</v>
          </cell>
          <cell r="C1891" t="str">
            <v>S/F</v>
          </cell>
          <cell r="D1891" t="str">
            <v>17.4.4.9</v>
          </cell>
          <cell r="E1891" t="str">
            <v>Impermeabilizaçao em reservatorios com preparo de superficie e tratamento epoxi</v>
          </cell>
          <cell r="F1891" t="str">
            <v>m²</v>
          </cell>
          <cell r="G1891">
            <v>146.08000000000001</v>
          </cell>
          <cell r="L1891">
            <v>89.52</v>
          </cell>
          <cell r="N1891">
            <v>89.52</v>
          </cell>
          <cell r="O1891">
            <v>13077.08</v>
          </cell>
        </row>
        <row r="1892">
          <cell r="B1892">
            <v>1882</v>
          </cell>
          <cell r="C1892" t="str">
            <v>S/F</v>
          </cell>
          <cell r="D1892" t="str">
            <v>17.4.4.7</v>
          </cell>
          <cell r="E1892" t="str">
            <v xml:space="preserve">Instalação de Buzinote de PVC com DN 50  </v>
          </cell>
          <cell r="F1892" t="str">
            <v>un</v>
          </cell>
          <cell r="G1892">
            <v>1</v>
          </cell>
          <cell r="L1892">
            <v>6.78</v>
          </cell>
          <cell r="N1892">
            <v>6.78</v>
          </cell>
          <cell r="O1892">
            <v>6.78</v>
          </cell>
        </row>
        <row r="1893">
          <cell r="B1893">
            <v>1777</v>
          </cell>
          <cell r="C1893" t="str">
            <v>S/F</v>
          </cell>
          <cell r="D1893" t="str">
            <v>16.2</v>
          </cell>
          <cell r="E1893" t="str">
            <v>Instalação Ramal Completo</v>
          </cell>
          <cell r="F1893" t="str">
            <v>un</v>
          </cell>
          <cell r="G1893">
            <v>2000</v>
          </cell>
          <cell r="L1893">
            <v>50.06</v>
          </cell>
          <cell r="N1893">
            <v>50.06</v>
          </cell>
          <cell r="O1893">
            <v>100120</v>
          </cell>
        </row>
        <row r="1894">
          <cell r="B1894">
            <v>1560</v>
          </cell>
          <cell r="C1894" t="str">
            <v>S/F</v>
          </cell>
          <cell r="D1894" t="str">
            <v>14.5.9</v>
          </cell>
          <cell r="E1894" t="str">
            <v>Janela com caixilhos em Ferro  1,50 x 1,30 m</v>
          </cell>
          <cell r="F1894" t="str">
            <v>m²</v>
          </cell>
          <cell r="G1894">
            <v>13.65</v>
          </cell>
          <cell r="L1894">
            <v>384.16</v>
          </cell>
          <cell r="N1894">
            <v>384.16</v>
          </cell>
          <cell r="O1894">
            <v>5243.78</v>
          </cell>
        </row>
        <row r="1895">
          <cell r="B1895">
            <v>646</v>
          </cell>
          <cell r="C1895" t="str">
            <v>S/F</v>
          </cell>
          <cell r="D1895" t="str">
            <v>7.2.13.4</v>
          </cell>
          <cell r="E1895" t="str">
            <v>Joelho 90o PVC JR DN 1/2'</v>
          </cell>
          <cell r="F1895" t="str">
            <v>pç</v>
          </cell>
          <cell r="G1895">
            <v>13890</v>
          </cell>
          <cell r="L1895">
            <v>1.2</v>
          </cell>
          <cell r="N1895">
            <v>1.2</v>
          </cell>
          <cell r="O1895">
            <v>16668</v>
          </cell>
        </row>
        <row r="1896">
          <cell r="B1896">
            <v>648</v>
          </cell>
          <cell r="C1896" t="str">
            <v>S/F</v>
          </cell>
          <cell r="D1896" t="str">
            <v>7.2.13.6</v>
          </cell>
          <cell r="E1896" t="str">
            <v>L PVC JR DN 1/2'</v>
          </cell>
          <cell r="F1896" t="str">
            <v>pç</v>
          </cell>
          <cell r="G1896">
            <v>4552</v>
          </cell>
          <cell r="L1896">
            <v>0.86</v>
          </cell>
          <cell r="N1896">
            <v>0.86</v>
          </cell>
          <cell r="O1896">
            <v>3914.72</v>
          </cell>
        </row>
        <row r="1897">
          <cell r="L1897">
            <v>0</v>
          </cell>
          <cell r="O1897">
            <v>0</v>
          </cell>
        </row>
        <row r="1898">
          <cell r="B1898">
            <v>98</v>
          </cell>
          <cell r="C1898" t="str">
            <v>S/F</v>
          </cell>
          <cell r="D1898" t="str">
            <v>2.4.5.1.11</v>
          </cell>
          <cell r="E1898" t="str">
            <v>Lavagem de concreto para remoção de poeira, residuos e limo</v>
          </cell>
          <cell r="F1898" t="str">
            <v>m²</v>
          </cell>
          <cell r="G1898">
            <v>3668.6</v>
          </cell>
          <cell r="L1898">
            <v>3.42</v>
          </cell>
          <cell r="N1898">
            <v>3.42</v>
          </cell>
          <cell r="O1898">
            <v>12546.61</v>
          </cell>
        </row>
        <row r="1899">
          <cell r="B1899">
            <v>337</v>
          </cell>
          <cell r="C1899" t="str">
            <v>S/F</v>
          </cell>
          <cell r="D1899" t="str">
            <v>5.2.1</v>
          </cell>
          <cell r="E1899" t="str">
            <v>Limpeza de terreno com remoção de vegetação e entulho</v>
          </cell>
          <cell r="F1899" t="str">
            <v>m²</v>
          </cell>
          <cell r="G1899">
            <v>257.08</v>
          </cell>
          <cell r="L1899">
            <v>1.55</v>
          </cell>
          <cell r="N1899">
            <v>1.55</v>
          </cell>
          <cell r="O1899">
            <v>398.47</v>
          </cell>
        </row>
        <row r="1900">
          <cell r="B1900">
            <v>103</v>
          </cell>
          <cell r="C1900" t="str">
            <v>S/F</v>
          </cell>
          <cell r="D1900" t="str">
            <v>3.1.1</v>
          </cell>
          <cell r="E1900" t="str">
            <v>Limpeza do terreno</v>
          </cell>
          <cell r="F1900" t="str">
            <v>m²</v>
          </cell>
          <cell r="G1900">
            <v>7378.68</v>
          </cell>
          <cell r="L1900">
            <v>1.55</v>
          </cell>
          <cell r="N1900">
            <v>1.55</v>
          </cell>
          <cell r="O1900">
            <v>11436.95</v>
          </cell>
        </row>
        <row r="1901">
          <cell r="B1901">
            <v>2347</v>
          </cell>
          <cell r="C1901" t="str">
            <v>S/F</v>
          </cell>
          <cell r="D1901" t="str">
            <v>3.5.1.1</v>
          </cell>
          <cell r="E1901" t="str">
            <v>Limpeza manual do terreno, incluindo, raspagem, juntamento e queima do material</v>
          </cell>
          <cell r="F1901" t="str">
            <v>m2</v>
          </cell>
          <cell r="G1901">
            <v>408</v>
          </cell>
          <cell r="L1901">
            <v>1.55</v>
          </cell>
          <cell r="N1901">
            <v>1.55</v>
          </cell>
          <cell r="O1901">
            <v>632.4</v>
          </cell>
        </row>
        <row r="1902">
          <cell r="B1902">
            <v>104</v>
          </cell>
          <cell r="C1902" t="str">
            <v>S/F</v>
          </cell>
          <cell r="D1902" t="str">
            <v>3.1.2</v>
          </cell>
          <cell r="E1902" t="str">
            <v>Locação com auxilio de equipamento topografico</v>
          </cell>
          <cell r="F1902" t="str">
            <v>m</v>
          </cell>
          <cell r="G1902">
            <v>123804.24</v>
          </cell>
          <cell r="L1902">
            <v>4.88</v>
          </cell>
          <cell r="N1902">
            <v>4.88</v>
          </cell>
          <cell r="O1902">
            <v>604164.68999999994</v>
          </cell>
        </row>
        <row r="1903">
          <cell r="B1903">
            <v>335</v>
          </cell>
          <cell r="C1903" t="str">
            <v>S/F</v>
          </cell>
          <cell r="D1903" t="str">
            <v>5.1.2</v>
          </cell>
          <cell r="E1903" t="str">
            <v>Locação da Obra</v>
          </cell>
          <cell r="F1903" t="str">
            <v>m²</v>
          </cell>
          <cell r="G1903">
            <v>421.3</v>
          </cell>
          <cell r="L1903">
            <v>8.68</v>
          </cell>
          <cell r="N1903">
            <v>8.68</v>
          </cell>
          <cell r="O1903">
            <v>3656.88</v>
          </cell>
        </row>
        <row r="1904">
          <cell r="B1904">
            <v>4270</v>
          </cell>
          <cell r="C1904" t="str">
            <v>S/F</v>
          </cell>
          <cell r="D1904" t="str">
            <v>11.3.1</v>
          </cell>
          <cell r="E1904" t="str">
            <v>Material de jazida ou areia fina para aterro, inclusive aquisição, escavação na jazida e  transporte</v>
          </cell>
          <cell r="F1904" t="str">
            <v>m3</v>
          </cell>
          <cell r="G1904">
            <v>368</v>
          </cell>
          <cell r="L1904">
            <v>47.8</v>
          </cell>
          <cell r="N1904">
            <v>47.8</v>
          </cell>
          <cell r="O1904">
            <v>17590.400000000001</v>
          </cell>
        </row>
        <row r="1905">
          <cell r="B1905">
            <v>2454</v>
          </cell>
          <cell r="C1905" t="str">
            <v>S/F</v>
          </cell>
          <cell r="D1905" t="str">
            <v>3.5.19.5</v>
          </cell>
          <cell r="E1905" t="str">
            <v>Meio-fio de concreto padrão DNER, tipo econômico, assentado sobre lastro de concreto magro</v>
          </cell>
          <cell r="F1905" t="str">
            <v>m</v>
          </cell>
          <cell r="G1905">
            <v>625.75</v>
          </cell>
          <cell r="L1905">
            <v>34.53</v>
          </cell>
          <cell r="N1905">
            <v>34.53</v>
          </cell>
          <cell r="O1905">
            <v>21607.14</v>
          </cell>
        </row>
        <row r="1906">
          <cell r="B1906">
            <v>60</v>
          </cell>
          <cell r="C1906" t="str">
            <v>S/F</v>
          </cell>
          <cell r="D1906" t="str">
            <v>2.3.4.2</v>
          </cell>
          <cell r="E1906" t="str">
            <v>Momento de transporte de materiais para bota fora</v>
          </cell>
          <cell r="F1906" t="str">
            <v>m3xkm</v>
          </cell>
          <cell r="G1906">
            <v>375541.25</v>
          </cell>
          <cell r="L1906">
            <v>1.66</v>
          </cell>
          <cell r="N1906">
            <v>1.66</v>
          </cell>
          <cell r="O1906">
            <v>623398.47</v>
          </cell>
        </row>
        <row r="1907">
          <cell r="B1907">
            <v>343</v>
          </cell>
          <cell r="C1907" t="str">
            <v>S/F</v>
          </cell>
          <cell r="D1907" t="str">
            <v>5.3.1</v>
          </cell>
          <cell r="E1907" t="str">
            <v>Momento de transporte de solo, em caminhao basculante</v>
          </cell>
          <cell r="F1907" t="str">
            <v>m³xkm</v>
          </cell>
          <cell r="G1907">
            <v>1136.46</v>
          </cell>
          <cell r="L1907">
            <v>1.66</v>
          </cell>
          <cell r="N1907">
            <v>1.66</v>
          </cell>
          <cell r="O1907">
            <v>1886.52</v>
          </cell>
        </row>
        <row r="1908">
          <cell r="B1908">
            <v>2102</v>
          </cell>
          <cell r="C1908" t="str">
            <v>S/F</v>
          </cell>
          <cell r="D1908" t="str">
            <v>2.1.10.7</v>
          </cell>
          <cell r="E1908" t="str">
            <v>Momento de transporte para tubos em  PVC Rígido / RPVC DN 400 a 700mm DMT=10,00km</v>
          </cell>
          <cell r="F1908" t="str">
            <v>mxkm</v>
          </cell>
          <cell r="G1908">
            <v>5895.2</v>
          </cell>
          <cell r="L1908">
            <v>0.94</v>
          </cell>
          <cell r="N1908">
            <v>0.94</v>
          </cell>
          <cell r="O1908">
            <v>5541.48</v>
          </cell>
        </row>
        <row r="1909">
          <cell r="B1909">
            <v>167</v>
          </cell>
          <cell r="C1909" t="str">
            <v>S/F</v>
          </cell>
          <cell r="D1909" t="str">
            <v>3.4.3.3</v>
          </cell>
          <cell r="E1909" t="str">
            <v>Momento de transporte para tubos, peças e conexões de FºFº ductil ou aço carbono</v>
          </cell>
          <cell r="F1909" t="str">
            <v>txkm</v>
          </cell>
          <cell r="G1909">
            <v>7241.36</v>
          </cell>
          <cell r="L1909">
            <v>15.34</v>
          </cell>
          <cell r="N1909">
            <v>15.34</v>
          </cell>
          <cell r="O1909">
            <v>111082.46</v>
          </cell>
        </row>
        <row r="1910">
          <cell r="B1910">
            <v>657</v>
          </cell>
          <cell r="C1910" t="str">
            <v>S/F</v>
          </cell>
          <cell r="D1910" t="str">
            <v>7.2.16.2</v>
          </cell>
          <cell r="E1910" t="str">
            <v>Momento de transporte. p/ tubos em  PVC Rígido / RPVC DMT=10,00km</v>
          </cell>
          <cell r="F1910" t="str">
            <v>m x Km</v>
          </cell>
          <cell r="G1910">
            <v>273120</v>
          </cell>
          <cell r="L1910">
            <v>0.24</v>
          </cell>
          <cell r="N1910">
            <v>0.24</v>
          </cell>
          <cell r="O1910">
            <v>65548.800000000003</v>
          </cell>
        </row>
        <row r="1911">
          <cell r="B1911">
            <v>613</v>
          </cell>
          <cell r="C1911" t="str">
            <v>S/F</v>
          </cell>
          <cell r="D1911" t="str">
            <v>7.2.6.3</v>
          </cell>
          <cell r="E1911" t="str">
            <v>Momento de transporte para tubos em  PVC Rígido / RPVC DN até 350mm DMT=10,00km</v>
          </cell>
          <cell r="F1911" t="str">
            <v>m x Km</v>
          </cell>
          <cell r="G1911">
            <v>1912392.4</v>
          </cell>
          <cell r="L1911">
            <v>0.24</v>
          </cell>
          <cell r="N1911">
            <v>0.24</v>
          </cell>
          <cell r="O1911">
            <v>458974.17</v>
          </cell>
        </row>
        <row r="1912">
          <cell r="B1912">
            <v>1427</v>
          </cell>
          <cell r="C1912" t="str">
            <v>S/F</v>
          </cell>
          <cell r="D1912" t="str">
            <v>12.5.24</v>
          </cell>
          <cell r="E1912" t="str">
            <v>Momento de transp. p/ tubos, peças e conexoes de PVC rígido com dn até 350, DMT=20 km</v>
          </cell>
          <cell r="F1912" t="str">
            <v>mxkm</v>
          </cell>
          <cell r="G1912">
            <v>85847.42</v>
          </cell>
          <cell r="L1912">
            <v>0.24</v>
          </cell>
          <cell r="N1912">
            <v>0.24</v>
          </cell>
          <cell r="O1912">
            <v>20603.38</v>
          </cell>
        </row>
        <row r="1913">
          <cell r="B1913">
            <v>4258</v>
          </cell>
          <cell r="C1913" t="str">
            <v>S/F</v>
          </cell>
          <cell r="D1913" t="str">
            <v>10.8.6</v>
          </cell>
          <cell r="E1913" t="str">
            <v>Momento de transporte. para tubos em concreto DN até 600mm.  DMT=10,00km</v>
          </cell>
          <cell r="F1913" t="str">
            <v>txkm</v>
          </cell>
          <cell r="G1913">
            <v>502</v>
          </cell>
          <cell r="L1913">
            <v>6.92</v>
          </cell>
          <cell r="N1913">
            <v>6.92</v>
          </cell>
          <cell r="O1913">
            <v>3473.84</v>
          </cell>
        </row>
        <row r="1914">
          <cell r="B1914">
            <v>1730</v>
          </cell>
          <cell r="C1914" t="str">
            <v>S/F</v>
          </cell>
          <cell r="D1914" t="str">
            <v>15.5.1.40</v>
          </cell>
          <cell r="E1914" t="str">
            <v>Mureta de alvenaria para montagem do quadro de medição</v>
          </cell>
          <cell r="F1914" t="str">
            <v>m²</v>
          </cell>
          <cell r="G1914">
            <v>8</v>
          </cell>
          <cell r="L1914">
            <v>636</v>
          </cell>
          <cell r="N1914">
            <v>636</v>
          </cell>
          <cell r="O1914">
            <v>5088</v>
          </cell>
        </row>
        <row r="1915">
          <cell r="B1915">
            <v>1076</v>
          </cell>
          <cell r="C1915" t="str">
            <v>S/F</v>
          </cell>
          <cell r="D1915" t="str">
            <v>7.5.10.5.1</v>
          </cell>
          <cell r="E1915" t="str">
            <v>Muro em alvenaria bloco cerâmico 0,09m, c/ alv de pedra 0,35 x 0,60m, pilares (9x20cm) a cada 3,0m, cintas inferior e superior (9x15cm) em concreto armado fck=15,0 Mpa, c/ chapisco, reboco e pintura hidracor ou similar.</v>
          </cell>
          <cell r="F1915" t="str">
            <v>m²</v>
          </cell>
          <cell r="G1915">
            <v>400</v>
          </cell>
          <cell r="L1915">
            <v>385</v>
          </cell>
          <cell r="N1915">
            <v>385</v>
          </cell>
          <cell r="O1915">
            <v>154000</v>
          </cell>
        </row>
        <row r="1916">
          <cell r="B1916">
            <v>2452</v>
          </cell>
          <cell r="C1916" t="str">
            <v>S/F</v>
          </cell>
          <cell r="D1916" t="str">
            <v>3.5.19.3</v>
          </cell>
          <cell r="E1916" t="str">
            <v>Muro em alvenaria, chapiscado, rebocado inclusive com fundação e colunas</v>
          </cell>
          <cell r="F1916" t="str">
            <v>m2</v>
          </cell>
          <cell r="G1916">
            <v>994.7</v>
          </cell>
          <cell r="L1916">
            <v>385</v>
          </cell>
          <cell r="N1916">
            <v>385</v>
          </cell>
          <cell r="O1916">
            <v>382959.5</v>
          </cell>
        </row>
        <row r="1917">
          <cell r="B1917">
            <v>647</v>
          </cell>
          <cell r="C1917" t="str">
            <v>S/F</v>
          </cell>
          <cell r="D1917" t="str">
            <v>7.2.13.5</v>
          </cell>
          <cell r="E1917" t="str">
            <v>NP PVC JR DN 1/2'</v>
          </cell>
          <cell r="F1917" t="str">
            <v>pç</v>
          </cell>
          <cell r="G1917">
            <v>4552</v>
          </cell>
          <cell r="L1917">
            <v>0.6</v>
          </cell>
          <cell r="N1917">
            <v>0.6</v>
          </cell>
          <cell r="O1917">
            <v>2731.2</v>
          </cell>
        </row>
        <row r="1918">
          <cell r="B1918">
            <v>383</v>
          </cell>
          <cell r="C1918" t="str">
            <v>S/F</v>
          </cell>
          <cell r="D1918" t="str">
            <v>7.1.2.3</v>
          </cell>
          <cell r="E1918" t="str">
            <v>Passadiço em madeira de lei, com corrimão para pedestres</v>
          </cell>
          <cell r="F1918" t="str">
            <v>m²</v>
          </cell>
          <cell r="G1918">
            <v>581.38</v>
          </cell>
          <cell r="L1918">
            <v>33.549999999999997</v>
          </cell>
          <cell r="N1918">
            <v>33.549999999999997</v>
          </cell>
          <cell r="O1918">
            <v>19505.29</v>
          </cell>
        </row>
        <row r="1919">
          <cell r="B1919">
            <v>384</v>
          </cell>
          <cell r="C1919" t="str">
            <v>S/F</v>
          </cell>
          <cell r="D1919" t="str">
            <v>7.1.2.4</v>
          </cell>
          <cell r="E1919" t="str">
            <v>Passadiço metálico p/ veículos</v>
          </cell>
          <cell r="F1919" t="str">
            <v>m²</v>
          </cell>
          <cell r="G1919">
            <v>939.97</v>
          </cell>
          <cell r="L1919">
            <v>67.3</v>
          </cell>
          <cell r="N1919">
            <v>67.3</v>
          </cell>
          <cell r="O1919">
            <v>63259.98</v>
          </cell>
        </row>
        <row r="1920">
          <cell r="B1920">
            <v>1564</v>
          </cell>
          <cell r="C1920" t="str">
            <v>S/F</v>
          </cell>
          <cell r="D1920" t="str">
            <v>14.5.13</v>
          </cell>
          <cell r="E1920" t="str">
            <v>Passeio cimentado rústico desempolado e=2cm cimento /areia 1:4, com borda de apoio sobre tijolo maciço</v>
          </cell>
          <cell r="F1920" t="str">
            <v>m²</v>
          </cell>
          <cell r="G1920">
            <v>41.28</v>
          </cell>
          <cell r="L1920">
            <v>17.68</v>
          </cell>
          <cell r="N1920">
            <v>17.68</v>
          </cell>
          <cell r="O1920">
            <v>729.83</v>
          </cell>
        </row>
        <row r="1921">
          <cell r="B1921">
            <v>1879</v>
          </cell>
          <cell r="C1921" t="str">
            <v>S/F</v>
          </cell>
          <cell r="D1921" t="str">
            <v>17.4.4.4</v>
          </cell>
          <cell r="E1921" t="str">
            <v>Pintura de estrutura de concreto com tinta acrilica-látex</v>
          </cell>
          <cell r="F1921" t="str">
            <v>m²</v>
          </cell>
          <cell r="G1921">
            <v>1218.56</v>
          </cell>
          <cell r="L1921">
            <v>8.84</v>
          </cell>
          <cell r="N1921">
            <v>8.84</v>
          </cell>
          <cell r="O1921">
            <v>10772.07</v>
          </cell>
        </row>
        <row r="1922">
          <cell r="B1922">
            <v>1570</v>
          </cell>
          <cell r="C1922" t="str">
            <v>S/F</v>
          </cell>
          <cell r="D1922" t="str">
            <v>14.5.19</v>
          </cell>
          <cell r="E1922" t="str">
            <v>Pintura interna e externa c/ tinta acrílica, duas demãos, s/ massa, incluindo o líquido selador e lixamento da superfície.</v>
          </cell>
          <cell r="F1922" t="str">
            <v>m²</v>
          </cell>
          <cell r="G1922">
            <v>321.33999999999997</v>
          </cell>
          <cell r="L1922">
            <v>12.83</v>
          </cell>
          <cell r="N1922">
            <v>12.83</v>
          </cell>
          <cell r="O1922">
            <v>4122.79</v>
          </cell>
        </row>
        <row r="1923">
          <cell r="B1923">
            <v>71</v>
          </cell>
          <cell r="C1923" t="str">
            <v>S/F</v>
          </cell>
          <cell r="D1923" t="str">
            <v>2.3.5.1.9</v>
          </cell>
          <cell r="E1923" t="str">
            <v>Pintura latex pva 2 demaos + 1 selador, em paredes -nao incl emassam.</v>
          </cell>
          <cell r="F1923" t="str">
            <v>m2</v>
          </cell>
          <cell r="G1923">
            <v>5379.42</v>
          </cell>
          <cell r="L1923">
            <v>7.77</v>
          </cell>
          <cell r="N1923">
            <v>7.77</v>
          </cell>
          <cell r="O1923">
            <v>41798.089999999997</v>
          </cell>
        </row>
        <row r="1924">
          <cell r="B1924">
            <v>70</v>
          </cell>
          <cell r="C1924" t="str">
            <v>S/F</v>
          </cell>
          <cell r="D1924" t="str">
            <v>2.3.5.1.8</v>
          </cell>
          <cell r="E1924" t="str">
            <v>Piso ceramica esmaltada  20x30cm c/ argamassa colante incluindo rejunte</v>
          </cell>
          <cell r="F1924" t="str">
            <v>m2</v>
          </cell>
          <cell r="G1924">
            <v>303</v>
          </cell>
          <cell r="L1924">
            <v>34.880000000000003</v>
          </cell>
          <cell r="N1924">
            <v>34.880000000000003</v>
          </cell>
          <cell r="O1924">
            <v>10568.64</v>
          </cell>
        </row>
        <row r="1925">
          <cell r="B1925">
            <v>1563</v>
          </cell>
          <cell r="C1925" t="str">
            <v>S/F</v>
          </cell>
          <cell r="D1925" t="str">
            <v>14.5.12</v>
          </cell>
          <cell r="E1925" t="str">
            <v xml:space="preserve">Piso Cerâmico Esmaltado PI 5, 30x30, assentado sobre regularização com cimento /areia média peneirada 1:3 e=2,5cm preparo c/ betoneira aplicado com argamassa de assentamento e rejunte flexivel, incl. fornecimento e aplicação. </v>
          </cell>
          <cell r="F1925" t="str">
            <v>m²</v>
          </cell>
          <cell r="G1925">
            <v>118.76</v>
          </cell>
          <cell r="L1925">
            <v>85.42</v>
          </cell>
          <cell r="N1925">
            <v>85.42</v>
          </cell>
          <cell r="O1925">
            <v>10144.469999999999</v>
          </cell>
        </row>
        <row r="1926">
          <cell r="B1926">
            <v>1883</v>
          </cell>
          <cell r="C1926" t="str">
            <v>S/F</v>
          </cell>
          <cell r="D1926" t="str">
            <v>17.4.4.8</v>
          </cell>
          <cell r="E1926" t="str">
            <v>Piso cimentado desempolado para regularização e declive, e=2cm cimento /areia 1:4, sobre tampa do reservatório.</v>
          </cell>
          <cell r="F1926" t="str">
            <v>m²</v>
          </cell>
          <cell r="G1926">
            <v>90.79</v>
          </cell>
          <cell r="L1926">
            <v>29.76</v>
          </cell>
          <cell r="N1926">
            <v>29.76</v>
          </cell>
          <cell r="O1926">
            <v>2701.91</v>
          </cell>
        </row>
        <row r="1927">
          <cell r="B1927">
            <v>2349</v>
          </cell>
          <cell r="C1927" t="str">
            <v>S/F</v>
          </cell>
          <cell r="D1927" t="str">
            <v>3.5.2.1</v>
          </cell>
          <cell r="E1927" t="str">
            <v>Placa de identificação da obra padrão, COSANPA, incluindo fornecimento, transporte e instalação</v>
          </cell>
          <cell r="F1927" t="str">
            <v>m2</v>
          </cell>
          <cell r="G1927">
            <v>49</v>
          </cell>
          <cell r="L1927">
            <v>400.04</v>
          </cell>
          <cell r="N1927">
            <v>400.04</v>
          </cell>
          <cell r="O1927">
            <v>19601.96</v>
          </cell>
        </row>
        <row r="1928">
          <cell r="B1928">
            <v>45</v>
          </cell>
          <cell r="C1928" t="str">
            <v>S/F</v>
          </cell>
          <cell r="D1928" t="str">
            <v>1.2.2.1</v>
          </cell>
          <cell r="E1928" t="str">
            <v>Placa de sinalização e advertência, incluindo fornecimento, transporte, instalação e remoção para outro local da obra.</v>
          </cell>
          <cell r="F1928" t="str">
            <v>m2</v>
          </cell>
          <cell r="G1928">
            <v>1406.88</v>
          </cell>
          <cell r="L1928">
            <v>18.34</v>
          </cell>
          <cell r="N1928">
            <v>18.34</v>
          </cell>
          <cell r="O1928">
            <v>25802.17</v>
          </cell>
        </row>
        <row r="1929">
          <cell r="B1929">
            <v>4274</v>
          </cell>
          <cell r="C1929" t="str">
            <v>S/F</v>
          </cell>
          <cell r="D1929" t="str">
            <v>11.4.3</v>
          </cell>
          <cell r="E1929" t="str">
            <v>Plantio de Árvore com Altura maior do que 2,00 metros</v>
          </cell>
          <cell r="F1929" t="str">
            <v>un</v>
          </cell>
          <cell r="G1929">
            <v>150</v>
          </cell>
          <cell r="L1929">
            <v>77.44</v>
          </cell>
          <cell r="N1929">
            <v>77.44</v>
          </cell>
          <cell r="O1929">
            <v>11616</v>
          </cell>
        </row>
        <row r="1930">
          <cell r="B1930">
            <v>2453</v>
          </cell>
          <cell r="C1930" t="str">
            <v>S/F</v>
          </cell>
          <cell r="D1930" t="str">
            <v>3.5.19.4</v>
          </cell>
          <cell r="E1930" t="str">
            <v>Plantio de grama em muda, incluindo camada de terra vegetal, e=0,05m, transporte e irrigação ate a pega total</v>
          </cell>
          <cell r="F1930" t="str">
            <v>m2</v>
          </cell>
          <cell r="G1930">
            <v>6007.4</v>
          </cell>
          <cell r="L1930">
            <v>28.44</v>
          </cell>
          <cell r="N1930">
            <v>28.44</v>
          </cell>
          <cell r="O1930">
            <v>170850.45</v>
          </cell>
        </row>
        <row r="1931">
          <cell r="B1931">
            <v>1562</v>
          </cell>
          <cell r="C1931" t="str">
            <v>S/F</v>
          </cell>
          <cell r="D1931" t="str">
            <v>14.5.11</v>
          </cell>
          <cell r="E1931" t="str">
            <v>Porta de madeira de lei, completa, 1 folha de giro, incluindo instalção, ferragens, guarnições, lixamento, emassamento e pintura a óleo.</v>
          </cell>
          <cell r="F1931" t="str">
            <v>cj</v>
          </cell>
          <cell r="G1931">
            <v>6</v>
          </cell>
          <cell r="L1931">
            <v>840.12</v>
          </cell>
          <cell r="N1931">
            <v>840.12</v>
          </cell>
          <cell r="O1931">
            <v>5040.72</v>
          </cell>
        </row>
        <row r="1932">
          <cell r="B1932">
            <v>1561</v>
          </cell>
          <cell r="C1932" t="str">
            <v>S/F</v>
          </cell>
          <cell r="D1932" t="str">
            <v>14.5.10</v>
          </cell>
          <cell r="E1932" t="str">
            <v>Portão Metálico de Entrada  1,60X210cm em chapa dobrada incl. Guarnições, ferragfens e pintura  Grafite 2 demãos c/ 1 demão de zarcão</v>
          </cell>
          <cell r="F1932" t="str">
            <v>m²</v>
          </cell>
          <cell r="G1932">
            <v>3.36</v>
          </cell>
          <cell r="L1932">
            <v>411.02</v>
          </cell>
          <cell r="N1932">
            <v>411.02</v>
          </cell>
          <cell r="O1932">
            <v>1381.02</v>
          </cell>
        </row>
        <row r="1933">
          <cell r="B1933">
            <v>2450</v>
          </cell>
          <cell r="C1933" t="str">
            <v>S/F</v>
          </cell>
          <cell r="D1933" t="str">
            <v>3.5.19.1</v>
          </cell>
          <cell r="E1933" t="str">
            <v>Portão para veículos em tubo de ferro galvanizado de 02 folhas, c/ vedação em tela de arame prensado, incluindo guarnições e ferragens c/ largura de 5m</v>
          </cell>
          <cell r="F1933" t="str">
            <v>m2</v>
          </cell>
          <cell r="G1933">
            <v>68</v>
          </cell>
          <cell r="L1933">
            <v>601.22</v>
          </cell>
          <cell r="N1933">
            <v>601.22</v>
          </cell>
          <cell r="O1933">
            <v>40882.959999999999</v>
          </cell>
        </row>
        <row r="1934">
          <cell r="B1934">
            <v>1074</v>
          </cell>
          <cell r="C1934" t="str">
            <v>S/F</v>
          </cell>
          <cell r="D1934" t="str">
            <v>7.5.10.4.6</v>
          </cell>
          <cell r="E1934" t="str">
            <v>Portão para veiculos em tubo f°g° de 2 folhas, com vedação em tela de arame prensado, incluindo guarnições e ferragens, com dimensões de 2,00 x 4,00 m</v>
          </cell>
          <cell r="F1934" t="str">
            <v>m2</v>
          </cell>
          <cell r="G1934">
            <v>8</v>
          </cell>
          <cell r="L1934">
            <v>601.22</v>
          </cell>
          <cell r="N1934">
            <v>601.22</v>
          </cell>
          <cell r="O1934">
            <v>4809.76</v>
          </cell>
        </row>
        <row r="1935">
          <cell r="B1935">
            <v>2036</v>
          </cell>
          <cell r="C1935" t="str">
            <v>S/F</v>
          </cell>
          <cell r="D1935" t="str">
            <v>2.1.5.1.1</v>
          </cell>
          <cell r="E1935" t="str">
            <v>PV em anel de concreto pré-moldado DN= 0,60m, em profundidade até 1,20m, com fornecimento de Material, sem fornecimento e assentamento de tampão</v>
          </cell>
          <cell r="F1935" t="str">
            <v>un</v>
          </cell>
          <cell r="G1935">
            <v>759</v>
          </cell>
          <cell r="L1935">
            <v>1011.56</v>
          </cell>
          <cell r="N1935">
            <v>1011.56</v>
          </cell>
          <cell r="O1935">
            <v>767774.04</v>
          </cell>
        </row>
        <row r="1936">
          <cell r="B1936">
            <v>2037</v>
          </cell>
          <cell r="C1936" t="str">
            <v>S/F</v>
          </cell>
          <cell r="D1936" t="str">
            <v>2.1.5.1.2</v>
          </cell>
          <cell r="E1936" t="str">
            <v>PV em anel de concreto pré-moldado DN= 0,80m, com laje de redução, em profundidade até 1,80m, com fornecimento do material, sem fornecimento e assententamento de tampão</v>
          </cell>
          <cell r="F1936" t="str">
            <v>un</v>
          </cell>
          <cell r="G1936">
            <v>398</v>
          </cell>
          <cell r="L1936">
            <v>1773.96</v>
          </cell>
          <cell r="N1936">
            <v>1773.96</v>
          </cell>
          <cell r="O1936">
            <v>706036.08</v>
          </cell>
        </row>
        <row r="1937">
          <cell r="B1937">
            <v>2038</v>
          </cell>
          <cell r="C1937" t="str">
            <v>S/F</v>
          </cell>
          <cell r="D1937" t="str">
            <v>2.1.5.1.3</v>
          </cell>
          <cell r="E1937" t="str">
            <v>PV em anel de concreto pré-moldado DN = 1,10m, com laje de redução e chaminé, entre profundidades de 1,81m a 3,50m, com fornecimento de material, sem fornecimento e assentamento de tampão</v>
          </cell>
          <cell r="F1937" t="str">
            <v>un</v>
          </cell>
          <cell r="G1937">
            <v>203</v>
          </cell>
          <cell r="L1937">
            <v>2277.46</v>
          </cell>
          <cell r="N1937">
            <v>2277.46</v>
          </cell>
          <cell r="O1937">
            <v>462324.38</v>
          </cell>
        </row>
        <row r="1938">
          <cell r="B1938">
            <v>2039</v>
          </cell>
          <cell r="C1938" t="str">
            <v>S/F</v>
          </cell>
          <cell r="D1938" t="str">
            <v>2.1.5.11.4</v>
          </cell>
          <cell r="E1938" t="str">
            <v>PV em anel de concreto pré-moldado DN =1,10m, com laje de redução e chaminé, entre profundidades de 3,51 a 5,00m, com fornecimento de material, sem fornecimento e assentamento de tampão</v>
          </cell>
          <cell r="F1938" t="str">
            <v>un</v>
          </cell>
          <cell r="G1938">
            <v>51</v>
          </cell>
          <cell r="L1938">
            <v>2612.25</v>
          </cell>
          <cell r="N1938">
            <v>2612.25</v>
          </cell>
          <cell r="O1938">
            <v>133224.75</v>
          </cell>
        </row>
        <row r="1939">
          <cell r="B1939">
            <v>2040</v>
          </cell>
          <cell r="C1939" t="str">
            <v>S/F</v>
          </cell>
          <cell r="D1939" t="str">
            <v>2.1.5.1.5</v>
          </cell>
          <cell r="E1939" t="str">
            <v>PV em anel de concreto pré-moldado DN =1,50m, com laje de redução e chaminé, entre profundidades de 3,51 a 5,00m, com fornecimento de material, sem fornecimento e assentamento de tampão</v>
          </cell>
          <cell r="F1939" t="str">
            <v>un</v>
          </cell>
          <cell r="G1939">
            <v>2</v>
          </cell>
          <cell r="L1939">
            <v>3052.1</v>
          </cell>
          <cell r="N1939">
            <v>3052.1</v>
          </cell>
          <cell r="O1939">
            <v>6104.2</v>
          </cell>
        </row>
        <row r="1940">
          <cell r="B1940">
            <v>2041</v>
          </cell>
          <cell r="C1940" t="str">
            <v>S/F</v>
          </cell>
          <cell r="D1940" t="str">
            <v>2.1.5.1.6</v>
          </cell>
          <cell r="E1940" t="str">
            <v>PV em anel de concreto pré-moldado DN =1,80m, com laje de redução e chaminé, entre profundidades de 3,51 a 5,00m, com fornecimento de material, sem fornecimento e assentamento de tampão</v>
          </cell>
          <cell r="F1940" t="str">
            <v>un</v>
          </cell>
          <cell r="G1940">
            <v>1</v>
          </cell>
          <cell r="L1940">
            <v>4242.1000000000004</v>
          </cell>
          <cell r="N1940">
            <v>4242.1000000000004</v>
          </cell>
          <cell r="O1940">
            <v>4242.1000000000004</v>
          </cell>
        </row>
        <row r="1941">
          <cell r="B1941">
            <v>1541</v>
          </cell>
          <cell r="C1941" t="str">
            <v>S/F</v>
          </cell>
          <cell r="D1941" t="str">
            <v>14.2.2</v>
          </cell>
          <cell r="E1941" t="str">
            <v>Reaterro em valas/poços/cavas de fundação c/ solo das escavações, incl. lançam., compact. c/ placa vibrat., soquete pneumático ou soquete manual.</v>
          </cell>
          <cell r="F1941" t="str">
            <v>m³</v>
          </cell>
          <cell r="G1941">
            <v>42.05</v>
          </cell>
          <cell r="L1941">
            <v>17.170000000000002</v>
          </cell>
          <cell r="N1941">
            <v>17.170000000000002</v>
          </cell>
          <cell r="O1941">
            <v>721.99</v>
          </cell>
        </row>
        <row r="1942">
          <cell r="B1942">
            <v>2048</v>
          </cell>
          <cell r="C1942" t="str">
            <v>S/F</v>
          </cell>
          <cell r="D1942" t="str">
            <v>2.1.6.5</v>
          </cell>
          <cell r="E1942" t="str">
            <v>Rebaixamento de lençol freático com ponteiras filtrantes em valas, estágio simples, cravação de ponteira com jateamento de água</v>
          </cell>
          <cell r="F1942" t="str">
            <v>m</v>
          </cell>
          <cell r="G1942">
            <v>6701.77</v>
          </cell>
          <cell r="L1942">
            <v>46.04</v>
          </cell>
          <cell r="N1942">
            <v>46.04</v>
          </cell>
          <cell r="O1942">
            <v>308549.49</v>
          </cell>
        </row>
        <row r="1943">
          <cell r="B1943">
            <v>68</v>
          </cell>
          <cell r="C1943" t="str">
            <v>S/F</v>
          </cell>
          <cell r="D1943" t="str">
            <v>2.3.5.1.6</v>
          </cell>
          <cell r="E1943" t="str">
            <v>Reboco comum traço 1:4 (cimento / areia)</v>
          </cell>
          <cell r="F1943" t="str">
            <v>m2</v>
          </cell>
          <cell r="G1943">
            <v>3592.46</v>
          </cell>
          <cell r="L1943">
            <v>17.25</v>
          </cell>
          <cell r="N1943">
            <v>17.25</v>
          </cell>
          <cell r="O1943">
            <v>61969.93</v>
          </cell>
        </row>
        <row r="1944">
          <cell r="B1944">
            <v>474</v>
          </cell>
          <cell r="C1944" t="str">
            <v>S/F</v>
          </cell>
          <cell r="D1944" t="str">
            <v>7.1.10.3</v>
          </cell>
          <cell r="E1944" t="str">
            <v>Recomposiçao de passeio com placa de concreto sem aproveitamento do material demolido.</v>
          </cell>
          <cell r="F1944" t="str">
            <v>m²</v>
          </cell>
          <cell r="G1944">
            <v>5311.8</v>
          </cell>
          <cell r="L1944">
            <v>26.92</v>
          </cell>
          <cell r="N1944">
            <v>26.92</v>
          </cell>
          <cell r="O1944">
            <v>142993.65</v>
          </cell>
        </row>
        <row r="1945">
          <cell r="B1945">
            <v>475</v>
          </cell>
          <cell r="C1945" t="str">
            <v>S/F</v>
          </cell>
          <cell r="D1945" t="str">
            <v>7.1.10.4</v>
          </cell>
          <cell r="E1945" t="str">
            <v>Recomposição de pavimentação com concreto betuminoso usinado a quente, em trincheira, inclusive Imbricação</v>
          </cell>
          <cell r="F1945" t="str">
            <v>m³</v>
          </cell>
          <cell r="G1945">
            <v>2498.81</v>
          </cell>
          <cell r="L1945">
            <v>950</v>
          </cell>
          <cell r="N1945">
            <v>950</v>
          </cell>
          <cell r="O1945">
            <v>2373869.5</v>
          </cell>
        </row>
        <row r="1946">
          <cell r="B1946">
            <v>649</v>
          </cell>
          <cell r="C1946" t="str">
            <v>S/F</v>
          </cell>
          <cell r="D1946" t="str">
            <v>7.2.13.7</v>
          </cell>
          <cell r="E1946" t="str">
            <v>Reg. Esfera  PVC JR DN 1/2'</v>
          </cell>
          <cell r="F1946" t="str">
            <v>pç</v>
          </cell>
          <cell r="G1946">
            <v>4552</v>
          </cell>
          <cell r="L1946">
            <v>14.48</v>
          </cell>
          <cell r="N1946">
            <v>14.48</v>
          </cell>
          <cell r="O1946">
            <v>65912.960000000006</v>
          </cell>
        </row>
        <row r="1947">
          <cell r="B1947">
            <v>4265</v>
          </cell>
          <cell r="C1947" t="str">
            <v>S/F</v>
          </cell>
          <cell r="D1947" t="str">
            <v>11.1.2</v>
          </cell>
          <cell r="E1947" t="str">
            <v>Regularização de área com motoniveladora 185 a 200cv</v>
          </cell>
          <cell r="F1947" t="str">
            <v>m2</v>
          </cell>
          <cell r="G1947">
            <v>15000</v>
          </cell>
          <cell r="L1947">
            <v>0.51</v>
          </cell>
          <cell r="N1947">
            <v>0.51</v>
          </cell>
          <cell r="O1947">
            <v>7650</v>
          </cell>
        </row>
        <row r="1948">
          <cell r="B1948">
            <v>96</v>
          </cell>
          <cell r="C1948" t="str">
            <v>S/F</v>
          </cell>
          <cell r="D1948" t="str">
            <v>2.4.5.1.9</v>
          </cell>
          <cell r="E1948" t="str">
            <v xml:space="preserve">Remoção de concreto desagredado  </v>
          </cell>
          <cell r="F1948" t="str">
            <v>m²</v>
          </cell>
          <cell r="G1948">
            <v>120.08</v>
          </cell>
          <cell r="L1948">
            <v>11.34</v>
          </cell>
          <cell r="N1948">
            <v>11.34</v>
          </cell>
          <cell r="O1948">
            <v>1361.7</v>
          </cell>
        </row>
        <row r="1949">
          <cell r="B1949">
            <v>97</v>
          </cell>
          <cell r="C1949" t="str">
            <v>S/F</v>
          </cell>
          <cell r="D1949" t="str">
            <v>2.4.5.1.10</v>
          </cell>
          <cell r="E1949" t="str">
            <v>Remoção de ferragem desgastada</v>
          </cell>
          <cell r="F1949" t="str">
            <v>kg</v>
          </cell>
          <cell r="G1949">
            <v>190</v>
          </cell>
          <cell r="L1949">
            <v>6.1</v>
          </cell>
          <cell r="N1949">
            <v>6.1</v>
          </cell>
          <cell r="O1949">
            <v>1159</v>
          </cell>
        </row>
        <row r="1950">
          <cell r="B1950">
            <v>635</v>
          </cell>
          <cell r="C1950" t="str">
            <v>S/F</v>
          </cell>
          <cell r="D1950" t="str">
            <v>7.2.11.1</v>
          </cell>
          <cell r="E1950" t="str">
            <v>Remoção e reposição de pavimentação a paralelepípedo ou pré-moldado de concreto, rejuntado com argamassa de cimento/areia traço 1:3.</v>
          </cell>
          <cell r="F1950" t="str">
            <v>m²</v>
          </cell>
          <cell r="G1950">
            <v>24668.37</v>
          </cell>
          <cell r="L1950">
            <v>36</v>
          </cell>
          <cell r="N1950">
            <v>36</v>
          </cell>
          <cell r="O1950">
            <v>888061.32</v>
          </cell>
        </row>
        <row r="1951">
          <cell r="B1951">
            <v>639</v>
          </cell>
          <cell r="C1951" t="str">
            <v>S/F</v>
          </cell>
          <cell r="D1951" t="str">
            <v>7.2.11.5</v>
          </cell>
          <cell r="E1951" t="str">
            <v>Reposição de pavimentação asfáltica, incluindo pintura de ligação, fornecimento e aplicação de CBUQ.</v>
          </cell>
          <cell r="F1951" t="str">
            <v>m³</v>
          </cell>
          <cell r="G1951">
            <v>610.52</v>
          </cell>
          <cell r="L1951">
            <v>950</v>
          </cell>
          <cell r="N1951">
            <v>950</v>
          </cell>
          <cell r="O1951">
            <v>579994</v>
          </cell>
        </row>
        <row r="1952">
          <cell r="B1952">
            <v>73</v>
          </cell>
          <cell r="C1952" t="str">
            <v>S/F</v>
          </cell>
          <cell r="D1952" t="str">
            <v>2.3.6.1</v>
          </cell>
          <cell r="E1952" t="str">
            <v>Retirada de entulho, inclusive bota fora, varrição e remoção de todo e qualquer sobra de obra, transportado para local adequado, DMT = 10 km.</v>
          </cell>
          <cell r="F1952" t="str">
            <v>m2</v>
          </cell>
          <cell r="G1952">
            <v>89580.479999999996</v>
          </cell>
          <cell r="L1952">
            <v>5.96</v>
          </cell>
          <cell r="N1952">
            <v>5.96</v>
          </cell>
          <cell r="O1952">
            <v>533899.66</v>
          </cell>
        </row>
        <row r="1953">
          <cell r="B1953">
            <v>1073</v>
          </cell>
          <cell r="C1953" t="str">
            <v>S/F</v>
          </cell>
          <cell r="D1953" t="str">
            <v>7.5.10.4.5</v>
          </cell>
          <cell r="E1953" t="str">
            <v>Revestimento primário com cascalho ou saibro com compactação</v>
          </cell>
          <cell r="F1953" t="str">
            <v>m³</v>
          </cell>
          <cell r="G1953">
            <v>174.29</v>
          </cell>
          <cell r="L1953">
            <v>47.8</v>
          </cell>
          <cell r="N1953">
            <v>47.8</v>
          </cell>
          <cell r="O1953">
            <v>8331.06</v>
          </cell>
        </row>
        <row r="1954">
          <cell r="B1954">
            <v>1027</v>
          </cell>
          <cell r="C1954" t="str">
            <v>S/F</v>
          </cell>
          <cell r="D1954" t="str">
            <v>7.5.7.1.1</v>
          </cell>
          <cell r="E1954" t="str">
            <v>Solo-cimento - usinagem</v>
          </cell>
          <cell r="F1954" t="str">
            <v>m3</v>
          </cell>
          <cell r="G1954">
            <v>50.27</v>
          </cell>
          <cell r="L1954">
            <v>97.74</v>
          </cell>
          <cell r="N1954">
            <v>97.74</v>
          </cell>
          <cell r="O1954">
            <v>4913.38</v>
          </cell>
        </row>
        <row r="1955">
          <cell r="B1955">
            <v>644</v>
          </cell>
          <cell r="C1955" t="str">
            <v>S/F</v>
          </cell>
          <cell r="D1955" t="str">
            <v>7.2.13.2</v>
          </cell>
          <cell r="E1955" t="str">
            <v>T PVC JR DN 1/2'</v>
          </cell>
          <cell r="F1955" t="str">
            <v>m</v>
          </cell>
          <cell r="G1955">
            <v>27312</v>
          </cell>
          <cell r="L1955">
            <v>4.68</v>
          </cell>
          <cell r="N1955">
            <v>4.68</v>
          </cell>
          <cell r="O1955">
            <v>127820.16</v>
          </cell>
        </row>
        <row r="1956">
          <cell r="B1956">
            <v>1043</v>
          </cell>
          <cell r="C1956" t="str">
            <v>S/F</v>
          </cell>
          <cell r="D1956" t="str">
            <v>7.5.8.3.2</v>
          </cell>
          <cell r="E1956" t="str">
            <v>Tampa em concreto armado pré-moldado fck=15,0mpa e=7,0 cm.</v>
          </cell>
          <cell r="F1956" t="str">
            <v>m2</v>
          </cell>
          <cell r="G1956">
            <v>106.86</v>
          </cell>
          <cell r="L1956">
            <v>159.28</v>
          </cell>
          <cell r="N1956">
            <v>159.28</v>
          </cell>
          <cell r="O1956">
            <v>17020.66</v>
          </cell>
        </row>
        <row r="1957">
          <cell r="B1957">
            <v>4135</v>
          </cell>
          <cell r="C1957" t="str">
            <v>S/F</v>
          </cell>
          <cell r="D1957" t="str">
            <v>10.4.4</v>
          </cell>
          <cell r="E1957" t="str">
            <v>Tampa de fibra de vidro nervurada, inclusive todos elementos pa sua fixação (e=12mm)</v>
          </cell>
          <cell r="F1957" t="str">
            <v>m2</v>
          </cell>
          <cell r="G1957">
            <v>27.56</v>
          </cell>
          <cell r="L1957">
            <v>500</v>
          </cell>
          <cell r="N1957">
            <v>500</v>
          </cell>
          <cell r="O1957">
            <v>13780</v>
          </cell>
        </row>
        <row r="1958">
          <cell r="B1958">
            <v>2135</v>
          </cell>
          <cell r="C1958" t="str">
            <v>S/F</v>
          </cell>
          <cell r="D1958" t="str">
            <v>2.2.3.4</v>
          </cell>
          <cell r="E1958" t="str">
            <v>Tamponamento do ramal domiciliar com pastilha de argamassa, incluindo fornecimento do material</v>
          </cell>
          <cell r="F1958" t="str">
            <v>un</v>
          </cell>
          <cell r="G1958">
            <v>7239</v>
          </cell>
          <cell r="L1958">
            <v>13.32</v>
          </cell>
          <cell r="N1958">
            <v>13.32</v>
          </cell>
          <cell r="O1958">
            <v>96423.48</v>
          </cell>
        </row>
        <row r="1959">
          <cell r="B1959">
            <v>47</v>
          </cell>
          <cell r="C1959" t="str">
            <v>S/F</v>
          </cell>
          <cell r="D1959" t="str">
            <v>1.2.2.3</v>
          </cell>
          <cell r="E1959" t="str">
            <v>Tapume de chapa de madeira compensada 6mm pintura cal.</v>
          </cell>
          <cell r="F1959" t="str">
            <v>m2</v>
          </cell>
          <cell r="G1959">
            <v>759.96</v>
          </cell>
          <cell r="L1959">
            <v>27.08</v>
          </cell>
          <cell r="N1959">
            <v>27.08</v>
          </cell>
          <cell r="O1959">
            <v>20579.71</v>
          </cell>
        </row>
        <row r="1960">
          <cell r="B1960">
            <v>2848</v>
          </cell>
          <cell r="C1960" t="str">
            <v>S/F</v>
          </cell>
          <cell r="D1960" t="str">
            <v>6.1.10.8</v>
          </cell>
          <cell r="E1960" t="str">
            <v>Transporte para tubos em Concreto Classe A-2 DN 500mm DMT=10,00km</v>
          </cell>
          <cell r="F1960" t="str">
            <v>m</v>
          </cell>
          <cell r="G1960">
            <v>677.14</v>
          </cell>
          <cell r="L1960">
            <v>6.92</v>
          </cell>
          <cell r="N1960">
            <v>6.92</v>
          </cell>
          <cell r="O1960">
            <v>4685.8</v>
          </cell>
        </row>
        <row r="1961">
          <cell r="B1961">
            <v>3311</v>
          </cell>
          <cell r="C1961" t="str">
            <v>S/F</v>
          </cell>
          <cell r="D1961" t="str">
            <v>7.1.10.9</v>
          </cell>
          <cell r="E1961" t="str">
            <v>Transporte para tubos em Concreto Classe A-2 DN 700mm DMT=10,00km</v>
          </cell>
          <cell r="F1961" t="str">
            <v>m</v>
          </cell>
          <cell r="G1961">
            <v>173.49</v>
          </cell>
          <cell r="L1961">
            <v>13.84</v>
          </cell>
          <cell r="N1961">
            <v>13.84</v>
          </cell>
          <cell r="O1961">
            <v>2401.1</v>
          </cell>
        </row>
        <row r="1962">
          <cell r="B1962">
            <v>2103</v>
          </cell>
          <cell r="C1962" t="str">
            <v>S/F</v>
          </cell>
          <cell r="D1962" t="str">
            <v>2.1.10.8</v>
          </cell>
          <cell r="E1962" t="str">
            <v>Transporte para tubos em Concreto Classe A-2 DN 800mm DMT=10,00km</v>
          </cell>
          <cell r="F1962" t="str">
            <v>m</v>
          </cell>
          <cell r="G1962">
            <v>212.95</v>
          </cell>
          <cell r="L1962">
            <v>41.52</v>
          </cell>
          <cell r="N1962">
            <v>41.52</v>
          </cell>
          <cell r="O1962">
            <v>8841.68</v>
          </cell>
        </row>
        <row r="1963">
          <cell r="B1963">
            <v>2104</v>
          </cell>
          <cell r="C1963" t="str">
            <v>S/F</v>
          </cell>
          <cell r="D1963" t="str">
            <v>2.1.10.9</v>
          </cell>
          <cell r="E1963" t="str">
            <v>Transporte para tubos em Concreto Classe A-2 DN 900mm DMT=10,00km</v>
          </cell>
          <cell r="F1963" t="str">
            <v>m</v>
          </cell>
          <cell r="G1963">
            <v>667.23</v>
          </cell>
          <cell r="L1963">
            <v>62.28</v>
          </cell>
          <cell r="N1963">
            <v>62.28</v>
          </cell>
          <cell r="O1963">
            <v>41555.08</v>
          </cell>
        </row>
        <row r="1964">
          <cell r="B1964">
            <v>2105</v>
          </cell>
          <cell r="C1964" t="str">
            <v>S/F</v>
          </cell>
          <cell r="D1964" t="str">
            <v>2.1.10.10</v>
          </cell>
          <cell r="E1964" t="str">
            <v>Transporte para tubos em Concreto Classe A-2 DN 1000mm DMT=10,00km</v>
          </cell>
          <cell r="F1964" t="str">
            <v>m</v>
          </cell>
          <cell r="G1964">
            <v>549.42999999999995</v>
          </cell>
          <cell r="L1964">
            <v>123.24</v>
          </cell>
          <cell r="N1964">
            <v>123.24</v>
          </cell>
          <cell r="O1964">
            <v>67711.75</v>
          </cell>
        </row>
        <row r="1965">
          <cell r="B1965">
            <v>1554</v>
          </cell>
          <cell r="C1965" t="str">
            <v>S/F</v>
          </cell>
          <cell r="D1965" t="str">
            <v>14.5.3</v>
          </cell>
          <cell r="E1965" t="str">
            <v>Vergas 10x10cm, pré-moldadas concreto fck=15mpa (preparo c/ betoneira), aço fino CA-60 e formas tabua pinho 3a</v>
          </cell>
          <cell r="F1965" t="str">
            <v>m³</v>
          </cell>
          <cell r="G1965">
            <v>0.34</v>
          </cell>
          <cell r="L1965">
            <v>14.89</v>
          </cell>
          <cell r="N1965">
            <v>14.89</v>
          </cell>
          <cell r="O1965">
            <v>5.0599999999999996</v>
          </cell>
        </row>
        <row r="1966">
          <cell r="B1966">
            <v>1569</v>
          </cell>
          <cell r="C1966" t="str">
            <v>S/F</v>
          </cell>
          <cell r="D1966" t="str">
            <v>14.5.18</v>
          </cell>
          <cell r="E1966" t="str">
            <v>Vidro liso transparente 4,00mm forn., transp. e montagem</v>
          </cell>
          <cell r="F1966" t="str">
            <v>m²</v>
          </cell>
          <cell r="G1966">
            <v>13.65</v>
          </cell>
          <cell r="L1966">
            <v>94.02</v>
          </cell>
          <cell r="N1966">
            <v>94.02</v>
          </cell>
          <cell r="O1966">
            <v>1283.3699999999999</v>
          </cell>
        </row>
        <row r="1967">
          <cell r="B1967">
            <v>324</v>
          </cell>
          <cell r="C1967" t="str">
            <v>S/F</v>
          </cell>
          <cell r="D1967" t="str">
            <v>4.8.1.7</v>
          </cell>
          <cell r="E1967" t="str">
            <v xml:space="preserve">Vigas California, L=3,57M </v>
          </cell>
          <cell r="F1967" t="str">
            <v>UND.</v>
          </cell>
          <cell r="G1967">
            <v>500</v>
          </cell>
          <cell r="L1967">
            <v>265.36</v>
          </cell>
          <cell r="N1967">
            <v>265.36</v>
          </cell>
          <cell r="O1967">
            <v>132680</v>
          </cell>
        </row>
        <row r="1970">
          <cell r="J1970" t="str">
            <v>PREÇO TOTAL FORNECIMENTO (PROPOSTA)</v>
          </cell>
          <cell r="K1970">
            <v>23959855.66</v>
          </cell>
          <cell r="O1970">
            <v>84212018.549999997</v>
          </cell>
          <cell r="P1970" t="str">
            <v>TOTAL DA PLANILHA RESUMO</v>
          </cell>
        </row>
        <row r="1971">
          <cell r="J1971" t="str">
            <v>PREÇO TOTAL FORNECIMENTO (ORÇAMENTO)</v>
          </cell>
          <cell r="K1971">
            <v>26669136.91</v>
          </cell>
          <cell r="O1971">
            <v>84212014.549999997</v>
          </cell>
          <cell r="P1971" t="str">
            <v>TOTAL DA PLANILHA COM PRECISÃO</v>
          </cell>
        </row>
        <row r="1972">
          <cell r="K1972">
            <v>-2709281.25</v>
          </cell>
          <cell r="O1972">
            <v>84212008.730000004</v>
          </cell>
          <cell r="P1972" t="str">
            <v>TOTAL DA PLANILHA COSANPA (SEM PRECISÃO)</v>
          </cell>
        </row>
        <row r="1973">
          <cell r="O1973">
            <v>9.82</v>
          </cell>
        </row>
        <row r="1974">
          <cell r="O1974">
            <v>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row r="5">
          <cell r="C5" t="str">
            <v>RESUMO DO ORÇAMENTO</v>
          </cell>
          <cell r="D5">
            <v>0</v>
          </cell>
          <cell r="E5">
            <v>0</v>
          </cell>
          <cell r="F5">
            <v>0</v>
          </cell>
          <cell r="G5">
            <v>0</v>
          </cell>
          <cell r="H5">
            <v>0</v>
          </cell>
          <cell r="I5" t="str">
            <v>DATA:</v>
          </cell>
          <cell r="J5">
            <v>40071</v>
          </cell>
        </row>
        <row r="6">
          <cell r="C6" t="str">
            <v>COMPANHIA DE SANEAMENTO DO PARÁ - COSANPA</v>
          </cell>
          <cell r="D6">
            <v>0</v>
          </cell>
          <cell r="E6">
            <v>0</v>
          </cell>
          <cell r="F6">
            <v>0</v>
          </cell>
          <cell r="G6">
            <v>0</v>
          </cell>
          <cell r="H6">
            <v>0</v>
          </cell>
          <cell r="I6" t="str">
            <v>SISPLO F92</v>
          </cell>
          <cell r="J6" t="str">
            <v>CSP0741</v>
          </cell>
        </row>
        <row r="7">
          <cell r="C7" t="str">
            <v>CONTRATANTE - COSANPA</v>
          </cell>
          <cell r="D7">
            <v>0</v>
          </cell>
          <cell r="E7">
            <v>0</v>
          </cell>
          <cell r="F7">
            <v>0</v>
          </cell>
          <cell r="G7">
            <v>0</v>
          </cell>
          <cell r="H7">
            <v>0</v>
          </cell>
          <cell r="I7" t="str">
            <v>MOEDA:</v>
          </cell>
          <cell r="J7" t="str">
            <v>REAL</v>
          </cell>
        </row>
        <row r="8">
          <cell r="C8" t="str">
            <v>SISTEMA DE ABASTECIMENTO DE ÁGUA DA CIDADE DE MARABÁ</v>
          </cell>
          <cell r="D8">
            <v>0</v>
          </cell>
          <cell r="E8">
            <v>0</v>
          </cell>
          <cell r="F8">
            <v>0</v>
          </cell>
          <cell r="G8">
            <v>0</v>
          </cell>
          <cell r="H8">
            <v>0</v>
          </cell>
          <cell r="I8" t="str">
            <v>SINAPI</v>
          </cell>
          <cell r="J8" t="str">
            <v>ABR/09</v>
          </cell>
        </row>
        <row r="9">
          <cell r="C9" t="str">
            <v>Título</v>
          </cell>
          <cell r="D9" t="str">
            <v>Classe</v>
          </cell>
          <cell r="E9" t="str">
            <v>Item</v>
          </cell>
          <cell r="F9" t="str">
            <v>Descrição</v>
          </cell>
          <cell r="G9" t="str">
            <v>Unid.</v>
          </cell>
          <cell r="H9" t="str">
            <v>Quant.</v>
          </cell>
          <cell r="I9" t="str">
            <v>Preço Unitário</v>
          </cell>
          <cell r="J9" t="str">
            <v>Preço Total</v>
          </cell>
          <cell r="N9" t="str">
            <v>CMT 
SEM BDI</v>
          </cell>
          <cell r="O9" t="str">
            <v>PREÇO SINAPI</v>
          </cell>
          <cell r="P9" t="str">
            <v>SINAPI - CMT</v>
          </cell>
          <cell r="Q9" t="str">
            <v>CÓDIGO SINAPI</v>
          </cell>
        </row>
        <row r="10">
          <cell r="B10">
            <v>1487</v>
          </cell>
          <cell r="C10" t="str">
            <v>Título</v>
          </cell>
          <cell r="D10" t="str">
            <v>Classe</v>
          </cell>
          <cell r="E10" t="str">
            <v>Item</v>
          </cell>
          <cell r="F10" t="str">
            <v>Descrição</v>
          </cell>
          <cell r="G10" t="str">
            <v>Unid.</v>
          </cell>
          <cell r="H10" t="str">
            <v>Quant.</v>
          </cell>
          <cell r="I10" t="str">
            <v>Preço Unitário</v>
          </cell>
          <cell r="J10" t="str">
            <v>Preço Total</v>
          </cell>
          <cell r="K10">
            <v>20.92</v>
          </cell>
          <cell r="L10">
            <v>125.52</v>
          </cell>
          <cell r="M10">
            <v>-9.5602294455077175E-4</v>
          </cell>
          <cell r="N10">
            <v>16.076923076923077</v>
          </cell>
          <cell r="O10">
            <v>0</v>
          </cell>
          <cell r="P10">
            <v>-16.076923076923077</v>
          </cell>
          <cell r="Q10" t="str">
            <v>Comp600</v>
          </cell>
        </row>
        <row r="11">
          <cell r="B11">
            <v>1488</v>
          </cell>
          <cell r="C11">
            <v>0</v>
          </cell>
          <cell r="D11" t="str">
            <v>M</v>
          </cell>
          <cell r="E11" t="str">
            <v>13.5.2</v>
          </cell>
          <cell r="F11" t="str">
            <v>Anel de borracha para PVC PBA JE DN 75</v>
          </cell>
          <cell r="G11" t="str">
            <v>pç</v>
          </cell>
          <cell r="H11">
            <v>491</v>
          </cell>
          <cell r="I11">
            <v>0.70000000000000007</v>
          </cell>
          <cell r="J11">
            <v>343.7</v>
          </cell>
          <cell r="K11">
            <v>0.69</v>
          </cell>
          <cell r="L11">
            <v>338.79</v>
          </cell>
          <cell r="M11">
            <v>1.449275362318847E-2</v>
          </cell>
          <cell r="N11">
            <v>0.53846153846153855</v>
          </cell>
          <cell r="O11">
            <v>0</v>
          </cell>
          <cell r="P11">
            <v>-0.53846153846153855</v>
          </cell>
          <cell r="Q11" t="str">
            <v>Comp601</v>
          </cell>
        </row>
        <row r="12">
          <cell r="B12">
            <v>4340</v>
          </cell>
          <cell r="C12">
            <v>0</v>
          </cell>
          <cell r="D12" t="str">
            <v>F</v>
          </cell>
          <cell r="E12" t="str">
            <v>12.1.3.1.10</v>
          </cell>
          <cell r="F12" t="str">
            <v>Abraçadeira tipo U para eletroduto DN 3/4"</v>
          </cell>
          <cell r="G12" t="str">
            <v>un</v>
          </cell>
          <cell r="H12">
            <v>98</v>
          </cell>
          <cell r="I12">
            <v>1.25</v>
          </cell>
          <cell r="J12">
            <v>122.5</v>
          </cell>
          <cell r="K12">
            <v>1.25</v>
          </cell>
          <cell r="L12">
            <v>122.5</v>
          </cell>
          <cell r="M12">
            <v>0</v>
          </cell>
          <cell r="N12">
            <v>0.56923076923076921</v>
          </cell>
          <cell r="O12">
            <v>0</v>
          </cell>
          <cell r="P12">
            <v>-0.56923076923076921</v>
          </cell>
          <cell r="Q12" t="str">
            <v>Comp602</v>
          </cell>
        </row>
        <row r="13">
          <cell r="B13">
            <v>1590</v>
          </cell>
          <cell r="C13">
            <v>0</v>
          </cell>
          <cell r="D13" t="str">
            <v>F</v>
          </cell>
          <cell r="E13" t="str">
            <v>15.1.1.9</v>
          </cell>
          <cell r="F13" t="str">
            <v>Abraçadeira tipo U para eletroduto DN 3/4" com bucha e parafuso</v>
          </cell>
          <cell r="G13" t="str">
            <v>un</v>
          </cell>
          <cell r="H13">
            <v>120</v>
          </cell>
          <cell r="I13">
            <v>3.7</v>
          </cell>
          <cell r="J13">
            <v>444</v>
          </cell>
          <cell r="K13">
            <v>3.7</v>
          </cell>
          <cell r="L13">
            <v>444</v>
          </cell>
          <cell r="M13">
            <v>2.6205450733773894E-4</v>
          </cell>
          <cell r="N13">
            <v>29.361538461538462</v>
          </cell>
          <cell r="O13">
            <v>0</v>
          </cell>
          <cell r="P13">
            <v>-29.361538461538462</v>
          </cell>
          <cell r="Q13" t="str">
            <v>Comp603</v>
          </cell>
        </row>
        <row r="14">
          <cell r="B14">
            <v>252</v>
          </cell>
          <cell r="C14">
            <v>0</v>
          </cell>
          <cell r="D14" t="str">
            <v>F</v>
          </cell>
          <cell r="E14" t="str">
            <v>4.4.2.11</v>
          </cell>
          <cell r="F14" t="str">
            <v>Acoplamento para junta Alvenius  DN 600</v>
          </cell>
          <cell r="G14" t="str">
            <v>pç</v>
          </cell>
          <cell r="H14">
            <v>7</v>
          </cell>
          <cell r="I14">
            <v>1360</v>
          </cell>
          <cell r="J14">
            <v>9520</v>
          </cell>
          <cell r="K14">
            <v>1360</v>
          </cell>
          <cell r="L14">
            <v>9520</v>
          </cell>
          <cell r="M14">
            <v>-3.3222591362126463E-3</v>
          </cell>
          <cell r="N14">
            <v>20.76923076923077</v>
          </cell>
          <cell r="O14">
            <v>0</v>
          </cell>
          <cell r="P14">
            <v>-20.76923076923077</v>
          </cell>
          <cell r="Q14" t="str">
            <v>Comp604</v>
          </cell>
        </row>
        <row r="15">
          <cell r="B15">
            <v>1466</v>
          </cell>
          <cell r="C15">
            <v>0</v>
          </cell>
          <cell r="D15" t="str">
            <v>F</v>
          </cell>
          <cell r="E15" t="str">
            <v>13.4.1</v>
          </cell>
          <cell r="F15" t="str">
            <v>Adaptador PVC PBA à bolsa de fofo DN 100</v>
          </cell>
          <cell r="G15" t="str">
            <v>pç</v>
          </cell>
          <cell r="H15">
            <v>6</v>
          </cell>
          <cell r="I15">
            <v>104.62</v>
          </cell>
          <cell r="J15">
            <v>627.72</v>
          </cell>
          <cell r="K15">
            <v>104.62</v>
          </cell>
          <cell r="L15">
            <v>627.72</v>
          </cell>
          <cell r="M15">
            <v>0</v>
          </cell>
          <cell r="N15">
            <v>85.57692307692308</v>
          </cell>
          <cell r="O15">
            <v>0</v>
          </cell>
          <cell r="P15">
            <v>-85.57692307692308</v>
          </cell>
          <cell r="Q15" t="str">
            <v>Comp605</v>
          </cell>
        </row>
        <row r="16">
          <cell r="B16">
            <v>1702</v>
          </cell>
          <cell r="C16">
            <v>0</v>
          </cell>
          <cell r="D16" t="str">
            <v>F</v>
          </cell>
          <cell r="E16" t="str">
            <v>15.5.1.12</v>
          </cell>
          <cell r="F16" t="str">
            <v xml:space="preserve">Alça pré-formada de distribuição </v>
          </cell>
          <cell r="G16" t="str">
            <v>un</v>
          </cell>
          <cell r="H16">
            <v>14</v>
          </cell>
          <cell r="I16">
            <v>3.28</v>
          </cell>
          <cell r="J16">
            <v>45.92</v>
          </cell>
          <cell r="K16">
            <v>3.28</v>
          </cell>
          <cell r="L16">
            <v>45.92</v>
          </cell>
          <cell r="M16">
            <v>-4.9377839225872577E-5</v>
          </cell>
          <cell r="N16">
            <v>155.77692307692305</v>
          </cell>
          <cell r="O16">
            <v>0</v>
          </cell>
          <cell r="P16">
            <v>-155.77692307692305</v>
          </cell>
          <cell r="Q16" t="str">
            <v>Comp606</v>
          </cell>
        </row>
        <row r="17">
          <cell r="B17">
            <v>2130</v>
          </cell>
          <cell r="C17">
            <v>0</v>
          </cell>
          <cell r="D17" t="str">
            <v>F</v>
          </cell>
          <cell r="E17" t="str">
            <v>2.2.2.9</v>
          </cell>
          <cell r="F17" t="str">
            <v>Anel Borracha Para Tubo Pvc Rede Esgoto Eb 644 Dn 100mm</v>
          </cell>
          <cell r="G17" t="str">
            <v>pç</v>
          </cell>
          <cell r="H17">
            <v>18794</v>
          </cell>
          <cell r="I17">
            <v>2.59</v>
          </cell>
          <cell r="J17">
            <v>48676.46</v>
          </cell>
          <cell r="K17">
            <v>2.59</v>
          </cell>
          <cell r="L17">
            <v>48676.46</v>
          </cell>
          <cell r="M17">
            <v>-8.9686098654708779E-3</v>
          </cell>
          <cell r="N17">
            <v>1.7</v>
          </cell>
          <cell r="O17">
            <v>0</v>
          </cell>
          <cell r="P17">
            <v>-1.7</v>
          </cell>
          <cell r="Q17" t="str">
            <v>Comp607</v>
          </cell>
        </row>
        <row r="18">
          <cell r="B18">
            <v>2067</v>
          </cell>
          <cell r="C18">
            <v>0</v>
          </cell>
          <cell r="D18" t="str">
            <v>F</v>
          </cell>
          <cell r="E18" t="str">
            <v>2.1.7.2.1</v>
          </cell>
          <cell r="F18" t="str">
            <v>Anel Borracha Para Tubo Pvc Rede Esgoto Eb 644 Dn 150mm</v>
          </cell>
          <cell r="G18" t="str">
            <v>pç</v>
          </cell>
          <cell r="H18">
            <v>10869</v>
          </cell>
          <cell r="I18">
            <v>6.34</v>
          </cell>
          <cell r="J18">
            <v>68909.460000000006</v>
          </cell>
          <cell r="K18">
            <v>6.34</v>
          </cell>
          <cell r="L18">
            <v>68909.460000000006</v>
          </cell>
          <cell r="M18">
            <v>-2.4154589371979673E-3</v>
          </cell>
          <cell r="N18">
            <v>3.1769230769230767</v>
          </cell>
          <cell r="O18">
            <v>0</v>
          </cell>
          <cell r="P18">
            <v>-3.1769230769230767</v>
          </cell>
          <cell r="Q18" t="str">
            <v>Comp608</v>
          </cell>
        </row>
        <row r="19">
          <cell r="B19">
            <v>2068</v>
          </cell>
          <cell r="C19">
            <v>0</v>
          </cell>
          <cell r="D19" t="str">
            <v>F</v>
          </cell>
          <cell r="E19" t="str">
            <v>2.1.7.2.2</v>
          </cell>
          <cell r="F19" t="str">
            <v>Anel Borracha Para Tubo Pvc Rede Esgoto Eb 644 Dn 200mm</v>
          </cell>
          <cell r="G19" t="str">
            <v>pç</v>
          </cell>
          <cell r="H19">
            <v>499</v>
          </cell>
          <cell r="I19">
            <v>9.41</v>
          </cell>
          <cell r="J19">
            <v>4695.59</v>
          </cell>
          <cell r="K19">
            <v>9.41</v>
          </cell>
          <cell r="L19">
            <v>4695.59</v>
          </cell>
          <cell r="M19">
            <v>0</v>
          </cell>
          <cell r="N19">
            <v>85.57692307692308</v>
          </cell>
          <cell r="O19">
            <v>0</v>
          </cell>
          <cell r="P19">
            <v>-85.57692307692308</v>
          </cell>
          <cell r="Q19" t="str">
            <v>Comp609</v>
          </cell>
        </row>
        <row r="20">
          <cell r="B20">
            <v>2221</v>
          </cell>
          <cell r="C20">
            <v>0</v>
          </cell>
          <cell r="D20" t="str">
            <v>F</v>
          </cell>
          <cell r="E20" t="str">
            <v>3.1.7.2.2</v>
          </cell>
          <cell r="F20" t="str">
            <v>Anel Borracha Para Tubo Pvc Rede Esgoto Eb 644 Dn 250mm</v>
          </cell>
          <cell r="G20" t="str">
            <v>pç</v>
          </cell>
          <cell r="H20">
            <v>338</v>
          </cell>
          <cell r="I20">
            <v>18.21</v>
          </cell>
          <cell r="J20">
            <v>6154.98</v>
          </cell>
          <cell r="K20">
            <v>18.21</v>
          </cell>
          <cell r="L20">
            <v>6154.98</v>
          </cell>
          <cell r="M20">
            <v>-4.9377839225872577E-5</v>
          </cell>
          <cell r="N20">
            <v>155.77692307692305</v>
          </cell>
          <cell r="O20">
            <v>0</v>
          </cell>
          <cell r="P20">
            <v>-155.77692307692305</v>
          </cell>
          <cell r="Q20" t="str">
            <v>Comp610</v>
          </cell>
        </row>
        <row r="21">
          <cell r="B21">
            <v>3265</v>
          </cell>
          <cell r="C21">
            <v>0</v>
          </cell>
          <cell r="D21" t="str">
            <v>F</v>
          </cell>
          <cell r="E21" t="str">
            <v>7.1.7.2.4</v>
          </cell>
          <cell r="F21" t="str">
            <v>Anel Borracha Para Tubo Pvc Rede Esgoto Eb 644 Dn 300mm</v>
          </cell>
          <cell r="G21" t="str">
            <v>pç</v>
          </cell>
          <cell r="H21">
            <v>95</v>
          </cell>
          <cell r="I21">
            <v>32.380000000000003</v>
          </cell>
          <cell r="J21">
            <v>3076.1</v>
          </cell>
          <cell r="K21">
            <v>32.380000000000003</v>
          </cell>
          <cell r="L21">
            <v>3076.1</v>
          </cell>
          <cell r="M21">
            <v>-6.0975609756086513E-4</v>
          </cell>
          <cell r="N21">
            <v>12.607692307692307</v>
          </cell>
          <cell r="O21">
            <v>0</v>
          </cell>
          <cell r="P21">
            <v>-12.607692307692307</v>
          </cell>
          <cell r="Q21" t="str">
            <v>Comp611</v>
          </cell>
        </row>
        <row r="22">
          <cell r="B22">
            <v>2222</v>
          </cell>
          <cell r="C22">
            <v>0</v>
          </cell>
          <cell r="D22" t="str">
            <v>F</v>
          </cell>
          <cell r="E22" t="str">
            <v>3.1.7.2.3</v>
          </cell>
          <cell r="F22" t="str">
            <v>Anel Borracha Para Tubo Pvc Rede Esgoto Eb 644 Dn 350mm</v>
          </cell>
          <cell r="G22" t="str">
            <v>pç</v>
          </cell>
          <cell r="H22">
            <v>138</v>
          </cell>
          <cell r="I22">
            <v>38.869999999999997</v>
          </cell>
          <cell r="J22">
            <v>5364.06</v>
          </cell>
          <cell r="K22">
            <v>38.869999999999997</v>
          </cell>
          <cell r="L22">
            <v>5364.06</v>
          </cell>
          <cell r="M22">
            <v>-7.3827980804719306E-4</v>
          </cell>
          <cell r="N22">
            <v>20.823076923076922</v>
          </cell>
          <cell r="O22">
            <v>0</v>
          </cell>
          <cell r="P22">
            <v>-20.823076923076922</v>
          </cell>
          <cell r="Q22" t="str">
            <v>Comp612</v>
          </cell>
        </row>
        <row r="23">
          <cell r="B23">
            <v>2069</v>
          </cell>
          <cell r="C23">
            <v>0</v>
          </cell>
          <cell r="D23" t="str">
            <v>F</v>
          </cell>
          <cell r="E23" t="str">
            <v>2.1.7.2.3</v>
          </cell>
          <cell r="F23" t="str">
            <v>Anel Borracha Para Tubo Pvc Rede Esgoto Eb 644 Dn 400mm</v>
          </cell>
          <cell r="G23" t="str">
            <v>pç</v>
          </cell>
          <cell r="H23">
            <v>115</v>
          </cell>
          <cell r="I23">
            <v>48.83</v>
          </cell>
          <cell r="J23">
            <v>5615.45</v>
          </cell>
          <cell r="K23">
            <v>48.83</v>
          </cell>
          <cell r="L23">
            <v>5615.45</v>
          </cell>
          <cell r="M23">
            <v>0</v>
          </cell>
          <cell r="N23">
            <v>0.7615384615384615</v>
          </cell>
          <cell r="O23">
            <v>0</v>
          </cell>
          <cell r="P23">
            <v>-0.7615384615384615</v>
          </cell>
          <cell r="Q23" t="str">
            <v>Comp613</v>
          </cell>
        </row>
        <row r="24">
          <cell r="B24">
            <v>1467</v>
          </cell>
          <cell r="C24">
            <v>0</v>
          </cell>
          <cell r="D24" t="str">
            <v>F</v>
          </cell>
          <cell r="E24" t="str">
            <v>13.4.2</v>
          </cell>
          <cell r="F24" t="str">
            <v>Anel de borracha para PVC PBA JE DN  75</v>
          </cell>
          <cell r="G24" t="str">
            <v>pç</v>
          </cell>
          <cell r="H24">
            <v>491</v>
          </cell>
          <cell r="I24">
            <v>3.46</v>
          </cell>
          <cell r="J24">
            <v>1698.86</v>
          </cell>
          <cell r="K24">
            <v>3.46</v>
          </cell>
          <cell r="L24">
            <v>1698.86</v>
          </cell>
          <cell r="M24">
            <v>-2.4154589371979673E-3</v>
          </cell>
          <cell r="N24">
            <v>3.1769230769230767</v>
          </cell>
          <cell r="O24">
            <v>0</v>
          </cell>
          <cell r="P24">
            <v>-3.1769230769230767</v>
          </cell>
          <cell r="Q24" t="str">
            <v>Comp614</v>
          </cell>
        </row>
        <row r="25">
          <cell r="B25">
            <v>1468</v>
          </cell>
          <cell r="C25">
            <v>0</v>
          </cell>
          <cell r="D25" t="str">
            <v>F</v>
          </cell>
          <cell r="E25" t="str">
            <v>13.4.3</v>
          </cell>
          <cell r="F25" t="str">
            <v>Anel de borracha para PVC PBA JE DN 100</v>
          </cell>
          <cell r="G25" t="str">
            <v>pç</v>
          </cell>
          <cell r="H25">
            <v>79</v>
          </cell>
          <cell r="I25">
            <v>3.69</v>
          </cell>
          <cell r="J25">
            <v>291.51</v>
          </cell>
          <cell r="K25">
            <v>3.69</v>
          </cell>
          <cell r="L25">
            <v>291.51</v>
          </cell>
          <cell r="M25">
            <v>7.9833333333345635E-4</v>
          </cell>
          <cell r="N25">
            <v>9238.1384615384632</v>
          </cell>
          <cell r="O25">
            <v>0</v>
          </cell>
          <cell r="P25">
            <v>-9238.1384615384632</v>
          </cell>
          <cell r="Q25" t="str">
            <v>Comp615</v>
          </cell>
        </row>
        <row r="26">
          <cell r="B26">
            <v>1608</v>
          </cell>
          <cell r="C26">
            <v>0</v>
          </cell>
          <cell r="D26" t="str">
            <v>F</v>
          </cell>
          <cell r="E26" t="str">
            <v>15.2.1.8</v>
          </cell>
          <cell r="F26" t="str">
            <v>Ar condicionado split 60.000BTU´S 220v - Teto/Parede</v>
          </cell>
          <cell r="G26" t="str">
            <v>un</v>
          </cell>
          <cell r="H26">
            <v>1</v>
          </cell>
          <cell r="I26">
            <v>10000</v>
          </cell>
          <cell r="J26">
            <v>10000</v>
          </cell>
          <cell r="K26">
            <v>10000</v>
          </cell>
          <cell r="L26">
            <v>10000</v>
          </cell>
          <cell r="M26">
            <v>-0.91869069317867991</v>
          </cell>
          <cell r="N26">
            <v>2264.7769230769227</v>
          </cell>
          <cell r="O26">
            <v>0</v>
          </cell>
          <cell r="P26">
            <v>-2264.7769230769227</v>
          </cell>
          <cell r="Q26" t="str">
            <v>Comp616</v>
          </cell>
        </row>
        <row r="27">
          <cell r="B27">
            <v>1667</v>
          </cell>
          <cell r="C27">
            <v>0</v>
          </cell>
          <cell r="D27" t="str">
            <v>F</v>
          </cell>
          <cell r="E27" t="str">
            <v>15.3.1.15</v>
          </cell>
          <cell r="F27" t="str">
            <v>Arandela a prova de gases vapores e pó, em alumínio fundido, para lâmpada mista até 250W</v>
          </cell>
          <cell r="G27" t="str">
            <v>un</v>
          </cell>
          <cell r="H27">
            <v>22</v>
          </cell>
          <cell r="I27">
            <v>119.6</v>
          </cell>
          <cell r="J27">
            <v>2631.2</v>
          </cell>
          <cell r="K27">
            <v>119.6</v>
          </cell>
          <cell r="L27">
            <v>2631.2</v>
          </cell>
          <cell r="M27">
            <v>-1.3133701076972759E-4</v>
          </cell>
          <cell r="N27">
            <v>58.561538461538454</v>
          </cell>
          <cell r="O27">
            <v>0</v>
          </cell>
          <cell r="P27">
            <v>-58.561538461538454</v>
          </cell>
          <cell r="Q27" t="str">
            <v>Comp617</v>
          </cell>
        </row>
        <row r="28">
          <cell r="B28">
            <v>4401</v>
          </cell>
          <cell r="C28">
            <v>0</v>
          </cell>
          <cell r="D28" t="str">
            <v>F</v>
          </cell>
          <cell r="E28" t="str">
            <v>12.2.1.1</v>
          </cell>
          <cell r="F28" t="str">
            <v>Armação secundária de 1 estribo</v>
          </cell>
          <cell r="G28" t="str">
            <v>un</v>
          </cell>
          <cell r="H28">
            <v>5</v>
          </cell>
          <cell r="I28">
            <v>11.9</v>
          </cell>
          <cell r="J28">
            <v>59.5</v>
          </cell>
          <cell r="K28">
            <v>11.9</v>
          </cell>
          <cell r="L28">
            <v>59.5</v>
          </cell>
          <cell r="M28">
            <v>0</v>
          </cell>
          <cell r="N28">
            <v>103.25384615384614</v>
          </cell>
          <cell r="O28">
            <v>0</v>
          </cell>
          <cell r="P28">
            <v>-103.25384615384614</v>
          </cell>
          <cell r="Q28" t="str">
            <v>Comp618</v>
          </cell>
        </row>
        <row r="29">
          <cell r="B29">
            <v>2326</v>
          </cell>
          <cell r="C29">
            <v>0</v>
          </cell>
          <cell r="D29" t="str">
            <v>F</v>
          </cell>
          <cell r="E29" t="str">
            <v>3.4.8.1</v>
          </cell>
          <cell r="F29" t="str">
            <v xml:space="preserve">Arruela de Borracha para Flange PN 10 DN  50 mm </v>
          </cell>
          <cell r="G29" t="str">
            <v>UND.</v>
          </cell>
          <cell r="H29">
            <v>70</v>
          </cell>
          <cell r="I29">
            <v>16.579999999999998</v>
          </cell>
          <cell r="J29">
            <v>1160.5999999999999</v>
          </cell>
          <cell r="K29">
            <v>16.579999999999998</v>
          </cell>
          <cell r="L29">
            <v>1160.5999999999999</v>
          </cell>
          <cell r="M29">
            <v>-2.134471718249209E-4</v>
          </cell>
          <cell r="N29">
            <v>144.12307692307692</v>
          </cell>
          <cell r="O29">
            <v>0</v>
          </cell>
          <cell r="P29">
            <v>-144.12307692307692</v>
          </cell>
          <cell r="Q29" t="str">
            <v>Comp619</v>
          </cell>
        </row>
        <row r="30">
          <cell r="B30">
            <v>407</v>
          </cell>
          <cell r="C30">
            <v>0</v>
          </cell>
          <cell r="D30" t="str">
            <v>F</v>
          </cell>
          <cell r="E30" t="str">
            <v>7.1.4.20</v>
          </cell>
          <cell r="F30" t="str">
            <v>Arruelas borracha p/ flanges PN 10 DN  50 0,020 kg</v>
          </cell>
          <cell r="G30" t="str">
            <v>pc</v>
          </cell>
          <cell r="H30">
            <v>6</v>
          </cell>
          <cell r="I30">
            <v>16.579999999999998</v>
          </cell>
          <cell r="J30">
            <v>99.48</v>
          </cell>
          <cell r="K30">
            <v>16.579999999999998</v>
          </cell>
          <cell r="L30">
            <v>99.48</v>
          </cell>
          <cell r="M30">
            <v>0</v>
          </cell>
          <cell r="N30">
            <v>177.1076923076923</v>
          </cell>
          <cell r="O30">
            <v>0</v>
          </cell>
          <cell r="P30">
            <v>-177.1076923076923</v>
          </cell>
          <cell r="Q30" t="str">
            <v>Comp620</v>
          </cell>
        </row>
        <row r="31">
          <cell r="B31">
            <v>136</v>
          </cell>
          <cell r="C31">
            <v>0</v>
          </cell>
          <cell r="D31" t="str">
            <v>F</v>
          </cell>
          <cell r="E31" t="str">
            <v>3.3.3.4</v>
          </cell>
          <cell r="F31" t="str">
            <v>Arruela de Borracha para Flange PN 10 DN 100 mm</v>
          </cell>
          <cell r="G31" t="str">
            <v>un</v>
          </cell>
          <cell r="H31">
            <v>80</v>
          </cell>
          <cell r="I31">
            <v>29.39</v>
          </cell>
          <cell r="J31">
            <v>2351.1999999999998</v>
          </cell>
          <cell r="K31">
            <v>29.39</v>
          </cell>
          <cell r="L31">
            <v>2351.1999999999998</v>
          </cell>
          <cell r="M31">
            <v>4.6176509471376193E-3</v>
          </cell>
          <cell r="N31">
            <v>818.36153846153832</v>
          </cell>
          <cell r="O31">
            <v>0</v>
          </cell>
          <cell r="P31">
            <v>-818.36153846153832</v>
          </cell>
          <cell r="Q31" t="str">
            <v>Comp621</v>
          </cell>
        </row>
        <row r="32">
          <cell r="B32">
            <v>408</v>
          </cell>
          <cell r="C32">
            <v>0</v>
          </cell>
          <cell r="D32" t="str">
            <v>F</v>
          </cell>
          <cell r="E32" t="str">
            <v>7.1.4.21</v>
          </cell>
          <cell r="F32" t="str">
            <v>Arruelas borracha p/ flanges PN 10 DN 100 0,040 kg</v>
          </cell>
          <cell r="G32" t="str">
            <v>pc</v>
          </cell>
          <cell r="H32">
            <v>3</v>
          </cell>
          <cell r="I32">
            <v>29.39</v>
          </cell>
          <cell r="J32">
            <v>88.17</v>
          </cell>
          <cell r="K32">
            <v>29.39</v>
          </cell>
          <cell r="L32">
            <v>88.17</v>
          </cell>
          <cell r="M32">
            <v>0</v>
          </cell>
          <cell r="N32">
            <v>126.86153846153847</v>
          </cell>
          <cell r="O32">
            <v>0</v>
          </cell>
          <cell r="P32">
            <v>-126.86153846153847</v>
          </cell>
          <cell r="Q32" t="str">
            <v>Comp622</v>
          </cell>
        </row>
        <row r="33">
          <cell r="B33">
            <v>2404</v>
          </cell>
          <cell r="C33">
            <v>0</v>
          </cell>
          <cell r="D33" t="str">
            <v>F</v>
          </cell>
          <cell r="E33" t="str">
            <v>3.5.10.2.4</v>
          </cell>
          <cell r="F33" t="str">
            <v xml:space="preserve">Arruela de Borracha para Flange PN 10 DN 150 mm </v>
          </cell>
          <cell r="G33" t="str">
            <v>und</v>
          </cell>
          <cell r="H33">
            <v>57</v>
          </cell>
          <cell r="I33">
            <v>40.729999999999997</v>
          </cell>
          <cell r="J33">
            <v>2321.61</v>
          </cell>
          <cell r="K33">
            <v>40.729999999999997</v>
          </cell>
          <cell r="L33">
            <v>2321.61</v>
          </cell>
          <cell r="M33">
            <v>2.3705108450844392E-5</v>
          </cell>
          <cell r="N33">
            <v>324.50769230769231</v>
          </cell>
          <cell r="O33">
            <v>0</v>
          </cell>
          <cell r="P33">
            <v>-324.50769230769231</v>
          </cell>
          <cell r="Q33" t="str">
            <v>Comp623</v>
          </cell>
        </row>
        <row r="34">
          <cell r="B34">
            <v>409</v>
          </cell>
          <cell r="C34">
            <v>0</v>
          </cell>
          <cell r="D34" t="str">
            <v>F</v>
          </cell>
          <cell r="E34" t="str">
            <v>7.1.4.22</v>
          </cell>
          <cell r="F34" t="str">
            <v>Arruelas borracha p/ flanges PN 10 DN 150 0,060 kg</v>
          </cell>
          <cell r="G34" t="str">
            <v>pc</v>
          </cell>
          <cell r="H34">
            <v>6</v>
          </cell>
          <cell r="I34">
            <v>40.729999999999997</v>
          </cell>
          <cell r="J34">
            <v>244.38</v>
          </cell>
          <cell r="K34">
            <v>40.729999999999997</v>
          </cell>
          <cell r="L34">
            <v>244.38</v>
          </cell>
          <cell r="M34">
            <v>0</v>
          </cell>
          <cell r="N34">
            <v>4.5384615384615383</v>
          </cell>
          <cell r="O34">
            <v>0</v>
          </cell>
          <cell r="P34">
            <v>-4.5384615384615383</v>
          </cell>
          <cell r="Q34" t="str">
            <v>Comp624</v>
          </cell>
        </row>
        <row r="35">
          <cell r="B35">
            <v>979</v>
          </cell>
          <cell r="C35">
            <v>0</v>
          </cell>
          <cell r="D35" t="str">
            <v>F</v>
          </cell>
          <cell r="E35" t="str">
            <v>7.5.3.2.6</v>
          </cell>
          <cell r="F35" t="str">
            <v xml:space="preserve">Arruela de Borracha para Flange PN 10 DN 200 mm </v>
          </cell>
          <cell r="G35" t="str">
            <v>und.</v>
          </cell>
          <cell r="H35">
            <v>265</v>
          </cell>
          <cell r="I35">
            <v>50.35</v>
          </cell>
          <cell r="J35">
            <v>13342.75</v>
          </cell>
          <cell r="K35">
            <v>50.35</v>
          </cell>
          <cell r="L35">
            <v>13342.75</v>
          </cell>
          <cell r="M35">
            <v>0</v>
          </cell>
          <cell r="N35">
            <v>7.8692307692307697</v>
          </cell>
          <cell r="O35">
            <v>0</v>
          </cell>
          <cell r="P35">
            <v>-7.8692307692307697</v>
          </cell>
          <cell r="Q35" t="str">
            <v>Comp625</v>
          </cell>
        </row>
        <row r="36">
          <cell r="B36">
            <v>410</v>
          </cell>
          <cell r="C36">
            <v>0</v>
          </cell>
          <cell r="D36" t="str">
            <v>F</v>
          </cell>
          <cell r="E36" t="str">
            <v>7.1.4.23</v>
          </cell>
          <cell r="F36" t="str">
            <v>Arruelas borracha p/ flanges PN 10 DN 200 0,090 kg</v>
          </cell>
          <cell r="G36" t="str">
            <v>pc</v>
          </cell>
          <cell r="H36">
            <v>3</v>
          </cell>
          <cell r="I36">
            <v>50.35</v>
          </cell>
          <cell r="J36">
            <v>151.05000000000001</v>
          </cell>
          <cell r="K36">
            <v>50.35</v>
          </cell>
          <cell r="L36">
            <v>151.05000000000001</v>
          </cell>
          <cell r="M36">
            <v>-1.6447368421051989E-3</v>
          </cell>
          <cell r="N36">
            <v>9.338461538461539</v>
          </cell>
          <cell r="O36">
            <v>0</v>
          </cell>
          <cell r="P36">
            <v>-9.338461538461539</v>
          </cell>
          <cell r="Q36" t="str">
            <v>Comp626</v>
          </cell>
        </row>
        <row r="37">
          <cell r="B37">
            <v>2402</v>
          </cell>
          <cell r="C37">
            <v>0</v>
          </cell>
          <cell r="D37" t="str">
            <v>F</v>
          </cell>
          <cell r="E37" t="str">
            <v>3.5.10.2.2</v>
          </cell>
          <cell r="F37" t="str">
            <v xml:space="preserve">Arruela de Borracha para Flange PN 10 DN 250 mm </v>
          </cell>
          <cell r="G37" t="str">
            <v>und</v>
          </cell>
          <cell r="H37">
            <v>11</v>
          </cell>
          <cell r="I37">
            <v>98.89</v>
          </cell>
          <cell r="J37">
            <v>1087.79</v>
          </cell>
          <cell r="K37">
            <v>98.89</v>
          </cell>
          <cell r="L37">
            <v>1087.79</v>
          </cell>
          <cell r="M37">
            <v>0</v>
          </cell>
          <cell r="N37">
            <v>2.4307692307692306</v>
          </cell>
          <cell r="O37">
            <v>0</v>
          </cell>
          <cell r="P37">
            <v>-2.4307692307692306</v>
          </cell>
          <cell r="Q37" t="str">
            <v>Comp627</v>
          </cell>
        </row>
        <row r="38">
          <cell r="B38">
            <v>980</v>
          </cell>
          <cell r="C38">
            <v>0</v>
          </cell>
          <cell r="D38" t="str">
            <v>F</v>
          </cell>
          <cell r="E38" t="str">
            <v>7.5.3.2.7</v>
          </cell>
          <cell r="F38" t="str">
            <v xml:space="preserve">Arruela de Borracha para Flange PN 10 DN 300 mm </v>
          </cell>
          <cell r="G38" t="str">
            <v>und.</v>
          </cell>
          <cell r="H38">
            <v>14</v>
          </cell>
          <cell r="I38">
            <v>178.41</v>
          </cell>
          <cell r="J38">
            <v>2497.7399999999998</v>
          </cell>
          <cell r="K38">
            <v>178.41</v>
          </cell>
          <cell r="L38">
            <v>2497.7399999999998</v>
          </cell>
          <cell r="M38">
            <v>-1.2953367875647714E-3</v>
          </cell>
          <cell r="N38">
            <v>5.9307692307692301</v>
          </cell>
          <cell r="O38">
            <v>0</v>
          </cell>
          <cell r="P38">
            <v>-5.9307692307692301</v>
          </cell>
          <cell r="Q38" t="str">
            <v>Comp628</v>
          </cell>
        </row>
        <row r="39">
          <cell r="B39">
            <v>1130</v>
          </cell>
          <cell r="C39">
            <v>0</v>
          </cell>
          <cell r="D39" t="str">
            <v>F</v>
          </cell>
          <cell r="E39" t="str">
            <v>8.3.4.2</v>
          </cell>
          <cell r="F39" t="str">
            <v>Arruela borracha p/ flange pn10 dn  300 0,140 kg</v>
          </cell>
          <cell r="G39" t="str">
            <v>pc</v>
          </cell>
          <cell r="H39">
            <v>32</v>
          </cell>
          <cell r="I39">
            <v>178.41</v>
          </cell>
          <cell r="J39">
            <v>5709.12</v>
          </cell>
          <cell r="K39">
            <v>178.41</v>
          </cell>
          <cell r="L39">
            <v>5709.12</v>
          </cell>
          <cell r="M39">
            <v>-6.9881201956667471E-4</v>
          </cell>
          <cell r="N39">
            <v>11</v>
          </cell>
          <cell r="O39">
            <v>0</v>
          </cell>
          <cell r="P39">
            <v>-11</v>
          </cell>
          <cell r="Q39" t="str">
            <v>Comp629</v>
          </cell>
        </row>
        <row r="40">
          <cell r="B40">
            <v>2698</v>
          </cell>
          <cell r="C40">
            <v>0</v>
          </cell>
          <cell r="D40" t="str">
            <v>F</v>
          </cell>
          <cell r="E40" t="str">
            <v>4.5.10.2.1</v>
          </cell>
          <cell r="F40" t="str">
            <v xml:space="preserve">Arruela de Borracha para Flange PN 10 DN 350 mm </v>
          </cell>
          <cell r="G40" t="str">
            <v>und</v>
          </cell>
          <cell r="H40">
            <v>1</v>
          </cell>
          <cell r="I40">
            <v>218.44</v>
          </cell>
          <cell r="J40">
            <v>218.44</v>
          </cell>
          <cell r="K40">
            <v>218.44</v>
          </cell>
          <cell r="L40">
            <v>218.44</v>
          </cell>
          <cell r="M40">
            <v>-9.5757575757571267E-4</v>
          </cell>
          <cell r="N40">
            <v>634.00769230769231</v>
          </cell>
          <cell r="O40">
            <v>0</v>
          </cell>
          <cell r="P40">
            <v>-634.00769230769231</v>
          </cell>
          <cell r="Q40" t="str">
            <v>Comp630</v>
          </cell>
        </row>
        <row r="41">
          <cell r="B41">
            <v>981</v>
          </cell>
          <cell r="C41">
            <v>0</v>
          </cell>
          <cell r="D41" t="str">
            <v>F</v>
          </cell>
          <cell r="E41" t="str">
            <v>7.5.3.2.8</v>
          </cell>
          <cell r="F41" t="str">
            <v xml:space="preserve">Arruela de Borracha para Flange PN 10 DN 400 mm </v>
          </cell>
          <cell r="G41" t="str">
            <v>und.</v>
          </cell>
          <cell r="H41">
            <v>47</v>
          </cell>
          <cell r="I41">
            <v>235.4</v>
          </cell>
          <cell r="J41">
            <v>11063.8</v>
          </cell>
          <cell r="K41">
            <v>235.4</v>
          </cell>
          <cell r="L41">
            <v>11063.8</v>
          </cell>
          <cell r="M41">
            <v>-8.1913066455274741E-4</v>
          </cell>
          <cell r="N41">
            <v>1163.5076923076922</v>
          </cell>
          <cell r="O41">
            <v>0</v>
          </cell>
          <cell r="P41">
            <v>-1163.5076923076922</v>
          </cell>
          <cell r="Q41" t="str">
            <v>Comp631</v>
          </cell>
        </row>
        <row r="42">
          <cell r="B42">
            <v>422</v>
          </cell>
          <cell r="C42">
            <v>0</v>
          </cell>
          <cell r="D42" t="str">
            <v>F</v>
          </cell>
          <cell r="E42" t="str">
            <v>7.1.5.11</v>
          </cell>
          <cell r="F42" t="str">
            <v>Arruelas borracha p/ flanges  DN400  0,200kg</v>
          </cell>
          <cell r="G42" t="str">
            <v>pc</v>
          </cell>
          <cell r="H42">
            <v>3</v>
          </cell>
          <cell r="I42">
            <v>235.4</v>
          </cell>
          <cell r="J42">
            <v>706.2</v>
          </cell>
          <cell r="K42">
            <v>235.4</v>
          </cell>
          <cell r="L42">
            <v>706.2</v>
          </cell>
          <cell r="M42">
            <v>7.6618512573567443E-4</v>
          </cell>
          <cell r="N42">
            <v>1798.4923076923076</v>
          </cell>
          <cell r="O42">
            <v>0</v>
          </cell>
          <cell r="P42">
            <v>-1798.4923076923076</v>
          </cell>
          <cell r="Q42" t="str">
            <v>Comp632</v>
          </cell>
        </row>
        <row r="43">
          <cell r="B43">
            <v>138</v>
          </cell>
          <cell r="C43">
            <v>0</v>
          </cell>
          <cell r="D43" t="str">
            <v>F</v>
          </cell>
          <cell r="E43" t="str">
            <v>3.3.3.6</v>
          </cell>
          <cell r="F43" t="str">
            <v>Arruela de Borracha para Flange PN 10 DN 500 mm</v>
          </cell>
          <cell r="G43" t="str">
            <v>un</v>
          </cell>
          <cell r="H43">
            <v>8</v>
          </cell>
          <cell r="I43">
            <v>241.74</v>
          </cell>
          <cell r="J43">
            <v>1933.92</v>
          </cell>
          <cell r="K43">
            <v>241.74</v>
          </cell>
          <cell r="L43">
            <v>1933.92</v>
          </cell>
          <cell r="M43">
            <v>7.6618512573567443E-4</v>
          </cell>
          <cell r="N43">
            <v>1798.4923076923076</v>
          </cell>
          <cell r="O43">
            <v>0</v>
          </cell>
          <cell r="P43">
            <v>-1798.4923076923076</v>
          </cell>
          <cell r="Q43" t="str">
            <v>Comp633</v>
          </cell>
        </row>
        <row r="44">
          <cell r="B44">
            <v>137</v>
          </cell>
          <cell r="C44">
            <v>0</v>
          </cell>
          <cell r="D44" t="str">
            <v>F</v>
          </cell>
          <cell r="E44" t="str">
            <v>3.3.3.5</v>
          </cell>
          <cell r="F44" t="str">
            <v>Arruela de Borracha para Flange PN 10 DN 600 mm</v>
          </cell>
          <cell r="G44" t="str">
            <v>un</v>
          </cell>
          <cell r="H44">
            <v>10</v>
          </cell>
          <cell r="I44">
            <v>502.88</v>
          </cell>
          <cell r="J44">
            <v>5028.8</v>
          </cell>
          <cell r="K44">
            <v>502.88</v>
          </cell>
          <cell r="L44">
            <v>5028.8</v>
          </cell>
          <cell r="M44">
            <v>7.6618512573567443E-4</v>
          </cell>
          <cell r="N44">
            <v>1798.4923076923076</v>
          </cell>
          <cell r="O44">
            <v>0</v>
          </cell>
          <cell r="P44">
            <v>-1798.4923076923076</v>
          </cell>
          <cell r="Q44" t="str">
            <v>Comp634</v>
          </cell>
        </row>
        <row r="45">
          <cell r="B45">
            <v>3480</v>
          </cell>
          <cell r="C45">
            <v>0</v>
          </cell>
          <cell r="D45" t="str">
            <v>F</v>
          </cell>
          <cell r="E45" t="str">
            <v>7.5.10.2.1</v>
          </cell>
          <cell r="F45" t="str">
            <v xml:space="preserve">Arruela de Borracha para Flange PN 10 DN 800 mm </v>
          </cell>
          <cell r="G45" t="str">
            <v>und</v>
          </cell>
          <cell r="H45">
            <v>1</v>
          </cell>
          <cell r="I45">
            <v>1110.92</v>
          </cell>
          <cell r="J45">
            <v>1110.92</v>
          </cell>
          <cell r="K45">
            <v>1110.92</v>
          </cell>
          <cell r="L45">
            <v>1110.92</v>
          </cell>
          <cell r="M45">
            <v>7.6618512573567443E-4</v>
          </cell>
          <cell r="N45">
            <v>1798.4923076923076</v>
          </cell>
          <cell r="O45">
            <v>0</v>
          </cell>
          <cell r="P45">
            <v>-1798.4923076923076</v>
          </cell>
          <cell r="Q45" t="str">
            <v>Comp635</v>
          </cell>
        </row>
        <row r="46">
          <cell r="B46">
            <v>4405</v>
          </cell>
          <cell r="C46">
            <v>0</v>
          </cell>
          <cell r="D46" t="str">
            <v>F</v>
          </cell>
          <cell r="E46" t="str">
            <v>12.2.1.1</v>
          </cell>
          <cell r="F46" t="str">
            <v xml:space="preserve">Arruela galvanizada Ø16mm  </v>
          </cell>
          <cell r="G46" t="str">
            <v>un</v>
          </cell>
          <cell r="H46">
            <v>5</v>
          </cell>
          <cell r="I46">
            <v>1.44</v>
          </cell>
          <cell r="J46">
            <v>7.2</v>
          </cell>
          <cell r="K46">
            <v>1.44</v>
          </cell>
          <cell r="L46">
            <v>7.2</v>
          </cell>
          <cell r="M46">
            <v>5.7142857141645464E-6</v>
          </cell>
          <cell r="N46">
            <v>6730.8076923076915</v>
          </cell>
          <cell r="O46">
            <v>0</v>
          </cell>
          <cell r="P46">
            <v>-6730.8076923076915</v>
          </cell>
          <cell r="Q46" t="str">
            <v>Comp636</v>
          </cell>
        </row>
        <row r="47">
          <cell r="B47">
            <v>247</v>
          </cell>
          <cell r="C47">
            <v>0</v>
          </cell>
          <cell r="D47" t="str">
            <v>F</v>
          </cell>
          <cell r="E47" t="str">
            <v>4.4.2.6</v>
          </cell>
          <cell r="F47" t="str">
            <v>Arruela p/ juntas flangeadas p/ DN 300 0,080 kg</v>
          </cell>
          <cell r="G47" t="str">
            <v>pc</v>
          </cell>
          <cell r="H47">
            <v>12</v>
          </cell>
          <cell r="I47">
            <v>178.41</v>
          </cell>
          <cell r="J47">
            <v>2140.92</v>
          </cell>
          <cell r="K47">
            <v>178.41</v>
          </cell>
          <cell r="L47">
            <v>2140.92</v>
          </cell>
          <cell r="M47">
            <v>-1.2870012870014325E-4</v>
          </cell>
          <cell r="N47">
            <v>59.761538461538457</v>
          </cell>
          <cell r="O47">
            <v>0</v>
          </cell>
          <cell r="P47">
            <v>-59.761538461538457</v>
          </cell>
          <cell r="Q47" t="str">
            <v>Comp637</v>
          </cell>
        </row>
        <row r="48">
          <cell r="B48">
            <v>248</v>
          </cell>
          <cell r="C48">
            <v>0</v>
          </cell>
          <cell r="D48" t="str">
            <v>F</v>
          </cell>
          <cell r="E48" t="str">
            <v>4.4.2.7</v>
          </cell>
          <cell r="F48" t="str">
            <v>Arruela p/ juntas flangeadas p/ DN 400 0,130 kg</v>
          </cell>
          <cell r="G48" t="str">
            <v>pc</v>
          </cell>
          <cell r="H48">
            <v>60</v>
          </cell>
          <cell r="I48">
            <v>235.4</v>
          </cell>
          <cell r="J48">
            <v>14124</v>
          </cell>
          <cell r="K48">
            <v>235.4</v>
          </cell>
          <cell r="L48">
            <v>14124</v>
          </cell>
          <cell r="M48">
            <v>4.2680324370469869E-4</v>
          </cell>
          <cell r="N48">
            <v>72.123076923076923</v>
          </cell>
          <cell r="O48">
            <v>0</v>
          </cell>
          <cell r="P48">
            <v>-72.123076923076923</v>
          </cell>
          <cell r="Q48" t="str">
            <v>Comp638</v>
          </cell>
        </row>
        <row r="49">
          <cell r="B49">
            <v>249</v>
          </cell>
          <cell r="C49">
            <v>0</v>
          </cell>
          <cell r="D49" t="str">
            <v>F</v>
          </cell>
          <cell r="E49" t="str">
            <v>4.4.2.8</v>
          </cell>
          <cell r="F49" t="str">
            <v>Arruela p/ juntas flangeadas p/ DN 500 0,590 kg</v>
          </cell>
          <cell r="G49" t="str">
            <v>pc</v>
          </cell>
          <cell r="H49">
            <v>60</v>
          </cell>
          <cell r="I49">
            <v>241.74</v>
          </cell>
          <cell r="J49">
            <v>14504.4</v>
          </cell>
          <cell r="K49">
            <v>241.74</v>
          </cell>
          <cell r="L49">
            <v>14504.4</v>
          </cell>
          <cell r="M49">
            <v>-3.2114756730738936E-4</v>
          </cell>
          <cell r="N49">
            <v>287.3384615384615</v>
          </cell>
          <cell r="O49">
            <v>0</v>
          </cell>
          <cell r="P49">
            <v>-287.3384615384615</v>
          </cell>
          <cell r="Q49" t="str">
            <v>Comp639</v>
          </cell>
        </row>
        <row r="50">
          <cell r="B50">
            <v>250</v>
          </cell>
          <cell r="C50">
            <v>0</v>
          </cell>
          <cell r="D50" t="str">
            <v>F</v>
          </cell>
          <cell r="E50" t="str">
            <v>4.4.2.9</v>
          </cell>
          <cell r="F50" t="str">
            <v>Arruela p/ juntas flangeadas p/ DN 600 0,280 kg</v>
          </cell>
          <cell r="G50" t="str">
            <v>pc</v>
          </cell>
          <cell r="H50">
            <v>50</v>
          </cell>
          <cell r="I50">
            <v>502.88</v>
          </cell>
          <cell r="J50">
            <v>25144</v>
          </cell>
          <cell r="K50">
            <v>502.88</v>
          </cell>
          <cell r="L50">
            <v>25144</v>
          </cell>
          <cell r="M50">
            <v>1.0760401721665591E-3</v>
          </cell>
          <cell r="N50">
            <v>42.938461538461539</v>
          </cell>
          <cell r="O50">
            <v>0</v>
          </cell>
          <cell r="P50">
            <v>-42.938461538461539</v>
          </cell>
          <cell r="Q50" t="str">
            <v>Comp640</v>
          </cell>
        </row>
        <row r="51">
          <cell r="B51">
            <v>251</v>
          </cell>
          <cell r="C51">
            <v>0</v>
          </cell>
          <cell r="D51" t="str">
            <v>F</v>
          </cell>
          <cell r="E51" t="str">
            <v>4.4.2.10</v>
          </cell>
          <cell r="F51" t="str">
            <v>Arruela p/ juntas flangeadas p/ DN 1000 2,371 kg</v>
          </cell>
          <cell r="G51" t="str">
            <v>pc</v>
          </cell>
          <cell r="H51">
            <v>6</v>
          </cell>
          <cell r="I51">
            <v>1424.11</v>
          </cell>
          <cell r="J51">
            <v>8544.66</v>
          </cell>
          <cell r="K51">
            <v>1424.11</v>
          </cell>
          <cell r="L51">
            <v>8544.66</v>
          </cell>
          <cell r="M51">
            <v>1.0760401721665591E-3</v>
          </cell>
          <cell r="N51">
            <v>42.938461538461539</v>
          </cell>
          <cell r="O51">
            <v>0</v>
          </cell>
          <cell r="P51">
            <v>-42.938461538461539</v>
          </cell>
          <cell r="Q51" t="str">
            <v>Comp641</v>
          </cell>
        </row>
        <row r="52">
          <cell r="B52">
            <v>1705</v>
          </cell>
          <cell r="C52">
            <v>0</v>
          </cell>
          <cell r="D52" t="str">
            <v>F</v>
          </cell>
          <cell r="E52" t="str">
            <v>15.5.1.15</v>
          </cell>
          <cell r="F52" t="str">
            <v>Arruela quadrada 38mm c/furo de 14mm</v>
          </cell>
          <cell r="G52" t="str">
            <v>un</v>
          </cell>
          <cell r="H52">
            <v>36</v>
          </cell>
          <cell r="I52">
            <v>0.72</v>
          </cell>
          <cell r="J52">
            <v>25.92</v>
          </cell>
          <cell r="K52">
            <v>0.72</v>
          </cell>
          <cell r="L52">
            <v>25.92</v>
          </cell>
          <cell r="M52">
            <v>-1.4116650589368618E-4</v>
          </cell>
          <cell r="N52">
            <v>326.89999999999998</v>
          </cell>
          <cell r="O52">
            <v>0</v>
          </cell>
          <cell r="P52">
            <v>-326.89999999999998</v>
          </cell>
          <cell r="Q52" t="str">
            <v>Comp642</v>
          </cell>
        </row>
        <row r="53">
          <cell r="B53">
            <v>1706</v>
          </cell>
          <cell r="C53">
            <v>0</v>
          </cell>
          <cell r="D53" t="str">
            <v>F</v>
          </cell>
          <cell r="E53" t="str">
            <v>15.5.1.16</v>
          </cell>
          <cell r="F53" t="str">
            <v>Arruela quadrada 38mm c/furo de 18mm</v>
          </cell>
          <cell r="G53" t="str">
            <v>un</v>
          </cell>
          <cell r="H53">
            <v>36</v>
          </cell>
          <cell r="I53">
            <v>1.31</v>
          </cell>
          <cell r="J53">
            <v>47.16</v>
          </cell>
          <cell r="K53">
            <v>1.31</v>
          </cell>
          <cell r="L53">
            <v>47.16</v>
          </cell>
          <cell r="M53">
            <v>-1.523519329651446E-3</v>
          </cell>
          <cell r="N53">
            <v>40.330769230769228</v>
          </cell>
          <cell r="O53">
            <v>0</v>
          </cell>
          <cell r="P53">
            <v>-40.330769230769228</v>
          </cell>
          <cell r="Q53" t="str">
            <v>Comp643</v>
          </cell>
        </row>
        <row r="54">
          <cell r="B54">
            <v>4427</v>
          </cell>
          <cell r="C54">
            <v>0</v>
          </cell>
          <cell r="D54" t="str">
            <v>F</v>
          </cell>
          <cell r="E54" t="str">
            <v>12.2.1.1</v>
          </cell>
          <cell r="F54" t="str">
            <v>Base para rele fotoeletrico, mod. B - 10a, ref. Tecnowatt ou similar</v>
          </cell>
          <cell r="G54" t="str">
            <v>un</v>
          </cell>
          <cell r="H54">
            <v>23</v>
          </cell>
          <cell r="I54">
            <v>22.36</v>
          </cell>
          <cell r="J54">
            <v>514.28</v>
          </cell>
          <cell r="K54">
            <v>22.36</v>
          </cell>
          <cell r="L54">
            <v>514.28</v>
          </cell>
          <cell r="M54">
            <v>-1.523519329651446E-3</v>
          </cell>
          <cell r="N54">
            <v>40.330769230769228</v>
          </cell>
          <cell r="O54">
            <v>0</v>
          </cell>
          <cell r="P54">
            <v>-40.330769230769228</v>
          </cell>
          <cell r="Q54" t="str">
            <v>Comp644</v>
          </cell>
        </row>
        <row r="55">
          <cell r="B55">
            <v>1116</v>
          </cell>
          <cell r="C55">
            <v>0</v>
          </cell>
          <cell r="D55" t="str">
            <v>F</v>
          </cell>
          <cell r="E55" t="str">
            <v>8.3.2.7</v>
          </cell>
          <cell r="F55" t="str">
            <v>Bastidor ("rack") plc lc-700 smar</v>
          </cell>
          <cell r="G55" t="str">
            <v>un</v>
          </cell>
          <cell r="H55">
            <v>3</v>
          </cell>
          <cell r="I55">
            <v>1140</v>
          </cell>
          <cell r="J55">
            <v>3420</v>
          </cell>
          <cell r="K55">
            <v>1140</v>
          </cell>
          <cell r="L55">
            <v>3420</v>
          </cell>
          <cell r="M55">
            <v>8.9438771707528453E-4</v>
          </cell>
          <cell r="N55">
            <v>206.6</v>
          </cell>
          <cell r="O55">
            <v>0</v>
          </cell>
          <cell r="P55">
            <v>-206.6</v>
          </cell>
          <cell r="Q55" t="str">
            <v>Comp645</v>
          </cell>
        </row>
        <row r="56">
          <cell r="B56">
            <v>1628</v>
          </cell>
          <cell r="C56">
            <v>0</v>
          </cell>
          <cell r="D56" t="str">
            <v>F</v>
          </cell>
          <cell r="E56" t="str">
            <v>15.2.2.19</v>
          </cell>
          <cell r="F56" t="str">
            <v>Braçadeira tipo "u", para eletroduto de aço galvanizado diametro ø3/4" ref.: 115-04 da mopa ou equivalente</v>
          </cell>
          <cell r="G56" t="str">
            <v>pÇ</v>
          </cell>
          <cell r="H56">
            <v>30</v>
          </cell>
          <cell r="I56">
            <v>4.3</v>
          </cell>
          <cell r="J56">
            <v>129</v>
          </cell>
          <cell r="K56">
            <v>4.3</v>
          </cell>
          <cell r="L56">
            <v>129</v>
          </cell>
          <cell r="M56">
            <v>8.9438771707528453E-4</v>
          </cell>
          <cell r="N56">
            <v>206.6</v>
          </cell>
          <cell r="O56">
            <v>0</v>
          </cell>
          <cell r="P56">
            <v>-206.6</v>
          </cell>
          <cell r="Q56" t="str">
            <v>Comp646</v>
          </cell>
        </row>
        <row r="57">
          <cell r="B57">
            <v>1629</v>
          </cell>
          <cell r="C57">
            <v>0</v>
          </cell>
          <cell r="D57" t="str">
            <v>F</v>
          </cell>
          <cell r="E57" t="str">
            <v>15.2.2.20</v>
          </cell>
          <cell r="F57" t="str">
            <v>Braçadeira tipo "u" para eletroduto de aço galvanizado 1"</v>
          </cell>
          <cell r="G57" t="str">
            <v>pÇ</v>
          </cell>
          <cell r="H57">
            <v>12</v>
          </cell>
          <cell r="I57">
            <v>4.88</v>
          </cell>
          <cell r="J57">
            <v>58.56</v>
          </cell>
          <cell r="K57">
            <v>4.88</v>
          </cell>
          <cell r="L57">
            <v>58.56</v>
          </cell>
          <cell r="M57">
            <v>-2.0300034510067899E-4</v>
          </cell>
          <cell r="N57">
            <v>378.85384615384612</v>
          </cell>
          <cell r="O57">
            <v>0</v>
          </cell>
          <cell r="P57">
            <v>-378.85384615384612</v>
          </cell>
          <cell r="Q57" t="str">
            <v>Comp647</v>
          </cell>
        </row>
        <row r="58">
          <cell r="B58">
            <v>4426</v>
          </cell>
          <cell r="C58">
            <v>0</v>
          </cell>
          <cell r="D58" t="str">
            <v>F</v>
          </cell>
          <cell r="E58" t="str">
            <v>12.2.1.1</v>
          </cell>
          <cell r="F58" t="str">
            <v>Braço em aço galvanizado para iluminação Pública 2000mm</v>
          </cell>
          <cell r="G58" t="str">
            <v>un</v>
          </cell>
          <cell r="H58">
            <v>5</v>
          </cell>
          <cell r="I58">
            <v>110.34</v>
          </cell>
          <cell r="J58">
            <v>551.70000000000005</v>
          </cell>
          <cell r="K58">
            <v>110.34</v>
          </cell>
          <cell r="L58">
            <v>551.70000000000005</v>
          </cell>
          <cell r="M58">
            <v>-1.1860051393556281E-3</v>
          </cell>
          <cell r="N58">
            <v>38.869230769230768</v>
          </cell>
          <cell r="O58">
            <v>0</v>
          </cell>
          <cell r="P58">
            <v>-38.869230769230768</v>
          </cell>
          <cell r="Q58" t="str">
            <v>Comp648</v>
          </cell>
        </row>
        <row r="59">
          <cell r="B59">
            <v>4864</v>
          </cell>
          <cell r="C59">
            <v>0</v>
          </cell>
          <cell r="D59" t="str">
            <v>F</v>
          </cell>
          <cell r="E59" t="str">
            <v>12.4.1.1.14</v>
          </cell>
          <cell r="F59" t="str">
            <v>Cabeçote de alumínio Elbow DN 1 1/2"</v>
          </cell>
          <cell r="G59" t="str">
            <v>un</v>
          </cell>
          <cell r="H59">
            <v>3</v>
          </cell>
          <cell r="I59">
            <v>23</v>
          </cell>
          <cell r="J59">
            <v>69</v>
          </cell>
          <cell r="K59">
            <v>23</v>
          </cell>
          <cell r="L59">
            <v>69</v>
          </cell>
          <cell r="M59">
            <v>-1.1860051393556281E-3</v>
          </cell>
          <cell r="N59">
            <v>38.869230769230768</v>
          </cell>
          <cell r="O59">
            <v>0</v>
          </cell>
          <cell r="P59">
            <v>-38.869230769230768</v>
          </cell>
          <cell r="Q59" t="str">
            <v>Comp649</v>
          </cell>
        </row>
        <row r="60">
          <cell r="B60">
            <v>4638</v>
          </cell>
          <cell r="C60">
            <v>0</v>
          </cell>
          <cell r="D60" t="str">
            <v>F</v>
          </cell>
          <cell r="E60" t="str">
            <v>12.3.1.1.14</v>
          </cell>
          <cell r="F60" t="str">
            <v>Cabeçote de alumínio Elbow DN 2"</v>
          </cell>
          <cell r="G60" t="str">
            <v>un</v>
          </cell>
          <cell r="H60">
            <v>1</v>
          </cell>
          <cell r="I60">
            <v>27</v>
          </cell>
          <cell r="J60">
            <v>27</v>
          </cell>
          <cell r="K60">
            <v>27</v>
          </cell>
          <cell r="L60">
            <v>27</v>
          </cell>
          <cell r="M60">
            <v>5.2034550941826296E-4</v>
          </cell>
          <cell r="N60">
            <v>73.953846153846158</v>
          </cell>
          <cell r="O60">
            <v>0</v>
          </cell>
          <cell r="P60">
            <v>-73.953846153846158</v>
          </cell>
          <cell r="Q60" t="str">
            <v>Comp650</v>
          </cell>
        </row>
        <row r="61">
          <cell r="B61">
            <v>4412</v>
          </cell>
          <cell r="C61">
            <v>0</v>
          </cell>
          <cell r="D61" t="str">
            <v>F</v>
          </cell>
          <cell r="E61" t="str">
            <v>12.2.1.1</v>
          </cell>
          <cell r="F61" t="str">
            <v>Cabeçote de alumínio Elbow DN 3"</v>
          </cell>
          <cell r="G61" t="str">
            <v>un</v>
          </cell>
          <cell r="H61">
            <v>1</v>
          </cell>
          <cell r="I61">
            <v>44</v>
          </cell>
          <cell r="J61">
            <v>44</v>
          </cell>
          <cell r="K61">
            <v>44</v>
          </cell>
          <cell r="L61">
            <v>44</v>
          </cell>
          <cell r="M61">
            <v>5.2034550941826296E-4</v>
          </cell>
          <cell r="N61">
            <v>73.953846153846158</v>
          </cell>
          <cell r="O61">
            <v>0</v>
          </cell>
          <cell r="P61">
            <v>-73.953846153846158</v>
          </cell>
          <cell r="Q61" t="str">
            <v>Comp651</v>
          </cell>
        </row>
        <row r="62">
          <cell r="B62">
            <v>1718</v>
          </cell>
          <cell r="C62">
            <v>0</v>
          </cell>
          <cell r="D62" t="str">
            <v>F</v>
          </cell>
          <cell r="E62" t="str">
            <v>15.5.1.28</v>
          </cell>
          <cell r="F62" t="str">
            <v>Cabeçote de aluminio Elbow DN 3/4"</v>
          </cell>
          <cell r="G62" t="str">
            <v>un</v>
          </cell>
          <cell r="H62">
            <v>8</v>
          </cell>
          <cell r="I62">
            <v>19.8</v>
          </cell>
          <cell r="J62">
            <v>158.4</v>
          </cell>
          <cell r="K62">
            <v>19.8</v>
          </cell>
          <cell r="L62">
            <v>158.4</v>
          </cell>
          <cell r="M62">
            <v>5.2034550941826296E-4</v>
          </cell>
          <cell r="N62">
            <v>73.953846153846158</v>
          </cell>
          <cell r="O62">
            <v>0</v>
          </cell>
          <cell r="P62">
            <v>-73.953846153846158</v>
          </cell>
          <cell r="Q62" t="str">
            <v>Comp652</v>
          </cell>
        </row>
        <row r="63">
          <cell r="B63">
            <v>1722</v>
          </cell>
          <cell r="C63">
            <v>0</v>
          </cell>
          <cell r="D63" t="str">
            <v>F</v>
          </cell>
          <cell r="E63" t="str">
            <v>15.5.1.32</v>
          </cell>
          <cell r="F63" t="str">
            <v>Cabeçote de aluminio Elbow DN 4"</v>
          </cell>
          <cell r="G63" t="str">
            <v>un</v>
          </cell>
          <cell r="H63">
            <v>6</v>
          </cell>
          <cell r="I63">
            <v>59.8</v>
          </cell>
          <cell r="J63">
            <v>358.8</v>
          </cell>
          <cell r="K63">
            <v>59.8</v>
          </cell>
          <cell r="L63">
            <v>358.8</v>
          </cell>
          <cell r="M63">
            <v>1.4411298458005817E-4</v>
          </cell>
          <cell r="N63">
            <v>106.76923076923077</v>
          </cell>
          <cell r="O63">
            <v>0</v>
          </cell>
          <cell r="P63">
            <v>-106.76923076923077</v>
          </cell>
          <cell r="Q63" t="str">
            <v>Comp653</v>
          </cell>
        </row>
        <row r="64">
          <cell r="B64">
            <v>1711</v>
          </cell>
          <cell r="C64">
            <v>0</v>
          </cell>
          <cell r="D64" t="str">
            <v>F</v>
          </cell>
          <cell r="E64" t="str">
            <v>15.5.1.21</v>
          </cell>
          <cell r="F64" t="str">
            <v xml:space="preserve">Cabo de aço galvanizado 7 fios 1/4" SM </v>
          </cell>
          <cell r="G64" t="str">
            <v>m</v>
          </cell>
          <cell r="H64">
            <v>24</v>
          </cell>
          <cell r="I64">
            <v>2.4</v>
          </cell>
          <cell r="J64">
            <v>57.6</v>
          </cell>
          <cell r="K64">
            <v>2.4</v>
          </cell>
          <cell r="L64">
            <v>57.6</v>
          </cell>
          <cell r="M64">
            <v>1.4411298458005817E-4</v>
          </cell>
          <cell r="N64">
            <v>106.76923076923077</v>
          </cell>
          <cell r="O64">
            <v>0</v>
          </cell>
          <cell r="P64">
            <v>-106.76923076923077</v>
          </cell>
          <cell r="Q64" t="str">
            <v>Comp654</v>
          </cell>
        </row>
        <row r="65">
          <cell r="B65">
            <v>5399</v>
          </cell>
          <cell r="C65">
            <v>0</v>
          </cell>
          <cell r="D65" t="str">
            <v>F</v>
          </cell>
          <cell r="E65" t="str">
            <v>12.6.4.1.3</v>
          </cell>
          <cell r="F65" t="str">
            <v>Cabo de cobre isolação para 0,6/1kv #6mm² sintenax da pirelli ou equivalente</v>
          </cell>
          <cell r="G65" t="str">
            <v>m</v>
          </cell>
          <cell r="H65">
            <v>40</v>
          </cell>
          <cell r="I65">
            <v>3.37</v>
          </cell>
          <cell r="J65">
            <v>134.80000000000001</v>
          </cell>
          <cell r="K65">
            <v>3.37</v>
          </cell>
          <cell r="L65">
            <v>134.80000000000001</v>
          </cell>
          <cell r="M65">
            <v>3.1115637021961184E-4</v>
          </cell>
          <cell r="N65">
            <v>272.02307692307693</v>
          </cell>
          <cell r="O65">
            <v>0</v>
          </cell>
          <cell r="P65">
            <v>-272.02307692307693</v>
          </cell>
          <cell r="Q65" t="str">
            <v>Comp655</v>
          </cell>
        </row>
        <row r="66">
          <cell r="B66">
            <v>1613</v>
          </cell>
          <cell r="C66">
            <v>0</v>
          </cell>
          <cell r="D66" t="str">
            <v>F</v>
          </cell>
          <cell r="E66" t="str">
            <v>15.2.2.4</v>
          </cell>
          <cell r="F66" t="str">
            <v>Cabo de cobre isolação para 0,6/1kv # 10 mm² preto ref.: sintenax da pirelli ou equivalente</v>
          </cell>
          <cell r="G66" t="str">
            <v>m</v>
          </cell>
          <cell r="H66">
            <v>300</v>
          </cell>
          <cell r="I66">
            <v>5.17</v>
          </cell>
          <cell r="J66">
            <v>1551</v>
          </cell>
          <cell r="K66">
            <v>5.17</v>
          </cell>
          <cell r="L66">
            <v>1551</v>
          </cell>
          <cell r="M66">
            <v>3.1115637021961184E-4</v>
          </cell>
          <cell r="N66">
            <v>272.02307692307693</v>
          </cell>
          <cell r="O66">
            <v>0</v>
          </cell>
          <cell r="P66">
            <v>-272.02307692307693</v>
          </cell>
          <cell r="Q66" t="str">
            <v>Comp656</v>
          </cell>
        </row>
        <row r="67">
          <cell r="B67">
            <v>5373</v>
          </cell>
          <cell r="C67">
            <v>0</v>
          </cell>
          <cell r="D67" t="str">
            <v>F</v>
          </cell>
          <cell r="E67" t="str">
            <v>12.6.3.1.3</v>
          </cell>
          <cell r="F67" t="str">
            <v>Cabo de cobre nu meio duro 6mm²</v>
          </cell>
          <cell r="G67" t="str">
            <v>m</v>
          </cell>
          <cell r="H67">
            <v>20</v>
          </cell>
          <cell r="I67">
            <v>3.69</v>
          </cell>
          <cell r="J67">
            <v>73.8</v>
          </cell>
          <cell r="K67">
            <v>3.69</v>
          </cell>
          <cell r="L67">
            <v>73.8</v>
          </cell>
          <cell r="M67">
            <v>0</v>
          </cell>
          <cell r="N67">
            <v>483.55384615384605</v>
          </cell>
          <cell r="O67">
            <v>0</v>
          </cell>
          <cell r="P67">
            <v>-483.55384615384605</v>
          </cell>
          <cell r="Q67" t="str">
            <v>Comp657</v>
          </cell>
        </row>
        <row r="68">
          <cell r="B68">
            <v>1614</v>
          </cell>
          <cell r="C68">
            <v>0</v>
          </cell>
          <cell r="D68" t="str">
            <v>F</v>
          </cell>
          <cell r="E68" t="str">
            <v>15.2.2.5</v>
          </cell>
          <cell r="F68" t="str">
            <v>Cabo de cobre nu meio duro 10mm²</v>
          </cell>
          <cell r="G68" t="str">
            <v>m</v>
          </cell>
          <cell r="H68">
            <v>105</v>
          </cell>
          <cell r="I68">
            <v>5.82</v>
          </cell>
          <cell r="J68">
            <v>611.1</v>
          </cell>
          <cell r="K68">
            <v>5.82</v>
          </cell>
          <cell r="L68">
            <v>611.1</v>
          </cell>
          <cell r="M68">
            <v>0</v>
          </cell>
          <cell r="N68">
            <v>483.55384615384605</v>
          </cell>
          <cell r="O68">
            <v>0</v>
          </cell>
          <cell r="P68">
            <v>-483.55384615384605</v>
          </cell>
          <cell r="Q68" t="str">
            <v>Comp658</v>
          </cell>
        </row>
        <row r="69">
          <cell r="B69">
            <v>4642</v>
          </cell>
          <cell r="C69">
            <v>0</v>
          </cell>
          <cell r="D69" t="str">
            <v>F</v>
          </cell>
          <cell r="E69" t="str">
            <v>12.3.1.1.18</v>
          </cell>
          <cell r="F69" t="str">
            <v>Cabo de cobre nu meio duro 16mm²</v>
          </cell>
          <cell r="G69" t="str">
            <v>m</v>
          </cell>
          <cell r="H69">
            <v>35</v>
          </cell>
          <cell r="I69">
            <v>7.48</v>
          </cell>
          <cell r="J69">
            <v>261.8</v>
          </cell>
          <cell r="K69">
            <v>7.48</v>
          </cell>
          <cell r="L69">
            <v>261.8</v>
          </cell>
          <cell r="M69">
            <v>-1.435052820982774E-4</v>
          </cell>
          <cell r="N69">
            <v>696.73846153846148</v>
          </cell>
          <cell r="O69">
            <v>0</v>
          </cell>
          <cell r="P69">
            <v>-696.73846153846148</v>
          </cell>
          <cell r="Q69" t="str">
            <v>Comp659</v>
          </cell>
        </row>
        <row r="70">
          <cell r="B70">
            <v>4492</v>
          </cell>
          <cell r="C70">
            <v>0</v>
          </cell>
          <cell r="D70" t="str">
            <v>F</v>
          </cell>
          <cell r="E70" t="str">
            <v>12.2.4.1.4</v>
          </cell>
          <cell r="F70" t="str">
            <v>Cabo de cobre nu meio duro 25mm²</v>
          </cell>
          <cell r="G70" t="str">
            <v>m</v>
          </cell>
          <cell r="H70">
            <v>5</v>
          </cell>
          <cell r="I70">
            <v>13.3</v>
          </cell>
          <cell r="J70">
            <v>66.5</v>
          </cell>
          <cell r="K70">
            <v>13.3</v>
          </cell>
          <cell r="L70">
            <v>66.5</v>
          </cell>
          <cell r="M70">
            <v>2.391848580041156E-5</v>
          </cell>
          <cell r="N70">
            <v>964.8384615384615</v>
          </cell>
          <cell r="O70">
            <v>0</v>
          </cell>
          <cell r="P70">
            <v>-964.8384615384615</v>
          </cell>
          <cell r="Q70" t="str">
            <v>Comp660</v>
          </cell>
        </row>
        <row r="71">
          <cell r="B71">
            <v>4291</v>
          </cell>
          <cell r="C71">
            <v>0</v>
          </cell>
          <cell r="D71" t="str">
            <v>F</v>
          </cell>
          <cell r="E71" t="str">
            <v>12.1.1.1.13</v>
          </cell>
          <cell r="F71" t="str">
            <v>Cabo de cobre nu meio duro 35mm²</v>
          </cell>
          <cell r="G71" t="str">
            <v>m</v>
          </cell>
          <cell r="H71">
            <v>48</v>
          </cell>
          <cell r="I71">
            <v>17.079999999999998</v>
          </cell>
          <cell r="J71">
            <v>819.84</v>
          </cell>
          <cell r="K71">
            <v>17.079999999999998</v>
          </cell>
          <cell r="L71">
            <v>819.84</v>
          </cell>
          <cell r="M71">
            <v>-2.3933855526546699E-3</v>
          </cell>
          <cell r="N71">
            <v>35.269230769230766</v>
          </cell>
          <cell r="O71">
            <v>0</v>
          </cell>
          <cell r="P71">
            <v>-35.269230769230766</v>
          </cell>
          <cell r="Q71" t="str">
            <v>Comp661</v>
          </cell>
        </row>
        <row r="72">
          <cell r="B72">
            <v>1703</v>
          </cell>
          <cell r="C72">
            <v>0</v>
          </cell>
          <cell r="D72" t="str">
            <v>F</v>
          </cell>
          <cell r="E72" t="str">
            <v>15.5.1.13</v>
          </cell>
          <cell r="F72" t="str">
            <v>Cabo de cobre nu meio duro 50mm²</v>
          </cell>
          <cell r="G72" t="str">
            <v>m</v>
          </cell>
          <cell r="H72">
            <v>29</v>
          </cell>
          <cell r="I72">
            <v>22.26</v>
          </cell>
          <cell r="J72">
            <v>645.54</v>
          </cell>
          <cell r="K72">
            <v>22.26</v>
          </cell>
          <cell r="L72">
            <v>645.54</v>
          </cell>
          <cell r="M72">
            <v>-2.3933855526546699E-3</v>
          </cell>
          <cell r="N72">
            <v>35.269230769230766</v>
          </cell>
          <cell r="O72">
            <v>0</v>
          </cell>
          <cell r="P72">
            <v>-35.269230769230766</v>
          </cell>
          <cell r="Q72" t="str">
            <v>Comp662</v>
          </cell>
        </row>
        <row r="73">
          <cell r="B73">
            <v>1737</v>
          </cell>
          <cell r="C73">
            <v>0</v>
          </cell>
          <cell r="D73" t="str">
            <v>F</v>
          </cell>
          <cell r="E73" t="str">
            <v>15.6.1.2</v>
          </cell>
          <cell r="F73" t="str">
            <v>Cabo de cobre nu meio duro 120mm²</v>
          </cell>
          <cell r="G73" t="str">
            <v>m</v>
          </cell>
          <cell r="H73">
            <v>70</v>
          </cell>
          <cell r="I73">
            <v>54.29</v>
          </cell>
          <cell r="J73">
            <v>3800.3</v>
          </cell>
          <cell r="K73">
            <v>54.29</v>
          </cell>
          <cell r="L73">
            <v>3800.3</v>
          </cell>
          <cell r="M73">
            <v>0</v>
          </cell>
          <cell r="N73">
            <v>54.753846153846155</v>
          </cell>
          <cell r="O73">
            <v>0</v>
          </cell>
          <cell r="P73">
            <v>-54.753846153846155</v>
          </cell>
          <cell r="Q73" t="str">
            <v>Comp663</v>
          </cell>
        </row>
        <row r="74">
          <cell r="B74">
            <v>5401</v>
          </cell>
          <cell r="C74">
            <v>0</v>
          </cell>
          <cell r="D74" t="str">
            <v>F</v>
          </cell>
          <cell r="E74" t="str">
            <v>12.6.4.1.5</v>
          </cell>
          <cell r="F74" t="str">
            <v>Cabo de cobre tripolar isolado em PVC,0,6/1kV 4mm2</v>
          </cell>
          <cell r="G74" t="str">
            <v>m</v>
          </cell>
          <cell r="H74">
            <v>80</v>
          </cell>
          <cell r="I74">
            <v>11.04</v>
          </cell>
          <cell r="J74">
            <v>883.2</v>
          </cell>
          <cell r="K74">
            <v>11.04</v>
          </cell>
          <cell r="L74">
            <v>883.2</v>
          </cell>
          <cell r="M74">
            <v>-1.0024605850725843E-3</v>
          </cell>
          <cell r="N74">
            <v>84.323076923076911</v>
          </cell>
          <cell r="O74">
            <v>0</v>
          </cell>
          <cell r="P74">
            <v>-84.323076923076911</v>
          </cell>
          <cell r="Q74" t="str">
            <v>Comp664</v>
          </cell>
        </row>
        <row r="75">
          <cell r="B75">
            <v>4943</v>
          </cell>
          <cell r="C75">
            <v>0</v>
          </cell>
          <cell r="D75" t="str">
            <v>F</v>
          </cell>
          <cell r="E75" t="str">
            <v>12.4.4.1.5</v>
          </cell>
          <cell r="F75" t="str">
            <v>Cabo de cobre tripolar isolado em PVC,0,6/1kV 6mm2</v>
          </cell>
          <cell r="G75" t="str">
            <v>m</v>
          </cell>
          <cell r="H75">
            <v>40</v>
          </cell>
          <cell r="I75">
            <v>15.04</v>
          </cell>
          <cell r="J75">
            <v>601.6</v>
          </cell>
          <cell r="K75">
            <v>15.04</v>
          </cell>
          <cell r="L75">
            <v>601.6</v>
          </cell>
          <cell r="M75">
            <v>-8.4295709348314318E-5</v>
          </cell>
          <cell r="N75">
            <v>182.49230769230769</v>
          </cell>
          <cell r="O75">
            <v>0</v>
          </cell>
          <cell r="P75">
            <v>-182.49230769230769</v>
          </cell>
          <cell r="Q75" t="str">
            <v>Comp665</v>
          </cell>
        </row>
        <row r="76">
          <cell r="B76">
            <v>4719</v>
          </cell>
          <cell r="C76">
            <v>0</v>
          </cell>
          <cell r="D76" t="str">
            <v>F</v>
          </cell>
          <cell r="E76" t="str">
            <v>12.3.4.1.5</v>
          </cell>
          <cell r="F76" t="str">
            <v>Cabo de cobre tripolar isolado em PVC,0,6/1kV 25mm2</v>
          </cell>
          <cell r="G76" t="str">
            <v>m</v>
          </cell>
          <cell r="H76">
            <v>40</v>
          </cell>
          <cell r="I76">
            <v>56.88</v>
          </cell>
          <cell r="J76">
            <v>2275.1999999999998</v>
          </cell>
          <cell r="K76">
            <v>56.88</v>
          </cell>
          <cell r="L76">
            <v>2275.1999999999998</v>
          </cell>
          <cell r="M76">
            <v>-8.4295709348314318E-5</v>
          </cell>
          <cell r="N76">
            <v>182.49230769230769</v>
          </cell>
          <cell r="O76">
            <v>0</v>
          </cell>
          <cell r="P76">
            <v>-182.49230769230769</v>
          </cell>
          <cell r="Q76" t="str">
            <v>Comp666</v>
          </cell>
        </row>
        <row r="77">
          <cell r="B77">
            <v>4493</v>
          </cell>
          <cell r="C77">
            <v>0</v>
          </cell>
          <cell r="D77" t="str">
            <v>F</v>
          </cell>
          <cell r="E77" t="str">
            <v>12.2.4.1.5</v>
          </cell>
          <cell r="F77" t="str">
            <v>Cabo de cobre unipolar isolado em PVC,0,6/1kV 35mm2</v>
          </cell>
          <cell r="G77" t="str">
            <v>m</v>
          </cell>
          <cell r="H77">
            <v>90</v>
          </cell>
          <cell r="I77">
            <v>21</v>
          </cell>
          <cell r="J77">
            <v>1890</v>
          </cell>
          <cell r="K77">
            <v>21</v>
          </cell>
          <cell r="L77">
            <v>1890</v>
          </cell>
          <cell r="M77">
            <v>4.1626774341274597E-5</v>
          </cell>
          <cell r="N77">
            <v>369.6</v>
          </cell>
          <cell r="O77">
            <v>0</v>
          </cell>
          <cell r="P77">
            <v>-369.6</v>
          </cell>
          <cell r="Q77" t="str">
            <v>Comp667</v>
          </cell>
        </row>
        <row r="78">
          <cell r="B78">
            <v>5176</v>
          </cell>
          <cell r="C78">
            <v>0</v>
          </cell>
          <cell r="D78" t="str">
            <v>F</v>
          </cell>
          <cell r="E78" t="str">
            <v>12.5.4.1.5</v>
          </cell>
          <cell r="F78" t="str">
            <v>Cabo de cobre unipolar isolado em PVC,0,6/1kV 50mm2</v>
          </cell>
          <cell r="G78" t="str">
            <v>m</v>
          </cell>
          <cell r="H78">
            <v>90</v>
          </cell>
          <cell r="I78">
            <v>45</v>
          </cell>
          <cell r="J78">
            <v>4050</v>
          </cell>
          <cell r="K78">
            <v>45</v>
          </cell>
          <cell r="L78">
            <v>4050</v>
          </cell>
          <cell r="M78">
            <v>1.7982766515422854E-2</v>
          </cell>
          <cell r="N78">
            <v>376.23076923076923</v>
          </cell>
          <cell r="O78">
            <v>0</v>
          </cell>
          <cell r="P78">
            <v>-376.23076923076923</v>
          </cell>
          <cell r="Q78" t="str">
            <v>Comp668</v>
          </cell>
        </row>
        <row r="79">
          <cell r="B79">
            <v>4494</v>
          </cell>
          <cell r="C79">
            <v>0</v>
          </cell>
          <cell r="D79" t="str">
            <v>F</v>
          </cell>
          <cell r="E79" t="str">
            <v>12.2.4.1.6</v>
          </cell>
          <cell r="F79" t="str">
            <v>cabo de comando blindado com isolação em pvc 0,6/1kV 4mm²</v>
          </cell>
          <cell r="G79" t="str">
            <v>m</v>
          </cell>
          <cell r="H79">
            <v>120</v>
          </cell>
          <cell r="I79">
            <v>7.6</v>
          </cell>
          <cell r="J79">
            <v>912</v>
          </cell>
          <cell r="K79">
            <v>7.6</v>
          </cell>
          <cell r="L79">
            <v>912</v>
          </cell>
          <cell r="M79">
            <v>-8.1234768480920039E-4</v>
          </cell>
          <cell r="N79">
            <v>870.46153846153834</v>
          </cell>
          <cell r="O79">
            <v>0</v>
          </cell>
          <cell r="P79">
            <v>-870.46153846153834</v>
          </cell>
          <cell r="Q79" t="str">
            <v>Comp669</v>
          </cell>
        </row>
        <row r="80">
          <cell r="B80">
            <v>4495</v>
          </cell>
          <cell r="C80">
            <v>0</v>
          </cell>
          <cell r="D80" t="str">
            <v>F</v>
          </cell>
          <cell r="E80" t="str">
            <v>12.2.4.1.7</v>
          </cell>
          <cell r="F80" t="str">
            <v>cabo de sinalização multipar com 6 pares</v>
          </cell>
          <cell r="G80" t="str">
            <v>m</v>
          </cell>
          <cell r="H80">
            <v>120</v>
          </cell>
          <cell r="I80">
            <v>9.6</v>
          </cell>
          <cell r="J80">
            <v>1152</v>
          </cell>
          <cell r="K80">
            <v>9.6</v>
          </cell>
          <cell r="L80">
            <v>1152</v>
          </cell>
          <cell r="M80">
            <v>2.0702219277968226E-5</v>
          </cell>
          <cell r="N80">
            <v>371.57692307692309</v>
          </cell>
          <cell r="O80">
            <v>0</v>
          </cell>
          <cell r="P80">
            <v>-371.57692307692309</v>
          </cell>
          <cell r="Q80" t="str">
            <v>Comp670</v>
          </cell>
        </row>
        <row r="81">
          <cell r="B81">
            <v>1612</v>
          </cell>
          <cell r="C81">
            <v>0</v>
          </cell>
          <cell r="D81" t="str">
            <v>F</v>
          </cell>
          <cell r="E81" t="str">
            <v>15.2.2.3</v>
          </cell>
          <cell r="F81" t="str">
            <v>Cabo flexível de cobre bipolar, com isolação em pvc 750v 2,5mm²</v>
          </cell>
          <cell r="G81" t="str">
            <v>m</v>
          </cell>
          <cell r="H81">
            <v>60</v>
          </cell>
          <cell r="I81">
            <v>1.4</v>
          </cell>
          <cell r="J81">
            <v>84</v>
          </cell>
          <cell r="K81">
            <v>1.4</v>
          </cell>
          <cell r="L81">
            <v>84</v>
          </cell>
          <cell r="M81">
            <v>-2.8532414861326405E-4</v>
          </cell>
          <cell r="N81">
            <v>754.66153846153838</v>
          </cell>
          <cell r="O81">
            <v>0</v>
          </cell>
          <cell r="P81">
            <v>-754.66153846153838</v>
          </cell>
          <cell r="Q81" t="str">
            <v>Comp671</v>
          </cell>
        </row>
        <row r="82">
          <cell r="B82">
            <v>5372</v>
          </cell>
          <cell r="C82">
            <v>0</v>
          </cell>
          <cell r="D82" t="str">
            <v>F</v>
          </cell>
          <cell r="E82" t="str">
            <v>12.6.3.1.2</v>
          </cell>
          <cell r="F82" t="str">
            <v>Cabo meio duro de cobre unipolar , com isolação em PVC 0,6/1kV 6mm²</v>
          </cell>
          <cell r="G82" t="str">
            <v>m</v>
          </cell>
          <cell r="H82">
            <v>40</v>
          </cell>
          <cell r="I82">
            <v>6.84</v>
          </cell>
          <cell r="J82">
            <v>273.60000000000002</v>
          </cell>
          <cell r="K82">
            <v>6.84</v>
          </cell>
          <cell r="L82">
            <v>273.60000000000002</v>
          </cell>
          <cell r="M82">
            <v>-5.333333333332746E-4</v>
          </cell>
          <cell r="N82">
            <v>144.15384615384616</v>
          </cell>
          <cell r="O82">
            <v>0</v>
          </cell>
          <cell r="P82">
            <v>-144.15384615384616</v>
          </cell>
          <cell r="Q82" t="str">
            <v>Comp672</v>
          </cell>
        </row>
        <row r="83">
          <cell r="B83">
            <v>4941</v>
          </cell>
          <cell r="C83">
            <v>0</v>
          </cell>
          <cell r="D83" t="str">
            <v>F</v>
          </cell>
          <cell r="E83" t="str">
            <v>12.4.4.1.3</v>
          </cell>
          <cell r="F83" t="str">
            <v>Cabo meio duro de cobre unipolar , com isolação em PVC 0,6/1kV 10mm²</v>
          </cell>
          <cell r="G83" t="str">
            <v>m</v>
          </cell>
          <cell r="H83">
            <v>130</v>
          </cell>
          <cell r="I83">
            <v>9.64</v>
          </cell>
          <cell r="J83">
            <v>1253.2</v>
          </cell>
          <cell r="K83">
            <v>9.64</v>
          </cell>
          <cell r="L83">
            <v>1253.2</v>
          </cell>
          <cell r="M83">
            <v>-1.5442039408075647E-4</v>
          </cell>
          <cell r="N83">
            <v>1743.2230769230769</v>
          </cell>
          <cell r="O83">
            <v>0</v>
          </cell>
          <cell r="P83">
            <v>-1743.2230769230769</v>
          </cell>
          <cell r="Q83" t="str">
            <v>Comp673</v>
          </cell>
        </row>
        <row r="84">
          <cell r="B84">
            <v>4866</v>
          </cell>
          <cell r="C84">
            <v>0</v>
          </cell>
          <cell r="D84" t="str">
            <v>F</v>
          </cell>
          <cell r="E84" t="str">
            <v>12.4.1.1.16</v>
          </cell>
          <cell r="F84" t="str">
            <v>Cabo meio duro de cobre unipolar , com isolação em PVC 0,6/1kV 16mm²</v>
          </cell>
          <cell r="G84" t="str">
            <v>m</v>
          </cell>
          <cell r="H84">
            <v>240</v>
          </cell>
          <cell r="I84">
            <v>14.84</v>
          </cell>
          <cell r="J84">
            <v>3561.6</v>
          </cell>
          <cell r="K84">
            <v>14.84</v>
          </cell>
          <cell r="L84">
            <v>3561.6</v>
          </cell>
          <cell r="M84">
            <v>-3.136434918975417E-3</v>
          </cell>
          <cell r="N84">
            <v>14.669230769230769</v>
          </cell>
          <cell r="O84">
            <v>0</v>
          </cell>
          <cell r="P84">
            <v>-14.669230769230769</v>
          </cell>
          <cell r="Q84" t="str">
            <v>Comp674</v>
          </cell>
        </row>
        <row r="85">
          <cell r="B85">
            <v>4641</v>
          </cell>
          <cell r="C85">
            <v>0</v>
          </cell>
          <cell r="D85" t="str">
            <v>F</v>
          </cell>
          <cell r="E85" t="str">
            <v>12.3.1.1.17</v>
          </cell>
          <cell r="F85" t="str">
            <v>Cabo meio duro de cobre unipolar , com isolação em PVC 0,6/1kV 25mm²</v>
          </cell>
          <cell r="G85" t="str">
            <v>m</v>
          </cell>
          <cell r="H85">
            <v>50</v>
          </cell>
          <cell r="I85">
            <v>23.22</v>
          </cell>
          <cell r="J85">
            <v>1161</v>
          </cell>
          <cell r="K85">
            <v>23.22</v>
          </cell>
          <cell r="L85">
            <v>1161</v>
          </cell>
          <cell r="M85">
            <v>1.3178124313639739E-3</v>
          </cell>
          <cell r="N85">
            <v>35.069230769230771</v>
          </cell>
          <cell r="O85">
            <v>0</v>
          </cell>
          <cell r="P85">
            <v>-35.069230769230771</v>
          </cell>
          <cell r="Q85" t="str">
            <v>Comp675</v>
          </cell>
        </row>
        <row r="86">
          <cell r="B86">
            <v>4640</v>
          </cell>
          <cell r="C86">
            <v>0</v>
          </cell>
          <cell r="D86" t="str">
            <v>F</v>
          </cell>
          <cell r="E86" t="str">
            <v>12.3.1.1.16</v>
          </cell>
          <cell r="F86" t="str">
            <v>Cabo meio duro de cobre unipolar , com isolação em PVC 0,6/1kV 35mm²</v>
          </cell>
          <cell r="G86" t="str">
            <v>m</v>
          </cell>
          <cell r="H86">
            <v>100</v>
          </cell>
          <cell r="I86">
            <v>32.18</v>
          </cell>
          <cell r="J86">
            <v>3218</v>
          </cell>
          <cell r="K86">
            <v>32.18</v>
          </cell>
          <cell r="L86">
            <v>3218</v>
          </cell>
          <cell r="M86">
            <v>-3.4522439585730202E-3</v>
          </cell>
          <cell r="N86">
            <v>13.323076923076924</v>
          </cell>
          <cell r="O86">
            <v>0</v>
          </cell>
          <cell r="P86">
            <v>-13.323076923076924</v>
          </cell>
          <cell r="Q86" t="str">
            <v>Comp676</v>
          </cell>
        </row>
        <row r="87">
          <cell r="B87">
            <v>4415</v>
          </cell>
          <cell r="C87">
            <v>0</v>
          </cell>
          <cell r="D87" t="str">
            <v>F</v>
          </cell>
          <cell r="E87" t="str">
            <v>12.2.1.1</v>
          </cell>
          <cell r="F87" t="str">
            <v>Cabo meio duro de cobre unipolar , com isolação em PVC 0,6/1kV 50mm²</v>
          </cell>
          <cell r="G87" t="str">
            <v>m</v>
          </cell>
          <cell r="H87">
            <v>62</v>
          </cell>
          <cell r="I87">
            <v>45</v>
          </cell>
          <cell r="J87">
            <v>2790</v>
          </cell>
          <cell r="K87">
            <v>45</v>
          </cell>
          <cell r="L87">
            <v>2790</v>
          </cell>
          <cell r="M87">
            <v>-1.5982951518380695E-3</v>
          </cell>
          <cell r="N87">
            <v>57.661538461538456</v>
          </cell>
          <cell r="O87">
            <v>0</v>
          </cell>
          <cell r="P87">
            <v>-57.661538461538456</v>
          </cell>
          <cell r="Q87" t="str">
            <v>Comp677</v>
          </cell>
        </row>
        <row r="88">
          <cell r="B88">
            <v>4414</v>
          </cell>
          <cell r="C88">
            <v>0</v>
          </cell>
          <cell r="D88" t="str">
            <v>F</v>
          </cell>
          <cell r="E88" t="str">
            <v>12.2.1.1</v>
          </cell>
          <cell r="F88" t="str">
            <v>Cabo meio duro de cobre unipolar , com isolação em PVC 0,6/1kV 70mm²</v>
          </cell>
          <cell r="G88" t="str">
            <v>m</v>
          </cell>
          <cell r="H88">
            <v>92</v>
          </cell>
          <cell r="I88">
            <v>53.2</v>
          </cell>
          <cell r="J88">
            <v>4894.3999999999996</v>
          </cell>
          <cell r="K88">
            <v>53.2</v>
          </cell>
          <cell r="L88">
            <v>4894.3999999999996</v>
          </cell>
          <cell r="M88">
            <v>-3.0080616051020304E-4</v>
          </cell>
          <cell r="N88">
            <v>127.82307692307691</v>
          </cell>
          <cell r="O88">
            <v>0</v>
          </cell>
          <cell r="P88">
            <v>-127.82307692307691</v>
          </cell>
          <cell r="Q88" t="str">
            <v>Comp678</v>
          </cell>
        </row>
        <row r="89">
          <cell r="B89">
            <v>1724</v>
          </cell>
          <cell r="C89">
            <v>0</v>
          </cell>
          <cell r="D89" t="str">
            <v>F</v>
          </cell>
          <cell r="E89" t="str">
            <v>15.5.1.34</v>
          </cell>
          <cell r="F89" t="str">
            <v>Cabo meio duro de cobre unipolar , com isolação em PVC 0,6/1kV 95mm²</v>
          </cell>
          <cell r="G89" t="str">
            <v>m</v>
          </cell>
          <cell r="H89">
            <v>50</v>
          </cell>
          <cell r="I89">
            <v>60</v>
          </cell>
          <cell r="J89">
            <v>3000</v>
          </cell>
          <cell r="K89">
            <v>60</v>
          </cell>
          <cell r="L89">
            <v>3000</v>
          </cell>
          <cell r="M89">
            <v>-1.607717041800627E-3</v>
          </cell>
          <cell r="N89">
            <v>42.992307692307691</v>
          </cell>
          <cell r="O89">
            <v>0</v>
          </cell>
          <cell r="P89">
            <v>-42.992307692307691</v>
          </cell>
          <cell r="Q89" t="str">
            <v>Comp679</v>
          </cell>
        </row>
        <row r="90">
          <cell r="B90">
            <v>1736</v>
          </cell>
          <cell r="C90">
            <v>0</v>
          </cell>
          <cell r="D90" t="str">
            <v>F</v>
          </cell>
          <cell r="E90" t="str">
            <v>15.6.1.1</v>
          </cell>
          <cell r="F90" t="str">
            <v>Cabo meio duro de cobre unipolar , com isolação em PVC 0,6/1kV 240mm²</v>
          </cell>
          <cell r="G90" t="str">
            <v>m</v>
          </cell>
          <cell r="H90">
            <v>440</v>
          </cell>
          <cell r="I90">
            <v>186</v>
          </cell>
          <cell r="J90">
            <v>81840</v>
          </cell>
          <cell r="K90">
            <v>186</v>
          </cell>
          <cell r="L90">
            <v>81840</v>
          </cell>
          <cell r="M90">
            <v>-3.1855249745138536E-5</v>
          </cell>
          <cell r="N90">
            <v>241.46923076923079</v>
          </cell>
          <cell r="O90">
            <v>0</v>
          </cell>
          <cell r="P90">
            <v>-241.46923076923079</v>
          </cell>
          <cell r="Q90" t="str">
            <v>Comp680</v>
          </cell>
        </row>
        <row r="91">
          <cell r="B91">
            <v>1728</v>
          </cell>
          <cell r="C91">
            <v>0</v>
          </cell>
          <cell r="D91" t="str">
            <v>F</v>
          </cell>
          <cell r="E91" t="str">
            <v>15.5.1.38</v>
          </cell>
          <cell r="F91" t="str">
            <v>Caixa de alumínio para medição trifásica BT com transformador de corrente, conforme norma CELPA</v>
          </cell>
          <cell r="G91" t="str">
            <v>un</v>
          </cell>
          <cell r="H91">
            <v>3</v>
          </cell>
          <cell r="I91">
            <v>1560</v>
          </cell>
          <cell r="J91">
            <v>4680</v>
          </cell>
          <cell r="K91">
            <v>1560</v>
          </cell>
          <cell r="L91">
            <v>4680</v>
          </cell>
          <cell r="M91">
            <v>-2.3077245835623206E-4</v>
          </cell>
          <cell r="N91">
            <v>366.57692307692304</v>
          </cell>
          <cell r="O91">
            <v>0</v>
          </cell>
          <cell r="P91">
            <v>-366.57692307692304</v>
          </cell>
          <cell r="Q91" t="str">
            <v>Comp681</v>
          </cell>
        </row>
        <row r="92">
          <cell r="B92">
            <v>521</v>
          </cell>
          <cell r="C92">
            <v>0</v>
          </cell>
          <cell r="D92" t="str">
            <v>F</v>
          </cell>
          <cell r="E92" t="str">
            <v>7.2.4.1.34</v>
          </cell>
          <cell r="F92" t="str">
            <v>Cap c/ bolsas JGS FºFº DN 150mm Inclusive anel de borracha.</v>
          </cell>
          <cell r="G92" t="str">
            <v>pç</v>
          </cell>
          <cell r="H92">
            <v>1</v>
          </cell>
          <cell r="I92">
            <v>135.47</v>
          </cell>
          <cell r="J92">
            <v>135.47</v>
          </cell>
          <cell r="K92">
            <v>135.47</v>
          </cell>
          <cell r="L92">
            <v>135.47</v>
          </cell>
          <cell r="M92">
            <v>1.048965719796513E-5</v>
          </cell>
          <cell r="N92">
            <v>733.33076923076919</v>
          </cell>
          <cell r="O92">
            <v>0</v>
          </cell>
          <cell r="P92">
            <v>-733.33076923076919</v>
          </cell>
          <cell r="Q92" t="str">
            <v>Comp682</v>
          </cell>
        </row>
        <row r="93">
          <cell r="B93">
            <v>396</v>
          </cell>
          <cell r="C93">
            <v>0</v>
          </cell>
          <cell r="D93" t="str">
            <v>F</v>
          </cell>
          <cell r="E93" t="str">
            <v>7.1.4.9</v>
          </cell>
          <cell r="F93" t="str">
            <v>Cap c/ bolsas jgs FoFo DN 300 32,100kg</v>
          </cell>
          <cell r="G93" t="str">
            <v>pc</v>
          </cell>
          <cell r="H93">
            <v>2</v>
          </cell>
          <cell r="I93">
            <v>556.23</v>
          </cell>
          <cell r="J93">
            <v>1112.46</v>
          </cell>
          <cell r="K93">
            <v>556.23</v>
          </cell>
          <cell r="L93">
            <v>1112.46</v>
          </cell>
          <cell r="M93">
            <v>0</v>
          </cell>
          <cell r="N93">
            <v>2.7923076923076922</v>
          </cell>
          <cell r="O93">
            <v>0</v>
          </cell>
          <cell r="P93">
            <v>-2.7923076923076922</v>
          </cell>
          <cell r="Q93" t="str">
            <v>Comp683</v>
          </cell>
        </row>
        <row r="94">
          <cell r="B94">
            <v>397</v>
          </cell>
          <cell r="C94">
            <v>0</v>
          </cell>
          <cell r="D94" t="str">
            <v>F</v>
          </cell>
          <cell r="E94" t="str">
            <v>7.1.4.10</v>
          </cell>
          <cell r="F94" t="str">
            <v>Cap c/ bolsas jgs FoFo DN 400 51,500kg</v>
          </cell>
          <cell r="G94" t="str">
            <v>pç</v>
          </cell>
          <cell r="H94">
            <v>1</v>
          </cell>
          <cell r="I94">
            <v>1012.62</v>
          </cell>
          <cell r="J94">
            <v>1012.62</v>
          </cell>
          <cell r="K94">
            <v>1012.62</v>
          </cell>
          <cell r="L94">
            <v>1012.62</v>
          </cell>
          <cell r="M94">
            <v>0</v>
          </cell>
          <cell r="N94">
            <v>3.0076923076923072</v>
          </cell>
          <cell r="O94">
            <v>0</v>
          </cell>
          <cell r="P94">
            <v>-3.0076923076923072</v>
          </cell>
          <cell r="Q94" t="str">
            <v>Comp684</v>
          </cell>
        </row>
        <row r="95">
          <cell r="B95">
            <v>1470</v>
          </cell>
          <cell r="C95">
            <v>0</v>
          </cell>
          <cell r="D95" t="str">
            <v>F</v>
          </cell>
          <cell r="E95" t="str">
            <v>13.4.5</v>
          </cell>
          <cell r="F95" t="str">
            <v>CAP em PVC PBA JE cl20 DN  75</v>
          </cell>
          <cell r="G95" t="str">
            <v>pç</v>
          </cell>
          <cell r="H95">
            <v>9</v>
          </cell>
          <cell r="I95">
            <v>11.14</v>
          </cell>
          <cell r="J95">
            <v>100.26</v>
          </cell>
          <cell r="K95">
            <v>11.14</v>
          </cell>
          <cell r="L95">
            <v>100.26</v>
          </cell>
          <cell r="M95">
            <v>-9.7895252080271167E-4</v>
          </cell>
          <cell r="N95">
            <v>15.7</v>
          </cell>
          <cell r="O95">
            <v>0</v>
          </cell>
          <cell r="P95">
            <v>-15.7</v>
          </cell>
          <cell r="Q95" t="str">
            <v>Comp685</v>
          </cell>
        </row>
        <row r="96">
          <cell r="B96">
            <v>1469</v>
          </cell>
          <cell r="C96">
            <v>0</v>
          </cell>
          <cell r="D96" t="str">
            <v>F</v>
          </cell>
          <cell r="E96" t="str">
            <v>13.4.4</v>
          </cell>
          <cell r="F96" t="str">
            <v xml:space="preserve">CAP em PVC PBA JE cl20 DN 100 </v>
          </cell>
          <cell r="G96" t="str">
            <v>pç</v>
          </cell>
          <cell r="H96">
            <v>1</v>
          </cell>
          <cell r="I96">
            <v>20.7</v>
          </cell>
          <cell r="J96">
            <v>20.7</v>
          </cell>
          <cell r="K96">
            <v>20.7</v>
          </cell>
          <cell r="L96">
            <v>20.7</v>
          </cell>
          <cell r="M96">
            <v>-6.2695924764890609E-3</v>
          </cell>
          <cell r="N96">
            <v>2.4384615384615382</v>
          </cell>
          <cell r="O96">
            <v>0</v>
          </cell>
          <cell r="P96">
            <v>-2.4384615384615382</v>
          </cell>
          <cell r="Q96" t="str">
            <v>Comp686</v>
          </cell>
        </row>
        <row r="97">
          <cell r="B97">
            <v>4170</v>
          </cell>
          <cell r="C97">
            <v>0</v>
          </cell>
          <cell r="D97" t="str">
            <v>F</v>
          </cell>
          <cell r="E97" t="str">
            <v>10.7.1.2.5</v>
          </cell>
          <cell r="F97" t="str">
            <v>CAP Fofo c/bolsa PN 10 DN 300mm</v>
          </cell>
          <cell r="G97" t="str">
            <v>pc</v>
          </cell>
          <cell r="H97">
            <v>4</v>
          </cell>
          <cell r="I97">
            <v>556.23</v>
          </cell>
          <cell r="J97">
            <v>2224.92</v>
          </cell>
          <cell r="K97">
            <v>556.23</v>
          </cell>
          <cell r="L97">
            <v>2224.92</v>
          </cell>
          <cell r="M97">
            <v>-3.7425149700598404E-3</v>
          </cell>
          <cell r="N97">
            <v>10.238461538461538</v>
          </cell>
          <cell r="O97">
            <v>0</v>
          </cell>
          <cell r="P97">
            <v>-10.238461538461538</v>
          </cell>
          <cell r="Q97" t="str">
            <v>Comp687</v>
          </cell>
        </row>
        <row r="98">
          <cell r="B98">
            <v>4198</v>
          </cell>
          <cell r="C98">
            <v>0</v>
          </cell>
          <cell r="D98" t="str">
            <v>F</v>
          </cell>
          <cell r="E98" t="str">
            <v>10.7.1.7.4</v>
          </cell>
          <cell r="F98" t="str">
            <v>CAP Fofo c/bolsa PN 10 DN 400mm</v>
          </cell>
          <cell r="G98" t="str">
            <v>und</v>
          </cell>
          <cell r="H98">
            <v>6</v>
          </cell>
          <cell r="I98">
            <v>1012.62</v>
          </cell>
          <cell r="J98">
            <v>6075.72</v>
          </cell>
          <cell r="K98">
            <v>1012.62</v>
          </cell>
          <cell r="L98">
            <v>6075.72</v>
          </cell>
          <cell r="M98">
            <v>-1.4677103718200302E-3</v>
          </cell>
          <cell r="N98">
            <v>15.7</v>
          </cell>
          <cell r="O98">
            <v>0</v>
          </cell>
          <cell r="P98">
            <v>-15.7</v>
          </cell>
          <cell r="Q98" t="str">
            <v>Comp688</v>
          </cell>
        </row>
        <row r="99">
          <cell r="B99">
            <v>1383</v>
          </cell>
          <cell r="C99">
            <v>0</v>
          </cell>
          <cell r="D99" t="str">
            <v>F</v>
          </cell>
          <cell r="E99" t="str">
            <v>12.4.1</v>
          </cell>
          <cell r="F99" t="str">
            <v>CAP FoFo jgs DN 100 2,600 kg</v>
          </cell>
          <cell r="G99" t="str">
            <v>pç</v>
          </cell>
          <cell r="H99">
            <v>4</v>
          </cell>
          <cell r="I99">
            <v>82</v>
          </cell>
          <cell r="J99">
            <v>328</v>
          </cell>
          <cell r="K99">
            <v>82</v>
          </cell>
          <cell r="L99">
            <v>328</v>
          </cell>
          <cell r="M99">
            <v>-1.0010010010009784E-3</v>
          </cell>
          <cell r="N99">
            <v>7.6769230769230772</v>
          </cell>
          <cell r="O99">
            <v>0</v>
          </cell>
          <cell r="P99">
            <v>-7.6769230769230772</v>
          </cell>
          <cell r="Q99" t="str">
            <v>Comp689</v>
          </cell>
        </row>
        <row r="100">
          <cell r="B100">
            <v>1384</v>
          </cell>
          <cell r="C100">
            <v>0</v>
          </cell>
          <cell r="D100" t="str">
            <v>F</v>
          </cell>
          <cell r="E100" t="str">
            <v>12.4.2</v>
          </cell>
          <cell r="F100" t="str">
            <v>CAP FoFo jgs DN 150 9,400 kg</v>
          </cell>
          <cell r="G100" t="str">
            <v>pç</v>
          </cell>
          <cell r="H100">
            <v>1</v>
          </cell>
          <cell r="I100">
            <v>135.47</v>
          </cell>
          <cell r="J100">
            <v>135.47</v>
          </cell>
          <cell r="K100">
            <v>135.47</v>
          </cell>
          <cell r="L100">
            <v>135.47</v>
          </cell>
          <cell r="M100">
            <v>3.2362459546926292E-3</v>
          </cell>
          <cell r="N100">
            <v>14.307692307692308</v>
          </cell>
          <cell r="O100">
            <v>0</v>
          </cell>
          <cell r="P100">
            <v>-14.307692307692308</v>
          </cell>
          <cell r="Q100" t="str">
            <v>Comp690</v>
          </cell>
        </row>
        <row r="101">
          <cell r="B101">
            <v>582</v>
          </cell>
          <cell r="C101">
            <v>0</v>
          </cell>
          <cell r="D101" t="str">
            <v>F</v>
          </cell>
          <cell r="E101" t="str">
            <v>7.2.5.1.24</v>
          </cell>
          <cell r="F101" t="str">
            <v>Cap PVC-PBA (NBR 10351) P/ Rede de Água JE PB DN  50mm</v>
          </cell>
          <cell r="G101" t="str">
            <v>un</v>
          </cell>
          <cell r="H101">
            <v>14</v>
          </cell>
          <cell r="I101">
            <v>4.97</v>
          </cell>
          <cell r="J101">
            <v>69.58</v>
          </cell>
          <cell r="K101">
            <v>4.97</v>
          </cell>
          <cell r="L101">
            <v>69.58</v>
          </cell>
          <cell r="M101">
            <v>4.4247787610620648E-3</v>
          </cell>
          <cell r="N101">
            <v>8.7307692307692317</v>
          </cell>
          <cell r="O101">
            <v>0</v>
          </cell>
          <cell r="P101">
            <v>-8.7307692307692317</v>
          </cell>
          <cell r="Q101" t="str">
            <v>Comp691</v>
          </cell>
        </row>
        <row r="102">
          <cell r="B102">
            <v>583</v>
          </cell>
          <cell r="C102">
            <v>0</v>
          </cell>
          <cell r="D102" t="str">
            <v>F</v>
          </cell>
          <cell r="E102" t="str">
            <v>7.2.5.1.25</v>
          </cell>
          <cell r="F102" t="str">
            <v>Cap PVC-PBA (NBR 10351) P/ Rede de Água JE PB DN 100mm</v>
          </cell>
          <cell r="G102" t="str">
            <v>un</v>
          </cell>
          <cell r="H102">
            <v>1</v>
          </cell>
          <cell r="I102">
            <v>20.7</v>
          </cell>
          <cell r="J102">
            <v>20.7</v>
          </cell>
          <cell r="K102">
            <v>20.7</v>
          </cell>
          <cell r="L102">
            <v>20.7</v>
          </cell>
          <cell r="M102">
            <v>-9.7895252080271167E-4</v>
          </cell>
          <cell r="N102">
            <v>15.7</v>
          </cell>
          <cell r="O102">
            <v>0</v>
          </cell>
          <cell r="P102">
            <v>-15.7</v>
          </cell>
          <cell r="Q102" t="str">
            <v>Comp692</v>
          </cell>
        </row>
        <row r="103">
          <cell r="B103">
            <v>1685</v>
          </cell>
          <cell r="C103">
            <v>0</v>
          </cell>
          <cell r="D103" t="str">
            <v>F</v>
          </cell>
          <cell r="E103" t="str">
            <v>15.4.1.6</v>
          </cell>
          <cell r="F103" t="str">
            <v>CCM para comando e proteção de 16 motores de 3CV com partida direta, conforme diagrama unifilar e folha de dados</v>
          </cell>
          <cell r="G103" t="str">
            <v>un</v>
          </cell>
          <cell r="H103">
            <v>1</v>
          </cell>
          <cell r="I103">
            <v>24000</v>
          </cell>
          <cell r="J103">
            <v>24000</v>
          </cell>
          <cell r="K103">
            <v>24000</v>
          </cell>
          <cell r="L103">
            <v>24000</v>
          </cell>
          <cell r="M103">
            <v>-3.7425149700598404E-3</v>
          </cell>
          <cell r="N103">
            <v>10.238461538461538</v>
          </cell>
          <cell r="O103">
            <v>0</v>
          </cell>
          <cell r="P103">
            <v>-10.238461538461538</v>
          </cell>
          <cell r="Q103" t="str">
            <v>Comp693</v>
          </cell>
        </row>
        <row r="104">
          <cell r="B104">
            <v>1670</v>
          </cell>
          <cell r="C104">
            <v>0</v>
          </cell>
          <cell r="D104" t="str">
            <v>F</v>
          </cell>
          <cell r="E104" t="str">
            <v>15.3.1.18</v>
          </cell>
          <cell r="F104" t="str">
            <v>CCM para comando e proteção de 24 motores de 3CV com partida direta, conforme diagrama unifilar e folha de dados</v>
          </cell>
          <cell r="G104" t="str">
            <v>un</v>
          </cell>
          <cell r="H104">
            <v>1</v>
          </cell>
          <cell r="I104">
            <v>30000</v>
          </cell>
          <cell r="J104">
            <v>30000</v>
          </cell>
          <cell r="K104">
            <v>30000</v>
          </cell>
          <cell r="L104">
            <v>30000</v>
          </cell>
          <cell r="M104">
            <v>-1.4677103718200302E-3</v>
          </cell>
          <cell r="N104">
            <v>15.7</v>
          </cell>
          <cell r="O104">
            <v>0</v>
          </cell>
          <cell r="P104">
            <v>-15.7</v>
          </cell>
          <cell r="Q104" t="str">
            <v>Comp694</v>
          </cell>
        </row>
        <row r="105">
          <cell r="B105">
            <v>5421</v>
          </cell>
          <cell r="C105">
            <v>0</v>
          </cell>
          <cell r="D105" t="str">
            <v>F</v>
          </cell>
          <cell r="E105" t="str">
            <v>12.6.4.1.25</v>
          </cell>
          <cell r="F105" t="str">
            <v>CCM para comando e proteção de motores 5CV (1+1)  com conversor de frequencia:</v>
          </cell>
          <cell r="G105" t="str">
            <v>un</v>
          </cell>
          <cell r="H105">
            <v>2</v>
          </cell>
          <cell r="I105">
            <v>14400</v>
          </cell>
          <cell r="J105">
            <v>28800</v>
          </cell>
          <cell r="K105">
            <v>14400</v>
          </cell>
          <cell r="L105">
            <v>28800</v>
          </cell>
          <cell r="M105">
            <v>-9.5238095238037168E-5</v>
          </cell>
          <cell r="N105">
            <v>2261.3230769230772</v>
          </cell>
          <cell r="O105">
            <v>0</v>
          </cell>
          <cell r="P105">
            <v>-2261.3230769230772</v>
          </cell>
          <cell r="Q105" t="str">
            <v>Comp695</v>
          </cell>
        </row>
        <row r="106">
          <cell r="B106">
            <v>4963</v>
          </cell>
          <cell r="C106">
            <v>0</v>
          </cell>
          <cell r="D106" t="str">
            <v>F</v>
          </cell>
          <cell r="E106" t="str">
            <v>12.4.4.1.25</v>
          </cell>
          <cell r="F106" t="str">
            <v>CCM para comando e proteção de motores 10CV (1+1)  com conversor de frequencia composta por:</v>
          </cell>
          <cell r="G106" t="str">
            <v>un</v>
          </cell>
          <cell r="H106">
            <v>1</v>
          </cell>
          <cell r="I106">
            <v>26200</v>
          </cell>
          <cell r="J106">
            <v>26200</v>
          </cell>
          <cell r="K106">
            <v>26200</v>
          </cell>
          <cell r="L106">
            <v>26200</v>
          </cell>
          <cell r="M106">
            <v>-1.6291951775837532E-4</v>
          </cell>
          <cell r="N106">
            <v>47.207692307692298</v>
          </cell>
          <cell r="O106">
            <v>0</v>
          </cell>
          <cell r="P106">
            <v>-47.207692307692298</v>
          </cell>
          <cell r="Q106" t="str">
            <v>Comp696</v>
          </cell>
        </row>
        <row r="107">
          <cell r="B107">
            <v>4739</v>
          </cell>
          <cell r="C107">
            <v>0</v>
          </cell>
          <cell r="D107" t="str">
            <v>F</v>
          </cell>
          <cell r="E107" t="str">
            <v>12.3.4.1.25</v>
          </cell>
          <cell r="F107" t="str">
            <v>CCM para comando e proteção de motores 20CV (1+1)  com conversor de frequencia composto por:</v>
          </cell>
          <cell r="G107" t="str">
            <v>un</v>
          </cell>
          <cell r="H107">
            <v>1</v>
          </cell>
          <cell r="I107">
            <v>63600</v>
          </cell>
          <cell r="J107">
            <v>63600</v>
          </cell>
          <cell r="K107">
            <v>63600</v>
          </cell>
          <cell r="L107">
            <v>63600</v>
          </cell>
          <cell r="M107">
            <v>0</v>
          </cell>
          <cell r="N107">
            <v>31.323076923076922</v>
          </cell>
          <cell r="O107">
            <v>0</v>
          </cell>
          <cell r="P107">
            <v>-31.323076923076922</v>
          </cell>
          <cell r="Q107" t="str">
            <v>Comp697</v>
          </cell>
        </row>
        <row r="108">
          <cell r="B108">
            <v>4513</v>
          </cell>
          <cell r="C108">
            <v>0</v>
          </cell>
          <cell r="D108" t="str">
            <v>F</v>
          </cell>
          <cell r="E108" t="str">
            <v>12.2.4.1.25</v>
          </cell>
          <cell r="F108" t="str">
            <v>CCM para comando e proteção de motores30CV (1+1)  com conversor de frequencia composto por:</v>
          </cell>
          <cell r="G108" t="str">
            <v>un</v>
          </cell>
          <cell r="H108">
            <v>1</v>
          </cell>
          <cell r="I108">
            <v>92000</v>
          </cell>
          <cell r="J108">
            <v>92000</v>
          </cell>
          <cell r="K108">
            <v>92000</v>
          </cell>
          <cell r="L108">
            <v>92000</v>
          </cell>
          <cell r="M108">
            <v>-1.4306151645206988E-3</v>
          </cell>
          <cell r="N108">
            <v>10.738461538461539</v>
          </cell>
          <cell r="O108">
            <v>0</v>
          </cell>
          <cell r="P108">
            <v>-10.738461538461539</v>
          </cell>
          <cell r="Q108" t="str">
            <v>Comp698</v>
          </cell>
        </row>
        <row r="109">
          <cell r="B109">
            <v>1738</v>
          </cell>
          <cell r="C109">
            <v>0</v>
          </cell>
          <cell r="D109" t="str">
            <v>F</v>
          </cell>
          <cell r="E109" t="str">
            <v>15.6.1.3</v>
          </cell>
          <cell r="F109" t="str">
            <v>CCM para comando e proteção de motores 100CV (1+1)  com conversor de frequencia</v>
          </cell>
          <cell r="G109" t="str">
            <v>un</v>
          </cell>
          <cell r="H109">
            <v>1</v>
          </cell>
          <cell r="I109">
            <v>148000</v>
          </cell>
          <cell r="J109">
            <v>148000</v>
          </cell>
          <cell r="K109">
            <v>148000</v>
          </cell>
          <cell r="L109">
            <v>148000</v>
          </cell>
          <cell r="M109">
            <v>7.6335877862598878E-4</v>
          </cell>
          <cell r="N109">
            <v>30.253846153846151</v>
          </cell>
          <cell r="O109">
            <v>0</v>
          </cell>
          <cell r="P109">
            <v>-30.253846153846151</v>
          </cell>
          <cell r="Q109" t="str">
            <v>Comp699</v>
          </cell>
        </row>
        <row r="110">
          <cell r="B110">
            <v>5196</v>
          </cell>
          <cell r="C110">
            <v>0</v>
          </cell>
          <cell r="D110" t="str">
            <v>F</v>
          </cell>
          <cell r="E110" t="str">
            <v>12.5.4.1.25</v>
          </cell>
          <cell r="F110" t="str">
            <v>CCM para comando e proteção de motores 150CV (1+1)  com conversor de frequencia composto por:</v>
          </cell>
          <cell r="G110" t="str">
            <v>un</v>
          </cell>
          <cell r="H110">
            <v>1</v>
          </cell>
          <cell r="I110">
            <v>268000</v>
          </cell>
          <cell r="J110">
            <v>268000</v>
          </cell>
          <cell r="K110">
            <v>268000</v>
          </cell>
          <cell r="L110">
            <v>268000</v>
          </cell>
          <cell r="M110">
            <v>0</v>
          </cell>
          <cell r="N110">
            <v>32.261538461538464</v>
          </cell>
          <cell r="O110">
            <v>0</v>
          </cell>
          <cell r="P110">
            <v>-32.261538461538464</v>
          </cell>
          <cell r="Q110" t="str">
            <v>Comp700</v>
          </cell>
        </row>
        <row r="111">
          <cell r="B111">
            <v>4359</v>
          </cell>
          <cell r="C111">
            <v>0</v>
          </cell>
          <cell r="D111" t="str">
            <v>F</v>
          </cell>
          <cell r="E111" t="str">
            <v>12.1.4.1.3</v>
          </cell>
          <cell r="F111" t="str">
            <v>CCM para comando e proteção de motores 100CV (2+1)  com conversor de frequencia</v>
          </cell>
          <cell r="G111" t="str">
            <v>un</v>
          </cell>
          <cell r="H111">
            <v>1</v>
          </cell>
          <cell r="I111">
            <v>250000</v>
          </cell>
          <cell r="J111">
            <v>250000</v>
          </cell>
          <cell r="K111">
            <v>250000</v>
          </cell>
          <cell r="L111">
            <v>250000</v>
          </cell>
          <cell r="M111">
            <v>0</v>
          </cell>
          <cell r="N111">
            <v>20.892307692307693</v>
          </cell>
          <cell r="O111">
            <v>0</v>
          </cell>
          <cell r="P111">
            <v>-20.892307692307693</v>
          </cell>
          <cell r="Q111" t="str">
            <v>Comp701</v>
          </cell>
        </row>
        <row r="112">
          <cell r="B112">
            <v>1694</v>
          </cell>
          <cell r="C112">
            <v>0</v>
          </cell>
          <cell r="D112" t="str">
            <v>F</v>
          </cell>
          <cell r="E112" t="str">
            <v>15.5.1.4</v>
          </cell>
          <cell r="F112" t="str">
            <v>Chave fusível tipo expulsão 15kV - 100A - 10kA</v>
          </cell>
          <cell r="G112" t="str">
            <v>un</v>
          </cell>
          <cell r="H112">
            <v>9</v>
          </cell>
          <cell r="I112">
            <v>284.45999999999998</v>
          </cell>
          <cell r="J112">
            <v>2560.14</v>
          </cell>
          <cell r="K112">
            <v>284.45999999999998</v>
          </cell>
          <cell r="L112">
            <v>2560.14</v>
          </cell>
          <cell r="M112">
            <v>4.179204279504134E-4</v>
          </cell>
          <cell r="N112">
            <v>92.069230769230771</v>
          </cell>
          <cell r="O112">
            <v>0</v>
          </cell>
          <cell r="P112">
            <v>-92.069230769230771</v>
          </cell>
          <cell r="Q112" t="str">
            <v>Comp702</v>
          </cell>
        </row>
        <row r="113">
          <cell r="B113">
            <v>130</v>
          </cell>
          <cell r="C113">
            <v>0</v>
          </cell>
          <cell r="D113" t="str">
            <v>F</v>
          </cell>
          <cell r="E113" t="str">
            <v>3.3.2.2</v>
          </cell>
          <cell r="F113" t="str">
            <v>Comporta de superficie com acionamento direto na gaveta, com área do canal de 0,401 m² ate 0,90 m², fornecimento.</v>
          </cell>
          <cell r="G113" t="str">
            <v>un</v>
          </cell>
          <cell r="H113">
            <v>8</v>
          </cell>
          <cell r="I113">
            <v>60000</v>
          </cell>
          <cell r="J113">
            <v>480000</v>
          </cell>
          <cell r="K113">
            <v>60000</v>
          </cell>
          <cell r="L113">
            <v>480000</v>
          </cell>
          <cell r="M113">
            <v>-3.3246259795782773E-4</v>
          </cell>
          <cell r="N113">
            <v>161.90769230769229</v>
          </cell>
          <cell r="O113">
            <v>0</v>
          </cell>
          <cell r="P113">
            <v>-161.90769230769229</v>
          </cell>
          <cell r="Q113" t="str">
            <v>Comp703</v>
          </cell>
        </row>
        <row r="114">
          <cell r="B114">
            <v>1603</v>
          </cell>
          <cell r="C114">
            <v>0</v>
          </cell>
          <cell r="D114" t="str">
            <v>F</v>
          </cell>
          <cell r="E114" t="str">
            <v>15.2.1.3</v>
          </cell>
          <cell r="F114" t="str">
            <v>Computador com sistema base: Processador Pentium IV,64 bit Memória: 1GB DDR2 667MHz Disco rigido: : 160GB Midia optica: Gravador de DVD 16x DVD+/-RW Leitor de memory card na base 3,5 polegadas Monitor 17" LCD Placa de video 256MB Placa de Audio-Som Alto-F</v>
          </cell>
          <cell r="G114" t="str">
            <v>un</v>
          </cell>
          <cell r="H114">
            <v>2</v>
          </cell>
          <cell r="I114">
            <v>11600</v>
          </cell>
          <cell r="J114">
            <v>23200</v>
          </cell>
          <cell r="K114">
            <v>11600</v>
          </cell>
          <cell r="L114">
            <v>23200</v>
          </cell>
          <cell r="M114">
            <v>0</v>
          </cell>
          <cell r="N114">
            <v>28.123076923076919</v>
          </cell>
          <cell r="O114">
            <v>0</v>
          </cell>
          <cell r="P114">
            <v>-28.123076923076919</v>
          </cell>
          <cell r="Q114" t="str">
            <v>Comp704</v>
          </cell>
        </row>
        <row r="115">
          <cell r="B115">
            <v>4339</v>
          </cell>
          <cell r="C115">
            <v>0</v>
          </cell>
          <cell r="D115" t="str">
            <v>F</v>
          </cell>
          <cell r="E115" t="str">
            <v>12.1.3.1.9</v>
          </cell>
          <cell r="F115" t="str">
            <v>Condulete de PVC rígido rosqueável tipo C  DN  3/4"</v>
          </cell>
          <cell r="G115" t="str">
            <v>un</v>
          </cell>
          <cell r="H115">
            <v>28</v>
          </cell>
          <cell r="I115">
            <v>8.11</v>
          </cell>
          <cell r="J115">
            <v>227.08</v>
          </cell>
          <cell r="K115">
            <v>8.11</v>
          </cell>
          <cell r="L115">
            <v>227.08</v>
          </cell>
          <cell r="M115">
            <v>1.0537407797661658E-4</v>
          </cell>
          <cell r="N115">
            <v>73.007692307692309</v>
          </cell>
          <cell r="O115">
            <v>0</v>
          </cell>
          <cell r="P115">
            <v>-73.007692307692309</v>
          </cell>
          <cell r="Q115" t="str">
            <v>Comp705</v>
          </cell>
        </row>
        <row r="116">
          <cell r="B116">
            <v>1589</v>
          </cell>
          <cell r="C116">
            <v>0</v>
          </cell>
          <cell r="D116" t="str">
            <v>F</v>
          </cell>
          <cell r="E116" t="str">
            <v>15.1.1.8</v>
          </cell>
          <cell r="F116" t="str">
            <v>Condulete de PVC rígido rosqueável tipo C DN  3/4"</v>
          </cell>
          <cell r="G116" t="str">
            <v>un</v>
          </cell>
          <cell r="H116">
            <v>20</v>
          </cell>
          <cell r="I116">
            <v>8.11</v>
          </cell>
          <cell r="J116">
            <v>162.19999999999999</v>
          </cell>
          <cell r="K116">
            <v>8.11</v>
          </cell>
          <cell r="L116">
            <v>162.19999999999999</v>
          </cell>
          <cell r="M116">
            <v>1.9250513347013332E-4</v>
          </cell>
          <cell r="N116">
            <v>119.9</v>
          </cell>
          <cell r="O116">
            <v>0</v>
          </cell>
          <cell r="P116">
            <v>-119.9</v>
          </cell>
          <cell r="Q116" t="str">
            <v>Comp706</v>
          </cell>
        </row>
        <row r="117">
          <cell r="B117">
            <v>4337</v>
          </cell>
          <cell r="C117">
            <v>0</v>
          </cell>
          <cell r="D117" t="str">
            <v>F</v>
          </cell>
          <cell r="E117" t="str">
            <v>12.1.3.1.7</v>
          </cell>
          <cell r="F117" t="str">
            <v>Condulete de PVC rígido rosqueável tipo E  DN  3/4"</v>
          </cell>
          <cell r="G117" t="str">
            <v>un</v>
          </cell>
          <cell r="H117">
            <v>14</v>
          </cell>
          <cell r="I117">
            <v>8.11</v>
          </cell>
          <cell r="J117">
            <v>113.54</v>
          </cell>
          <cell r="K117">
            <v>8.11</v>
          </cell>
          <cell r="L117">
            <v>113.54</v>
          </cell>
          <cell r="M117">
            <v>0</v>
          </cell>
          <cell r="N117">
            <v>138.63076923076923</v>
          </cell>
          <cell r="O117">
            <v>0</v>
          </cell>
          <cell r="P117">
            <v>-138.63076923076923</v>
          </cell>
          <cell r="Q117" t="str">
            <v>Comp707</v>
          </cell>
        </row>
        <row r="118">
          <cell r="B118">
            <v>1588</v>
          </cell>
          <cell r="C118">
            <v>0</v>
          </cell>
          <cell r="D118" t="str">
            <v>F</v>
          </cell>
          <cell r="E118" t="str">
            <v>15.1.1.7</v>
          </cell>
          <cell r="F118" t="str">
            <v>Condulete de PVC rígido rosqueável tipo E DN  3/4"</v>
          </cell>
          <cell r="G118" t="str">
            <v>un</v>
          </cell>
          <cell r="H118">
            <v>12</v>
          </cell>
          <cell r="I118">
            <v>8.11</v>
          </cell>
          <cell r="J118">
            <v>97.32</v>
          </cell>
          <cell r="K118">
            <v>8.11</v>
          </cell>
          <cell r="L118">
            <v>97.32</v>
          </cell>
          <cell r="M118">
            <v>-3.8119198734420934E-5</v>
          </cell>
          <cell r="N118">
            <v>403.57692307692304</v>
          </cell>
          <cell r="O118">
            <v>0</v>
          </cell>
          <cell r="P118">
            <v>-403.57692307692304</v>
          </cell>
          <cell r="Q118" t="str">
            <v>Comp708</v>
          </cell>
        </row>
        <row r="119">
          <cell r="B119">
            <v>1586</v>
          </cell>
          <cell r="C119">
            <v>0</v>
          </cell>
          <cell r="D119" t="str">
            <v>F</v>
          </cell>
          <cell r="E119" t="str">
            <v>15.1.1.5</v>
          </cell>
          <cell r="F119" t="str">
            <v>Condulete de PVC rígido rosqueável tipo LL  DN  3/4"</v>
          </cell>
          <cell r="G119" t="str">
            <v>un</v>
          </cell>
          <cell r="H119">
            <v>19</v>
          </cell>
          <cell r="I119">
            <v>5.53</v>
          </cell>
          <cell r="J119">
            <v>105.07</v>
          </cell>
          <cell r="K119">
            <v>5.53</v>
          </cell>
          <cell r="L119">
            <v>105.07</v>
          </cell>
          <cell r="M119">
            <v>1.4704584889502215E-5</v>
          </cell>
          <cell r="N119">
            <v>523.13076923076915</v>
          </cell>
          <cell r="O119">
            <v>0</v>
          </cell>
          <cell r="P119">
            <v>-523.13076923076915</v>
          </cell>
          <cell r="Q119" t="str">
            <v>Comp709</v>
          </cell>
        </row>
        <row r="120">
          <cell r="B120">
            <v>1587</v>
          </cell>
          <cell r="C120">
            <v>0</v>
          </cell>
          <cell r="D120" t="str">
            <v>F</v>
          </cell>
          <cell r="E120" t="str">
            <v>15.1.1.6</v>
          </cell>
          <cell r="F120" t="str">
            <v>Condulete de PVC rígido rosqueável tipo LR  DN  3/4"</v>
          </cell>
          <cell r="G120" t="str">
            <v>un</v>
          </cell>
          <cell r="H120">
            <v>17</v>
          </cell>
          <cell r="I120">
            <v>5.53</v>
          </cell>
          <cell r="J120">
            <v>94.01</v>
          </cell>
          <cell r="K120">
            <v>5.53</v>
          </cell>
          <cell r="L120">
            <v>94.01</v>
          </cell>
          <cell r="M120">
            <v>-2.734731084774733E-5</v>
          </cell>
          <cell r="N120">
            <v>843.82307692307688</v>
          </cell>
          <cell r="O120">
            <v>0</v>
          </cell>
          <cell r="P120">
            <v>-843.82307692307688</v>
          </cell>
          <cell r="Q120" t="str">
            <v>Comp710</v>
          </cell>
        </row>
        <row r="121">
          <cell r="B121">
            <v>1585</v>
          </cell>
          <cell r="C121">
            <v>0</v>
          </cell>
          <cell r="D121" t="str">
            <v>F</v>
          </cell>
          <cell r="E121" t="str">
            <v>15.1.1.4</v>
          </cell>
          <cell r="F121" t="str">
            <v>Condulete de PVC rígido rosqueável tipo T  DN  3/4"</v>
          </cell>
          <cell r="G121" t="str">
            <v>un</v>
          </cell>
          <cell r="H121">
            <v>20</v>
          </cell>
          <cell r="I121">
            <v>13.4</v>
          </cell>
          <cell r="J121">
            <v>268</v>
          </cell>
          <cell r="K121">
            <v>13.4</v>
          </cell>
          <cell r="L121">
            <v>268</v>
          </cell>
          <cell r="M121">
            <v>-1.4567526555397947E-4</v>
          </cell>
          <cell r="N121">
            <v>633.56153846153836</v>
          </cell>
          <cell r="O121">
            <v>0</v>
          </cell>
          <cell r="P121">
            <v>-633.56153846153836</v>
          </cell>
          <cell r="Q121" t="str">
            <v>Comp711</v>
          </cell>
        </row>
        <row r="122">
          <cell r="B122">
            <v>1625</v>
          </cell>
          <cell r="C122">
            <v>0</v>
          </cell>
          <cell r="D122" t="str">
            <v>F</v>
          </cell>
          <cell r="E122" t="str">
            <v>15.2.2.16</v>
          </cell>
          <cell r="F122" t="str">
            <v>Condulete para uso interno entradas para eletroduto fabricado em liga de  alumínio fundido tampa lisa ø 3/4"  "lr"  ref.: daisa ou equivalente</v>
          </cell>
          <cell r="G122" t="str">
            <v>pÇ</v>
          </cell>
          <cell r="H122">
            <v>13</v>
          </cell>
          <cell r="I122">
            <v>8.52</v>
          </cell>
          <cell r="J122">
            <v>110.76</v>
          </cell>
          <cell r="K122">
            <v>8.52</v>
          </cell>
          <cell r="L122">
            <v>110.76</v>
          </cell>
          <cell r="M122">
            <v>1.5168752370176009E-5</v>
          </cell>
          <cell r="N122">
            <v>1521.3692307692306</v>
          </cell>
          <cell r="O122">
            <v>0</v>
          </cell>
          <cell r="P122">
            <v>-1521.3692307692306</v>
          </cell>
          <cell r="Q122" t="str">
            <v>Comp712</v>
          </cell>
        </row>
        <row r="123">
          <cell r="B123">
            <v>1623</v>
          </cell>
          <cell r="C123">
            <v>0</v>
          </cell>
          <cell r="D123" t="str">
            <v>F</v>
          </cell>
          <cell r="E123" t="str">
            <v>15.2.2.14</v>
          </cell>
          <cell r="F123" t="str">
            <v>Condulete para uso interno entradas para eletroduto fabricado em liga de alumínio fundido tampa lisa ø 3/4"  "t"  ref.: daisa ou equivalente</v>
          </cell>
          <cell r="G123" t="str">
            <v>un</v>
          </cell>
          <cell r="H123">
            <v>14</v>
          </cell>
          <cell r="I123">
            <v>9.11</v>
          </cell>
          <cell r="J123">
            <v>127.54</v>
          </cell>
          <cell r="K123">
            <v>9.11</v>
          </cell>
          <cell r="L123">
            <v>127.54</v>
          </cell>
          <cell r="M123">
            <v>-3.6347114947752335E-3</v>
          </cell>
          <cell r="N123">
            <v>16.869230769230768</v>
          </cell>
          <cell r="O123">
            <v>0</v>
          </cell>
          <cell r="P123">
            <v>-16.869230769230768</v>
          </cell>
          <cell r="Q123" t="str">
            <v>Comp713</v>
          </cell>
        </row>
        <row r="124">
          <cell r="B124">
            <v>1627</v>
          </cell>
          <cell r="C124">
            <v>0</v>
          </cell>
          <cell r="D124" t="str">
            <v>F</v>
          </cell>
          <cell r="E124" t="str">
            <v>15.2.2.18</v>
          </cell>
          <cell r="F124" t="str">
            <v>Condulete para uso interno entradas para eletroduto fabricado em liga de alumínio fundido tampa com equipamento ø 3/4"  "l" com 1</v>
          </cell>
          <cell r="G124" t="str">
            <v>pÇ</v>
          </cell>
          <cell r="H124">
            <v>12</v>
          </cell>
          <cell r="I124">
            <v>14.3</v>
          </cell>
          <cell r="J124">
            <v>171.6</v>
          </cell>
          <cell r="K124">
            <v>14.3</v>
          </cell>
          <cell r="L124">
            <v>171.6</v>
          </cell>
          <cell r="M124">
            <v>2.4770869457535483E-4</v>
          </cell>
          <cell r="N124">
            <v>31.061538461538461</v>
          </cell>
          <cell r="O124">
            <v>0</v>
          </cell>
          <cell r="P124">
            <v>-31.061538461538461</v>
          </cell>
          <cell r="Q124" t="str">
            <v>Comp714</v>
          </cell>
        </row>
        <row r="125">
          <cell r="B125">
            <v>1624</v>
          </cell>
          <cell r="C125">
            <v>0</v>
          </cell>
          <cell r="D125" t="str">
            <v>F</v>
          </cell>
          <cell r="E125" t="str">
            <v>15.2.2.15</v>
          </cell>
          <cell r="F125" t="str">
            <v>Condulete para uso interno entradas para eletroduto fabricado em liga de alumínio fundido tampa lisa ø 3/4"  "ll"  ref.: daisa ou equivalente</v>
          </cell>
          <cell r="G125" t="str">
            <v>pÇ</v>
          </cell>
          <cell r="H125">
            <v>8</v>
          </cell>
          <cell r="I125">
            <v>16.260000000000002</v>
          </cell>
          <cell r="J125">
            <v>130.08000000000001</v>
          </cell>
          <cell r="K125">
            <v>16.260000000000002</v>
          </cell>
          <cell r="L125">
            <v>130.08000000000001</v>
          </cell>
          <cell r="M125">
            <v>5.8462437883655127E-4</v>
          </cell>
          <cell r="N125">
            <v>52.661538461538456</v>
          </cell>
          <cell r="O125">
            <v>0</v>
          </cell>
          <cell r="P125">
            <v>-52.661538461538456</v>
          </cell>
          <cell r="Q125" t="str">
            <v>Comp715</v>
          </cell>
        </row>
        <row r="126">
          <cell r="B126">
            <v>1626</v>
          </cell>
          <cell r="C126">
            <v>0</v>
          </cell>
          <cell r="D126" t="str">
            <v>F</v>
          </cell>
          <cell r="E126" t="str">
            <v>15.2.2.17</v>
          </cell>
          <cell r="F126" t="str">
            <v>Condulete para uso interno entradas para eletroduto fabricado em liga de alumínio fundido tampa com equipamento ø 3/4"  "e" com 1 tomada redonda</v>
          </cell>
          <cell r="G126" t="str">
            <v>pÇ</v>
          </cell>
          <cell r="H126">
            <v>15</v>
          </cell>
          <cell r="I126">
            <v>18.07</v>
          </cell>
          <cell r="J126">
            <v>271.05</v>
          </cell>
          <cell r="K126">
            <v>18.07</v>
          </cell>
          <cell r="L126">
            <v>271.05</v>
          </cell>
          <cell r="M126">
            <v>-4.915454187959245E-5</v>
          </cell>
          <cell r="N126">
            <v>312.96923076923076</v>
          </cell>
          <cell r="O126">
            <v>0</v>
          </cell>
          <cell r="P126">
            <v>-312.96923076923076</v>
          </cell>
          <cell r="Q126" t="str">
            <v>Comp716</v>
          </cell>
        </row>
        <row r="127">
          <cell r="B127">
            <v>1621</v>
          </cell>
          <cell r="C127">
            <v>0</v>
          </cell>
          <cell r="D127" t="str">
            <v>F</v>
          </cell>
          <cell r="E127" t="str">
            <v>15.2.2.12</v>
          </cell>
          <cell r="F127" t="str">
            <v>Condulete para uso interno entradas para eletroduto fabricado em liga de alumínio fundido tampa lisa ø1"  "t" ref.: daisa ou equivalente</v>
          </cell>
          <cell r="G127" t="str">
            <v>pÇ</v>
          </cell>
          <cell r="H127">
            <v>2</v>
          </cell>
          <cell r="I127">
            <v>17.37</v>
          </cell>
          <cell r="J127">
            <v>34.74</v>
          </cell>
          <cell r="K127">
            <v>17.37</v>
          </cell>
          <cell r="L127">
            <v>34.74</v>
          </cell>
          <cell r="M127">
            <v>-3.293156820138865E-5</v>
          </cell>
          <cell r="N127">
            <v>467.15384615384608</v>
          </cell>
          <cell r="O127">
            <v>0</v>
          </cell>
          <cell r="P127">
            <v>-467.15384615384608</v>
          </cell>
          <cell r="Q127" t="str">
            <v>Comp717</v>
          </cell>
        </row>
        <row r="128">
          <cell r="B128">
            <v>1622</v>
          </cell>
          <cell r="C128">
            <v>0</v>
          </cell>
          <cell r="D128" t="str">
            <v>F</v>
          </cell>
          <cell r="E128" t="str">
            <v>15.2.2.13</v>
          </cell>
          <cell r="F128" t="str">
            <v>Condulete para uso interno entradas para eletroduto fabricado em liga de alumínio fundido tampa lisa ø1"  "ll" ref.: daisa ou equivalente</v>
          </cell>
          <cell r="G128" t="str">
            <v>pÇ</v>
          </cell>
          <cell r="H128">
            <v>3</v>
          </cell>
          <cell r="I128">
            <v>31</v>
          </cell>
          <cell r="J128">
            <v>93</v>
          </cell>
          <cell r="K128">
            <v>31</v>
          </cell>
          <cell r="L128">
            <v>93</v>
          </cell>
          <cell r="M128">
            <v>-2.8782894736841813E-3</v>
          </cell>
          <cell r="N128">
            <v>2331.7307692307691</v>
          </cell>
          <cell r="O128">
            <v>0</v>
          </cell>
          <cell r="P128">
            <v>-2331.7307692307691</v>
          </cell>
          <cell r="Q128" t="str">
            <v>Comp718</v>
          </cell>
        </row>
        <row r="129">
          <cell r="B129">
            <v>1701</v>
          </cell>
          <cell r="C129">
            <v>0</v>
          </cell>
          <cell r="D129" t="str">
            <v>F</v>
          </cell>
          <cell r="E129" t="str">
            <v>15.5.1.11</v>
          </cell>
          <cell r="F129" t="str">
            <v>Conector estribo compressão até cabo 1/0</v>
          </cell>
          <cell r="G129" t="str">
            <v>un</v>
          </cell>
          <cell r="H129">
            <v>9</v>
          </cell>
          <cell r="I129">
            <v>30</v>
          </cell>
          <cell r="J129">
            <v>270</v>
          </cell>
          <cell r="K129">
            <v>30</v>
          </cell>
          <cell r="L129">
            <v>270</v>
          </cell>
          <cell r="M129">
            <v>1.2039473684210655E-2</v>
          </cell>
          <cell r="N129">
            <v>2958.2692307692309</v>
          </cell>
          <cell r="O129">
            <v>0</v>
          </cell>
          <cell r="P129">
            <v>-2958.2692307692309</v>
          </cell>
          <cell r="Q129" t="str">
            <v>Comp719</v>
          </cell>
        </row>
        <row r="130">
          <cell r="B130">
            <v>1700</v>
          </cell>
          <cell r="C130">
            <v>0</v>
          </cell>
          <cell r="D130" t="str">
            <v>F</v>
          </cell>
          <cell r="E130" t="str">
            <v>15.5.1.10</v>
          </cell>
          <cell r="F130" t="str">
            <v>Conector parafuso fendido</v>
          </cell>
          <cell r="G130" t="str">
            <v>un</v>
          </cell>
          <cell r="H130">
            <v>39</v>
          </cell>
          <cell r="I130">
            <v>4.37</v>
          </cell>
          <cell r="J130">
            <v>170.43</v>
          </cell>
          <cell r="K130">
            <v>4.37</v>
          </cell>
          <cell r="L130">
            <v>170.43</v>
          </cell>
          <cell r="M130">
            <v>7.3716659965161746E-4</v>
          </cell>
          <cell r="N130">
            <v>114.86923076923077</v>
          </cell>
          <cell r="O130">
            <v>0</v>
          </cell>
          <cell r="P130">
            <v>-114.86923076923077</v>
          </cell>
          <cell r="Q130" t="str">
            <v>Comp720</v>
          </cell>
        </row>
        <row r="131">
          <cell r="B131">
            <v>4634</v>
          </cell>
          <cell r="C131">
            <v>0</v>
          </cell>
          <cell r="D131" t="str">
            <v>F</v>
          </cell>
          <cell r="E131" t="str">
            <v>12.3.1.1.10</v>
          </cell>
          <cell r="F131" t="str">
            <v>Conector perfuração 10-95/1,5-10mm²</v>
          </cell>
          <cell r="G131" t="str">
            <v>un</v>
          </cell>
          <cell r="H131">
            <v>2</v>
          </cell>
          <cell r="I131">
            <v>8.9600000000000009</v>
          </cell>
          <cell r="J131">
            <v>17.920000000000002</v>
          </cell>
          <cell r="K131">
            <v>8.9600000000000009</v>
          </cell>
          <cell r="L131">
            <v>17.920000000000002</v>
          </cell>
          <cell r="M131">
            <v>2.103049421661618E-3</v>
          </cell>
          <cell r="N131">
            <v>7.3307692307692314</v>
          </cell>
          <cell r="O131">
            <v>0</v>
          </cell>
          <cell r="P131">
            <v>-7.3307692307692314</v>
          </cell>
          <cell r="Q131" t="str">
            <v>Comp721</v>
          </cell>
        </row>
        <row r="132">
          <cell r="B132">
            <v>4860</v>
          </cell>
          <cell r="C132">
            <v>0</v>
          </cell>
          <cell r="D132" t="str">
            <v>F</v>
          </cell>
          <cell r="E132" t="str">
            <v>12.4.1.1.10</v>
          </cell>
          <cell r="F132" t="str">
            <v>Conector perfuração 10-95/1,5-16mm²</v>
          </cell>
          <cell r="G132" t="str">
            <v>un</v>
          </cell>
          <cell r="H132">
            <v>2</v>
          </cell>
          <cell r="I132">
            <v>8.9600000000000009</v>
          </cell>
          <cell r="J132">
            <v>17.920000000000002</v>
          </cell>
          <cell r="K132">
            <v>8.9600000000000009</v>
          </cell>
          <cell r="L132">
            <v>17.920000000000002</v>
          </cell>
          <cell r="M132">
            <v>0</v>
          </cell>
          <cell r="N132">
            <v>13.369230769230771</v>
          </cell>
          <cell r="O132">
            <v>0</v>
          </cell>
          <cell r="P132">
            <v>-13.369230769230771</v>
          </cell>
          <cell r="Q132" t="str">
            <v>Comp722</v>
          </cell>
        </row>
        <row r="133">
          <cell r="B133">
            <v>4408</v>
          </cell>
          <cell r="C133">
            <v>0</v>
          </cell>
          <cell r="D133" t="str">
            <v>F</v>
          </cell>
          <cell r="E133" t="str">
            <v>12.2.1.1</v>
          </cell>
          <cell r="F133" t="str">
            <v>Conector perfuração 10-95/1,5-70mm²</v>
          </cell>
          <cell r="G133" t="str">
            <v>un</v>
          </cell>
          <cell r="H133">
            <v>1</v>
          </cell>
          <cell r="I133">
            <v>8.9600000000000009</v>
          </cell>
          <cell r="J133">
            <v>8.9600000000000009</v>
          </cell>
          <cell r="K133">
            <v>8.9600000000000009</v>
          </cell>
          <cell r="L133">
            <v>8.9600000000000009</v>
          </cell>
          <cell r="M133">
            <v>0</v>
          </cell>
          <cell r="N133">
            <v>35.023076923076914</v>
          </cell>
          <cell r="O133">
            <v>0</v>
          </cell>
          <cell r="P133">
            <v>-35.023076923076914</v>
          </cell>
          <cell r="Q133" t="str">
            <v>Comp723</v>
          </cell>
        </row>
        <row r="134">
          <cell r="B134">
            <v>4407</v>
          </cell>
          <cell r="C134">
            <v>0</v>
          </cell>
          <cell r="D134" t="str">
            <v>F</v>
          </cell>
          <cell r="E134" t="str">
            <v>12.2.1.1</v>
          </cell>
          <cell r="F134" t="str">
            <v>Conector pressão (AMPACT)</v>
          </cell>
          <cell r="G134" t="str">
            <v>un</v>
          </cell>
          <cell r="H134">
            <v>20</v>
          </cell>
          <cell r="I134">
            <v>47.6</v>
          </cell>
          <cell r="J134">
            <v>952</v>
          </cell>
          <cell r="K134">
            <v>47.6</v>
          </cell>
          <cell r="L134">
            <v>952</v>
          </cell>
          <cell r="M134">
            <v>4.4130626654914629E-4</v>
          </cell>
          <cell r="N134">
            <v>17.438461538461539</v>
          </cell>
          <cell r="O134">
            <v>0</v>
          </cell>
          <cell r="P134">
            <v>-17.438461538461539</v>
          </cell>
          <cell r="Q134" t="str">
            <v>Comp724</v>
          </cell>
        </row>
        <row r="135">
          <cell r="B135">
            <v>3775</v>
          </cell>
          <cell r="C135">
            <v>0</v>
          </cell>
          <cell r="D135" t="str">
            <v>F</v>
          </cell>
          <cell r="E135" t="str">
            <v>8.5.11.1</v>
          </cell>
          <cell r="F135" t="str">
            <v>Conjunto motor-bomba submersível, Q=27,59 l/s, Hm = 7,83 m, P= 5 CV</v>
          </cell>
          <cell r="G135" t="str">
            <v>pç</v>
          </cell>
          <cell r="H135">
            <v>4</v>
          </cell>
          <cell r="I135">
            <v>32002</v>
          </cell>
          <cell r="J135">
            <v>128008</v>
          </cell>
          <cell r="K135">
            <v>32002</v>
          </cell>
          <cell r="L135">
            <v>128008</v>
          </cell>
          <cell r="M135">
            <v>0</v>
          </cell>
          <cell r="N135">
            <v>34.169230769230772</v>
          </cell>
          <cell r="O135">
            <v>0</v>
          </cell>
          <cell r="P135">
            <v>-34.169230769230772</v>
          </cell>
          <cell r="Q135" t="str">
            <v>Comp725</v>
          </cell>
        </row>
        <row r="136">
          <cell r="B136">
            <v>3138</v>
          </cell>
          <cell r="C136">
            <v>0</v>
          </cell>
          <cell r="D136" t="str">
            <v>F</v>
          </cell>
          <cell r="E136" t="str">
            <v>6.5.11.1</v>
          </cell>
          <cell r="F136" t="str">
            <v>Conjunto motor-bomba submersível, Q=22,19 l/s, Hm = 16,35 m, P= 10 CV</v>
          </cell>
          <cell r="G136" t="str">
            <v>pç</v>
          </cell>
          <cell r="H136">
            <v>2</v>
          </cell>
          <cell r="I136">
            <v>32002</v>
          </cell>
          <cell r="J136">
            <v>64004</v>
          </cell>
          <cell r="K136">
            <v>32002</v>
          </cell>
          <cell r="L136">
            <v>64004</v>
          </cell>
          <cell r="M136">
            <v>-2.5013549005714619E-4</v>
          </cell>
          <cell r="N136">
            <v>184.46923076923076</v>
          </cell>
          <cell r="O136">
            <v>0</v>
          </cell>
          <cell r="P136">
            <v>-184.46923076923076</v>
          </cell>
          <cell r="Q136" t="str">
            <v>Comp726</v>
          </cell>
        </row>
        <row r="137">
          <cell r="B137">
            <v>2706</v>
          </cell>
          <cell r="C137">
            <v>0</v>
          </cell>
          <cell r="D137" t="str">
            <v>F</v>
          </cell>
          <cell r="E137" t="str">
            <v>4.5.11.1</v>
          </cell>
          <cell r="F137" t="str">
            <v>Conjunto motor-bomba submersível, Q=49,59 l/s, Hm = 13,84 m, P= 20 CV</v>
          </cell>
          <cell r="G137" t="str">
            <v>pç</v>
          </cell>
          <cell r="H137">
            <v>2</v>
          </cell>
          <cell r="I137">
            <v>55656</v>
          </cell>
          <cell r="J137">
            <v>111312</v>
          </cell>
          <cell r="K137">
            <v>55656</v>
          </cell>
          <cell r="L137">
            <v>111312</v>
          </cell>
          <cell r="M137">
            <v>-3.4311202607661961E-4</v>
          </cell>
          <cell r="N137">
            <v>44.823076923076918</v>
          </cell>
          <cell r="O137">
            <v>0</v>
          </cell>
          <cell r="P137">
            <v>-44.823076923076918</v>
          </cell>
          <cell r="Q137" t="str">
            <v>Comp727</v>
          </cell>
        </row>
        <row r="138">
          <cell r="B138">
            <v>2410</v>
          </cell>
          <cell r="C138">
            <v>0</v>
          </cell>
          <cell r="D138" t="str">
            <v>F</v>
          </cell>
          <cell r="E138" t="str">
            <v>3.5.11.1</v>
          </cell>
          <cell r="F138" t="str">
            <v>Conjunto motor-bomba submersível, Q=72,37 l/s, Hm = 18,14 m, P= 30 CV</v>
          </cell>
          <cell r="G138" t="str">
            <v>pç</v>
          </cell>
          <cell r="H138">
            <v>2</v>
          </cell>
          <cell r="I138">
            <v>83484</v>
          </cell>
          <cell r="J138">
            <v>166968</v>
          </cell>
          <cell r="K138">
            <v>83484</v>
          </cell>
          <cell r="L138">
            <v>166968</v>
          </cell>
          <cell r="M138">
            <v>3.4311202607661961E-4</v>
          </cell>
          <cell r="N138">
            <v>89.707692307692312</v>
          </cell>
          <cell r="O138">
            <v>0</v>
          </cell>
          <cell r="P138">
            <v>-89.707692307692312</v>
          </cell>
          <cell r="Q138" t="str">
            <v>Comp728</v>
          </cell>
        </row>
        <row r="139">
          <cell r="B139">
            <v>3489</v>
          </cell>
          <cell r="C139">
            <v>0</v>
          </cell>
          <cell r="D139" t="str">
            <v>F</v>
          </cell>
          <cell r="E139" t="str">
            <v>7.5.11.1</v>
          </cell>
          <cell r="F139" t="str">
            <v>Conjunto motor-bomba submersível, Q=133,63 l/s, Hm = 11,12 m, P= 35 CV</v>
          </cell>
          <cell r="G139" t="str">
            <v>pç</v>
          </cell>
          <cell r="H139">
            <v>2</v>
          </cell>
          <cell r="I139">
            <v>182316</v>
          </cell>
          <cell r="J139">
            <v>364632</v>
          </cell>
          <cell r="K139">
            <v>182316</v>
          </cell>
          <cell r="L139">
            <v>364632</v>
          </cell>
          <cell r="M139">
            <v>-8.578168561013122E-5</v>
          </cell>
          <cell r="N139">
            <v>179.33076923076922</v>
          </cell>
          <cell r="O139">
            <v>0</v>
          </cell>
          <cell r="P139">
            <v>-179.33076923076922</v>
          </cell>
          <cell r="Q139" t="str">
            <v>Comp729</v>
          </cell>
        </row>
        <row r="140">
          <cell r="B140">
            <v>2160</v>
          </cell>
          <cell r="C140">
            <v>0</v>
          </cell>
          <cell r="D140" t="str">
            <v>F</v>
          </cell>
          <cell r="E140" t="str">
            <v>2.4.1.1</v>
          </cell>
          <cell r="F140" t="str">
            <v>Conjunto  motor - bomba  submersível,  Q=190,30 l/s,  AMT =  16,00 m,  P= 60 CV</v>
          </cell>
          <cell r="G140" t="str">
            <v>un</v>
          </cell>
          <cell r="H140">
            <v>1</v>
          </cell>
          <cell r="I140">
            <v>309937.2</v>
          </cell>
          <cell r="J140">
            <v>309937.2</v>
          </cell>
          <cell r="K140">
            <v>309937.2</v>
          </cell>
          <cell r="L140">
            <v>309937.2</v>
          </cell>
          <cell r="M140">
            <v>0</v>
          </cell>
          <cell r="N140">
            <v>5.2769230769230768</v>
          </cell>
          <cell r="O140">
            <v>0</v>
          </cell>
          <cell r="P140">
            <v>-5.2769230769230768</v>
          </cell>
          <cell r="Q140" t="str">
            <v>Comp730</v>
          </cell>
        </row>
        <row r="141">
          <cell r="B141">
            <v>1942</v>
          </cell>
          <cell r="C141">
            <v>0</v>
          </cell>
          <cell r="D141" t="str">
            <v>F</v>
          </cell>
          <cell r="E141" t="str">
            <v>18.13.4</v>
          </cell>
          <cell r="F141" t="str">
            <v>Conjunto Motor-Bomba, Centrífuga, de Eixo Horizontal, com rotação nominal de 1.770 rpm e potencia de 100Cv.  Rendimento igual a 80%.  Ponto de trabalho desejado (648m3/h x 25,0mca).</v>
          </cell>
          <cell r="G141" t="str">
            <v>un</v>
          </cell>
          <cell r="H141">
            <v>4</v>
          </cell>
          <cell r="I141">
            <v>181050</v>
          </cell>
          <cell r="J141">
            <v>724200</v>
          </cell>
          <cell r="K141">
            <v>181050</v>
          </cell>
          <cell r="L141">
            <v>724200</v>
          </cell>
          <cell r="M141">
            <v>1.7574692442881013E-3</v>
          </cell>
          <cell r="N141">
            <v>8.7692307692307683</v>
          </cell>
          <cell r="O141">
            <v>0</v>
          </cell>
          <cell r="P141">
            <v>-8.7692307692307683</v>
          </cell>
          <cell r="Q141" t="str">
            <v>Comp731</v>
          </cell>
        </row>
        <row r="142">
          <cell r="B142">
            <v>4650</v>
          </cell>
          <cell r="C142">
            <v>0</v>
          </cell>
          <cell r="D142" t="str">
            <v>F</v>
          </cell>
          <cell r="E142" t="str">
            <v>12.3.1.1.26</v>
          </cell>
          <cell r="F142" t="str">
            <v>Conjunto para medição polifásica baixa tensão, CM2 conforme norma CELPA</v>
          </cell>
          <cell r="G142" t="str">
            <v>un</v>
          </cell>
          <cell r="H142">
            <v>4</v>
          </cell>
          <cell r="I142">
            <v>500</v>
          </cell>
          <cell r="J142">
            <v>2000</v>
          </cell>
          <cell r="K142">
            <v>500</v>
          </cell>
          <cell r="L142">
            <v>2000</v>
          </cell>
          <cell r="M142">
            <v>1.7574692442881013E-3</v>
          </cell>
          <cell r="N142">
            <v>8.7692307692307683</v>
          </cell>
          <cell r="O142">
            <v>0</v>
          </cell>
          <cell r="P142">
            <v>-8.7692307692307683</v>
          </cell>
          <cell r="Q142" t="str">
            <v>Comp732</v>
          </cell>
        </row>
        <row r="143">
          <cell r="B143">
            <v>4424</v>
          </cell>
          <cell r="C143">
            <v>0</v>
          </cell>
          <cell r="D143" t="str">
            <v>F</v>
          </cell>
          <cell r="E143" t="str">
            <v>12.2.1.1</v>
          </cell>
          <cell r="F143" t="str">
            <v>Conjunto para medição polifásica baixa tensão, CM3 conforme norma CELPA</v>
          </cell>
          <cell r="G143" t="str">
            <v>un</v>
          </cell>
          <cell r="H143">
            <v>1</v>
          </cell>
          <cell r="I143">
            <v>500</v>
          </cell>
          <cell r="J143">
            <v>500</v>
          </cell>
          <cell r="K143">
            <v>500</v>
          </cell>
          <cell r="L143">
            <v>500</v>
          </cell>
          <cell r="M143">
            <v>-2.4110910186858625E-3</v>
          </cell>
          <cell r="N143">
            <v>25.461538461538463</v>
          </cell>
          <cell r="O143">
            <v>0</v>
          </cell>
          <cell r="P143">
            <v>-25.461538461538463</v>
          </cell>
          <cell r="Q143" t="str">
            <v>Comp733</v>
          </cell>
        </row>
        <row r="144">
          <cell r="B144">
            <v>1121</v>
          </cell>
          <cell r="C144">
            <v>0</v>
          </cell>
          <cell r="D144" t="str">
            <v>F</v>
          </cell>
          <cell r="E144" t="str">
            <v>8.3.3.1</v>
          </cell>
          <cell r="F144" t="str">
            <v>Controlador programavel ( plc) montado em armário elétrico,com painel de baixa tensão,fonte, e/s digitais e analógicas</v>
          </cell>
          <cell r="G144" t="str">
            <v>UN</v>
          </cell>
          <cell r="H144">
            <v>9</v>
          </cell>
          <cell r="I144">
            <v>61040</v>
          </cell>
          <cell r="J144">
            <v>549360</v>
          </cell>
          <cell r="K144">
            <v>61040</v>
          </cell>
          <cell r="L144">
            <v>549360</v>
          </cell>
          <cell r="M144">
            <v>-1.8426386585612686E-4</v>
          </cell>
          <cell r="N144">
            <v>41.738461538461529</v>
          </cell>
          <cell r="O144">
            <v>0</v>
          </cell>
          <cell r="P144">
            <v>-41.738461538461529</v>
          </cell>
          <cell r="Q144" t="str">
            <v>Comp734</v>
          </cell>
        </row>
        <row r="145">
          <cell r="B145">
            <v>1692</v>
          </cell>
          <cell r="C145">
            <v>0</v>
          </cell>
          <cell r="D145" t="str">
            <v>F</v>
          </cell>
          <cell r="E145" t="str">
            <v>15.5.1.2</v>
          </cell>
          <cell r="F145" t="str">
            <v>Cruzeta de concreto 2400mm</v>
          </cell>
          <cell r="G145" t="str">
            <v>un</v>
          </cell>
          <cell r="H145">
            <v>24</v>
          </cell>
          <cell r="I145">
            <v>163.13999999999999</v>
          </cell>
          <cell r="J145">
            <v>3915.36</v>
          </cell>
          <cell r="K145">
            <v>163.13999999999999</v>
          </cell>
          <cell r="L145">
            <v>3915.36</v>
          </cell>
          <cell r="M145">
            <v>-1.253289885950748E-4</v>
          </cell>
          <cell r="N145">
            <v>61.369230769230768</v>
          </cell>
          <cell r="O145">
            <v>0</v>
          </cell>
          <cell r="P145">
            <v>-61.369230769230768</v>
          </cell>
          <cell r="Q145" t="str">
            <v>Comp735</v>
          </cell>
        </row>
        <row r="146">
          <cell r="B146">
            <v>499</v>
          </cell>
          <cell r="C146">
            <v>0</v>
          </cell>
          <cell r="D146" t="str">
            <v>F</v>
          </cell>
          <cell r="E146" t="str">
            <v>7.2.4.1.12</v>
          </cell>
          <cell r="F146" t="str">
            <v>Cruzeta de redução C/Bolsas JGS FºF° DN (150X100)mm, Inclusive anel de borracha</v>
          </cell>
          <cell r="G146" t="str">
            <v>pç</v>
          </cell>
          <cell r="H146">
            <v>21</v>
          </cell>
          <cell r="I146">
            <v>380.68</v>
          </cell>
          <cell r="J146">
            <v>7994.28</v>
          </cell>
          <cell r="K146">
            <v>380.68</v>
          </cell>
          <cell r="L146">
            <v>7994.28</v>
          </cell>
          <cell r="M146">
            <v>-2.7695716395848002E-4</v>
          </cell>
          <cell r="N146">
            <v>83.3</v>
          </cell>
          <cell r="O146">
            <v>0</v>
          </cell>
          <cell r="P146">
            <v>-83.3</v>
          </cell>
          <cell r="Q146" t="str">
            <v>Comp736</v>
          </cell>
        </row>
        <row r="147">
          <cell r="B147">
            <v>676</v>
          </cell>
          <cell r="C147">
            <v>0</v>
          </cell>
          <cell r="D147" t="str">
            <v>F</v>
          </cell>
          <cell r="E147" t="str">
            <v>7.3.4.1.7</v>
          </cell>
          <cell r="F147" t="str">
            <v>Cruzeta de redução C/Bolsas JGS FºF° DN (200X100)mm, Inclusive anel de borracha</v>
          </cell>
          <cell r="G147" t="str">
            <v>pç</v>
          </cell>
          <cell r="H147">
            <v>2</v>
          </cell>
          <cell r="I147">
            <v>671.13</v>
          </cell>
          <cell r="J147">
            <v>1342.26</v>
          </cell>
          <cell r="K147">
            <v>671.13</v>
          </cell>
          <cell r="L147">
            <v>1342.26</v>
          </cell>
          <cell r="M147">
            <v>1.1029006286533694E-4</v>
          </cell>
          <cell r="N147">
            <v>209.26153846153844</v>
          </cell>
          <cell r="O147">
            <v>0</v>
          </cell>
          <cell r="P147">
            <v>-209.26153846153844</v>
          </cell>
          <cell r="Q147" t="str">
            <v>Comp737</v>
          </cell>
        </row>
        <row r="148">
          <cell r="B148">
            <v>500</v>
          </cell>
          <cell r="C148">
            <v>0</v>
          </cell>
          <cell r="D148" t="str">
            <v>F</v>
          </cell>
          <cell r="E148" t="str">
            <v>7.2.4.1.13</v>
          </cell>
          <cell r="F148" t="str">
            <v>Cruzeta de redução C/Bolsas JGS FºF° DN (200X150)mm, Inclusive anel de borracha</v>
          </cell>
          <cell r="G148" t="str">
            <v>pç</v>
          </cell>
          <cell r="H148">
            <v>4</v>
          </cell>
          <cell r="I148">
            <v>936.98</v>
          </cell>
          <cell r="J148">
            <v>3747.92</v>
          </cell>
          <cell r="K148">
            <v>936.98</v>
          </cell>
          <cell r="L148">
            <v>3747.92</v>
          </cell>
          <cell r="M148">
            <v>1.1029006286533694E-4</v>
          </cell>
          <cell r="N148">
            <v>418.52307692307687</v>
          </cell>
          <cell r="O148">
            <v>0</v>
          </cell>
          <cell r="P148">
            <v>-418.52307692307687</v>
          </cell>
          <cell r="Q148" t="str">
            <v>Comp738</v>
          </cell>
        </row>
        <row r="149">
          <cell r="B149">
            <v>501</v>
          </cell>
          <cell r="C149">
            <v>0</v>
          </cell>
          <cell r="D149" t="str">
            <v>F</v>
          </cell>
          <cell r="E149" t="str">
            <v>7.2.4.1.14</v>
          </cell>
          <cell r="F149" t="str">
            <v>Cruzeta de redução C/Bolsas JGS FºF° DN (250X100)mm, Inclusive anel de borracha</v>
          </cell>
          <cell r="G149" t="str">
            <v>pç</v>
          </cell>
          <cell r="H149">
            <v>2</v>
          </cell>
          <cell r="I149">
            <v>1151.22</v>
          </cell>
          <cell r="J149">
            <v>2302.44</v>
          </cell>
          <cell r="K149">
            <v>1151.22</v>
          </cell>
          <cell r="L149">
            <v>2302.44</v>
          </cell>
          <cell r="M149">
            <v>-1.6666666666667052E-3</v>
          </cell>
          <cell r="N149">
            <v>276.46153846153845</v>
          </cell>
          <cell r="O149">
            <v>0</v>
          </cell>
          <cell r="P149">
            <v>-276.46153846153845</v>
          </cell>
          <cell r="Q149" t="str">
            <v>Comp739</v>
          </cell>
        </row>
        <row r="150">
          <cell r="B150">
            <v>4197</v>
          </cell>
          <cell r="C150">
            <v>0</v>
          </cell>
          <cell r="D150" t="str">
            <v>F</v>
          </cell>
          <cell r="E150" t="str">
            <v>10.7.1.7.3</v>
          </cell>
          <cell r="F150" t="str">
            <v>Cruzeta c/bolsas JGS FOFO DN 600X400 Inclusive anel borracha</v>
          </cell>
          <cell r="G150" t="str">
            <v>pc</v>
          </cell>
          <cell r="H150">
            <v>2</v>
          </cell>
          <cell r="I150">
            <v>5294.89</v>
          </cell>
          <cell r="J150">
            <v>10589.78</v>
          </cell>
          <cell r="K150">
            <v>5294.89</v>
          </cell>
          <cell r="L150">
            <v>10589.78</v>
          </cell>
          <cell r="M150">
            <v>-3.5555555555544238E-4</v>
          </cell>
          <cell r="N150">
            <v>346.03076923076924</v>
          </cell>
          <cell r="O150">
            <v>0</v>
          </cell>
          <cell r="P150">
            <v>-346.03076923076924</v>
          </cell>
          <cell r="Q150" t="str">
            <v>Comp740</v>
          </cell>
        </row>
        <row r="151">
          <cell r="B151">
            <v>502</v>
          </cell>
          <cell r="C151">
            <v>0</v>
          </cell>
          <cell r="D151" t="str">
            <v>F</v>
          </cell>
          <cell r="E151" t="str">
            <v>7.2.4.1.15</v>
          </cell>
          <cell r="F151" t="str">
            <v>Cruzeta F°F° JGS BBBB DN 150mm, Inclusive anel de borracha</v>
          </cell>
          <cell r="G151" t="str">
            <v>pç</v>
          </cell>
          <cell r="H151">
            <v>7</v>
          </cell>
          <cell r="I151">
            <v>824.62</v>
          </cell>
          <cell r="J151">
            <v>5772.34</v>
          </cell>
          <cell r="K151">
            <v>824.62</v>
          </cell>
          <cell r="L151">
            <v>5772.34</v>
          </cell>
          <cell r="M151">
            <v>-5.6250000000013234E-4</v>
          </cell>
          <cell r="N151">
            <v>369.02307692307687</v>
          </cell>
          <cell r="O151">
            <v>0</v>
          </cell>
          <cell r="P151">
            <v>-369.02307692307687</v>
          </cell>
          <cell r="Q151" t="str">
            <v>Comp741</v>
          </cell>
        </row>
        <row r="152">
          <cell r="B152">
            <v>503</v>
          </cell>
          <cell r="C152">
            <v>0</v>
          </cell>
          <cell r="D152" t="str">
            <v>F</v>
          </cell>
          <cell r="E152" t="str">
            <v>7.2.4.1.16</v>
          </cell>
          <cell r="F152" t="str">
            <v>Cruzeta F°F° JGS BBBB DN 300mm, Inclusive anel de borracha</v>
          </cell>
          <cell r="G152" t="str">
            <v>pç</v>
          </cell>
          <cell r="H152">
            <v>1</v>
          </cell>
          <cell r="I152">
            <v>2109.2600000000002</v>
          </cell>
          <cell r="J152">
            <v>2109.2600000000002</v>
          </cell>
          <cell r="K152">
            <v>2109.2600000000002</v>
          </cell>
          <cell r="L152">
            <v>2109.2600000000002</v>
          </cell>
          <cell r="M152">
            <v>9.9999999999988987E-5</v>
          </cell>
          <cell r="N152">
            <v>153.86153846153846</v>
          </cell>
          <cell r="O152">
            <v>0</v>
          </cell>
          <cell r="P152">
            <v>-153.86153846153846</v>
          </cell>
          <cell r="Q152" t="str">
            <v>Comp742</v>
          </cell>
        </row>
        <row r="153">
          <cell r="B153">
            <v>574</v>
          </cell>
          <cell r="C153">
            <v>0</v>
          </cell>
          <cell r="D153" t="str">
            <v>F</v>
          </cell>
          <cell r="E153" t="str">
            <v>7.2.5.1.16</v>
          </cell>
          <cell r="F153" t="str">
            <v>Cruzeta de Redução PVC-PBA (EB 183) JE BBBB DN (75 x 50)mm</v>
          </cell>
          <cell r="G153" t="str">
            <v>un</v>
          </cell>
          <cell r="H153">
            <v>13</v>
          </cell>
          <cell r="I153">
            <v>29.48</v>
          </cell>
          <cell r="J153">
            <v>383.24</v>
          </cell>
          <cell r="K153">
            <v>29.48</v>
          </cell>
          <cell r="L153">
            <v>383.24</v>
          </cell>
          <cell r="M153">
            <v>-7.6923076923074429E-4</v>
          </cell>
          <cell r="N153">
            <v>249.80769230769229</v>
          </cell>
          <cell r="O153">
            <v>0</v>
          </cell>
          <cell r="P153">
            <v>-249.80769230769229</v>
          </cell>
          <cell r="Q153" t="str">
            <v>Comp743</v>
          </cell>
        </row>
        <row r="154">
          <cell r="B154">
            <v>715</v>
          </cell>
          <cell r="C154">
            <v>0</v>
          </cell>
          <cell r="D154" t="str">
            <v>F</v>
          </cell>
          <cell r="E154" t="str">
            <v>7.3.5.1.16</v>
          </cell>
          <cell r="F154" t="str">
            <v>Cruzeta de Redução PVC-PBA (EB 183) JE BBBB DN (100 x 50)mm</v>
          </cell>
          <cell r="G154" t="str">
            <v>un</v>
          </cell>
          <cell r="H154">
            <v>8</v>
          </cell>
          <cell r="I154">
            <v>51.16</v>
          </cell>
          <cell r="J154">
            <v>409.28</v>
          </cell>
          <cell r="K154">
            <v>51.16</v>
          </cell>
          <cell r="L154">
            <v>409.28</v>
          </cell>
          <cell r="M154">
            <v>8.8888888888893902E-4</v>
          </cell>
          <cell r="N154">
            <v>346.46153846153845</v>
          </cell>
          <cell r="O154">
            <v>0</v>
          </cell>
          <cell r="P154">
            <v>-346.46153846153845</v>
          </cell>
          <cell r="Q154" t="str">
            <v>Comp744</v>
          </cell>
        </row>
        <row r="155">
          <cell r="B155">
            <v>857</v>
          </cell>
          <cell r="C155">
            <v>0</v>
          </cell>
          <cell r="D155" t="str">
            <v>F</v>
          </cell>
          <cell r="E155" t="str">
            <v>7.4.5.1.16</v>
          </cell>
          <cell r="F155" t="str">
            <v>Cruzeta de Redução PVC-PBA (EB 183) JE BBBB DN (100 x 75)mm</v>
          </cell>
          <cell r="G155" t="str">
            <v>un</v>
          </cell>
          <cell r="H155">
            <v>1</v>
          </cell>
          <cell r="I155">
            <v>60.82</v>
          </cell>
          <cell r="J155">
            <v>60.82</v>
          </cell>
          <cell r="K155">
            <v>60.82</v>
          </cell>
          <cell r="L155">
            <v>60.82</v>
          </cell>
          <cell r="M155">
            <v>-1.8571428571423354E-4</v>
          </cell>
          <cell r="N155">
            <v>1076.7230769230769</v>
          </cell>
          <cell r="O155">
            <v>0</v>
          </cell>
          <cell r="P155">
            <v>-1076.7230769230769</v>
          </cell>
          <cell r="Q155" t="str">
            <v>Comp745</v>
          </cell>
        </row>
        <row r="156">
          <cell r="B156">
            <v>572</v>
          </cell>
          <cell r="C156">
            <v>0</v>
          </cell>
          <cell r="D156" t="str">
            <v>F</v>
          </cell>
          <cell r="E156" t="str">
            <v>7.2.5.1.14</v>
          </cell>
          <cell r="F156" t="str">
            <v>Cruzeta PVC-PBA (EB 183) JE BBBB DN 50mm</v>
          </cell>
          <cell r="G156" t="str">
            <v>un</v>
          </cell>
          <cell r="H156">
            <v>49</v>
          </cell>
          <cell r="I156">
            <v>15.82</v>
          </cell>
          <cell r="J156">
            <v>775.18</v>
          </cell>
          <cell r="K156">
            <v>15.82</v>
          </cell>
          <cell r="L156">
            <v>775.18</v>
          </cell>
          <cell r="M156">
            <v>2.6982056932145504E-4</v>
          </cell>
          <cell r="N156">
            <v>342.2</v>
          </cell>
          <cell r="O156">
            <v>0</v>
          </cell>
          <cell r="P156">
            <v>-342.2</v>
          </cell>
          <cell r="Q156" t="str">
            <v>Comp746</v>
          </cell>
        </row>
        <row r="157">
          <cell r="B157">
            <v>573</v>
          </cell>
          <cell r="C157">
            <v>0</v>
          </cell>
          <cell r="D157" t="str">
            <v>F</v>
          </cell>
          <cell r="E157" t="str">
            <v>7.2.5.1.15</v>
          </cell>
          <cell r="F157" t="str">
            <v>Cruzeta PVC-PBA (EB 183) JE BBBB DN 75mm</v>
          </cell>
          <cell r="G157" t="str">
            <v>un</v>
          </cell>
          <cell r="H157">
            <v>2</v>
          </cell>
          <cell r="I157">
            <v>38.58</v>
          </cell>
          <cell r="J157">
            <v>77.16</v>
          </cell>
          <cell r="K157">
            <v>38.58</v>
          </cell>
          <cell r="L157">
            <v>77.16</v>
          </cell>
          <cell r="M157">
            <v>3.4722222222220989E-3</v>
          </cell>
          <cell r="N157">
            <v>22.23076923076923</v>
          </cell>
          <cell r="O157">
            <v>0</v>
          </cell>
          <cell r="P157">
            <v>-22.23076923076923</v>
          </cell>
          <cell r="Q157" t="str">
            <v>Comp747</v>
          </cell>
        </row>
        <row r="158">
          <cell r="B158">
            <v>713</v>
          </cell>
          <cell r="C158">
            <v>0</v>
          </cell>
          <cell r="D158" t="str">
            <v>F</v>
          </cell>
          <cell r="E158" t="str">
            <v>7.3.5.1.15</v>
          </cell>
          <cell r="F158" t="str">
            <v>Cruzeta PVC-PBA (EB 183) JE BBBB DN 100mm</v>
          </cell>
          <cell r="G158" t="str">
            <v>un</v>
          </cell>
          <cell r="H158">
            <v>1</v>
          </cell>
          <cell r="I158">
            <v>71.53</v>
          </cell>
          <cell r="J158">
            <v>71.53</v>
          </cell>
          <cell r="K158">
            <v>71.53</v>
          </cell>
          <cell r="L158">
            <v>71.53</v>
          </cell>
          <cell r="M158">
            <v>1.1818335303057648E-3</v>
          </cell>
          <cell r="N158">
            <v>91.230769230769241</v>
          </cell>
          <cell r="O158">
            <v>0</v>
          </cell>
          <cell r="P158">
            <v>-91.230769230769241</v>
          </cell>
          <cell r="Q158" t="str">
            <v>Comp748</v>
          </cell>
        </row>
        <row r="159">
          <cell r="B159">
            <v>224</v>
          </cell>
          <cell r="C159">
            <v>0</v>
          </cell>
          <cell r="D159" t="str">
            <v>F</v>
          </cell>
          <cell r="E159" t="str">
            <v>4.4.1.32</v>
          </cell>
          <cell r="F159" t="str">
            <v>Curva 90° aço c/ flanges  DN 400</v>
          </cell>
          <cell r="G159" t="str">
            <v>pc</v>
          </cell>
          <cell r="H159">
            <v>8</v>
          </cell>
          <cell r="I159">
            <v>3300</v>
          </cell>
          <cell r="J159">
            <v>26400</v>
          </cell>
          <cell r="K159">
            <v>3300</v>
          </cell>
          <cell r="L159">
            <v>26400</v>
          </cell>
          <cell r="M159">
            <v>4.166666666667318E-4</v>
          </cell>
          <cell r="N159">
            <v>1477.5384615384614</v>
          </cell>
          <cell r="O159">
            <v>0</v>
          </cell>
          <cell r="P159">
            <v>-1477.5384615384614</v>
          </cell>
          <cell r="Q159" t="str">
            <v>Comp749</v>
          </cell>
        </row>
        <row r="160">
          <cell r="B160">
            <v>214</v>
          </cell>
          <cell r="C160">
            <v>0</v>
          </cell>
          <cell r="D160" t="str">
            <v>F</v>
          </cell>
          <cell r="E160" t="str">
            <v>4.4.1.22</v>
          </cell>
          <cell r="F160" t="str">
            <v>Curva 90° aço c/ flanges PN10 DN 500</v>
          </cell>
          <cell r="G160" t="str">
            <v>pc</v>
          </cell>
          <cell r="H160">
            <v>4</v>
          </cell>
          <cell r="I160">
            <v>6055.2</v>
          </cell>
          <cell r="J160">
            <v>24220.799999999999</v>
          </cell>
          <cell r="K160">
            <v>6055.2</v>
          </cell>
          <cell r="L160">
            <v>24220.799999999999</v>
          </cell>
          <cell r="M160">
            <v>-2.9385836027029377E-4</v>
          </cell>
          <cell r="N160">
            <v>26.169230769230772</v>
          </cell>
          <cell r="O160">
            <v>0</v>
          </cell>
          <cell r="P160">
            <v>-26.169230769230772</v>
          </cell>
          <cell r="Q160" t="str">
            <v>Comp750</v>
          </cell>
        </row>
        <row r="161">
          <cell r="B161">
            <v>231</v>
          </cell>
          <cell r="C161">
            <v>0</v>
          </cell>
          <cell r="D161" t="str">
            <v>F</v>
          </cell>
          <cell r="E161" t="str">
            <v>4.4.1.39</v>
          </cell>
          <cell r="F161" t="str">
            <v>Curva 90° aço c/ pontas p/ junta alvenius DN 600</v>
          </cell>
          <cell r="G161" t="str">
            <v>pc</v>
          </cell>
          <cell r="H161">
            <v>1</v>
          </cell>
          <cell r="I161">
            <v>9345</v>
          </cell>
          <cell r="J161">
            <v>9345</v>
          </cell>
          <cell r="K161">
            <v>9345</v>
          </cell>
          <cell r="L161">
            <v>9345</v>
          </cell>
          <cell r="M161">
            <v>-2.9385836027029377E-4</v>
          </cell>
          <cell r="N161">
            <v>26.169230769230772</v>
          </cell>
          <cell r="O161">
            <v>0</v>
          </cell>
          <cell r="P161">
            <v>-26.169230769230772</v>
          </cell>
          <cell r="Q161" t="str">
            <v>Comp751</v>
          </cell>
        </row>
        <row r="162">
          <cell r="B162">
            <v>238</v>
          </cell>
          <cell r="C162">
            <v>0</v>
          </cell>
          <cell r="D162" t="str">
            <v>F</v>
          </cell>
          <cell r="E162" t="str">
            <v>4.4.1.46</v>
          </cell>
          <cell r="F162" t="str">
            <v>Curva 90° aço (peça especial), c/ pontas p/ junta alvenius DN 600</v>
          </cell>
          <cell r="G162" t="str">
            <v>pc</v>
          </cell>
          <cell r="H162">
            <v>1</v>
          </cell>
          <cell r="I162">
            <v>9345</v>
          </cell>
          <cell r="J162">
            <v>9345</v>
          </cell>
          <cell r="K162">
            <v>9345</v>
          </cell>
          <cell r="L162">
            <v>9345</v>
          </cell>
          <cell r="M162">
            <v>-2.188183807440014E-3</v>
          </cell>
          <cell r="N162">
            <v>35.076923076923073</v>
          </cell>
          <cell r="O162">
            <v>0</v>
          </cell>
          <cell r="P162">
            <v>-35.076923076923073</v>
          </cell>
          <cell r="Q162" t="str">
            <v>Comp752</v>
          </cell>
        </row>
        <row r="163">
          <cell r="B163">
            <v>235</v>
          </cell>
          <cell r="C163">
            <v>0</v>
          </cell>
          <cell r="D163" t="str">
            <v>F</v>
          </cell>
          <cell r="E163" t="str">
            <v>4.4.1.43</v>
          </cell>
          <cell r="F163" t="str">
            <v>Curva 90° aço especial, c/ pontas p/ junta alvenius e flangeada  DN 600</v>
          </cell>
          <cell r="G163" t="str">
            <v>pc</v>
          </cell>
          <cell r="H163">
            <v>1</v>
          </cell>
          <cell r="I163">
            <v>9345</v>
          </cell>
          <cell r="J163">
            <v>9345</v>
          </cell>
          <cell r="K163">
            <v>9345</v>
          </cell>
          <cell r="L163">
            <v>9345</v>
          </cell>
          <cell r="M163">
            <v>-4.9562200561703573E-4</v>
          </cell>
          <cell r="N163">
            <v>93.07692307692308</v>
          </cell>
          <cell r="O163">
            <v>0</v>
          </cell>
          <cell r="P163">
            <v>-93.07692307692308</v>
          </cell>
          <cell r="Q163" t="str">
            <v>Comp753</v>
          </cell>
        </row>
        <row r="164">
          <cell r="B164">
            <v>220</v>
          </cell>
          <cell r="C164">
            <v>0</v>
          </cell>
          <cell r="D164" t="str">
            <v>F</v>
          </cell>
          <cell r="E164" t="str">
            <v>4.4.1.28</v>
          </cell>
          <cell r="F164" t="str">
            <v>Curva 90° aço c/ flange e ponta para solda DN 600 (peça especial)</v>
          </cell>
          <cell r="G164" t="str">
            <v>pc</v>
          </cell>
          <cell r="H164">
            <v>8</v>
          </cell>
          <cell r="I164">
            <v>9345</v>
          </cell>
          <cell r="J164">
            <v>74760</v>
          </cell>
          <cell r="K164">
            <v>9345</v>
          </cell>
          <cell r="L164">
            <v>74760</v>
          </cell>
          <cell r="M164">
            <v>-2.4707735676975373E-3</v>
          </cell>
          <cell r="N164">
            <v>925.47692307692296</v>
          </cell>
          <cell r="O164">
            <v>0</v>
          </cell>
          <cell r="P164">
            <v>-925.47692307692296</v>
          </cell>
          <cell r="Q164" t="str">
            <v>Comp754</v>
          </cell>
        </row>
        <row r="165">
          <cell r="B165">
            <v>219</v>
          </cell>
          <cell r="C165">
            <v>0</v>
          </cell>
          <cell r="D165" t="str">
            <v>F</v>
          </cell>
          <cell r="E165" t="str">
            <v>4.4.1.27</v>
          </cell>
          <cell r="F165" t="str">
            <v>Curva 90° aço c/ pontas para solda DN 1000</v>
          </cell>
          <cell r="G165" t="str">
            <v>pc</v>
          </cell>
          <cell r="H165">
            <v>2</v>
          </cell>
          <cell r="I165">
            <v>35000</v>
          </cell>
          <cell r="J165">
            <v>70000</v>
          </cell>
          <cell r="K165">
            <v>35000</v>
          </cell>
          <cell r="L165">
            <v>70000</v>
          </cell>
          <cell r="M165">
            <v>7.3489010989011838E-3</v>
          </cell>
          <cell r="N165">
            <v>2820.5769230769233</v>
          </cell>
          <cell r="O165">
            <v>0</v>
          </cell>
          <cell r="P165">
            <v>-2820.5769230769233</v>
          </cell>
          <cell r="Q165" t="str">
            <v>Comp755</v>
          </cell>
        </row>
        <row r="166">
          <cell r="B166">
            <v>3693</v>
          </cell>
          <cell r="C166">
            <v>0</v>
          </cell>
          <cell r="D166" t="str">
            <v>F</v>
          </cell>
          <cell r="E166" t="str">
            <v>8.4.7.1.3</v>
          </cell>
          <cell r="F166" t="str">
            <v>Curva FoFo 11 Gr C/Bolsas JGS DN 200 mm, inclusive anel de borracha</v>
          </cell>
          <cell r="G166" t="str">
            <v>pç</v>
          </cell>
          <cell r="H166">
            <v>3</v>
          </cell>
          <cell r="I166">
            <v>388.52</v>
          </cell>
          <cell r="J166">
            <v>1165.56</v>
          </cell>
          <cell r="K166">
            <v>388.52</v>
          </cell>
          <cell r="L166">
            <v>1165.56</v>
          </cell>
          <cell r="M166">
            <v>-1.8649193548386789E-3</v>
          </cell>
          <cell r="N166">
            <v>3808.2692307692305</v>
          </cell>
          <cell r="O166">
            <v>0</v>
          </cell>
          <cell r="P166">
            <v>-3808.2692307692305</v>
          </cell>
          <cell r="Q166" t="str">
            <v>Comp756</v>
          </cell>
        </row>
        <row r="167">
          <cell r="B167">
            <v>2324</v>
          </cell>
          <cell r="C167">
            <v>0</v>
          </cell>
          <cell r="D167" t="str">
            <v>F</v>
          </cell>
          <cell r="E167" t="str">
            <v>3.4.7.1.3</v>
          </cell>
          <cell r="F167" t="str">
            <v>Curva FoFo 11 Gr C/Bolsas JGS DN 250 mm, inclusive anel de borracha</v>
          </cell>
          <cell r="G167" t="str">
            <v>pç</v>
          </cell>
          <cell r="H167">
            <v>1</v>
          </cell>
          <cell r="I167">
            <v>468.59</v>
          </cell>
          <cell r="J167">
            <v>468.59</v>
          </cell>
          <cell r="K167">
            <v>468.59</v>
          </cell>
          <cell r="L167">
            <v>468.59</v>
          </cell>
          <cell r="M167">
            <v>-1.6206830021223695E-3</v>
          </cell>
          <cell r="N167">
            <v>199.0230769230769</v>
          </cell>
          <cell r="O167">
            <v>0</v>
          </cell>
          <cell r="P167">
            <v>-199.0230769230769</v>
          </cell>
          <cell r="Q167" t="str">
            <v>Comp757</v>
          </cell>
        </row>
        <row r="168">
          <cell r="B168">
            <v>3401</v>
          </cell>
          <cell r="C168">
            <v>0</v>
          </cell>
          <cell r="D168" t="str">
            <v>F</v>
          </cell>
          <cell r="E168" t="str">
            <v>7.4.7.1.5</v>
          </cell>
          <cell r="F168" t="str">
            <v>Curva FoFo 11 Gr C/Bolsas JGS DN 500 mm, inclusive anel de borracha</v>
          </cell>
          <cell r="G168" t="str">
            <v>pç</v>
          </cell>
          <cell r="H168">
            <v>1</v>
          </cell>
          <cell r="I168">
            <v>1868.31</v>
          </cell>
          <cell r="J168">
            <v>1868.31</v>
          </cell>
          <cell r="K168">
            <v>1868.31</v>
          </cell>
          <cell r="L168">
            <v>1868.31</v>
          </cell>
          <cell r="M168">
            <v>-4.7881646743670458E-3</v>
          </cell>
          <cell r="N168">
            <v>6681.5230769230766</v>
          </cell>
          <cell r="O168">
            <v>0</v>
          </cell>
          <cell r="P168">
            <v>-6681.5230769230766</v>
          </cell>
          <cell r="Q168" t="str">
            <v>Comp758</v>
          </cell>
        </row>
        <row r="169">
          <cell r="B169">
            <v>1385</v>
          </cell>
          <cell r="C169">
            <v>0</v>
          </cell>
          <cell r="D169" t="str">
            <v>F</v>
          </cell>
          <cell r="E169" t="str">
            <v>12.4.3</v>
          </cell>
          <cell r="F169" t="str">
            <v>Curva FoFo 22º JGS DN 150 18,700 kg</v>
          </cell>
          <cell r="G169" t="str">
            <v>pç</v>
          </cell>
          <cell r="H169">
            <v>1</v>
          </cell>
          <cell r="I169">
            <v>278.79000000000002</v>
          </cell>
          <cell r="J169">
            <v>278.79000000000002</v>
          </cell>
          <cell r="K169">
            <v>278.79000000000002</v>
          </cell>
          <cell r="L169">
            <v>278.79000000000002</v>
          </cell>
          <cell r="M169">
            <v>-2.5182902488074532E-4</v>
          </cell>
          <cell r="N169">
            <v>8245.2769230769227</v>
          </cell>
          <cell r="O169">
            <v>0</v>
          </cell>
          <cell r="P169">
            <v>-8245.2769230769227</v>
          </cell>
          <cell r="Q169" t="str">
            <v>Comp759</v>
          </cell>
        </row>
        <row r="170">
          <cell r="B170">
            <v>516</v>
          </cell>
          <cell r="C170">
            <v>0</v>
          </cell>
          <cell r="D170" t="str">
            <v>F</v>
          </cell>
          <cell r="E170" t="str">
            <v>7.2.4.1.29</v>
          </cell>
          <cell r="F170" t="str">
            <v>Curva 22° FºF° JGS DN 150mm, Inclusive anel de borracha</v>
          </cell>
          <cell r="G170" t="str">
            <v>pç</v>
          </cell>
          <cell r="H170">
            <v>1</v>
          </cell>
          <cell r="I170">
            <v>278.79000000000002</v>
          </cell>
          <cell r="J170">
            <v>278.79000000000002</v>
          </cell>
          <cell r="K170">
            <v>278.79000000000002</v>
          </cell>
          <cell r="L170">
            <v>278.79000000000002</v>
          </cell>
          <cell r="M170">
            <v>-1.6640698346360727E-3</v>
          </cell>
          <cell r="N170">
            <v>9275.9384615384624</v>
          </cell>
          <cell r="O170">
            <v>0</v>
          </cell>
          <cell r="P170">
            <v>-9275.9384615384624</v>
          </cell>
          <cell r="Q170" t="str">
            <v>Comp760</v>
          </cell>
        </row>
        <row r="171">
          <cell r="B171">
            <v>3400</v>
          </cell>
          <cell r="C171">
            <v>0</v>
          </cell>
          <cell r="D171" t="str">
            <v>F</v>
          </cell>
          <cell r="E171" t="str">
            <v>7.4.7.1.4</v>
          </cell>
          <cell r="F171" t="str">
            <v>Curva FoFo 22 Gr C/Bolsas JGS DN 500 mm, inclusive anel de borracha</v>
          </cell>
          <cell r="G171" t="str">
            <v>pç</v>
          </cell>
          <cell r="H171">
            <v>1</v>
          </cell>
          <cell r="I171">
            <v>2125.15</v>
          </cell>
          <cell r="J171">
            <v>2125.15</v>
          </cell>
          <cell r="K171">
            <v>2125.15</v>
          </cell>
          <cell r="L171">
            <v>2125.15</v>
          </cell>
          <cell r="M171">
            <v>-4.935460506446665E-4</v>
          </cell>
          <cell r="N171">
            <v>56875.653846153851</v>
          </cell>
          <cell r="O171">
            <v>0</v>
          </cell>
          <cell r="P171">
            <v>-56875.653846153851</v>
          </cell>
          <cell r="Q171" t="str">
            <v>Comp761</v>
          </cell>
        </row>
        <row r="172">
          <cell r="B172">
            <v>517</v>
          </cell>
          <cell r="C172">
            <v>0</v>
          </cell>
          <cell r="D172" t="str">
            <v>F</v>
          </cell>
          <cell r="E172" t="str">
            <v>7.2.4.1.30</v>
          </cell>
          <cell r="F172" t="str">
            <v>Curva 45° FºF° JGS DN 150mm, Inclusive anel de borracha</v>
          </cell>
          <cell r="G172" t="str">
            <v>pç</v>
          </cell>
          <cell r="H172">
            <v>2</v>
          </cell>
          <cell r="I172">
            <v>262.56</v>
          </cell>
          <cell r="J172">
            <v>525.12</v>
          </cell>
          <cell r="K172">
            <v>262.56</v>
          </cell>
          <cell r="L172">
            <v>525.12</v>
          </cell>
          <cell r="M172">
            <v>1.7598696761988997E-4</v>
          </cell>
          <cell r="N172">
            <v>14820.138461538461</v>
          </cell>
          <cell r="O172">
            <v>0</v>
          </cell>
          <cell r="P172">
            <v>-14820.138461538461</v>
          </cell>
          <cell r="Q172" t="str">
            <v>Comp762</v>
          </cell>
        </row>
        <row r="173">
          <cell r="B173">
            <v>1386</v>
          </cell>
          <cell r="C173">
            <v>0</v>
          </cell>
          <cell r="D173" t="str">
            <v>F</v>
          </cell>
          <cell r="E173" t="str">
            <v>12.4.4</v>
          </cell>
          <cell r="F173" t="str">
            <v>Curva FoFo 45º JGS DN 150 20,700 kg</v>
          </cell>
          <cell r="G173" t="str">
            <v>pç</v>
          </cell>
          <cell r="H173">
            <v>1</v>
          </cell>
          <cell r="I173">
            <v>262.56</v>
          </cell>
          <cell r="J173">
            <v>262.56</v>
          </cell>
          <cell r="K173">
            <v>262.56</v>
          </cell>
          <cell r="L173">
            <v>262.56</v>
          </cell>
          <cell r="M173">
            <v>-0.5024295356540216</v>
          </cell>
          <cell r="N173">
            <v>2449.7307692307691</v>
          </cell>
          <cell r="O173">
            <v>0</v>
          </cell>
          <cell r="P173">
            <v>-2449.7307692307691</v>
          </cell>
          <cell r="Q173" t="str">
            <v>Comp763</v>
          </cell>
        </row>
        <row r="174">
          <cell r="B174">
            <v>1895</v>
          </cell>
          <cell r="C174">
            <v>0</v>
          </cell>
          <cell r="D174" t="str">
            <v>F</v>
          </cell>
          <cell r="E174" t="str">
            <v>18.3.1.2</v>
          </cell>
          <cell r="F174" t="str">
            <v>Curva FoFo 45 Gr C/Bolsas JGS DN 400 mm, inclusive anel de borracha</v>
          </cell>
          <cell r="G174" t="str">
            <v>pç</v>
          </cell>
          <cell r="H174">
            <v>3</v>
          </cell>
          <cell r="I174">
            <v>1341.68</v>
          </cell>
          <cell r="J174">
            <v>4025.04</v>
          </cell>
          <cell r="K174">
            <v>1341.68</v>
          </cell>
          <cell r="L174">
            <v>4025.04</v>
          </cell>
          <cell r="M174">
            <v>-0.68467595775264045</v>
          </cell>
          <cell r="N174">
            <v>1552.4615384615383</v>
          </cell>
          <cell r="O174">
            <v>0</v>
          </cell>
          <cell r="P174">
            <v>-1552.4615384615383</v>
          </cell>
          <cell r="Q174" t="str">
            <v>Comp764</v>
          </cell>
        </row>
        <row r="175">
          <cell r="B175">
            <v>421</v>
          </cell>
          <cell r="C175">
            <v>0</v>
          </cell>
          <cell r="D175" t="str">
            <v>F</v>
          </cell>
          <cell r="E175" t="str">
            <v>7.1.5.10</v>
          </cell>
          <cell r="F175" t="str">
            <v>Curva FoFo 45° c/ bolsas je DN400  90,900kg</v>
          </cell>
          <cell r="G175" t="str">
            <v>pc</v>
          </cell>
          <cell r="H175">
            <v>1</v>
          </cell>
          <cell r="I175">
            <v>1341.68</v>
          </cell>
          <cell r="J175">
            <v>1341.68</v>
          </cell>
          <cell r="K175">
            <v>1341.68</v>
          </cell>
          <cell r="L175">
            <v>1341.68</v>
          </cell>
          <cell r="M175">
            <v>-0.68374838292367401</v>
          </cell>
          <cell r="N175">
            <v>2707.8923076923079</v>
          </cell>
          <cell r="O175">
            <v>0</v>
          </cell>
          <cell r="P175">
            <v>-2707.8923076923079</v>
          </cell>
          <cell r="Q175" t="str">
            <v>Comp765</v>
          </cell>
        </row>
        <row r="176">
          <cell r="B176">
            <v>3399</v>
          </cell>
          <cell r="C176">
            <v>0</v>
          </cell>
          <cell r="D176" t="str">
            <v>F</v>
          </cell>
          <cell r="E176" t="str">
            <v>7.4.7.1.3</v>
          </cell>
          <cell r="F176" t="str">
            <v>Curva FoFo 45 Gr C/Bolsas JGS DN 500 mm, inclusive anel de borracha</v>
          </cell>
          <cell r="G176" t="str">
            <v>pç</v>
          </cell>
          <cell r="H176">
            <v>1</v>
          </cell>
          <cell r="I176">
            <v>2463.0700000000002</v>
          </cell>
          <cell r="J176">
            <v>2463.0700000000002</v>
          </cell>
          <cell r="K176">
            <v>2463.0700000000002</v>
          </cell>
          <cell r="L176">
            <v>2463.0700000000002</v>
          </cell>
          <cell r="M176">
            <v>-0.61786869340232853</v>
          </cell>
          <cell r="N176">
            <v>4907.9769230769225</v>
          </cell>
          <cell r="O176">
            <v>0</v>
          </cell>
          <cell r="P176">
            <v>-4907.9769230769225</v>
          </cell>
          <cell r="Q176" t="str">
            <v>Comp766</v>
          </cell>
        </row>
        <row r="177">
          <cell r="B177">
            <v>3056</v>
          </cell>
          <cell r="C177">
            <v>0</v>
          </cell>
          <cell r="D177" t="str">
            <v>F</v>
          </cell>
          <cell r="E177" t="str">
            <v>6.4.7.1.2</v>
          </cell>
          <cell r="F177" t="str">
            <v>Curva FoFo 90 Gr C/Bolsas JGS DN 150 mm, inclusive anel de borracha</v>
          </cell>
          <cell r="G177" t="str">
            <v>pç</v>
          </cell>
          <cell r="H177">
            <v>2</v>
          </cell>
          <cell r="I177">
            <v>252.95</v>
          </cell>
          <cell r="J177">
            <v>505.9</v>
          </cell>
          <cell r="K177">
            <v>252.95</v>
          </cell>
          <cell r="L177">
            <v>505.9</v>
          </cell>
          <cell r="M177">
            <v>-0.52008929550889649</v>
          </cell>
          <cell r="N177">
            <v>13460.83076923077</v>
          </cell>
          <cell r="O177">
            <v>0</v>
          </cell>
          <cell r="P177">
            <v>-13460.83076923077</v>
          </cell>
          <cell r="Q177" t="str">
            <v>Comp767</v>
          </cell>
        </row>
        <row r="178">
          <cell r="B178">
            <v>518</v>
          </cell>
          <cell r="C178">
            <v>0</v>
          </cell>
          <cell r="D178" t="str">
            <v>F</v>
          </cell>
          <cell r="E178" t="str">
            <v>7.2.4.1.31</v>
          </cell>
          <cell r="F178" t="str">
            <v>Curva 90° FºF° JGS DN 150mm, Inclusive anel de borracha</v>
          </cell>
          <cell r="G178" t="str">
            <v>pç</v>
          </cell>
          <cell r="H178">
            <v>2</v>
          </cell>
          <cell r="I178">
            <v>252.95</v>
          </cell>
          <cell r="J178">
            <v>505.9</v>
          </cell>
          <cell r="K178">
            <v>252.95</v>
          </cell>
          <cell r="L178">
            <v>505.9</v>
          </cell>
          <cell r="M178">
            <v>-0.70365787004593194</v>
          </cell>
          <cell r="N178">
            <v>14130.376923076923</v>
          </cell>
          <cell r="O178">
            <v>0</v>
          </cell>
          <cell r="P178">
            <v>-14130.376923076923</v>
          </cell>
          <cell r="Q178" t="str">
            <v>Comp768</v>
          </cell>
        </row>
        <row r="179">
          <cell r="B179">
            <v>3692</v>
          </cell>
          <cell r="C179">
            <v>0</v>
          </cell>
          <cell r="D179" t="str">
            <v>F</v>
          </cell>
          <cell r="E179" t="str">
            <v>8.4.7.1.2</v>
          </cell>
          <cell r="F179" t="str">
            <v>Curva FoFo 90 Gr C/Bolsas JGS DN 200 mm, inclusive anel de borracha</v>
          </cell>
          <cell r="G179" t="str">
            <v>pç</v>
          </cell>
          <cell r="H179">
            <v>7</v>
          </cell>
          <cell r="I179">
            <v>480.45</v>
          </cell>
          <cell r="J179">
            <v>3363.15</v>
          </cell>
          <cell r="K179">
            <v>480.45</v>
          </cell>
          <cell r="L179">
            <v>3363.15</v>
          </cell>
          <cell r="M179">
            <v>-1.7958464837286581E-4</v>
          </cell>
          <cell r="N179">
            <v>16402.43076923077</v>
          </cell>
          <cell r="O179">
            <v>0</v>
          </cell>
          <cell r="P179">
            <v>-16402.43076923077</v>
          </cell>
          <cell r="Q179" t="str">
            <v>Comp769</v>
          </cell>
        </row>
        <row r="180">
          <cell r="B180">
            <v>674</v>
          </cell>
          <cell r="C180">
            <v>0</v>
          </cell>
          <cell r="D180" t="str">
            <v>F</v>
          </cell>
          <cell r="E180" t="str">
            <v>7.3.4.1.5</v>
          </cell>
          <cell r="F180" t="str">
            <v>Curva FºFº JGS 90° DN 200mm</v>
          </cell>
          <cell r="G180" t="str">
            <v>pç</v>
          </cell>
          <cell r="H180">
            <v>2</v>
          </cell>
          <cell r="I180">
            <v>480.45</v>
          </cell>
          <cell r="J180">
            <v>960.9</v>
          </cell>
          <cell r="K180">
            <v>480.45</v>
          </cell>
          <cell r="L180">
            <v>960.9</v>
          </cell>
          <cell r="M180">
            <v>4.0595512842855896E-5</v>
          </cell>
          <cell r="N180">
            <v>16486.007692307692</v>
          </cell>
          <cell r="O180">
            <v>0</v>
          </cell>
          <cell r="P180">
            <v>-16486.007692307692</v>
          </cell>
          <cell r="Q180" t="str">
            <v>Comp770</v>
          </cell>
        </row>
        <row r="181">
          <cell r="B181">
            <v>519</v>
          </cell>
          <cell r="C181">
            <v>0</v>
          </cell>
          <cell r="D181" t="str">
            <v>F</v>
          </cell>
          <cell r="E181" t="str">
            <v>7.2.4.1.32</v>
          </cell>
          <cell r="F181" t="str">
            <v>Curva 90° FºF° JGS DN 200mm, Inclusive anel de borracha</v>
          </cell>
          <cell r="G181" t="str">
            <v>pç</v>
          </cell>
          <cell r="H181">
            <v>2</v>
          </cell>
          <cell r="I181">
            <v>480.45</v>
          </cell>
          <cell r="J181">
            <v>960.9</v>
          </cell>
          <cell r="K181">
            <v>480.45</v>
          </cell>
          <cell r="L181">
            <v>960.9</v>
          </cell>
          <cell r="M181">
            <v>1.3201425175224379E-4</v>
          </cell>
          <cell r="N181">
            <v>21270.90769230769</v>
          </cell>
          <cell r="O181">
            <v>0</v>
          </cell>
          <cell r="P181">
            <v>-21270.90769230769</v>
          </cell>
          <cell r="Q181" t="str">
            <v>Comp771</v>
          </cell>
        </row>
        <row r="182">
          <cell r="B182">
            <v>2323</v>
          </cell>
          <cell r="C182">
            <v>0</v>
          </cell>
          <cell r="D182" t="str">
            <v>F</v>
          </cell>
          <cell r="E182" t="str">
            <v>3.4.7.1.2</v>
          </cell>
          <cell r="F182" t="str">
            <v>Curva FoFo 90 Gr C/Bolsas JGS DN 250 mm, inclusive anel de borracha</v>
          </cell>
          <cell r="G182" t="str">
            <v>pç</v>
          </cell>
          <cell r="H182">
            <v>9</v>
          </cell>
          <cell r="I182">
            <v>693.88</v>
          </cell>
          <cell r="J182">
            <v>6244.92</v>
          </cell>
          <cell r="K182">
            <v>693.88</v>
          </cell>
          <cell r="L182">
            <v>6244.92</v>
          </cell>
          <cell r="M182">
            <v>-6.3071495324362736E-5</v>
          </cell>
          <cell r="N182">
            <v>21341.953846153843</v>
          </cell>
          <cell r="O182">
            <v>0</v>
          </cell>
          <cell r="P182">
            <v>-21341.953846153843</v>
          </cell>
          <cell r="Q182" t="str">
            <v>Comp772</v>
          </cell>
        </row>
        <row r="183">
          <cell r="B183">
            <v>520</v>
          </cell>
          <cell r="C183">
            <v>0</v>
          </cell>
          <cell r="D183" t="str">
            <v>F</v>
          </cell>
          <cell r="E183" t="str">
            <v>7.2.4.1.33</v>
          </cell>
          <cell r="F183" t="str">
            <v>Curva 90° FºF° JGS DN 250mm, Inclusive anel de borracha</v>
          </cell>
          <cell r="G183" t="str">
            <v>pç</v>
          </cell>
          <cell r="H183">
            <v>1</v>
          </cell>
          <cell r="I183">
            <v>693.88</v>
          </cell>
          <cell r="J183">
            <v>693.88</v>
          </cell>
          <cell r="K183">
            <v>693.88</v>
          </cell>
          <cell r="L183">
            <v>693.88</v>
          </cell>
          <cell r="M183">
            <v>-8.737446568607421E-5</v>
          </cell>
          <cell r="N183">
            <v>40494.123076923075</v>
          </cell>
          <cell r="O183">
            <v>0</v>
          </cell>
          <cell r="P183">
            <v>-40494.123076923075</v>
          </cell>
          <cell r="Q183" t="str">
            <v>Comp773</v>
          </cell>
        </row>
        <row r="184">
          <cell r="B184">
            <v>4169</v>
          </cell>
          <cell r="C184">
            <v>0</v>
          </cell>
          <cell r="D184" t="str">
            <v>F</v>
          </cell>
          <cell r="E184" t="str">
            <v>10.7.1.2.4</v>
          </cell>
          <cell r="F184" t="str">
            <v>Curva FoFo 90 Gr C/Bolsas JGS DN 400 mm, inclusive anel de borracha</v>
          </cell>
          <cell r="G184" t="str">
            <v>pc</v>
          </cell>
          <cell r="H184">
            <v>2</v>
          </cell>
          <cell r="I184">
            <v>1767.58</v>
          </cell>
          <cell r="J184">
            <v>3535.16</v>
          </cell>
          <cell r="K184">
            <v>1767.58</v>
          </cell>
          <cell r="L184">
            <v>3535.16</v>
          </cell>
          <cell r="M184">
            <v>-1.4645554125981564E-3</v>
          </cell>
          <cell r="N184">
            <v>11784.669230769228</v>
          </cell>
          <cell r="O184">
            <v>0</v>
          </cell>
          <cell r="P184">
            <v>-11784.669230769228</v>
          </cell>
          <cell r="Q184" t="str">
            <v>Comp774</v>
          </cell>
        </row>
        <row r="185">
          <cell r="B185">
            <v>419</v>
          </cell>
          <cell r="C185">
            <v>0</v>
          </cell>
          <cell r="D185" t="str">
            <v>F</v>
          </cell>
          <cell r="E185" t="str">
            <v>7.1.5.8</v>
          </cell>
          <cell r="F185" t="str">
            <v>Curva 90° FoFo c/ bolsas jgs  DN 400 186,900kg</v>
          </cell>
          <cell r="G185" t="str">
            <v>pc</v>
          </cell>
          <cell r="H185">
            <v>1</v>
          </cell>
          <cell r="I185">
            <v>1767.58</v>
          </cell>
          <cell r="J185">
            <v>1767.58</v>
          </cell>
          <cell r="K185">
            <v>1767.58</v>
          </cell>
          <cell r="L185">
            <v>1767.58</v>
          </cell>
          <cell r="M185">
            <v>3.2262379704617317E-4</v>
          </cell>
          <cell r="N185">
            <v>14668.153846153848</v>
          </cell>
          <cell r="O185">
            <v>0</v>
          </cell>
          <cell r="P185">
            <v>-14668.153846153848</v>
          </cell>
          <cell r="Q185" t="str">
            <v>Comp775</v>
          </cell>
        </row>
        <row r="186">
          <cell r="B186">
            <v>3398</v>
          </cell>
          <cell r="C186">
            <v>0</v>
          </cell>
          <cell r="D186" t="str">
            <v>F</v>
          </cell>
          <cell r="E186" t="str">
            <v>7.4.7.1.2</v>
          </cell>
          <cell r="F186" t="str">
            <v>Curva FoFo 90 Gr C/Bolsas JGS DN 500 mm, inclusive anel de borracha</v>
          </cell>
          <cell r="G186" t="str">
            <v>pç</v>
          </cell>
          <cell r="H186">
            <v>6</v>
          </cell>
          <cell r="I186">
            <v>3143.11</v>
          </cell>
          <cell r="J186">
            <v>18858.66</v>
          </cell>
          <cell r="K186">
            <v>3143.11</v>
          </cell>
          <cell r="L186">
            <v>18858.66</v>
          </cell>
          <cell r="M186">
            <v>-7.4287149920015949E-4</v>
          </cell>
          <cell r="N186">
            <v>26954.292307692307</v>
          </cell>
          <cell r="O186">
            <v>0</v>
          </cell>
          <cell r="P186">
            <v>-26954.292307692307</v>
          </cell>
          <cell r="Q186" t="str">
            <v>Comp776</v>
          </cell>
        </row>
        <row r="187">
          <cell r="B187">
            <v>115</v>
          </cell>
          <cell r="C187">
            <v>0</v>
          </cell>
          <cell r="D187" t="str">
            <v>F</v>
          </cell>
          <cell r="E187" t="str">
            <v>3.3.1.7</v>
          </cell>
          <cell r="F187" t="str">
            <v>Curva 90º com Bolsas FoFo, PN 10 DN 500 mm</v>
          </cell>
          <cell r="G187" t="str">
            <v>un</v>
          </cell>
          <cell r="H187">
            <v>1</v>
          </cell>
          <cell r="I187">
            <v>3143.11</v>
          </cell>
          <cell r="J187">
            <v>3143.11</v>
          </cell>
          <cell r="K187">
            <v>3143.11</v>
          </cell>
          <cell r="L187">
            <v>3143.11</v>
          </cell>
          <cell r="M187">
            <v>-7.0726003792365155E-4</v>
          </cell>
          <cell r="N187">
            <v>31007.876923076925</v>
          </cell>
          <cell r="O187">
            <v>0</v>
          </cell>
          <cell r="P187">
            <v>-31007.876923076925</v>
          </cell>
          <cell r="Q187" t="str">
            <v>Comp777</v>
          </cell>
        </row>
        <row r="188">
          <cell r="B188">
            <v>393</v>
          </cell>
          <cell r="C188">
            <v>0</v>
          </cell>
          <cell r="D188" t="str">
            <v>F</v>
          </cell>
          <cell r="E188" t="str">
            <v>7.1.4.6</v>
          </cell>
          <cell r="F188" t="str">
            <v>Curva FoFo 45° c/ bolsas jm DN 400 90,900kg</v>
          </cell>
          <cell r="G188" t="str">
            <v>pc</v>
          </cell>
          <cell r="H188">
            <v>3</v>
          </cell>
          <cell r="I188">
            <v>4529.43</v>
          </cell>
          <cell r="J188">
            <v>13588.29</v>
          </cell>
          <cell r="K188">
            <v>4529.43</v>
          </cell>
          <cell r="L188">
            <v>13588.29</v>
          </cell>
          <cell r="M188">
            <v>-3.8842161416718923E-4</v>
          </cell>
          <cell r="N188">
            <v>69663.261538461535</v>
          </cell>
          <cell r="O188">
            <v>0</v>
          </cell>
          <cell r="P188">
            <v>-69663.261538461535</v>
          </cell>
          <cell r="Q188" t="str">
            <v>Comp778</v>
          </cell>
        </row>
        <row r="189">
          <cell r="B189">
            <v>398</v>
          </cell>
          <cell r="C189">
            <v>0</v>
          </cell>
          <cell r="D189" t="str">
            <v>F</v>
          </cell>
          <cell r="E189" t="str">
            <v>7.1.4.11</v>
          </cell>
          <cell r="F189" t="str">
            <v>Curva 90° c/ bolsas jte FoFo DN 400  217,00 kg</v>
          </cell>
          <cell r="G189" t="str">
            <v>pc</v>
          </cell>
          <cell r="H189">
            <v>7</v>
          </cell>
          <cell r="I189">
            <v>6271.3</v>
          </cell>
          <cell r="J189">
            <v>43899.1</v>
          </cell>
          <cell r="K189">
            <v>6271.3</v>
          </cell>
          <cell r="L189">
            <v>43899.1</v>
          </cell>
          <cell r="M189">
            <v>-1.421758804055484E-4</v>
          </cell>
          <cell r="N189">
            <v>75680.969230769231</v>
          </cell>
          <cell r="O189">
            <v>0</v>
          </cell>
          <cell r="P189">
            <v>-75680.969230769231</v>
          </cell>
          <cell r="Q189" t="str">
            <v>Comp779</v>
          </cell>
        </row>
        <row r="190">
          <cell r="B190">
            <v>2389</v>
          </cell>
          <cell r="C190">
            <v>0</v>
          </cell>
          <cell r="D190" t="str">
            <v>F</v>
          </cell>
          <cell r="E190" t="str">
            <v>3.5.10.1.12</v>
          </cell>
          <cell r="F190" t="str">
            <v>Curva FoFo 90 C/ flanges PN 10 DN 100 mm</v>
          </cell>
          <cell r="G190" t="str">
            <v>pç</v>
          </cell>
          <cell r="H190">
            <v>5</v>
          </cell>
          <cell r="I190">
            <v>183.86</v>
          </cell>
          <cell r="J190">
            <v>919.3</v>
          </cell>
          <cell r="K190">
            <v>183.86</v>
          </cell>
          <cell r="L190">
            <v>919.3</v>
          </cell>
          <cell r="M190">
            <v>-3.8125919537314035E-3</v>
          </cell>
          <cell r="N190">
            <v>3020.9</v>
          </cell>
          <cell r="O190">
            <v>0</v>
          </cell>
          <cell r="P190">
            <v>-3020.9</v>
          </cell>
          <cell r="Q190" t="str">
            <v>Comp780</v>
          </cell>
        </row>
        <row r="191">
          <cell r="B191">
            <v>971</v>
          </cell>
          <cell r="C191">
            <v>0</v>
          </cell>
          <cell r="D191" t="str">
            <v>F</v>
          </cell>
          <cell r="E191" t="str">
            <v>7.5.3.1.28</v>
          </cell>
          <cell r="F191" t="str">
            <v>Curva FoFo 90 Gr C/ flanges PN 10 DN 100 mm.</v>
          </cell>
          <cell r="G191" t="str">
            <v>pç</v>
          </cell>
          <cell r="H191">
            <v>8</v>
          </cell>
          <cell r="I191">
            <v>183.86</v>
          </cell>
          <cell r="J191">
            <v>1470.88</v>
          </cell>
          <cell r="K191">
            <v>183.86</v>
          </cell>
          <cell r="L191">
            <v>1470.88</v>
          </cell>
          <cell r="M191">
            <v>-2.9997541185156074E-4</v>
          </cell>
          <cell r="N191">
            <v>3127.5230769230766</v>
          </cell>
          <cell r="O191">
            <v>0</v>
          </cell>
          <cell r="P191">
            <v>-3127.5230769230766</v>
          </cell>
          <cell r="Q191" t="str">
            <v>Comp781</v>
          </cell>
        </row>
        <row r="192">
          <cell r="B192">
            <v>3119</v>
          </cell>
          <cell r="C192">
            <v>0</v>
          </cell>
          <cell r="D192" t="str">
            <v>F</v>
          </cell>
          <cell r="E192" t="str">
            <v>6.5.10.1.11</v>
          </cell>
          <cell r="F192" t="str">
            <v>Curva FoFo 90 C/ flanges PN 10 DN 150 mm</v>
          </cell>
          <cell r="G192" t="str">
            <v>pç</v>
          </cell>
          <cell r="H192">
            <v>6</v>
          </cell>
          <cell r="I192">
            <v>284.73</v>
          </cell>
          <cell r="J192">
            <v>1708.38</v>
          </cell>
          <cell r="K192">
            <v>284.73</v>
          </cell>
          <cell r="L192">
            <v>1708.38</v>
          </cell>
          <cell r="M192">
            <v>-3.0904849027002523E-3</v>
          </cell>
          <cell r="N192">
            <v>3411.8384615384616</v>
          </cell>
          <cell r="O192">
            <v>0</v>
          </cell>
          <cell r="P192">
            <v>-3411.8384615384616</v>
          </cell>
          <cell r="Q192" t="str">
            <v>Comp782</v>
          </cell>
        </row>
        <row r="193">
          <cell r="B193">
            <v>2388</v>
          </cell>
          <cell r="C193">
            <v>0</v>
          </cell>
          <cell r="D193" t="str">
            <v>F</v>
          </cell>
          <cell r="E193" t="str">
            <v>3.5.10.1.11</v>
          </cell>
          <cell r="F193" t="str">
            <v>Curva FoFo 90 C/ flanges PN 10 DN 200 mm</v>
          </cell>
          <cell r="G193" t="str">
            <v>pç</v>
          </cell>
          <cell r="H193">
            <v>6</v>
          </cell>
          <cell r="I193">
            <v>438.93</v>
          </cell>
          <cell r="J193">
            <v>2633.58</v>
          </cell>
          <cell r="K193">
            <v>438.93</v>
          </cell>
          <cell r="L193">
            <v>2633.58</v>
          </cell>
          <cell r="M193">
            <v>3.1901589442413503E-3</v>
          </cell>
          <cell r="N193">
            <v>3696.1615384615384</v>
          </cell>
          <cell r="O193">
            <v>0</v>
          </cell>
          <cell r="P193">
            <v>-3696.1615384615384</v>
          </cell>
          <cell r="Q193" t="str">
            <v>Comp783</v>
          </cell>
        </row>
        <row r="194">
          <cell r="B194">
            <v>951</v>
          </cell>
          <cell r="C194">
            <v>0</v>
          </cell>
          <cell r="D194" t="str">
            <v>F</v>
          </cell>
          <cell r="E194" t="str">
            <v>7.5.3.1.8</v>
          </cell>
          <cell r="F194" t="str">
            <v>Curva FoFo 90 Gr C/ flanges PN 10 DN 300 mm.</v>
          </cell>
          <cell r="G194" t="str">
            <v>pç</v>
          </cell>
          <cell r="H194">
            <v>1</v>
          </cell>
          <cell r="I194">
            <v>949.04</v>
          </cell>
          <cell r="J194">
            <v>949.04</v>
          </cell>
          <cell r="K194">
            <v>949.04</v>
          </cell>
          <cell r="L194">
            <v>949.04</v>
          </cell>
          <cell r="M194">
            <v>1.7539240663162481E-3</v>
          </cell>
          <cell r="N194">
            <v>3980.4769230769234</v>
          </cell>
          <cell r="O194">
            <v>0</v>
          </cell>
          <cell r="P194">
            <v>-3980.4769230769234</v>
          </cell>
          <cell r="Q194" t="str">
            <v>Comp784</v>
          </cell>
        </row>
        <row r="195">
          <cell r="B195">
            <v>197</v>
          </cell>
          <cell r="C195">
            <v>0</v>
          </cell>
          <cell r="D195" t="str">
            <v>F</v>
          </cell>
          <cell r="E195" t="str">
            <v>4.4.1.5</v>
          </cell>
          <cell r="F195" t="str">
            <v>Curva fofo 90° c/ flanges PN-10 DN 300 66,000 kg</v>
          </cell>
          <cell r="G195" t="str">
            <v>pc</v>
          </cell>
          <cell r="H195">
            <v>4</v>
          </cell>
          <cell r="I195">
            <v>949.04</v>
          </cell>
          <cell r="J195">
            <v>3796.16</v>
          </cell>
          <cell r="K195">
            <v>949.04</v>
          </cell>
          <cell r="L195">
            <v>3796.16</v>
          </cell>
          <cell r="M195">
            <v>5.8253056837842543E-4</v>
          </cell>
          <cell r="N195">
            <v>6645.9769230769234</v>
          </cell>
          <cell r="O195">
            <v>0</v>
          </cell>
          <cell r="P195">
            <v>-6645.9769230769234</v>
          </cell>
          <cell r="Q195" t="str">
            <v>Comp785</v>
          </cell>
        </row>
        <row r="196">
          <cell r="B196">
            <v>970</v>
          </cell>
          <cell r="C196">
            <v>0</v>
          </cell>
          <cell r="D196" t="str">
            <v>F</v>
          </cell>
          <cell r="E196" t="str">
            <v>7.5.3.1.27</v>
          </cell>
          <cell r="F196" t="str">
            <v>Curva FoFo 90 Gr C/ flanges PN 10 DN 400 mm.</v>
          </cell>
          <cell r="G196" t="str">
            <v>pç</v>
          </cell>
          <cell r="H196">
            <v>1</v>
          </cell>
          <cell r="I196">
            <v>1921.83</v>
          </cell>
          <cell r="J196">
            <v>1921.83</v>
          </cell>
          <cell r="K196">
            <v>1921.83</v>
          </cell>
          <cell r="L196">
            <v>1921.83</v>
          </cell>
          <cell r="M196">
            <v>-8.2477461114229822E-3</v>
          </cell>
          <cell r="N196">
            <v>924.03846153846155</v>
          </cell>
          <cell r="O196">
            <v>0</v>
          </cell>
          <cell r="P196">
            <v>-924.03846153846155</v>
          </cell>
          <cell r="Q196" t="str">
            <v>Comp786</v>
          </cell>
        </row>
        <row r="197">
          <cell r="B197">
            <v>3467</v>
          </cell>
          <cell r="C197">
            <v>0</v>
          </cell>
          <cell r="D197" t="str">
            <v>F</v>
          </cell>
          <cell r="E197" t="str">
            <v>7.5.10.1.10</v>
          </cell>
          <cell r="F197" t="str">
            <v>Curva FoFo 90 C/ flanges PN 10 DN 400 mm</v>
          </cell>
          <cell r="G197" t="str">
            <v>pç</v>
          </cell>
          <cell r="H197">
            <v>2</v>
          </cell>
          <cell r="I197">
            <v>1921.83</v>
          </cell>
          <cell r="J197">
            <v>3843.66</v>
          </cell>
          <cell r="K197">
            <v>1921.83</v>
          </cell>
          <cell r="L197">
            <v>3843.66</v>
          </cell>
          <cell r="M197">
            <v>5.7422233888959617E-4</v>
          </cell>
          <cell r="N197">
            <v>938.26153846153841</v>
          </cell>
          <cell r="O197">
            <v>0</v>
          </cell>
          <cell r="P197">
            <v>-938.26153846153841</v>
          </cell>
          <cell r="Q197" t="str">
            <v>Comp787</v>
          </cell>
        </row>
        <row r="198">
          <cell r="B198">
            <v>114</v>
          </cell>
          <cell r="C198">
            <v>0</v>
          </cell>
          <cell r="D198" t="str">
            <v>F</v>
          </cell>
          <cell r="E198" t="str">
            <v>3.3.1.6</v>
          </cell>
          <cell r="F198" t="str">
            <v>Curva 90º com Flanges FoFo, PN 10 DN 500 mm</v>
          </cell>
          <cell r="G198" t="str">
            <v>un</v>
          </cell>
          <cell r="H198">
            <v>1</v>
          </cell>
          <cell r="I198">
            <v>4530.1000000000004</v>
          </cell>
          <cell r="J198">
            <v>4530.1000000000004</v>
          </cell>
          <cell r="K198">
            <v>4530.1000000000004</v>
          </cell>
          <cell r="L198">
            <v>4530.1000000000004</v>
          </cell>
          <cell r="M198">
            <v>1.5639032547769549E-3</v>
          </cell>
          <cell r="N198">
            <v>995.12307692307695</v>
          </cell>
          <cell r="O198">
            <v>0</v>
          </cell>
          <cell r="P198">
            <v>-995.12307692307695</v>
          </cell>
          <cell r="Q198" t="str">
            <v>Comp788</v>
          </cell>
        </row>
        <row r="199">
          <cell r="B199">
            <v>950</v>
          </cell>
          <cell r="C199">
            <v>0</v>
          </cell>
          <cell r="D199" t="str">
            <v>F</v>
          </cell>
          <cell r="E199" t="str">
            <v>7.5.3.1.7</v>
          </cell>
          <cell r="F199" t="str">
            <v>Curva Fofo 90 Gr C/ Flanges E Pe PN-10 DN 300</v>
          </cell>
          <cell r="G199" t="str">
            <v>pç</v>
          </cell>
          <cell r="H199">
            <v>1</v>
          </cell>
          <cell r="I199">
            <v>1932.18</v>
          </cell>
          <cell r="J199">
            <v>1932.18</v>
          </cell>
          <cell r="K199">
            <v>1932.18</v>
          </cell>
          <cell r="L199">
            <v>1932.18</v>
          </cell>
          <cell r="M199">
            <v>-5.425706574971878E-4</v>
          </cell>
          <cell r="N199">
            <v>1091.0769230769229</v>
          </cell>
          <cell r="O199">
            <v>0</v>
          </cell>
          <cell r="P199">
            <v>-1091.0769230769229</v>
          </cell>
          <cell r="Q199" t="str">
            <v>Comp789</v>
          </cell>
        </row>
        <row r="200">
          <cell r="B200">
            <v>958</v>
          </cell>
          <cell r="C200">
            <v>0</v>
          </cell>
          <cell r="D200" t="str">
            <v>F</v>
          </cell>
          <cell r="E200" t="str">
            <v>7.5.3.1.15</v>
          </cell>
          <cell r="F200" t="str">
            <v>Curva Fofo 90 Gr C/ Flanges E Pe PN-10 DN 400</v>
          </cell>
          <cell r="G200" t="str">
            <v>pç</v>
          </cell>
          <cell r="H200">
            <v>2</v>
          </cell>
          <cell r="I200">
            <v>3925.36</v>
          </cell>
          <cell r="J200">
            <v>7850.72</v>
          </cell>
          <cell r="K200">
            <v>3925.36</v>
          </cell>
          <cell r="L200">
            <v>7850.72</v>
          </cell>
          <cell r="M200">
            <v>-9.5728266867878276E-4</v>
          </cell>
          <cell r="N200">
            <v>1364.7384615384615</v>
          </cell>
          <cell r="O200">
            <v>0</v>
          </cell>
          <cell r="P200">
            <v>-1364.7384615384615</v>
          </cell>
          <cell r="Q200" t="str">
            <v>Comp790</v>
          </cell>
        </row>
        <row r="201">
          <cell r="B201">
            <v>4174</v>
          </cell>
          <cell r="C201">
            <v>0</v>
          </cell>
          <cell r="D201" t="str">
            <v>F</v>
          </cell>
          <cell r="E201" t="str">
            <v>10.7.1.2.9</v>
          </cell>
          <cell r="F201" t="str">
            <v>Curva FoFo 90 Gr C/Flanges DN 200 mm</v>
          </cell>
          <cell r="G201" t="str">
            <v>pc</v>
          </cell>
          <cell r="H201">
            <v>32</v>
          </cell>
          <cell r="I201">
            <v>750</v>
          </cell>
          <cell r="J201">
            <v>24000</v>
          </cell>
          <cell r="K201">
            <v>750</v>
          </cell>
          <cell r="L201">
            <v>24000</v>
          </cell>
          <cell r="M201">
            <v>-3.9483736621841459E-3</v>
          </cell>
          <cell r="N201">
            <v>2266.5384615384614</v>
          </cell>
          <cell r="O201">
            <v>0</v>
          </cell>
          <cell r="P201">
            <v>-2266.5384615384614</v>
          </cell>
          <cell r="Q201" t="str">
            <v>Comp791</v>
          </cell>
        </row>
        <row r="202">
          <cell r="B202">
            <v>198</v>
          </cell>
          <cell r="C202">
            <v>0</v>
          </cell>
          <cell r="D202" t="str">
            <v>F</v>
          </cell>
          <cell r="E202" t="str">
            <v>4.4.1.6</v>
          </cell>
          <cell r="F202" t="str">
            <v xml:space="preserve">Curva  fofo 90° c/ flanges ver det. (peça especial), PN10 DN 600 </v>
          </cell>
          <cell r="G202" t="str">
            <v>pc</v>
          </cell>
          <cell r="H202">
            <v>1</v>
          </cell>
          <cell r="I202">
            <v>9066.15</v>
          </cell>
          <cell r="J202">
            <v>9066.15</v>
          </cell>
          <cell r="K202">
            <v>9066.15</v>
          </cell>
          <cell r="L202">
            <v>9066.15</v>
          </cell>
          <cell r="M202">
            <v>-4.6517751881980374E-4</v>
          </cell>
          <cell r="N202">
            <v>38015.761538461542</v>
          </cell>
          <cell r="O202">
            <v>0</v>
          </cell>
          <cell r="P202">
            <v>-38015.761538461542</v>
          </cell>
          <cell r="Q202" t="str">
            <v>Comp792</v>
          </cell>
        </row>
        <row r="203">
          <cell r="B203">
            <v>2128</v>
          </cell>
          <cell r="C203">
            <v>0</v>
          </cell>
          <cell r="D203" t="str">
            <v>F</v>
          </cell>
          <cell r="E203" t="str">
            <v>2.2.2.7</v>
          </cell>
          <cell r="F203" t="str">
            <v>Curva Pvc 45g Nbr-10569 Para Rede Coletora de Esgoto Pb JE Dn 100mm</v>
          </cell>
          <cell r="G203" t="str">
            <v>pç</v>
          </cell>
          <cell r="H203">
            <v>6332</v>
          </cell>
          <cell r="I203">
            <v>24.12</v>
          </cell>
          <cell r="J203">
            <v>152727.84</v>
          </cell>
          <cell r="K203">
            <v>24.12</v>
          </cell>
          <cell r="L203">
            <v>152727.84</v>
          </cell>
          <cell r="M203">
            <v>-7.5946756010902838E-4</v>
          </cell>
          <cell r="N203">
            <v>2459.3692307692304</v>
          </cell>
          <cell r="O203">
            <v>0</v>
          </cell>
          <cell r="P203">
            <v>-2459.3692307692304</v>
          </cell>
          <cell r="Q203" t="str">
            <v>Comp793</v>
          </cell>
        </row>
        <row r="204">
          <cell r="B204">
            <v>2129</v>
          </cell>
          <cell r="C204">
            <v>0</v>
          </cell>
          <cell r="D204" t="str">
            <v>F</v>
          </cell>
          <cell r="E204" t="str">
            <v>2.2.2.8</v>
          </cell>
          <cell r="F204" t="str">
            <v>Curva Pvc 90g Nbr-10569 Para Rede Coletora de Esgoto Pb JE Dn 100mm</v>
          </cell>
          <cell r="G204" t="str">
            <v>pç</v>
          </cell>
          <cell r="H204">
            <v>6869</v>
          </cell>
          <cell r="I204">
            <v>28.12</v>
          </cell>
          <cell r="J204">
            <v>193156.28</v>
          </cell>
          <cell r="K204">
            <v>28.12</v>
          </cell>
          <cell r="L204">
            <v>193156.28</v>
          </cell>
          <cell r="M204">
            <v>-1.9904244445638763E-3</v>
          </cell>
          <cell r="N204">
            <v>142.7076923076923</v>
          </cell>
          <cell r="O204">
            <v>0</v>
          </cell>
          <cell r="P204">
            <v>-142.7076923076923</v>
          </cell>
          <cell r="Q204" t="str">
            <v>Comp794</v>
          </cell>
        </row>
        <row r="205">
          <cell r="B205">
            <v>2055</v>
          </cell>
          <cell r="C205">
            <v>0</v>
          </cell>
          <cell r="D205" t="str">
            <v>F</v>
          </cell>
          <cell r="E205" t="str">
            <v>2.1.7.1.5</v>
          </cell>
          <cell r="F205" t="str">
            <v>Curva 90º PVC JE NBR 10569 para rede coletora de esgoto DN 150mm</v>
          </cell>
          <cell r="G205" t="str">
            <v>pç</v>
          </cell>
          <cell r="H205">
            <v>162</v>
          </cell>
          <cell r="I205">
            <v>95.64</v>
          </cell>
          <cell r="J205">
            <v>15493.68</v>
          </cell>
          <cell r="K205">
            <v>95.64</v>
          </cell>
          <cell r="L205">
            <v>15493.68</v>
          </cell>
          <cell r="M205">
            <v>-3.6783267219618887E-3</v>
          </cell>
          <cell r="N205">
            <v>212.5230769230769</v>
          </cell>
          <cell r="O205">
            <v>0</v>
          </cell>
          <cell r="P205">
            <v>-212.5230769230769</v>
          </cell>
          <cell r="Q205" t="str">
            <v>Comp795</v>
          </cell>
        </row>
        <row r="206">
          <cell r="B206">
            <v>2058</v>
          </cell>
          <cell r="C206">
            <v>0</v>
          </cell>
          <cell r="D206" t="str">
            <v>F</v>
          </cell>
          <cell r="E206" t="str">
            <v>2.1.7.1.8</v>
          </cell>
          <cell r="F206" t="str">
            <v>Curva 90º PVC JE NBR 10569 para rede coletora de esgoto DN 200mm</v>
          </cell>
          <cell r="G206" t="str">
            <v>pç</v>
          </cell>
          <cell r="H206">
            <v>2</v>
          </cell>
          <cell r="I206">
            <v>227.64</v>
          </cell>
          <cell r="J206">
            <v>455.28</v>
          </cell>
          <cell r="K206">
            <v>227.64</v>
          </cell>
          <cell r="L206">
            <v>455.28</v>
          </cell>
          <cell r="M206">
            <v>-6.6090525537582101E-3</v>
          </cell>
          <cell r="N206">
            <v>1198.9923076923078</v>
          </cell>
          <cell r="O206">
            <v>0</v>
          </cell>
          <cell r="P206">
            <v>-1198.9923076923078</v>
          </cell>
          <cell r="Q206" t="str">
            <v>Comp796</v>
          </cell>
        </row>
        <row r="207">
          <cell r="B207">
            <v>2813</v>
          </cell>
          <cell r="C207">
            <v>0</v>
          </cell>
          <cell r="D207" t="str">
            <v>F</v>
          </cell>
          <cell r="E207" t="str">
            <v>5.1.7.1.5</v>
          </cell>
          <cell r="F207" t="str">
            <v>Curva 90º PVC JE NBR 10569 para rede coletora de esgoto DN 200mm</v>
          </cell>
          <cell r="G207" t="str">
            <v>pç</v>
          </cell>
          <cell r="H207">
            <v>2</v>
          </cell>
          <cell r="I207">
            <v>86.89</v>
          </cell>
          <cell r="J207">
            <v>173.78</v>
          </cell>
          <cell r="K207">
            <v>86.89</v>
          </cell>
          <cell r="L207">
            <v>173.78</v>
          </cell>
          <cell r="M207">
            <v>-4.2419080068143433E-3</v>
          </cell>
          <cell r="N207">
            <v>1798.4923076923076</v>
          </cell>
          <cell r="O207">
            <v>0</v>
          </cell>
          <cell r="P207">
            <v>-1798.4923076923076</v>
          </cell>
          <cell r="Q207" t="str">
            <v>Comp797</v>
          </cell>
        </row>
        <row r="208">
          <cell r="B208">
            <v>3247</v>
          </cell>
          <cell r="C208">
            <v>0</v>
          </cell>
          <cell r="D208" t="str">
            <v>F</v>
          </cell>
          <cell r="E208" t="str">
            <v>7.1.7.1.11</v>
          </cell>
          <cell r="F208" t="str">
            <v>Curva 90º PVC JE NBR 10569 para rede coletora de esgoto DN 250mm</v>
          </cell>
          <cell r="G208" t="str">
            <v>pç</v>
          </cell>
          <cell r="H208">
            <v>1</v>
          </cell>
          <cell r="I208">
            <v>375.41</v>
          </cell>
          <cell r="J208">
            <v>375.41</v>
          </cell>
          <cell r="K208">
            <v>375.41</v>
          </cell>
          <cell r="L208">
            <v>375.41</v>
          </cell>
          <cell r="M208">
            <v>-2.8519046649012614E-3</v>
          </cell>
          <cell r="N208">
            <v>37.653846153846153</v>
          </cell>
          <cell r="O208">
            <v>0</v>
          </cell>
          <cell r="P208">
            <v>-37.653846153846153</v>
          </cell>
          <cell r="Q208" t="str">
            <v>Comp798</v>
          </cell>
        </row>
        <row r="209">
          <cell r="B209">
            <v>3250</v>
          </cell>
          <cell r="C209">
            <v>0</v>
          </cell>
          <cell r="D209" t="str">
            <v>F</v>
          </cell>
          <cell r="E209" t="str">
            <v>7.1.7.1.14</v>
          </cell>
          <cell r="F209" t="str">
            <v>Curva 90º PVC JE NBR 10569 para rede coletora de esgoto DN 300mm</v>
          </cell>
          <cell r="G209" t="str">
            <v>pç</v>
          </cell>
          <cell r="H209">
            <v>1</v>
          </cell>
          <cell r="I209">
            <v>831.1</v>
          </cell>
          <cell r="J209">
            <v>831.1</v>
          </cell>
          <cell r="K209">
            <v>831.1</v>
          </cell>
          <cell r="L209">
            <v>831.1</v>
          </cell>
          <cell r="M209">
            <v>-1.4022787028922234E-3</v>
          </cell>
          <cell r="N209">
            <v>43.823076923076918</v>
          </cell>
          <cell r="O209">
            <v>0</v>
          </cell>
          <cell r="P209">
            <v>-43.823076923076918</v>
          </cell>
          <cell r="Q209" t="str">
            <v>Comp799</v>
          </cell>
        </row>
        <row r="210">
          <cell r="B210">
            <v>2816</v>
          </cell>
          <cell r="C210">
            <v>0</v>
          </cell>
          <cell r="D210" t="str">
            <v>F</v>
          </cell>
          <cell r="E210" t="str">
            <v>5.1.7.1.5</v>
          </cell>
          <cell r="F210" t="str">
            <v>Curva 90º PVC JE NBR 10569 para rede coletora de esgoto DN 350mm</v>
          </cell>
          <cell r="G210" t="str">
            <v>pç</v>
          </cell>
          <cell r="H210">
            <v>1</v>
          </cell>
          <cell r="I210">
            <v>279.88</v>
          </cell>
          <cell r="J210">
            <v>279.88</v>
          </cell>
          <cell r="K210">
            <v>279.88</v>
          </cell>
          <cell r="L210">
            <v>279.88</v>
          </cell>
          <cell r="M210">
            <v>-9.1147316850859195E-4</v>
          </cell>
          <cell r="N210">
            <v>67.453846153846143</v>
          </cell>
          <cell r="O210">
            <v>0</v>
          </cell>
          <cell r="P210">
            <v>-67.453846153846143</v>
          </cell>
          <cell r="Q210" t="str">
            <v>Comp800</v>
          </cell>
        </row>
        <row r="211">
          <cell r="B211">
            <v>2061</v>
          </cell>
          <cell r="C211">
            <v>0</v>
          </cell>
          <cell r="D211" t="str">
            <v>F</v>
          </cell>
          <cell r="E211" t="str">
            <v>2.1.7.1.11</v>
          </cell>
          <cell r="F211" t="str">
            <v>Curva 90º PVC JE NBR 10569 para rede coletora de esgoto DN 400mm</v>
          </cell>
          <cell r="G211" t="str">
            <v>pç</v>
          </cell>
          <cell r="H211">
            <v>2</v>
          </cell>
          <cell r="I211">
            <v>1569.62</v>
          </cell>
          <cell r="J211">
            <v>3139.24</v>
          </cell>
          <cell r="K211">
            <v>1569.62</v>
          </cell>
          <cell r="L211">
            <v>3139.24</v>
          </cell>
          <cell r="M211">
            <v>-9.1147316850859195E-4</v>
          </cell>
          <cell r="N211">
            <v>67.453846153846143</v>
          </cell>
          <cell r="O211">
            <v>0</v>
          </cell>
          <cell r="P211">
            <v>-67.453846153846143</v>
          </cell>
          <cell r="Q211" t="str">
            <v>Comp801</v>
          </cell>
        </row>
        <row r="212">
          <cell r="B212">
            <v>2064</v>
          </cell>
          <cell r="C212">
            <v>0</v>
          </cell>
          <cell r="D212" t="str">
            <v>F</v>
          </cell>
          <cell r="E212" t="str">
            <v>2.1.7.1.14</v>
          </cell>
          <cell r="F212" t="str">
            <v>Curva 90º PVC JE NBR 10569 para rede coletora de esgoto DN 500mm</v>
          </cell>
          <cell r="G212" t="str">
            <v>pç</v>
          </cell>
          <cell r="H212">
            <v>2</v>
          </cell>
          <cell r="I212">
            <v>2383.3000000000002</v>
          </cell>
          <cell r="J212">
            <v>4766.6000000000004</v>
          </cell>
          <cell r="K212">
            <v>2383.3000000000002</v>
          </cell>
          <cell r="L212">
            <v>4766.6000000000004</v>
          </cell>
          <cell r="M212">
            <v>-1.6301204185729112E-3</v>
          </cell>
          <cell r="N212">
            <v>292.09230769230766</v>
          </cell>
          <cell r="O212">
            <v>0</v>
          </cell>
          <cell r="P212">
            <v>-292.09230769230766</v>
          </cell>
          <cell r="Q212" t="str">
            <v>Comp802</v>
          </cell>
        </row>
        <row r="213">
          <cell r="B213">
            <v>3259</v>
          </cell>
          <cell r="C213">
            <v>0</v>
          </cell>
          <cell r="D213" t="str">
            <v>F</v>
          </cell>
          <cell r="E213" t="str">
            <v>7.1.7.1.23</v>
          </cell>
          <cell r="F213" t="str">
            <v>Curva 90º PVC JE NBR 10569 para rede coletora de esgoto DN 700mm</v>
          </cell>
          <cell r="G213" t="str">
            <v>pç</v>
          </cell>
          <cell r="H213">
            <v>1</v>
          </cell>
          <cell r="I213">
            <v>4766.59</v>
          </cell>
          <cell r="J213">
            <v>4766.59</v>
          </cell>
          <cell r="K213">
            <v>4766.59</v>
          </cell>
          <cell r="L213">
            <v>4766.59</v>
          </cell>
          <cell r="M213">
            <v>-2.0952829941589535E-4</v>
          </cell>
          <cell r="N213">
            <v>587.27692307692314</v>
          </cell>
          <cell r="O213">
            <v>0</v>
          </cell>
          <cell r="P213">
            <v>-587.27692307692314</v>
          </cell>
          <cell r="Q213" t="str">
            <v>Comp803</v>
          </cell>
        </row>
        <row r="214">
          <cell r="B214">
            <v>716</v>
          </cell>
          <cell r="C214">
            <v>0</v>
          </cell>
          <cell r="D214" t="str">
            <v>F</v>
          </cell>
          <cell r="E214" t="str">
            <v>7.3.5.1.17</v>
          </cell>
          <cell r="F214" t="str">
            <v>Curva PVC-PBA (NBR 10351) P/ Rede de Água JE PB 22º DN 50mm</v>
          </cell>
          <cell r="G214" t="str">
            <v>un</v>
          </cell>
          <cell r="H214">
            <v>3</v>
          </cell>
          <cell r="I214">
            <v>18.14</v>
          </cell>
          <cell r="J214">
            <v>54.42</v>
          </cell>
          <cell r="K214">
            <v>18.14</v>
          </cell>
          <cell r="L214">
            <v>54.42</v>
          </cell>
          <cell r="M214">
            <v>-1.2565971349585148E-3</v>
          </cell>
          <cell r="N214">
            <v>30.569230769230771</v>
          </cell>
          <cell r="O214">
            <v>0</v>
          </cell>
          <cell r="P214">
            <v>-30.569230769230771</v>
          </cell>
          <cell r="Q214" t="str">
            <v>Comp804</v>
          </cell>
        </row>
        <row r="215">
          <cell r="B215">
            <v>575</v>
          </cell>
          <cell r="C215">
            <v>0</v>
          </cell>
          <cell r="D215" t="str">
            <v>F</v>
          </cell>
          <cell r="E215" t="str">
            <v>7.2.5.1.17</v>
          </cell>
          <cell r="F215" t="str">
            <v>Curva PVC-PBA (NBR 10351) P/ Rede de Água JE PB 45º DN 50mm</v>
          </cell>
          <cell r="G215" t="str">
            <v>un</v>
          </cell>
          <cell r="H215">
            <v>8</v>
          </cell>
          <cell r="I215">
            <v>19.57</v>
          </cell>
          <cell r="J215">
            <v>156.56</v>
          </cell>
          <cell r="K215">
            <v>19.57</v>
          </cell>
          <cell r="L215">
            <v>156.56</v>
          </cell>
          <cell r="M215">
            <v>-1.2565971349585148E-3</v>
          </cell>
          <cell r="N215">
            <v>30.569230769230771</v>
          </cell>
          <cell r="O215">
            <v>0</v>
          </cell>
          <cell r="P215">
            <v>-30.569230769230771</v>
          </cell>
          <cell r="Q215" t="str">
            <v>Comp805</v>
          </cell>
        </row>
        <row r="216">
          <cell r="B216">
            <v>576</v>
          </cell>
          <cell r="C216">
            <v>0</v>
          </cell>
          <cell r="D216" t="str">
            <v>F</v>
          </cell>
          <cell r="E216" t="str">
            <v>7.2.5.1.18</v>
          </cell>
          <cell r="F216" t="str">
            <v>Curva PVC-PBA (NBR 10351) P/ Rede de Água JE PB 45° DN 100mm</v>
          </cell>
          <cell r="G216" t="str">
            <v>un</v>
          </cell>
          <cell r="H216">
            <v>2</v>
          </cell>
          <cell r="I216">
            <v>102.15</v>
          </cell>
          <cell r="J216">
            <v>204.3</v>
          </cell>
          <cell r="K216">
            <v>102.15</v>
          </cell>
          <cell r="L216">
            <v>204.3</v>
          </cell>
          <cell r="M216">
            <v>1.1923688394277487E-3</v>
          </cell>
          <cell r="N216">
            <v>38.753846153846155</v>
          </cell>
          <cell r="O216">
            <v>0</v>
          </cell>
          <cell r="P216">
            <v>-38.753846153846155</v>
          </cell>
          <cell r="Q216" t="str">
            <v>Comp806</v>
          </cell>
        </row>
        <row r="217">
          <cell r="B217">
            <v>577</v>
          </cell>
          <cell r="C217">
            <v>0</v>
          </cell>
          <cell r="D217" t="str">
            <v>F</v>
          </cell>
          <cell r="E217" t="str">
            <v>7.2.5.1.19</v>
          </cell>
          <cell r="F217" t="str">
            <v>Curva PVC-PBA (NBR 10351) P/ Rede de Água JE PB 90° DN 50mm</v>
          </cell>
          <cell r="G217" t="str">
            <v>un</v>
          </cell>
          <cell r="H217">
            <v>45</v>
          </cell>
          <cell r="I217">
            <v>15.95</v>
          </cell>
          <cell r="J217">
            <v>717.75</v>
          </cell>
          <cell r="K217">
            <v>15.95</v>
          </cell>
          <cell r="L217">
            <v>717.75</v>
          </cell>
          <cell r="M217">
            <v>-1.1652748106428801E-3</v>
          </cell>
          <cell r="N217">
            <v>39.561538461538461</v>
          </cell>
          <cell r="O217">
            <v>0</v>
          </cell>
          <cell r="P217">
            <v>-39.561538461538461</v>
          </cell>
          <cell r="Q217" t="str">
            <v>Comp807</v>
          </cell>
        </row>
        <row r="218">
          <cell r="B218">
            <v>578</v>
          </cell>
          <cell r="C218">
            <v>0</v>
          </cell>
          <cell r="D218" t="str">
            <v>F</v>
          </cell>
          <cell r="E218" t="str">
            <v>7.2.5.1.20</v>
          </cell>
          <cell r="F218" t="str">
            <v>Curva PVC-PBA (NBR 10351) P/ Rede de Água JE PB 90° DN 75mm</v>
          </cell>
          <cell r="G218" t="str">
            <v>un</v>
          </cell>
          <cell r="H218">
            <v>2</v>
          </cell>
          <cell r="I218">
            <v>66.790000000000006</v>
          </cell>
          <cell r="J218">
            <v>133.58000000000001</v>
          </cell>
          <cell r="K218">
            <v>66.790000000000006</v>
          </cell>
          <cell r="L218">
            <v>133.58000000000001</v>
          </cell>
          <cell r="M218">
            <v>-1.1652748106428801E-3</v>
          </cell>
          <cell r="N218">
            <v>39.561538461538461</v>
          </cell>
          <cell r="O218">
            <v>0</v>
          </cell>
          <cell r="P218">
            <v>-39.561538461538461</v>
          </cell>
          <cell r="Q218" t="str">
            <v>Comp808</v>
          </cell>
        </row>
        <row r="219">
          <cell r="B219">
            <v>720</v>
          </cell>
          <cell r="C219">
            <v>0</v>
          </cell>
          <cell r="D219" t="str">
            <v>F</v>
          </cell>
          <cell r="E219" t="str">
            <v>7.3.5.1.20</v>
          </cell>
          <cell r="F219" t="str">
            <v>Curva PVC-PBA (NBR 10351) P/ Rede de Água JE PB 90° DN 100mm</v>
          </cell>
          <cell r="G219" t="str">
            <v>un</v>
          </cell>
          <cell r="H219">
            <v>1</v>
          </cell>
          <cell r="I219">
            <v>102.22</v>
          </cell>
          <cell r="J219">
            <v>102.22</v>
          </cell>
          <cell r="K219">
            <v>102.22</v>
          </cell>
          <cell r="L219">
            <v>102.22</v>
          </cell>
          <cell r="M219">
            <v>4.3446777697320194E-4</v>
          </cell>
          <cell r="N219">
            <v>53.138461538461534</v>
          </cell>
          <cell r="O219">
            <v>0</v>
          </cell>
          <cell r="P219">
            <v>-53.138461538461534</v>
          </cell>
          <cell r="Q219" t="str">
            <v>Comp809</v>
          </cell>
        </row>
        <row r="220">
          <cell r="B220">
            <v>1472</v>
          </cell>
          <cell r="C220">
            <v>0</v>
          </cell>
          <cell r="D220" t="str">
            <v>F</v>
          </cell>
          <cell r="E220" t="str">
            <v>13.4.7</v>
          </cell>
          <cell r="F220" t="str">
            <v>Curva 22º30´ em PVC PBA JE cl20 DN 75</v>
          </cell>
          <cell r="G220" t="str">
            <v>pç</v>
          </cell>
          <cell r="H220">
            <v>2</v>
          </cell>
          <cell r="I220">
            <v>49.97</v>
          </cell>
          <cell r="J220">
            <v>99.94</v>
          </cell>
          <cell r="K220">
            <v>49.97</v>
          </cell>
          <cell r="L220">
            <v>99.94</v>
          </cell>
          <cell r="M220">
            <v>-5.7610323770029837E-4</v>
          </cell>
          <cell r="N220">
            <v>66.723076923076917</v>
          </cell>
          <cell r="O220">
            <v>0</v>
          </cell>
          <cell r="P220">
            <v>-66.723076923076917</v>
          </cell>
          <cell r="Q220" t="str">
            <v>Comp810</v>
          </cell>
        </row>
        <row r="221">
          <cell r="B221">
            <v>1471</v>
          </cell>
          <cell r="C221">
            <v>0</v>
          </cell>
          <cell r="D221" t="str">
            <v>F</v>
          </cell>
          <cell r="E221" t="str">
            <v>13.4.6</v>
          </cell>
          <cell r="F221" t="str">
            <v>Curva 22º30´ em PVC PBA JE cl20 DN 100</v>
          </cell>
          <cell r="G221" t="str">
            <v>pç</v>
          </cell>
          <cell r="H221">
            <v>1</v>
          </cell>
          <cell r="I221">
            <v>92.7</v>
          </cell>
          <cell r="J221">
            <v>92.7</v>
          </cell>
          <cell r="K221">
            <v>92.7</v>
          </cell>
          <cell r="L221">
            <v>92.7</v>
          </cell>
          <cell r="M221">
            <v>-5.7610323770029837E-4</v>
          </cell>
          <cell r="N221">
            <v>66.723076923076917</v>
          </cell>
          <cell r="O221">
            <v>0</v>
          </cell>
          <cell r="P221">
            <v>-66.723076923076917</v>
          </cell>
          <cell r="Q221" t="str">
            <v>Comp811</v>
          </cell>
        </row>
        <row r="222">
          <cell r="B222">
            <v>1473</v>
          </cell>
          <cell r="C222">
            <v>0</v>
          </cell>
          <cell r="D222" t="str">
            <v>F</v>
          </cell>
          <cell r="E222" t="str">
            <v>13.4.8</v>
          </cell>
          <cell r="F222" t="str">
            <v>Curva 45º em PVC PBA JE cl20 DN 75</v>
          </cell>
          <cell r="G222" t="str">
            <v>pç</v>
          </cell>
          <cell r="H222">
            <v>2</v>
          </cell>
          <cell r="I222">
            <v>56.51</v>
          </cell>
          <cell r="J222">
            <v>113.02</v>
          </cell>
          <cell r="K222">
            <v>56.51</v>
          </cell>
          <cell r="L222">
            <v>113.02</v>
          </cell>
          <cell r="M222">
            <v>7.6687116564411184E-4</v>
          </cell>
          <cell r="N222">
            <v>70.269230769230759</v>
          </cell>
          <cell r="O222">
            <v>0</v>
          </cell>
          <cell r="P222">
            <v>-70.269230769230759</v>
          </cell>
          <cell r="Q222" t="str">
            <v>Comp812</v>
          </cell>
        </row>
        <row r="223">
          <cell r="B223">
            <v>1474</v>
          </cell>
          <cell r="C223">
            <v>0</v>
          </cell>
          <cell r="D223" t="str">
            <v>F</v>
          </cell>
          <cell r="E223" t="str">
            <v>13.4.9</v>
          </cell>
          <cell r="F223" t="str">
            <v>Curva 45º em PVC PBA JE cl20 DN 100</v>
          </cell>
          <cell r="G223" t="str">
            <v>pç</v>
          </cell>
          <cell r="H223">
            <v>1</v>
          </cell>
          <cell r="I223">
            <v>102.15</v>
          </cell>
          <cell r="J223">
            <v>102.15</v>
          </cell>
          <cell r="K223">
            <v>102.15</v>
          </cell>
          <cell r="L223">
            <v>102.15</v>
          </cell>
          <cell r="M223">
            <v>-6.5543684865887464E-5</v>
          </cell>
          <cell r="N223">
            <v>117.35384615384615</v>
          </cell>
          <cell r="O223">
            <v>0</v>
          </cell>
          <cell r="P223">
            <v>-117.35384615384615</v>
          </cell>
          <cell r="Q223" t="str">
            <v>Comp813</v>
          </cell>
        </row>
        <row r="224">
          <cell r="B224">
            <v>1476</v>
          </cell>
          <cell r="C224">
            <v>0</v>
          </cell>
          <cell r="D224" t="str">
            <v>F</v>
          </cell>
          <cell r="E224" t="str">
            <v>13.4.11</v>
          </cell>
          <cell r="F224" t="str">
            <v>Curva 90º em PVC PBA JE cl20 DN 75</v>
          </cell>
          <cell r="G224" t="str">
            <v>pç</v>
          </cell>
          <cell r="H224">
            <v>14</v>
          </cell>
          <cell r="I224">
            <v>66.790000000000006</v>
          </cell>
          <cell r="J224">
            <v>935.06</v>
          </cell>
          <cell r="K224">
            <v>66.790000000000006</v>
          </cell>
          <cell r="L224">
            <v>935.06</v>
          </cell>
          <cell r="M224">
            <v>-2.5172184735864356E-3</v>
          </cell>
          <cell r="N224">
            <v>219.46923076923082</v>
          </cell>
          <cell r="O224">
            <v>0</v>
          </cell>
          <cell r="P224">
            <v>-219.46923076923082</v>
          </cell>
          <cell r="Q224" t="str">
            <v>Comp814</v>
          </cell>
        </row>
        <row r="225">
          <cell r="B225">
            <v>1475</v>
          </cell>
          <cell r="C225">
            <v>0</v>
          </cell>
          <cell r="D225" t="str">
            <v>F</v>
          </cell>
          <cell r="E225" t="str">
            <v>13.4.10</v>
          </cell>
          <cell r="F225" t="str">
            <v>Curva 90º em PVC PBA JE cl20 DN 100</v>
          </cell>
          <cell r="G225" t="str">
            <v>pç</v>
          </cell>
          <cell r="H225">
            <v>5</v>
          </cell>
          <cell r="I225">
            <v>102.22</v>
          </cell>
          <cell r="J225">
            <v>511.1</v>
          </cell>
          <cell r="K225">
            <v>102.22</v>
          </cell>
          <cell r="L225">
            <v>511.1</v>
          </cell>
          <cell r="M225">
            <v>-4.0624999999994138E-4</v>
          </cell>
          <cell r="N225">
            <v>492.10769230769228</v>
          </cell>
          <cell r="O225">
            <v>0</v>
          </cell>
          <cell r="P225">
            <v>-492.10769230769228</v>
          </cell>
          <cell r="Q225" t="str">
            <v>Comp815</v>
          </cell>
        </row>
        <row r="226">
          <cell r="B226">
            <v>1617</v>
          </cell>
          <cell r="C226">
            <v>0</v>
          </cell>
          <cell r="D226" t="str">
            <v>F</v>
          </cell>
          <cell r="E226" t="str">
            <v>15.2.2.8</v>
          </cell>
          <cell r="F226" t="str">
            <v>Curva 90° para eletroduto pvc rígido  raio longo  com uma luva ø 3/4"  ref.: tigre ou equivalente</v>
          </cell>
          <cell r="G226" t="str">
            <v>pÇ</v>
          </cell>
          <cell r="H226">
            <v>84</v>
          </cell>
          <cell r="I226">
            <v>4.1500000000000004</v>
          </cell>
          <cell r="J226">
            <v>348.6</v>
          </cell>
          <cell r="K226">
            <v>4.1500000000000004</v>
          </cell>
          <cell r="L226">
            <v>348.6</v>
          </cell>
          <cell r="M226">
            <v>-1.6800000000000148E-3</v>
          </cell>
          <cell r="N226">
            <v>383.96923076923071</v>
          </cell>
          <cell r="O226">
            <v>0</v>
          </cell>
          <cell r="P226">
            <v>-383.96923076923071</v>
          </cell>
          <cell r="Q226" t="str">
            <v>Comp816</v>
          </cell>
        </row>
        <row r="227">
          <cell r="B227">
            <v>1584</v>
          </cell>
          <cell r="C227">
            <v>0</v>
          </cell>
          <cell r="D227" t="str">
            <v>F</v>
          </cell>
          <cell r="E227" t="str">
            <v>15.1.1.3</v>
          </cell>
          <cell r="F227" t="str">
            <v>Curva de PVC rígido rosqueável 90 graus DN 3/4"</v>
          </cell>
          <cell r="G227" t="str">
            <v>un</v>
          </cell>
          <cell r="H227">
            <v>12</v>
          </cell>
          <cell r="I227">
            <v>2.77</v>
          </cell>
          <cell r="J227">
            <v>33.24</v>
          </cell>
          <cell r="K227">
            <v>2.77</v>
          </cell>
          <cell r="L227">
            <v>33.24</v>
          </cell>
          <cell r="M227">
            <v>-2.3684210526309091E-4</v>
          </cell>
          <cell r="N227">
            <v>584.47692307692307</v>
          </cell>
          <cell r="O227">
            <v>0</v>
          </cell>
          <cell r="P227">
            <v>-584.47692307692307</v>
          </cell>
          <cell r="Q227" t="str">
            <v>Comp817</v>
          </cell>
        </row>
        <row r="228">
          <cell r="B228">
            <v>1665</v>
          </cell>
          <cell r="C228">
            <v>0</v>
          </cell>
          <cell r="D228" t="str">
            <v>F</v>
          </cell>
          <cell r="E228" t="str">
            <v>15.3.1.13</v>
          </cell>
          <cell r="F228" t="str">
            <v>Curva de PVC rígido rosqueável 90 graus DN 1"</v>
          </cell>
          <cell r="G228" t="str">
            <v>un</v>
          </cell>
          <cell r="H228">
            <v>85</v>
          </cell>
          <cell r="I228">
            <v>4.26</v>
          </cell>
          <cell r="J228">
            <v>362.1</v>
          </cell>
          <cell r="K228">
            <v>4.26</v>
          </cell>
          <cell r="L228">
            <v>362.1</v>
          </cell>
          <cell r="M228">
            <v>-2.2497187851517886E-3</v>
          </cell>
          <cell r="N228">
            <v>6.8230769230769237</v>
          </cell>
          <cell r="O228">
            <v>0</v>
          </cell>
          <cell r="P228">
            <v>-6.8230769230769237</v>
          </cell>
          <cell r="Q228" t="str">
            <v>Comp818</v>
          </cell>
        </row>
        <row r="229">
          <cell r="B229">
            <v>1620</v>
          </cell>
          <cell r="C229">
            <v>0</v>
          </cell>
          <cell r="D229" t="str">
            <v>F</v>
          </cell>
          <cell r="E229" t="str">
            <v>15.2.2.11</v>
          </cell>
          <cell r="F229" t="str">
            <v>Curva p/eletroduto em pvc 1"</v>
          </cell>
          <cell r="G229" t="str">
            <v>un</v>
          </cell>
          <cell r="H229">
            <v>4</v>
          </cell>
          <cell r="I229">
            <v>4.26</v>
          </cell>
          <cell r="J229">
            <v>17.04</v>
          </cell>
          <cell r="K229">
            <v>4.26</v>
          </cell>
          <cell r="L229">
            <v>17.04</v>
          </cell>
          <cell r="M229">
            <v>-1.5552099533436836E-3</v>
          </cell>
          <cell r="N229">
            <v>9.8769230769230774</v>
          </cell>
          <cell r="O229">
            <v>0</v>
          </cell>
          <cell r="P229">
            <v>-9.8769230769230774</v>
          </cell>
          <cell r="Q229" t="str">
            <v>Comp819</v>
          </cell>
        </row>
        <row r="230">
          <cell r="B230">
            <v>4727</v>
          </cell>
          <cell r="C230">
            <v>0</v>
          </cell>
          <cell r="D230" t="str">
            <v>F</v>
          </cell>
          <cell r="E230" t="str">
            <v>12.3.4.1.13</v>
          </cell>
          <cell r="F230" t="str">
            <v>Curva de PVC rígido rosqueável 90 graus DN 1 1/2"</v>
          </cell>
          <cell r="G230" t="str">
            <v>un</v>
          </cell>
          <cell r="H230">
            <v>23</v>
          </cell>
          <cell r="I230">
            <v>6.6</v>
          </cell>
          <cell r="J230">
            <v>151.80000000000001</v>
          </cell>
          <cell r="K230">
            <v>6.6</v>
          </cell>
          <cell r="L230">
            <v>151.80000000000001</v>
          </cell>
          <cell r="M230">
            <v>2.5990903183885639E-3</v>
          </cell>
          <cell r="N230">
            <v>11.86923076923077</v>
          </cell>
          <cell r="O230">
            <v>0</v>
          </cell>
          <cell r="P230">
            <v>-11.86923076923077</v>
          </cell>
          <cell r="Q230" t="str">
            <v>Comp820</v>
          </cell>
        </row>
        <row r="231">
          <cell r="B231">
            <v>4637</v>
          </cell>
          <cell r="C231">
            <v>0</v>
          </cell>
          <cell r="D231" t="str">
            <v>F</v>
          </cell>
          <cell r="E231" t="str">
            <v>12.3.1.1.13</v>
          </cell>
          <cell r="F231" t="str">
            <v>Curva de PVC rígido rosqueável 90 graus DN 2"</v>
          </cell>
          <cell r="G231" t="str">
            <v>un</v>
          </cell>
          <cell r="H231">
            <v>3</v>
          </cell>
          <cell r="I231">
            <v>9.91</v>
          </cell>
          <cell r="J231">
            <v>29.73</v>
          </cell>
          <cell r="K231">
            <v>9.91</v>
          </cell>
          <cell r="L231">
            <v>29.73</v>
          </cell>
          <cell r="M231">
            <v>0</v>
          </cell>
          <cell r="N231">
            <v>6.6307692307692303</v>
          </cell>
          <cell r="O231">
            <v>0</v>
          </cell>
          <cell r="P231">
            <v>-6.6307692307692303</v>
          </cell>
          <cell r="Q231" t="str">
            <v>Comp821</v>
          </cell>
        </row>
        <row r="232">
          <cell r="B232">
            <v>4411</v>
          </cell>
          <cell r="C232">
            <v>0</v>
          </cell>
          <cell r="D232" t="str">
            <v>F</v>
          </cell>
          <cell r="E232" t="str">
            <v>12.2.1.1</v>
          </cell>
          <cell r="F232" t="str">
            <v>Curva 90° raio longo para eletroduto de pvc rígido, no ø 3", ref. Eletrodutos tigre ou equivalente</v>
          </cell>
          <cell r="G232" t="str">
            <v>un</v>
          </cell>
          <cell r="H232">
            <v>11</v>
          </cell>
          <cell r="I232">
            <v>28.35</v>
          </cell>
          <cell r="J232">
            <v>311.85000000000002</v>
          </cell>
          <cell r="K232">
            <v>28.35</v>
          </cell>
          <cell r="L232">
            <v>311.85000000000002</v>
          </cell>
          <cell r="M232">
            <v>6.8846815834766595E-4</v>
          </cell>
          <cell r="N232">
            <v>201.25384615384615</v>
          </cell>
          <cell r="O232">
            <v>0</v>
          </cell>
          <cell r="P232">
            <v>-201.25384615384615</v>
          </cell>
          <cell r="Q232" t="str">
            <v>Comp822</v>
          </cell>
        </row>
        <row r="233">
          <cell r="B233">
            <v>1721</v>
          </cell>
          <cell r="C233">
            <v>0</v>
          </cell>
          <cell r="D233" t="str">
            <v>F</v>
          </cell>
          <cell r="E233" t="str">
            <v>15.5.1.31</v>
          </cell>
          <cell r="F233" t="str">
            <v>Curva de PVC rígido rosqueável 90 graus DN 4"</v>
          </cell>
          <cell r="G233" t="str">
            <v>un</v>
          </cell>
          <cell r="H233">
            <v>12</v>
          </cell>
          <cell r="I233">
            <v>54.09</v>
          </cell>
          <cell r="J233">
            <v>649.08000000000004</v>
          </cell>
          <cell r="K233">
            <v>54.09</v>
          </cell>
          <cell r="L233">
            <v>649.08000000000004</v>
          </cell>
          <cell r="M233">
            <v>2.7972027972023028E-4</v>
          </cell>
          <cell r="N233">
            <v>330.09230769230766</v>
          </cell>
          <cell r="O233">
            <v>0</v>
          </cell>
          <cell r="P233">
            <v>-330.09230769230766</v>
          </cell>
          <cell r="Q233" t="str">
            <v>Comp823</v>
          </cell>
        </row>
        <row r="234">
          <cell r="B234">
            <v>5334</v>
          </cell>
          <cell r="C234">
            <v>0</v>
          </cell>
          <cell r="D234" t="str">
            <v>F</v>
          </cell>
          <cell r="E234" t="str">
            <v>12.6.1.1.26</v>
          </cell>
          <cell r="F234" t="str">
            <v>Disjuntor tripolar tipo caixa moldada 600V -40A - 10kA</v>
          </cell>
          <cell r="G234" t="str">
            <v>un</v>
          </cell>
          <cell r="H234">
            <v>2</v>
          </cell>
          <cell r="I234">
            <v>130</v>
          </cell>
          <cell r="J234">
            <v>260</v>
          </cell>
          <cell r="K234">
            <v>130</v>
          </cell>
          <cell r="L234">
            <v>260</v>
          </cell>
          <cell r="M234">
            <v>-1.5238095238095939E-3</v>
          </cell>
          <cell r="N234">
            <v>483.87692307692305</v>
          </cell>
          <cell r="O234">
            <v>0</v>
          </cell>
          <cell r="P234">
            <v>-483.87692307692305</v>
          </cell>
          <cell r="Q234" t="str">
            <v>Comp824</v>
          </cell>
        </row>
        <row r="235">
          <cell r="B235">
            <v>4876</v>
          </cell>
          <cell r="C235">
            <v>0</v>
          </cell>
          <cell r="D235" t="str">
            <v>F</v>
          </cell>
          <cell r="E235" t="str">
            <v>12.4.1.1.26</v>
          </cell>
          <cell r="F235" t="str">
            <v>Disjuntor tripolar tipo caixa moldada 600V - 60A - 10kA</v>
          </cell>
          <cell r="G235" t="str">
            <v>un</v>
          </cell>
          <cell r="H235">
            <v>1</v>
          </cell>
          <cell r="I235">
            <v>156</v>
          </cell>
          <cell r="J235">
            <v>156</v>
          </cell>
          <cell r="K235">
            <v>156</v>
          </cell>
          <cell r="L235">
            <v>156</v>
          </cell>
          <cell r="M235">
            <v>-1.5238095238095939E-3</v>
          </cell>
          <cell r="N235">
            <v>483.87692307692305</v>
          </cell>
          <cell r="O235">
            <v>0</v>
          </cell>
          <cell r="P235">
            <v>-483.87692307692305</v>
          </cell>
          <cell r="Q235" t="str">
            <v>Comp825</v>
          </cell>
        </row>
        <row r="236">
          <cell r="B236">
            <v>4651</v>
          </cell>
          <cell r="C236">
            <v>0</v>
          </cell>
          <cell r="D236" t="str">
            <v>F</v>
          </cell>
          <cell r="E236" t="str">
            <v>12.3.1.1.27</v>
          </cell>
          <cell r="F236" t="str">
            <v>Disjuntor tripolar tipo caixa moldada 600V -100A - 10kA</v>
          </cell>
          <cell r="G236" t="str">
            <v>un</v>
          </cell>
          <cell r="H236">
            <v>1</v>
          </cell>
          <cell r="I236">
            <v>187.2</v>
          </cell>
          <cell r="J236">
            <v>187.2</v>
          </cell>
          <cell r="K236">
            <v>187.2</v>
          </cell>
          <cell r="L236">
            <v>187.2</v>
          </cell>
          <cell r="M236">
            <v>-2.4317617865998731E-4</v>
          </cell>
          <cell r="N236">
            <v>1549.623076923077</v>
          </cell>
          <cell r="O236">
            <v>0</v>
          </cell>
          <cell r="P236">
            <v>-1549.623076923077</v>
          </cell>
          <cell r="Q236" t="str">
            <v>Comp826</v>
          </cell>
        </row>
        <row r="237">
          <cell r="B237">
            <v>4425</v>
          </cell>
          <cell r="C237">
            <v>0</v>
          </cell>
          <cell r="D237" t="str">
            <v>F</v>
          </cell>
          <cell r="E237" t="str">
            <v>12.2.1.1</v>
          </cell>
          <cell r="F237" t="str">
            <v>Disjuntor tripolar tipo caixa moldada 600V -150A - 10kA</v>
          </cell>
          <cell r="G237" t="str">
            <v>un</v>
          </cell>
          <cell r="H237">
            <v>1</v>
          </cell>
          <cell r="I237">
            <v>340</v>
          </cell>
          <cell r="J237">
            <v>340</v>
          </cell>
          <cell r="K237">
            <v>340</v>
          </cell>
          <cell r="L237">
            <v>340</v>
          </cell>
          <cell r="M237">
            <v>-1.5238095238095939E-3</v>
          </cell>
          <cell r="N237">
            <v>483.87692307692305</v>
          </cell>
          <cell r="O237">
            <v>0</v>
          </cell>
          <cell r="P237">
            <v>-483.87692307692305</v>
          </cell>
          <cell r="Q237" t="str">
            <v>Comp827</v>
          </cell>
        </row>
        <row r="238">
          <cell r="B238">
            <v>1729</v>
          </cell>
          <cell r="C238">
            <v>0</v>
          </cell>
          <cell r="D238" t="str">
            <v>F</v>
          </cell>
          <cell r="E238" t="str">
            <v>15.5.1.39</v>
          </cell>
          <cell r="F238" t="str">
            <v>Disjuntor tripolar tipo caixa moldada 600V - 175A - 10kA</v>
          </cell>
          <cell r="G238" t="str">
            <v>un</v>
          </cell>
          <cell r="H238">
            <v>1</v>
          </cell>
          <cell r="I238">
            <v>408</v>
          </cell>
          <cell r="J238">
            <v>408</v>
          </cell>
          <cell r="K238">
            <v>408</v>
          </cell>
          <cell r="L238">
            <v>408</v>
          </cell>
          <cell r="M238">
            <v>-6.9404279930518342E-5</v>
          </cell>
          <cell r="N238">
            <v>997.43076923076922</v>
          </cell>
          <cell r="O238">
            <v>0</v>
          </cell>
          <cell r="P238">
            <v>-997.43076923076922</v>
          </cell>
          <cell r="Q238" t="str">
            <v>Comp828</v>
          </cell>
        </row>
        <row r="239">
          <cell r="B239">
            <v>4318</v>
          </cell>
          <cell r="C239">
            <v>0</v>
          </cell>
          <cell r="D239" t="str">
            <v>F</v>
          </cell>
          <cell r="E239" t="str">
            <v>12.1.1.1.40</v>
          </cell>
          <cell r="F239" t="str">
            <v>Disjuntor tripolar tipo caixa moldada 600V - 400A - 10kA</v>
          </cell>
          <cell r="G239" t="str">
            <v>un</v>
          </cell>
          <cell r="H239">
            <v>2</v>
          </cell>
          <cell r="I239">
            <v>1299.4000000000001</v>
          </cell>
          <cell r="J239">
            <v>2598.8000000000002</v>
          </cell>
          <cell r="K239">
            <v>1299.4000000000001</v>
          </cell>
          <cell r="L239">
            <v>2598.8000000000002</v>
          </cell>
          <cell r="M239">
            <v>-8.0263093973353961E-5</v>
          </cell>
          <cell r="N239">
            <v>3641.5769230769229</v>
          </cell>
          <cell r="O239">
            <v>0</v>
          </cell>
          <cell r="P239">
            <v>-3641.5769230769229</v>
          </cell>
          <cell r="Q239" t="str">
            <v>Comp829</v>
          </cell>
        </row>
        <row r="240">
          <cell r="B240">
            <v>1602</v>
          </cell>
          <cell r="C240">
            <v>0</v>
          </cell>
          <cell r="D240" t="str">
            <v>F</v>
          </cell>
          <cell r="E240" t="str">
            <v>15.2.1.2</v>
          </cell>
          <cell r="F240" t="str">
            <v>Diversos (cabos, bornes, placas de identificação, conectores, adaptadores etc)</v>
          </cell>
          <cell r="G240" t="str">
            <v>un</v>
          </cell>
          <cell r="H240">
            <v>1</v>
          </cell>
          <cell r="I240">
            <v>500</v>
          </cell>
          <cell r="J240">
            <v>500</v>
          </cell>
          <cell r="K240">
            <v>500</v>
          </cell>
          <cell r="L240">
            <v>500</v>
          </cell>
          <cell r="M240">
            <v>5.0858232676409543E-4</v>
          </cell>
          <cell r="N240">
            <v>60.530769230769224</v>
          </cell>
          <cell r="O240">
            <v>0</v>
          </cell>
          <cell r="P240">
            <v>-60.530769230769224</v>
          </cell>
          <cell r="Q240" t="str">
            <v>Comp830</v>
          </cell>
        </row>
        <row r="241">
          <cell r="B241">
            <v>1119</v>
          </cell>
          <cell r="C241">
            <v>0</v>
          </cell>
          <cell r="D241" t="str">
            <v>F</v>
          </cell>
          <cell r="E241" t="str">
            <v>8.3.2.10</v>
          </cell>
          <cell r="F241" t="str">
            <v>Diversos (cabos, bornes, placas de identificação, conectores, adaptadores etc)</v>
          </cell>
          <cell r="G241" t="str">
            <v>un</v>
          </cell>
          <cell r="H241">
            <v>3</v>
          </cell>
          <cell r="I241">
            <v>6000</v>
          </cell>
          <cell r="J241">
            <v>18000</v>
          </cell>
          <cell r="K241">
            <v>6000</v>
          </cell>
          <cell r="L241">
            <v>18000</v>
          </cell>
          <cell r="M241">
            <v>-3.3057851239670644E-4</v>
          </cell>
          <cell r="N241">
            <v>279.13846153846151</v>
          </cell>
          <cell r="O241">
            <v>0</v>
          </cell>
          <cell r="P241">
            <v>-279.13846153846151</v>
          </cell>
          <cell r="Q241" t="str">
            <v>Comp831</v>
          </cell>
        </row>
        <row r="242">
          <cell r="B242">
            <v>1123</v>
          </cell>
          <cell r="C242">
            <v>0</v>
          </cell>
          <cell r="D242" t="str">
            <v>F</v>
          </cell>
          <cell r="E242" t="str">
            <v>8.3.3.3</v>
          </cell>
          <cell r="F242" t="str">
            <v>Diversos( cabos, bornes, placas de identificação, conectores, adaptadores etc)</v>
          </cell>
          <cell r="G242" t="str">
            <v>UN</v>
          </cell>
          <cell r="H242">
            <v>9</v>
          </cell>
          <cell r="I242">
            <v>18800</v>
          </cell>
          <cell r="J242">
            <v>169200</v>
          </cell>
          <cell r="K242">
            <v>18800</v>
          </cell>
          <cell r="L242">
            <v>169200</v>
          </cell>
          <cell r="M242">
            <v>3.8557933294880442E-5</v>
          </cell>
          <cell r="N242">
            <v>997.53846153846166</v>
          </cell>
          <cell r="O242">
            <v>0</v>
          </cell>
          <cell r="P242">
            <v>-997.53846153846166</v>
          </cell>
          <cell r="Q242" t="str">
            <v>Comp832</v>
          </cell>
        </row>
        <row r="243">
          <cell r="B243">
            <v>1583</v>
          </cell>
          <cell r="C243">
            <v>0</v>
          </cell>
          <cell r="D243" t="str">
            <v>F</v>
          </cell>
          <cell r="E243" t="str">
            <v>15.1.1.2</v>
          </cell>
          <cell r="F243" t="str">
            <v>Eletroduto de PVC rígido rosqueável DN 3/4" ( 3 metros )</v>
          </cell>
          <cell r="G243" t="str">
            <v>pç</v>
          </cell>
          <cell r="H243">
            <v>390</v>
          </cell>
          <cell r="I243">
            <v>6.51</v>
          </cell>
          <cell r="J243">
            <v>2538.9</v>
          </cell>
          <cell r="K243">
            <v>6.51</v>
          </cell>
          <cell r="L243">
            <v>2538.9</v>
          </cell>
          <cell r="M243">
            <v>-8.0848005749178942E-4</v>
          </cell>
          <cell r="N243">
            <v>85.561538461538461</v>
          </cell>
          <cell r="O243">
            <v>0</v>
          </cell>
          <cell r="P243">
            <v>-85.561538461538461</v>
          </cell>
          <cell r="Q243" t="str">
            <v>Comp833</v>
          </cell>
        </row>
        <row r="244">
          <cell r="B244">
            <v>1615</v>
          </cell>
          <cell r="C244">
            <v>0</v>
          </cell>
          <cell r="D244" t="str">
            <v>F</v>
          </cell>
          <cell r="E244" t="str">
            <v>15.2.2.6</v>
          </cell>
          <cell r="F244" t="str">
            <v>Eletroduto de pvc rígido fornecido em peças de 3 metros ø 3/4"  ref. Eletrodutos tigre ou equivalente</v>
          </cell>
          <cell r="G244" t="str">
            <v>pÇ</v>
          </cell>
          <cell r="H244">
            <v>50</v>
          </cell>
          <cell r="I244">
            <v>6.51</v>
          </cell>
          <cell r="J244">
            <v>325.5</v>
          </cell>
          <cell r="K244">
            <v>6.51</v>
          </cell>
          <cell r="L244">
            <v>325.5</v>
          </cell>
          <cell r="M244">
            <v>-3.6157024793381787E-4</v>
          </cell>
          <cell r="N244">
            <v>148.86923076923077</v>
          </cell>
          <cell r="O244">
            <v>0</v>
          </cell>
          <cell r="P244">
            <v>-148.86923076923077</v>
          </cell>
          <cell r="Q244" t="str">
            <v>Comp834</v>
          </cell>
        </row>
        <row r="245">
          <cell r="B245">
            <v>1663</v>
          </cell>
          <cell r="C245">
            <v>0</v>
          </cell>
          <cell r="D245" t="str">
            <v>F</v>
          </cell>
          <cell r="E245" t="str">
            <v>15.3.1.11</v>
          </cell>
          <cell r="F245" t="str">
            <v>Eletroduto de PVC rígido rosqueável DN 1" ( 3 metros )</v>
          </cell>
          <cell r="G245" t="str">
            <v>pç</v>
          </cell>
          <cell r="H245">
            <v>230</v>
          </cell>
          <cell r="I245">
            <v>9.91</v>
          </cell>
          <cell r="J245">
            <v>2279.3000000000002</v>
          </cell>
          <cell r="K245">
            <v>9.91</v>
          </cell>
          <cell r="L245">
            <v>2279.3000000000002</v>
          </cell>
          <cell r="M245">
            <v>2.5429116338204771E-4</v>
          </cell>
          <cell r="N245">
            <v>242.06153846153845</v>
          </cell>
          <cell r="O245">
            <v>0</v>
          </cell>
          <cell r="P245">
            <v>-242.06153846153845</v>
          </cell>
          <cell r="Q245" t="str">
            <v>Comp835</v>
          </cell>
        </row>
        <row r="246">
          <cell r="B246">
            <v>1618</v>
          </cell>
          <cell r="C246">
            <v>0</v>
          </cell>
          <cell r="D246" t="str">
            <v>F</v>
          </cell>
          <cell r="E246" t="str">
            <v>15.2.2.9</v>
          </cell>
          <cell r="F246" t="str">
            <v>Eletroduto de pvc rígido fornecido em peças de 3 metros ø 1" ref. Eletrodutos tigre ou equivalente</v>
          </cell>
          <cell r="G246" t="str">
            <v>pÇ</v>
          </cell>
          <cell r="H246">
            <v>20</v>
          </cell>
          <cell r="I246">
            <v>9.91</v>
          </cell>
          <cell r="J246">
            <v>198.2</v>
          </cell>
          <cell r="K246">
            <v>9.91</v>
          </cell>
          <cell r="L246">
            <v>198.2</v>
          </cell>
          <cell r="M246">
            <v>-6.3572790845456417E-5</v>
          </cell>
          <cell r="N246">
            <v>483.96923076923082</v>
          </cell>
          <cell r="O246">
            <v>0</v>
          </cell>
          <cell r="P246">
            <v>-483.96923076923082</v>
          </cell>
          <cell r="Q246" t="str">
            <v>Comp836</v>
          </cell>
        </row>
        <row r="247">
          <cell r="B247">
            <v>4725</v>
          </cell>
          <cell r="C247">
            <v>0</v>
          </cell>
          <cell r="D247" t="str">
            <v>F</v>
          </cell>
          <cell r="E247" t="str">
            <v>12.3.4.1.11</v>
          </cell>
          <cell r="F247" t="str">
            <v>Eletroduto de PVC rígido rosqueável DN 1 1/2" ( 3 metros )</v>
          </cell>
          <cell r="G247" t="str">
            <v>pç</v>
          </cell>
          <cell r="H247">
            <v>36</v>
          </cell>
          <cell r="I247">
            <v>18.329999999999998</v>
          </cell>
          <cell r="J247">
            <v>659.88</v>
          </cell>
          <cell r="K247">
            <v>18.329999999999998</v>
          </cell>
          <cell r="L247">
            <v>659.88</v>
          </cell>
          <cell r="M247">
            <v>-5.4487179487183734E-4</v>
          </cell>
          <cell r="N247">
            <v>239.86923076923074</v>
          </cell>
          <cell r="O247">
            <v>0</v>
          </cell>
          <cell r="P247">
            <v>-239.86923076923074</v>
          </cell>
          <cell r="Q247" t="str">
            <v>Comp837</v>
          </cell>
        </row>
        <row r="248">
          <cell r="B248">
            <v>4635</v>
          </cell>
          <cell r="C248">
            <v>0</v>
          </cell>
          <cell r="D248" t="str">
            <v>F</v>
          </cell>
          <cell r="E248" t="str">
            <v>12.3.1.1.11</v>
          </cell>
          <cell r="F248" t="str">
            <v>Eletroduto de PVC rígido rosqueável DN 2" ( 3 metros )</v>
          </cell>
          <cell r="G248" t="str">
            <v>pç</v>
          </cell>
          <cell r="H248">
            <v>5</v>
          </cell>
          <cell r="I248">
            <v>23.6</v>
          </cell>
          <cell r="J248">
            <v>118</v>
          </cell>
          <cell r="K248">
            <v>23.6</v>
          </cell>
          <cell r="L248">
            <v>118</v>
          </cell>
          <cell r="M248">
            <v>-3.2038959374602882E-4</v>
          </cell>
          <cell r="N248">
            <v>1560.1</v>
          </cell>
          <cell r="O248">
            <v>0</v>
          </cell>
          <cell r="P248">
            <v>-1560.1</v>
          </cell>
          <cell r="Q248" t="str">
            <v>Comp838</v>
          </cell>
        </row>
        <row r="249">
          <cell r="B249">
            <v>4409</v>
          </cell>
          <cell r="C249">
            <v>0</v>
          </cell>
          <cell r="D249" t="str">
            <v>F</v>
          </cell>
          <cell r="E249" t="str">
            <v>12.2.1.1</v>
          </cell>
          <cell r="F249" t="str">
            <v>Eletroduto de PVC rígido rosqueável DN 3" ( 3 metros )</v>
          </cell>
          <cell r="G249" t="str">
            <v>pç</v>
          </cell>
          <cell r="H249">
            <v>18</v>
          </cell>
          <cell r="I249">
            <v>59.67</v>
          </cell>
          <cell r="J249">
            <v>1074.06</v>
          </cell>
          <cell r="K249">
            <v>59.67</v>
          </cell>
          <cell r="L249">
            <v>1074.06</v>
          </cell>
          <cell r="M249">
            <v>-7.4994897499058855E-4</v>
          </cell>
          <cell r="N249">
            <v>1619.4076923076923</v>
          </cell>
          <cell r="O249">
            <v>0</v>
          </cell>
          <cell r="P249">
            <v>-1619.4076923076923</v>
          </cell>
          <cell r="Q249" t="str">
            <v>Comp839</v>
          </cell>
        </row>
        <row r="250">
          <cell r="B250">
            <v>1719</v>
          </cell>
          <cell r="C250">
            <v>0</v>
          </cell>
          <cell r="D250" t="str">
            <v>F</v>
          </cell>
          <cell r="E250" t="str">
            <v>15.5.1.29</v>
          </cell>
          <cell r="F250" t="str">
            <v>Eletroduto de PVC rígido rosqueável DN 4" ( 3 metros )</v>
          </cell>
          <cell r="G250" t="str">
            <v>pç</v>
          </cell>
          <cell r="H250">
            <v>24</v>
          </cell>
          <cell r="I250">
            <v>90.91</v>
          </cell>
          <cell r="J250">
            <v>2181.84</v>
          </cell>
          <cell r="K250">
            <v>90.91</v>
          </cell>
          <cell r="L250">
            <v>2181.84</v>
          </cell>
          <cell r="M250">
            <v>-7.7745171039378391E-4</v>
          </cell>
          <cell r="N250">
            <v>2105.8384615384612</v>
          </cell>
          <cell r="O250">
            <v>0</v>
          </cell>
          <cell r="P250">
            <v>-2105.8384615384612</v>
          </cell>
          <cell r="Q250" t="str">
            <v>Comp840</v>
          </cell>
        </row>
        <row r="251">
          <cell r="B251">
            <v>1105</v>
          </cell>
          <cell r="C251">
            <v>0</v>
          </cell>
          <cell r="D251" t="str">
            <v>F</v>
          </cell>
          <cell r="E251" t="str">
            <v>8.3.1.11</v>
          </cell>
          <cell r="F251" t="str">
            <v>Estação base vhf completa (rádio, modem, antena, mastro e acessórios)</v>
          </cell>
          <cell r="G251" t="str">
            <v>un</v>
          </cell>
          <cell r="H251">
            <v>7</v>
          </cell>
          <cell r="I251">
            <v>14700</v>
          </cell>
          <cell r="J251">
            <v>102900</v>
          </cell>
          <cell r="K251">
            <v>14700</v>
          </cell>
          <cell r="L251">
            <v>102900</v>
          </cell>
          <cell r="M251">
            <v>-1.3675072001325672E-3</v>
          </cell>
          <cell r="N251">
            <v>2224.476923076923</v>
          </cell>
          <cell r="O251">
            <v>0</v>
          </cell>
          <cell r="P251">
            <v>-2224.476923076923</v>
          </cell>
          <cell r="Q251" t="str">
            <v>Comp841</v>
          </cell>
        </row>
        <row r="252">
          <cell r="B252">
            <v>1712</v>
          </cell>
          <cell r="C252">
            <v>0</v>
          </cell>
          <cell r="D252" t="str">
            <v>F</v>
          </cell>
          <cell r="E252" t="str">
            <v>15.5.1.22</v>
          </cell>
          <cell r="F252" t="str">
            <v>Esticador, aço galvanizado gancho olhal</v>
          </cell>
          <cell r="G252" t="str">
            <v>un</v>
          </cell>
          <cell r="H252">
            <v>12</v>
          </cell>
          <cell r="I252">
            <v>56</v>
          </cell>
          <cell r="J252">
            <v>672</v>
          </cell>
          <cell r="K252">
            <v>56</v>
          </cell>
          <cell r="L252">
            <v>672</v>
          </cell>
          <cell r="M252">
            <v>6.3240536856468132E-4</v>
          </cell>
          <cell r="N252">
            <v>2349.0538461538463</v>
          </cell>
          <cell r="O252">
            <v>0</v>
          </cell>
          <cell r="P252">
            <v>-2349.0538461538463</v>
          </cell>
          <cell r="Q252" t="str">
            <v>Comp842</v>
          </cell>
        </row>
        <row r="253">
          <cell r="B253">
            <v>36</v>
          </cell>
          <cell r="C253">
            <v>0</v>
          </cell>
          <cell r="D253" t="str">
            <v>F</v>
          </cell>
          <cell r="E253" t="str">
            <v>1.1.3.4</v>
          </cell>
          <cell r="F253" t="str">
            <v>Exames médicos</v>
          </cell>
          <cell r="G253" t="str">
            <v>un</v>
          </cell>
          <cell r="H253">
            <v>600</v>
          </cell>
          <cell r="I253">
            <v>60</v>
          </cell>
          <cell r="J253">
            <v>36000</v>
          </cell>
          <cell r="K253">
            <v>60</v>
          </cell>
          <cell r="L253">
            <v>36000</v>
          </cell>
          <cell r="M253">
            <v>3.1527093596062095E-4</v>
          </cell>
          <cell r="N253">
            <v>7810.1538461538466</v>
          </cell>
          <cell r="O253">
            <v>0</v>
          </cell>
          <cell r="P253">
            <v>-7810.1538461538466</v>
          </cell>
          <cell r="Q253" t="str">
            <v>Comp843</v>
          </cell>
        </row>
        <row r="254">
          <cell r="B254">
            <v>4349</v>
          </cell>
          <cell r="C254">
            <v>0</v>
          </cell>
          <cell r="D254" t="str">
            <v>F</v>
          </cell>
          <cell r="E254" t="str">
            <v>12.1.3.1.19</v>
          </cell>
          <cell r="F254" t="str">
            <v>Extintor de Incêndio CO2  6kg</v>
          </cell>
          <cell r="G254" t="str">
            <v>un</v>
          </cell>
          <cell r="H254">
            <v>14</v>
          </cell>
          <cell r="I254">
            <v>561.21</v>
          </cell>
          <cell r="J254">
            <v>7856.94</v>
          </cell>
          <cell r="K254">
            <v>561.21</v>
          </cell>
          <cell r="L254">
            <v>7856.94</v>
          </cell>
          <cell r="M254">
            <v>-1.2254901960786491E-3</v>
          </cell>
          <cell r="N254">
            <v>2344.6923076923072</v>
          </cell>
          <cell r="O254">
            <v>0</v>
          </cell>
          <cell r="P254">
            <v>-2344.6923076923072</v>
          </cell>
          <cell r="Q254" t="str">
            <v>Comp844</v>
          </cell>
        </row>
        <row r="255">
          <cell r="B255">
            <v>684</v>
          </cell>
          <cell r="C255">
            <v>0</v>
          </cell>
          <cell r="D255" t="str">
            <v>F</v>
          </cell>
          <cell r="E255" t="str">
            <v>7.3.4.1.15</v>
          </cell>
          <cell r="F255" t="str">
            <v xml:space="preserve">Extremidade Bolsa e Flange FºFº classe PN-10 DN 200mm </v>
          </cell>
          <cell r="G255" t="str">
            <v>pç</v>
          </cell>
          <cell r="H255">
            <v>4</v>
          </cell>
          <cell r="I255">
            <v>478.57</v>
          </cell>
          <cell r="J255">
            <v>1914.28</v>
          </cell>
          <cell r="K255">
            <v>478.57</v>
          </cell>
          <cell r="L255">
            <v>1914.28</v>
          </cell>
          <cell r="M255">
            <v>-5.4088450524976128E-3</v>
          </cell>
          <cell r="N255">
            <v>48.092307692307685</v>
          </cell>
          <cell r="O255">
            <v>0</v>
          </cell>
          <cell r="P255">
            <v>-48.092307692307685</v>
          </cell>
          <cell r="Q255" t="str">
            <v>Comp845</v>
          </cell>
        </row>
        <row r="256">
          <cell r="B256">
            <v>515</v>
          </cell>
          <cell r="C256">
            <v>0</v>
          </cell>
          <cell r="D256" t="str">
            <v>F</v>
          </cell>
          <cell r="E256" t="str">
            <v>7.2.4.1.28</v>
          </cell>
          <cell r="F256" t="str">
            <v xml:space="preserve">Extremidade Bolsa e Flange FºFº JGS classe PN-10 DN 300mm </v>
          </cell>
          <cell r="G256" t="str">
            <v>pç</v>
          </cell>
          <cell r="H256">
            <v>2</v>
          </cell>
          <cell r="I256">
            <v>842.21</v>
          </cell>
          <cell r="J256">
            <v>1684.42</v>
          </cell>
          <cell r="K256">
            <v>842.21</v>
          </cell>
          <cell r="L256">
            <v>1684.42</v>
          </cell>
          <cell r="M256">
            <v>2.0923076923076156E-3</v>
          </cell>
          <cell r="N256">
            <v>250.52307692307693</v>
          </cell>
          <cell r="O256">
            <v>0</v>
          </cell>
          <cell r="P256">
            <v>-250.52307692307693</v>
          </cell>
          <cell r="Q256" t="str">
            <v>Comp846</v>
          </cell>
        </row>
        <row r="257">
          <cell r="B257">
            <v>972</v>
          </cell>
          <cell r="C257">
            <v>0</v>
          </cell>
          <cell r="D257" t="str">
            <v>F</v>
          </cell>
          <cell r="E257" t="str">
            <v>7.5.3.1.29</v>
          </cell>
          <cell r="F257" t="str">
            <v>Extremidade fofo flange e ponta JE  PN-10 DN 100</v>
          </cell>
          <cell r="G257" t="str">
            <v>pç</v>
          </cell>
          <cell r="H257">
            <v>4</v>
          </cell>
          <cell r="I257">
            <v>146.25</v>
          </cell>
          <cell r="J257">
            <v>585</v>
          </cell>
          <cell r="K257">
            <v>146.25</v>
          </cell>
          <cell r="L257">
            <v>585</v>
          </cell>
          <cell r="M257">
            <v>-8.6610963929080187E-3</v>
          </cell>
          <cell r="N257">
            <v>74.838461538461544</v>
          </cell>
          <cell r="O257">
            <v>0</v>
          </cell>
          <cell r="P257">
            <v>-74.838461538461544</v>
          </cell>
          <cell r="Q257" t="str">
            <v>Comp847</v>
          </cell>
        </row>
        <row r="258">
          <cell r="B258">
            <v>4163</v>
          </cell>
          <cell r="C258">
            <v>0</v>
          </cell>
          <cell r="D258" t="str">
            <v>F</v>
          </cell>
          <cell r="E258" t="str">
            <v>10.7.1.1.11</v>
          </cell>
          <cell r="F258" t="str">
            <v>Extremidade Fofo flange e ponta P/ JE / JM PN-10/16 DN 200mm</v>
          </cell>
          <cell r="G258" t="str">
            <v>und</v>
          </cell>
          <cell r="H258">
            <v>32</v>
          </cell>
          <cell r="I258">
            <v>379.6</v>
          </cell>
          <cell r="J258">
            <v>12147.2</v>
          </cell>
          <cell r="K258">
            <v>379.6</v>
          </cell>
          <cell r="L258">
            <v>12147.2</v>
          </cell>
          <cell r="M258">
            <v>-1.1248593925760053E-3</v>
          </cell>
          <cell r="N258">
            <v>68.307692307692307</v>
          </cell>
          <cell r="O258">
            <v>0</v>
          </cell>
          <cell r="P258">
            <v>-68.307692307692307</v>
          </cell>
          <cell r="Q258" t="str">
            <v>Comp848</v>
          </cell>
        </row>
        <row r="259">
          <cell r="B259">
            <v>514</v>
          </cell>
          <cell r="C259">
            <v>0</v>
          </cell>
          <cell r="D259" t="str">
            <v>F</v>
          </cell>
          <cell r="E259" t="str">
            <v>7.2.4.1.27</v>
          </cell>
          <cell r="F259" t="str">
            <v xml:space="preserve">Extremidade Ponta e Flange FºFº JGS classe PN-10 DN 250mm </v>
          </cell>
          <cell r="G259" t="str">
            <v>pç</v>
          </cell>
          <cell r="H259">
            <v>2</v>
          </cell>
          <cell r="I259">
            <v>623.36</v>
          </cell>
          <cell r="J259">
            <v>1246.72</v>
          </cell>
          <cell r="K259">
            <v>623.36</v>
          </cell>
          <cell r="L259">
            <v>1246.72</v>
          </cell>
          <cell r="M259">
            <v>1.3768115942027759E-3</v>
          </cell>
          <cell r="N259">
            <v>106.3</v>
          </cell>
          <cell r="O259">
            <v>0</v>
          </cell>
          <cell r="P259">
            <v>-106.3</v>
          </cell>
          <cell r="Q259" t="str">
            <v>Comp849</v>
          </cell>
        </row>
        <row r="260">
          <cell r="B260">
            <v>1101</v>
          </cell>
          <cell r="C260">
            <v>0</v>
          </cell>
          <cell r="D260" t="str">
            <v>F</v>
          </cell>
          <cell r="E260" t="str">
            <v>8.3.1.7</v>
          </cell>
          <cell r="F260" t="str">
            <v xml:space="preserve">Extremidade ponta e flange pn10 fofo dn 300 </v>
          </cell>
          <cell r="G260" t="str">
            <v>pc</v>
          </cell>
          <cell r="H260">
            <v>8</v>
          </cell>
          <cell r="I260">
            <v>720.88</v>
          </cell>
          <cell r="J260">
            <v>5767.04</v>
          </cell>
          <cell r="K260">
            <v>720.88</v>
          </cell>
          <cell r="L260">
            <v>5767.04</v>
          </cell>
          <cell r="M260">
            <v>-4.735782785429965E-4</v>
          </cell>
          <cell r="N260">
            <v>194.82307692307691</v>
          </cell>
          <cell r="O260">
            <v>0</v>
          </cell>
          <cell r="P260">
            <v>-194.82307692307691</v>
          </cell>
          <cell r="Q260" t="str">
            <v>Comp850</v>
          </cell>
        </row>
        <row r="261">
          <cell r="B261">
            <v>1096</v>
          </cell>
          <cell r="C261">
            <v>0</v>
          </cell>
          <cell r="D261" t="str">
            <v>F</v>
          </cell>
          <cell r="E261" t="str">
            <v>8.3.1.2</v>
          </cell>
          <cell r="F261" t="str">
            <v>Extremidade FoFo Bolsa e  flange c/aba vedação PN-10 DN 300</v>
          </cell>
          <cell r="G261" t="str">
            <v>und.</v>
          </cell>
          <cell r="H261">
            <v>4</v>
          </cell>
          <cell r="I261">
            <v>2098.6799999999998</v>
          </cell>
          <cell r="J261">
            <v>8394.7199999999993</v>
          </cell>
          <cell r="K261">
            <v>2098.6799999999998</v>
          </cell>
          <cell r="L261">
            <v>8394.7199999999993</v>
          </cell>
          <cell r="M261">
            <v>-1.0048988820500204E-3</v>
          </cell>
          <cell r="N261">
            <v>244.7076923076923</v>
          </cell>
          <cell r="O261">
            <v>0</v>
          </cell>
          <cell r="P261">
            <v>-244.7076923076923</v>
          </cell>
          <cell r="Q261" t="str">
            <v>Comp851</v>
          </cell>
        </row>
        <row r="262">
          <cell r="B262">
            <v>4184</v>
          </cell>
          <cell r="C262">
            <v>0</v>
          </cell>
          <cell r="D262" t="str">
            <v>F</v>
          </cell>
          <cell r="E262" t="str">
            <v>10.7.1.4.2</v>
          </cell>
          <cell r="F262" t="str">
            <v>Extremidade Fofo flange e ponta com aba de vedação DN 400mm</v>
          </cell>
          <cell r="G262" t="str">
            <v>pc</v>
          </cell>
          <cell r="H262">
            <v>2</v>
          </cell>
          <cell r="I262">
            <v>2720.25</v>
          </cell>
          <cell r="J262">
            <v>5440.5</v>
          </cell>
          <cell r="K262">
            <v>2720.25</v>
          </cell>
          <cell r="L262">
            <v>5440.5</v>
          </cell>
          <cell r="M262">
            <v>-2.0900398789218677E-3</v>
          </cell>
          <cell r="N262">
            <v>319.53076923076924</v>
          </cell>
          <cell r="O262">
            <v>0</v>
          </cell>
          <cell r="P262">
            <v>-319.53076923076924</v>
          </cell>
          <cell r="Q262" t="str">
            <v>Comp852</v>
          </cell>
        </row>
        <row r="263">
          <cell r="B263">
            <v>193</v>
          </cell>
          <cell r="C263">
            <v>0</v>
          </cell>
          <cell r="D263" t="str">
            <v>F</v>
          </cell>
          <cell r="E263" t="str">
            <v>4.4.1.1</v>
          </cell>
          <cell r="F263" t="str">
            <v>Extremidade ponta e flange c/ aba de vedação fofo PN10 DN 500 78,500 kg</v>
          </cell>
          <cell r="G263" t="str">
            <v>pc</v>
          </cell>
          <cell r="H263">
            <v>8</v>
          </cell>
          <cell r="I263">
            <v>4387.99</v>
          </cell>
          <cell r="J263">
            <v>35103.919999999998</v>
          </cell>
          <cell r="K263">
            <v>4387.99</v>
          </cell>
          <cell r="L263">
            <v>35103.919999999998</v>
          </cell>
          <cell r="M263">
            <v>-7.074684642595086E-4</v>
          </cell>
          <cell r="N263">
            <v>575.86153846153843</v>
          </cell>
          <cell r="O263">
            <v>0</v>
          </cell>
          <cell r="P263">
            <v>-575.86153846153843</v>
          </cell>
          <cell r="Q263" t="str">
            <v>Comp853</v>
          </cell>
        </row>
        <row r="264">
          <cell r="B264">
            <v>1582</v>
          </cell>
          <cell r="C264">
            <v>0</v>
          </cell>
          <cell r="D264" t="str">
            <v>F</v>
          </cell>
          <cell r="E264" t="str">
            <v>15.1.1.1</v>
          </cell>
          <cell r="F264" t="str">
            <v>Fio flexível de cobre unipolar, com isolação em PVC 750V 2,5mm²</v>
          </cell>
          <cell r="G264" t="str">
            <v>m</v>
          </cell>
          <cell r="H264">
            <v>4180</v>
          </cell>
          <cell r="I264">
            <v>1.62</v>
          </cell>
          <cell r="J264">
            <v>6771.6</v>
          </cell>
          <cell r="K264">
            <v>1.62</v>
          </cell>
          <cell r="L264">
            <v>6771.6</v>
          </cell>
          <cell r="M264">
            <v>0</v>
          </cell>
          <cell r="N264">
            <v>993.86923076923074</v>
          </cell>
          <cell r="O264">
            <v>0</v>
          </cell>
          <cell r="P264">
            <v>-993.86923076923074</v>
          </cell>
          <cell r="Q264" t="str">
            <v>Comp854</v>
          </cell>
        </row>
        <row r="265">
          <cell r="B265">
            <v>1611</v>
          </cell>
          <cell r="C265">
            <v>0</v>
          </cell>
          <cell r="D265" t="str">
            <v>F</v>
          </cell>
          <cell r="E265" t="str">
            <v>15.2.2.2</v>
          </cell>
          <cell r="F265" t="str">
            <v>Fio de cobre flex unip isolacao pvc 750v 4m²</v>
          </cell>
          <cell r="G265" t="str">
            <v>m</v>
          </cell>
          <cell r="H265">
            <v>2200</v>
          </cell>
          <cell r="I265">
            <v>2.5</v>
          </cell>
          <cell r="J265">
            <v>5500</v>
          </cell>
          <cell r="K265">
            <v>2.5</v>
          </cell>
          <cell r="L265">
            <v>5500</v>
          </cell>
          <cell r="M265">
            <v>2.1249468763273605E-4</v>
          </cell>
          <cell r="N265">
            <v>1231.0615384615382</v>
          </cell>
          <cell r="O265">
            <v>0</v>
          </cell>
          <cell r="P265">
            <v>-1231.0615384615382</v>
          </cell>
          <cell r="Q265" t="str">
            <v>Comp855</v>
          </cell>
        </row>
        <row r="266">
          <cell r="B266">
            <v>1654</v>
          </cell>
          <cell r="C266">
            <v>0</v>
          </cell>
          <cell r="D266" t="str">
            <v>F</v>
          </cell>
          <cell r="E266" t="str">
            <v>15.3.1.2</v>
          </cell>
          <cell r="F266" t="str">
            <v>Fio flexível de cobre unipolar, com isolação em PVC 0,6/1kV 4mm²</v>
          </cell>
          <cell r="G266" t="str">
            <v>m</v>
          </cell>
          <cell r="H266">
            <v>3000</v>
          </cell>
          <cell r="I266">
            <v>2.52</v>
          </cell>
          <cell r="J266">
            <v>7560</v>
          </cell>
          <cell r="K266">
            <v>2.52</v>
          </cell>
          <cell r="L266">
            <v>7560</v>
          </cell>
          <cell r="M266">
            <v>-5.5933997882495756E-4</v>
          </cell>
          <cell r="N266">
            <v>384.85384615384612</v>
          </cell>
          <cell r="O266">
            <v>0</v>
          </cell>
          <cell r="P266">
            <v>-384.85384615384612</v>
          </cell>
          <cell r="Q266" t="str">
            <v>Comp856</v>
          </cell>
        </row>
        <row r="267">
          <cell r="B267">
            <v>204</v>
          </cell>
          <cell r="C267">
            <v>0</v>
          </cell>
          <cell r="D267" t="str">
            <v>F</v>
          </cell>
          <cell r="E267" t="str">
            <v>4.4.1.12</v>
          </cell>
          <cell r="F267" t="str">
            <v xml:space="preserve">Flange cego aço DN 600 </v>
          </cell>
          <cell r="G267" t="str">
            <v>pc</v>
          </cell>
          <cell r="H267">
            <v>3</v>
          </cell>
          <cell r="I267">
            <v>3295</v>
          </cell>
          <cell r="J267">
            <v>9885</v>
          </cell>
          <cell r="K267">
            <v>3295</v>
          </cell>
          <cell r="L267">
            <v>9885</v>
          </cell>
          <cell r="M267">
            <v>6.0838352497372128E-5</v>
          </cell>
          <cell r="N267">
            <v>758.67692307692312</v>
          </cell>
          <cell r="O267">
            <v>0</v>
          </cell>
          <cell r="P267">
            <v>-758.67692307692312</v>
          </cell>
          <cell r="Q267" t="str">
            <v>Comp857</v>
          </cell>
        </row>
        <row r="268">
          <cell r="B268">
            <v>205</v>
          </cell>
          <cell r="C268">
            <v>0</v>
          </cell>
          <cell r="D268" t="str">
            <v>F</v>
          </cell>
          <cell r="E268" t="str">
            <v>4.4.1.13</v>
          </cell>
          <cell r="F268" t="str">
            <v>Flange cego aço DN 1000</v>
          </cell>
          <cell r="G268" t="str">
            <v>pc</v>
          </cell>
          <cell r="H268">
            <v>1</v>
          </cell>
          <cell r="I268">
            <v>7911</v>
          </cell>
          <cell r="J268">
            <v>7911</v>
          </cell>
          <cell r="K268">
            <v>7911</v>
          </cell>
          <cell r="L268">
            <v>7911</v>
          </cell>
          <cell r="M268">
            <v>-5.7633364478659743E-4</v>
          </cell>
          <cell r="N268">
            <v>880.39230769230744</v>
          </cell>
          <cell r="O268">
            <v>0</v>
          </cell>
          <cell r="P268">
            <v>-880.39230769230744</v>
          </cell>
          <cell r="Q268" t="str">
            <v>Comp858</v>
          </cell>
        </row>
        <row r="269">
          <cell r="B269">
            <v>125</v>
          </cell>
          <cell r="C269">
            <v>0</v>
          </cell>
          <cell r="D269" t="str">
            <v>F</v>
          </cell>
          <cell r="E269" t="str">
            <v>3.3.1.17</v>
          </cell>
          <cell r="F269" t="str">
            <v>Flange cego FoFo PN - 10 DN 100 mm</v>
          </cell>
          <cell r="G269" t="str">
            <v>un</v>
          </cell>
          <cell r="H269">
            <v>2</v>
          </cell>
          <cell r="I269">
            <v>88.05</v>
          </cell>
          <cell r="J269">
            <v>176.1</v>
          </cell>
          <cell r="K269">
            <v>88.05</v>
          </cell>
          <cell r="L269">
            <v>176.1</v>
          </cell>
          <cell r="M269">
            <v>1.5167947094330003E-5</v>
          </cell>
          <cell r="N269">
            <v>1014.3000000000001</v>
          </cell>
          <cell r="O269">
            <v>0</v>
          </cell>
          <cell r="P269">
            <v>-1014.3000000000001</v>
          </cell>
          <cell r="Q269" t="str">
            <v>Comp859</v>
          </cell>
        </row>
        <row r="270">
          <cell r="B270">
            <v>3766</v>
          </cell>
          <cell r="C270">
            <v>0</v>
          </cell>
          <cell r="D270" t="str">
            <v>F</v>
          </cell>
          <cell r="E270" t="str">
            <v>8.5.10.1.22</v>
          </cell>
          <cell r="F270" t="str">
            <v>Flange Cego fofo pn 10 DN 200mm</v>
          </cell>
          <cell r="G270" t="str">
            <v>pç</v>
          </cell>
          <cell r="H270">
            <v>8</v>
          </cell>
          <cell r="I270">
            <v>161.5</v>
          </cell>
          <cell r="J270">
            <v>1292</v>
          </cell>
          <cell r="K270">
            <v>161.5</v>
          </cell>
          <cell r="L270">
            <v>1292</v>
          </cell>
          <cell r="M270">
            <v>-2.7539105529852392E-3</v>
          </cell>
          <cell r="N270">
            <v>69.638461538461542</v>
          </cell>
          <cell r="O270">
            <v>0</v>
          </cell>
          <cell r="P270">
            <v>-69.638461538461542</v>
          </cell>
          <cell r="Q270" t="str">
            <v>Comp860</v>
          </cell>
        </row>
        <row r="271">
          <cell r="B271">
            <v>2399</v>
          </cell>
          <cell r="C271">
            <v>0</v>
          </cell>
          <cell r="D271" t="str">
            <v>F</v>
          </cell>
          <cell r="E271" t="str">
            <v>3.5.10.1.22</v>
          </cell>
          <cell r="F271" t="str">
            <v>Flange Cego Fofo PN 10 DN 250mm</v>
          </cell>
          <cell r="G271" t="str">
            <v>pç</v>
          </cell>
          <cell r="H271">
            <v>3</v>
          </cell>
          <cell r="I271">
            <v>273.69</v>
          </cell>
          <cell r="J271">
            <v>821.07</v>
          </cell>
          <cell r="K271">
            <v>273.69</v>
          </cell>
          <cell r="L271">
            <v>821.07</v>
          </cell>
          <cell r="M271">
            <v>-2.7539105529852392E-3</v>
          </cell>
          <cell r="N271">
            <v>69.638461538461542</v>
          </cell>
          <cell r="O271">
            <v>0</v>
          </cell>
          <cell r="P271">
            <v>-69.638461538461542</v>
          </cell>
          <cell r="Q271" t="str">
            <v>Comp861</v>
          </cell>
        </row>
        <row r="272">
          <cell r="B272">
            <v>3478</v>
          </cell>
          <cell r="C272">
            <v>0</v>
          </cell>
          <cell r="D272" t="str">
            <v>F</v>
          </cell>
          <cell r="E272" t="str">
            <v>7.5.10.1.21</v>
          </cell>
          <cell r="F272" t="str">
            <v>Flange Cego fofo pn 10 DN 500mm</v>
          </cell>
          <cell r="G272" t="str">
            <v>pç</v>
          </cell>
          <cell r="H272">
            <v>1</v>
          </cell>
          <cell r="I272">
            <v>1627.51</v>
          </cell>
          <cell r="J272">
            <v>1627.51</v>
          </cell>
          <cell r="K272">
            <v>1627.51</v>
          </cell>
          <cell r="L272">
            <v>1627.51</v>
          </cell>
          <cell r="M272">
            <v>-1.5889464594128766E-3</v>
          </cell>
          <cell r="N272">
            <v>111.16923076923075</v>
          </cell>
          <cell r="O272">
            <v>0</v>
          </cell>
          <cell r="P272">
            <v>-111.16923076923075</v>
          </cell>
          <cell r="Q272" t="str">
            <v>Comp862</v>
          </cell>
        </row>
        <row r="273">
          <cell r="B273">
            <v>124</v>
          </cell>
          <cell r="C273">
            <v>0</v>
          </cell>
          <cell r="D273" t="str">
            <v>F</v>
          </cell>
          <cell r="E273" t="str">
            <v>3.3.1.16</v>
          </cell>
          <cell r="F273" t="str">
            <v>Flange cego FoFo PN - 10 DN 600 mm</v>
          </cell>
          <cell r="G273" t="str">
            <v>un</v>
          </cell>
          <cell r="H273">
            <v>8</v>
          </cell>
          <cell r="I273">
            <v>2429.2800000000002</v>
          </cell>
          <cell r="J273">
            <v>19434.240000000002</v>
          </cell>
          <cell r="K273">
            <v>2429.2800000000002</v>
          </cell>
          <cell r="L273">
            <v>19434.240000000002</v>
          </cell>
          <cell r="M273">
            <v>7.4862751622029045E-4</v>
          </cell>
          <cell r="N273">
            <v>185.09230769230768</v>
          </cell>
          <cell r="O273">
            <v>0</v>
          </cell>
          <cell r="P273">
            <v>-185.09230769230768</v>
          </cell>
          <cell r="Q273" t="str">
            <v>Comp863</v>
          </cell>
        </row>
        <row r="274">
          <cell r="B274">
            <v>1117</v>
          </cell>
          <cell r="C274">
            <v>0</v>
          </cell>
          <cell r="D274" t="str">
            <v>F</v>
          </cell>
          <cell r="E274" t="str">
            <v>8.3.2.8</v>
          </cell>
          <cell r="F274" t="str">
            <v>Fonte estabilizada de alimentação 110 x 24 vcc</v>
          </cell>
          <cell r="G274" t="str">
            <v>un</v>
          </cell>
          <cell r="H274">
            <v>3</v>
          </cell>
          <cell r="I274">
            <v>2440</v>
          </cell>
          <cell r="J274">
            <v>7320</v>
          </cell>
          <cell r="K274">
            <v>2440</v>
          </cell>
          <cell r="L274">
            <v>7320</v>
          </cell>
          <cell r="M274">
            <v>9.7649007441114044E-4</v>
          </cell>
          <cell r="N274">
            <v>622.93076923076922</v>
          </cell>
          <cell r="O274">
            <v>0</v>
          </cell>
          <cell r="P274">
            <v>-622.93076923076922</v>
          </cell>
          <cell r="Q274" t="str">
            <v>Comp864</v>
          </cell>
        </row>
        <row r="275">
          <cell r="B275">
            <v>129</v>
          </cell>
          <cell r="C275">
            <v>0</v>
          </cell>
          <cell r="D275" t="str">
            <v>F</v>
          </cell>
          <cell r="E275" t="str">
            <v>3.3.2.1</v>
          </cell>
          <cell r="F275" t="str">
            <v>Fornecimento de Lonas Plásticas para decantação, inclusive suportes e elementos de fixacao, com largura do vão de 2,33 m, h= 1,20ml, ângulo de 60º com a horizontal e espaçamentos de 12 cm entre lonas. (conforme projeto).</v>
          </cell>
          <cell r="G275" t="str">
            <v>m²</v>
          </cell>
          <cell r="H275">
            <v>568</v>
          </cell>
          <cell r="I275">
            <v>1492.22</v>
          </cell>
          <cell r="J275">
            <v>847580.96</v>
          </cell>
          <cell r="K275">
            <v>1492.22</v>
          </cell>
          <cell r="L275">
            <v>847580.96</v>
          </cell>
          <cell r="M275">
            <v>0</v>
          </cell>
          <cell r="N275">
            <v>766.97692307692307</v>
          </cell>
          <cell r="O275">
            <v>0</v>
          </cell>
          <cell r="P275">
            <v>-766.97692307692307</v>
          </cell>
          <cell r="Q275" t="str">
            <v>Comp865</v>
          </cell>
        </row>
        <row r="276">
          <cell r="B276">
            <v>1697</v>
          </cell>
          <cell r="C276">
            <v>0</v>
          </cell>
          <cell r="D276" t="str">
            <v>F</v>
          </cell>
          <cell r="E276" t="str">
            <v>15.5.1.7</v>
          </cell>
          <cell r="F276" t="str">
            <v>Gancho de suspensão com olhal galvanizado</v>
          </cell>
          <cell r="G276" t="str">
            <v>un</v>
          </cell>
          <cell r="H276">
            <v>27</v>
          </cell>
          <cell r="I276">
            <v>6.55</v>
          </cell>
          <cell r="J276">
            <v>176.85</v>
          </cell>
          <cell r="K276">
            <v>6.55</v>
          </cell>
          <cell r="L276">
            <v>176.85</v>
          </cell>
          <cell r="M276">
            <v>2.4703557312255597E-4</v>
          </cell>
          <cell r="N276">
            <v>62.292307692307695</v>
          </cell>
          <cell r="O276">
            <v>0</v>
          </cell>
          <cell r="P276">
            <v>-62.292307692307695</v>
          </cell>
          <cell r="Q276" t="str">
            <v>Comp866</v>
          </cell>
        </row>
        <row r="277">
          <cell r="B277">
            <v>4933</v>
          </cell>
          <cell r="C277">
            <v>0</v>
          </cell>
          <cell r="D277" t="str">
            <v>F</v>
          </cell>
          <cell r="E277" t="str">
            <v>12.4.3.1.21</v>
          </cell>
          <cell r="F277" t="str">
            <v>Gerador Trifásico 20/18kVA - Impedância Síncrona 18% - 220/127V ,modelo STEMAC ou similar conforme folha de dados</v>
          </cell>
          <cell r="G277" t="str">
            <v>un</v>
          </cell>
          <cell r="H277">
            <v>3</v>
          </cell>
          <cell r="I277">
            <v>60000</v>
          </cell>
          <cell r="J277">
            <v>180000</v>
          </cell>
          <cell r="K277">
            <v>60000</v>
          </cell>
          <cell r="L277">
            <v>180000</v>
          </cell>
          <cell r="M277">
            <v>2.4703557312255597E-4</v>
          </cell>
          <cell r="N277">
            <v>62.292307692307695</v>
          </cell>
          <cell r="O277">
            <v>0</v>
          </cell>
          <cell r="P277">
            <v>-62.292307692307695</v>
          </cell>
          <cell r="Q277" t="str">
            <v>Comp867</v>
          </cell>
        </row>
        <row r="278">
          <cell r="B278">
            <v>4483</v>
          </cell>
          <cell r="C278">
            <v>0</v>
          </cell>
          <cell r="D278" t="str">
            <v>F</v>
          </cell>
          <cell r="E278" t="str">
            <v>12.2.3.1.21</v>
          </cell>
          <cell r="F278" t="str">
            <v>Gerador Trifásico 55/50kVA - Impedância Síncrona 18% - 220/127V ,modelo STEMAC ou similar conforme folha de dados</v>
          </cell>
          <cell r="G278" t="str">
            <v>un</v>
          </cell>
          <cell r="H278">
            <v>2</v>
          </cell>
          <cell r="I278">
            <v>80000</v>
          </cell>
          <cell r="J278">
            <v>160000</v>
          </cell>
          <cell r="K278">
            <v>80000</v>
          </cell>
          <cell r="L278">
            <v>160000</v>
          </cell>
          <cell r="M278">
            <v>-8.1516201345033235E-4</v>
          </cell>
          <cell r="N278">
            <v>75.430769230769215</v>
          </cell>
          <cell r="O278">
            <v>0</v>
          </cell>
          <cell r="P278">
            <v>-75.430769230769215</v>
          </cell>
          <cell r="Q278" t="str">
            <v>Comp868</v>
          </cell>
        </row>
        <row r="279">
          <cell r="B279">
            <v>5166</v>
          </cell>
          <cell r="C279">
            <v>0</v>
          </cell>
          <cell r="D279" t="str">
            <v>F</v>
          </cell>
          <cell r="E279" t="str">
            <v>12.5.3.1.21</v>
          </cell>
          <cell r="F279" t="str">
            <v>Gerador Trifásico 230/210kVA - Impedância Síncrona 18% - 380/220V ,modelo STEMAC ou similar conforme folha de dados</v>
          </cell>
          <cell r="G279" t="str">
            <v>un</v>
          </cell>
          <cell r="H279">
            <v>1</v>
          </cell>
          <cell r="I279">
            <v>160000</v>
          </cell>
          <cell r="J279">
            <v>160000</v>
          </cell>
          <cell r="K279">
            <v>160000</v>
          </cell>
          <cell r="L279">
            <v>160000</v>
          </cell>
          <cell r="M279">
            <v>-8.1516201345033235E-4</v>
          </cell>
          <cell r="N279">
            <v>75.430769230769215</v>
          </cell>
          <cell r="O279">
            <v>0</v>
          </cell>
          <cell r="P279">
            <v>-75.430769230769215</v>
          </cell>
          <cell r="Q279" t="str">
            <v>Comp869</v>
          </cell>
        </row>
        <row r="280">
          <cell r="B280">
            <v>4351</v>
          </cell>
          <cell r="C280">
            <v>0</v>
          </cell>
          <cell r="D280" t="str">
            <v>F</v>
          </cell>
          <cell r="E280" t="str">
            <v>12.1.3.1.21</v>
          </cell>
          <cell r="F280" t="str">
            <v xml:space="preserve">Gerador Trifásico 260/232kVA - Impedância Síncrona 18% -380/220V </v>
          </cell>
          <cell r="G280" t="str">
            <v>un</v>
          </cell>
          <cell r="H280">
            <v>1</v>
          </cell>
          <cell r="I280">
            <v>160000</v>
          </cell>
          <cell r="J280">
            <v>160000</v>
          </cell>
          <cell r="K280">
            <v>160000</v>
          </cell>
          <cell r="L280">
            <v>160000</v>
          </cell>
          <cell r="M280">
            <v>-1.6469038208166698E-4</v>
          </cell>
          <cell r="N280">
            <v>93.399999999999991</v>
          </cell>
          <cell r="O280">
            <v>0</v>
          </cell>
          <cell r="P280">
            <v>-93.399999999999991</v>
          </cell>
          <cell r="Q280" t="str">
            <v>Comp870</v>
          </cell>
        </row>
        <row r="281">
          <cell r="B281">
            <v>1699</v>
          </cell>
          <cell r="C281">
            <v>0</v>
          </cell>
          <cell r="D281" t="str">
            <v>F</v>
          </cell>
          <cell r="E281" t="str">
            <v>15.5.1.9</v>
          </cell>
          <cell r="F281" t="str">
            <v>Grampo de linha viva</v>
          </cell>
          <cell r="G281" t="str">
            <v>un</v>
          </cell>
          <cell r="H281">
            <v>9</v>
          </cell>
          <cell r="I281">
            <v>26.42</v>
          </cell>
          <cell r="J281">
            <v>237.78</v>
          </cell>
          <cell r="K281">
            <v>26.42</v>
          </cell>
          <cell r="L281">
            <v>237.78</v>
          </cell>
          <cell r="M281">
            <v>-2.3696682464446894E-4</v>
          </cell>
          <cell r="N281">
            <v>162.26923076923077</v>
          </cell>
          <cell r="O281">
            <v>0</v>
          </cell>
          <cell r="P281">
            <v>-162.26923076923077</v>
          </cell>
          <cell r="Q281" t="str">
            <v>Comp871</v>
          </cell>
        </row>
        <row r="282">
          <cell r="B282">
            <v>1596</v>
          </cell>
          <cell r="C282">
            <v>0</v>
          </cell>
          <cell r="D282" t="str">
            <v>F</v>
          </cell>
          <cell r="E282" t="str">
            <v>15.1.1.15</v>
          </cell>
          <cell r="F282" t="str">
            <v>Haste de aço cobreado 16x2400mm</v>
          </cell>
          <cell r="G282" t="str">
            <v>un</v>
          </cell>
          <cell r="H282">
            <v>86</v>
          </cell>
          <cell r="I282">
            <v>35.14</v>
          </cell>
          <cell r="J282">
            <v>3022.04</v>
          </cell>
          <cell r="K282">
            <v>35.14</v>
          </cell>
          <cell r="L282">
            <v>3022.04</v>
          </cell>
          <cell r="M282">
            <v>-2.3696682464446894E-4</v>
          </cell>
          <cell r="N282">
            <v>162.26923076923077</v>
          </cell>
          <cell r="O282">
            <v>0</v>
          </cell>
          <cell r="P282">
            <v>-162.26923076923077</v>
          </cell>
          <cell r="Q282" t="str">
            <v>Comp872</v>
          </cell>
        </row>
        <row r="283">
          <cell r="B283">
            <v>653</v>
          </cell>
          <cell r="C283">
            <v>0</v>
          </cell>
          <cell r="D283" t="str">
            <v>F</v>
          </cell>
          <cell r="E283" t="str">
            <v>7.2.15.1</v>
          </cell>
          <cell r="F283" t="str">
            <v>Hidrometro unijato magnetico c/ relojoaria seca, s/ opção de saida p/ telemetria, classe B, 1,5m³/h x 1/2'</v>
          </cell>
          <cell r="G283" t="str">
            <v>un</v>
          </cell>
          <cell r="H283">
            <v>4552</v>
          </cell>
          <cell r="I283">
            <v>92.56</v>
          </cell>
          <cell r="J283">
            <v>421333.12</v>
          </cell>
          <cell r="K283">
            <v>92.56</v>
          </cell>
          <cell r="L283">
            <v>421333.12</v>
          </cell>
          <cell r="M283">
            <v>-9.6668649613318447E-4</v>
          </cell>
          <cell r="N283">
            <v>310.03846153846155</v>
          </cell>
          <cell r="O283">
            <v>0</v>
          </cell>
          <cell r="P283">
            <v>-310.03846153846155</v>
          </cell>
          <cell r="Q283" t="str">
            <v>Comp873</v>
          </cell>
        </row>
        <row r="284">
          <cell r="B284">
            <v>1108</v>
          </cell>
          <cell r="C284">
            <v>0</v>
          </cell>
          <cell r="D284" t="str">
            <v>F</v>
          </cell>
          <cell r="E284" t="str">
            <v>8.3.1.14</v>
          </cell>
          <cell r="F284" t="str">
            <v>Hidrometro velocimetrico de turbina horizontal,classe b,c/corpo fofop/agua, c/flanges, dn=300mm, cl.=16kgf/cm2, incl.acess.p/inst. (porcas,parafusos,arruelas,contra-flanges), c/opcaosaida p/telemetria</v>
          </cell>
          <cell r="G284" t="str">
            <v>cj</v>
          </cell>
          <cell r="H284">
            <v>4</v>
          </cell>
          <cell r="I284">
            <v>15200</v>
          </cell>
          <cell r="J284">
            <v>60800</v>
          </cell>
          <cell r="K284">
            <v>15200</v>
          </cell>
          <cell r="L284">
            <v>60800</v>
          </cell>
          <cell r="M284">
            <v>6.6666666666668206E-3</v>
          </cell>
          <cell r="N284">
            <v>2.3230769230769233</v>
          </cell>
          <cell r="O284">
            <v>0</v>
          </cell>
          <cell r="P284">
            <v>-2.3230769230769233</v>
          </cell>
          <cell r="Q284" t="str">
            <v>Comp874</v>
          </cell>
        </row>
        <row r="285">
          <cell r="B285">
            <v>4430</v>
          </cell>
          <cell r="C285">
            <v>0</v>
          </cell>
          <cell r="D285" t="str">
            <v>F</v>
          </cell>
          <cell r="E285" t="str">
            <v>12.2.1.1</v>
          </cell>
          <cell r="F285" t="str">
            <v>Ignitor para lampada vsap 150w - 220v</v>
          </cell>
          <cell r="G285" t="str">
            <v>un</v>
          </cell>
          <cell r="H285">
            <v>23</v>
          </cell>
          <cell r="I285">
            <v>53.22</v>
          </cell>
          <cell r="J285">
            <v>1224.06</v>
          </cell>
          <cell r="K285">
            <v>53.22</v>
          </cell>
          <cell r="L285">
            <v>1224.06</v>
          </cell>
          <cell r="M285">
            <v>6.6489361702128935E-3</v>
          </cell>
          <cell r="N285">
            <v>5.8230769230769228</v>
          </cell>
          <cell r="O285">
            <v>0</v>
          </cell>
          <cell r="P285">
            <v>-5.8230769230769228</v>
          </cell>
          <cell r="Q285" t="str">
            <v>Comp875</v>
          </cell>
        </row>
        <row r="286">
          <cell r="B286">
            <v>1604</v>
          </cell>
          <cell r="C286">
            <v>0</v>
          </cell>
          <cell r="D286" t="str">
            <v>F</v>
          </cell>
          <cell r="E286" t="str">
            <v>15.2.1.4</v>
          </cell>
          <cell r="F286" t="str">
            <v>Impressora a Laser .Preto e branco,16ppm,interface USB,porta serial RS-232,modelo HP 1020 ou similar</v>
          </cell>
          <cell r="G286" t="str">
            <v>un</v>
          </cell>
          <cell r="H286">
            <v>1</v>
          </cell>
          <cell r="I286">
            <v>5269.64</v>
          </cell>
          <cell r="J286">
            <v>5269.64</v>
          </cell>
          <cell r="K286">
            <v>5269.64</v>
          </cell>
          <cell r="L286">
            <v>5269.64</v>
          </cell>
          <cell r="M286">
            <v>-3.5816618911175269E-3</v>
          </cell>
          <cell r="N286">
            <v>10.7</v>
          </cell>
          <cell r="O286">
            <v>0</v>
          </cell>
          <cell r="P286">
            <v>-10.7</v>
          </cell>
          <cell r="Q286" t="str">
            <v>Comp876</v>
          </cell>
        </row>
        <row r="287">
          <cell r="B287">
            <v>1605</v>
          </cell>
          <cell r="C287">
            <v>0</v>
          </cell>
          <cell r="D287" t="str">
            <v>F</v>
          </cell>
          <cell r="E287" t="str">
            <v>15.2.1.5</v>
          </cell>
          <cell r="F287" t="str">
            <v xml:space="preserve">Impressora Jato de tinta,colorida,um cartucho para cada cor,6ppm,interface USB,porta serial RS-232,modelo HP ou Canion </v>
          </cell>
          <cell r="G287" t="str">
            <v>un</v>
          </cell>
          <cell r="H287">
            <v>1</v>
          </cell>
          <cell r="I287">
            <v>1391.98</v>
          </cell>
          <cell r="J287">
            <v>1391.98</v>
          </cell>
          <cell r="K287">
            <v>1391.98</v>
          </cell>
          <cell r="L287">
            <v>1391.98</v>
          </cell>
          <cell r="M287">
            <v>6.6489361702128935E-3</v>
          </cell>
          <cell r="N287">
            <v>5.8230769230769228</v>
          </cell>
          <cell r="O287">
            <v>0</v>
          </cell>
          <cell r="P287">
            <v>-5.8230769230769228</v>
          </cell>
          <cell r="Q287" t="str">
            <v>Comp877</v>
          </cell>
        </row>
        <row r="288">
          <cell r="B288">
            <v>1594</v>
          </cell>
          <cell r="C288">
            <v>0</v>
          </cell>
          <cell r="D288" t="str">
            <v>F</v>
          </cell>
          <cell r="E288" t="str">
            <v>15.1.1.13</v>
          </cell>
          <cell r="F288" t="str">
            <v>Interruptor 1 seção montado em tampa de condulete DN 3/4"</v>
          </cell>
          <cell r="G288" t="str">
            <v>un</v>
          </cell>
          <cell r="H288">
            <v>9</v>
          </cell>
          <cell r="I288">
            <v>12.6</v>
          </cell>
          <cell r="J288">
            <v>113.4</v>
          </cell>
          <cell r="K288">
            <v>12.6</v>
          </cell>
          <cell r="L288">
            <v>113.4</v>
          </cell>
          <cell r="M288">
            <v>-8.0000000000001181E-3</v>
          </cell>
          <cell r="N288">
            <v>4.7692307692307683</v>
          </cell>
          <cell r="O288">
            <v>0</v>
          </cell>
          <cell r="P288">
            <v>-4.7692307692307683</v>
          </cell>
          <cell r="Q288" t="str">
            <v>Comp878</v>
          </cell>
        </row>
        <row r="289">
          <cell r="B289">
            <v>1669</v>
          </cell>
          <cell r="C289">
            <v>0</v>
          </cell>
          <cell r="D289" t="str">
            <v>F</v>
          </cell>
          <cell r="E289" t="str">
            <v>15.3.1.17</v>
          </cell>
          <cell r="F289" t="str">
            <v>Interruptor 2 seções montado em tampa de condulete DN 3/4"</v>
          </cell>
          <cell r="G289" t="str">
            <v>un</v>
          </cell>
          <cell r="H289">
            <v>8</v>
          </cell>
          <cell r="I289">
            <v>14.6</v>
          </cell>
          <cell r="J289">
            <v>116.8</v>
          </cell>
          <cell r="K289">
            <v>14.6</v>
          </cell>
          <cell r="L289">
            <v>116.8</v>
          </cell>
          <cell r="M289">
            <v>3.5366931918656697E-3</v>
          </cell>
          <cell r="N289">
            <v>8.7307692307692317</v>
          </cell>
          <cell r="O289">
            <v>0</v>
          </cell>
          <cell r="P289">
            <v>-8.7307692307692317</v>
          </cell>
          <cell r="Q289" t="str">
            <v>Comp879</v>
          </cell>
        </row>
        <row r="290">
          <cell r="B290">
            <v>1640</v>
          </cell>
          <cell r="C290">
            <v>0</v>
          </cell>
          <cell r="D290" t="str">
            <v>F</v>
          </cell>
          <cell r="E290" t="str">
            <v>15.2.2.31</v>
          </cell>
          <cell r="F290" t="str">
            <v>Interruptor diferencial 25A 2 pólos 30mA</v>
          </cell>
          <cell r="G290" t="str">
            <v>un</v>
          </cell>
          <cell r="H290">
            <v>1</v>
          </cell>
          <cell r="I290">
            <v>240</v>
          </cell>
          <cell r="J290">
            <v>240</v>
          </cell>
          <cell r="K290">
            <v>240</v>
          </cell>
          <cell r="L290">
            <v>240</v>
          </cell>
          <cell r="M290">
            <v>3.2362459546924072E-3</v>
          </cell>
          <cell r="N290">
            <v>9.5384615384615365</v>
          </cell>
          <cell r="O290">
            <v>0</v>
          </cell>
          <cell r="P290">
            <v>-9.5384615384615365</v>
          </cell>
          <cell r="Q290" t="str">
            <v>Comp880</v>
          </cell>
        </row>
        <row r="291">
          <cell r="B291">
            <v>1643</v>
          </cell>
          <cell r="C291">
            <v>0</v>
          </cell>
          <cell r="D291" t="str">
            <v>F</v>
          </cell>
          <cell r="E291" t="str">
            <v>15.2.2.34</v>
          </cell>
          <cell r="F291" t="str">
            <v>Interruptor paralelo 1seção montado em tampa de condulete dn 3/4"</v>
          </cell>
          <cell r="G291" t="str">
            <v>un</v>
          </cell>
          <cell r="H291">
            <v>1</v>
          </cell>
          <cell r="I291">
            <v>19.600000000000001</v>
          </cell>
          <cell r="J291">
            <v>19.600000000000001</v>
          </cell>
          <cell r="K291">
            <v>19.600000000000001</v>
          </cell>
          <cell r="L291">
            <v>19.600000000000001</v>
          </cell>
          <cell r="M291">
            <v>-4.484304932735439E-3</v>
          </cell>
          <cell r="N291">
            <v>95.630769230769218</v>
          </cell>
          <cell r="O291">
            <v>0</v>
          </cell>
          <cell r="P291">
            <v>-95.630769230769218</v>
          </cell>
          <cell r="Q291" t="str">
            <v>Comp881</v>
          </cell>
        </row>
        <row r="292">
          <cell r="B292">
            <v>1644</v>
          </cell>
          <cell r="C292">
            <v>0</v>
          </cell>
          <cell r="D292" t="str">
            <v>F</v>
          </cell>
          <cell r="E292" t="str">
            <v>15.2.2.35</v>
          </cell>
          <cell r="F292" t="str">
            <v>Interruptor simples 1 tecla 10a-250v</v>
          </cell>
          <cell r="G292" t="str">
            <v>un</v>
          </cell>
          <cell r="H292">
            <v>7</v>
          </cell>
          <cell r="I292">
            <v>2.8</v>
          </cell>
          <cell r="J292">
            <v>19.600000000000001</v>
          </cell>
          <cell r="K292">
            <v>2.8</v>
          </cell>
          <cell r="L292">
            <v>19.600000000000001</v>
          </cell>
          <cell r="M292">
            <v>2.1029731689630182E-3</v>
          </cell>
          <cell r="N292">
            <v>106.3</v>
          </cell>
          <cell r="O292">
            <v>0</v>
          </cell>
          <cell r="P292">
            <v>-106.3</v>
          </cell>
          <cell r="Q292" t="str">
            <v>Comp882</v>
          </cell>
        </row>
        <row r="293">
          <cell r="B293">
            <v>1695</v>
          </cell>
          <cell r="C293">
            <v>0</v>
          </cell>
          <cell r="D293" t="str">
            <v>F</v>
          </cell>
          <cell r="E293" t="str">
            <v>15.5.1.5</v>
          </cell>
          <cell r="F293" t="str">
            <v>Isolador de suspensão 175mm, 15kV</v>
          </cell>
          <cell r="G293" t="str">
            <v>un</v>
          </cell>
          <cell r="H293">
            <v>27</v>
          </cell>
          <cell r="I293">
            <v>123.88</v>
          </cell>
          <cell r="J293">
            <v>3344.76</v>
          </cell>
          <cell r="K293">
            <v>123.88</v>
          </cell>
          <cell r="L293">
            <v>3344.76</v>
          </cell>
          <cell r="M293">
            <v>-4.7941921786176511E-4</v>
          </cell>
          <cell r="N293">
            <v>112.26153846153845</v>
          </cell>
          <cell r="O293">
            <v>0</v>
          </cell>
          <cell r="P293">
            <v>-112.26153846153845</v>
          </cell>
          <cell r="Q293" t="str">
            <v>Comp883</v>
          </cell>
        </row>
        <row r="294">
          <cell r="B294">
            <v>4402</v>
          </cell>
          <cell r="C294">
            <v>0</v>
          </cell>
          <cell r="D294" t="str">
            <v>F</v>
          </cell>
          <cell r="E294" t="str">
            <v>12.2.1.1</v>
          </cell>
          <cell r="F294" t="str">
            <v>Isolador roldana porcelana</v>
          </cell>
          <cell r="G294" t="str">
            <v>un</v>
          </cell>
          <cell r="H294">
            <v>5</v>
          </cell>
          <cell r="I294">
            <v>5.89</v>
          </cell>
          <cell r="J294">
            <v>29.45</v>
          </cell>
          <cell r="K294">
            <v>5.89</v>
          </cell>
          <cell r="L294">
            <v>29.45</v>
          </cell>
          <cell r="M294">
            <v>-5.8538489056558785E-4</v>
          </cell>
          <cell r="N294">
            <v>236.3923076923077</v>
          </cell>
          <cell r="O294">
            <v>0</v>
          </cell>
          <cell r="P294">
            <v>-236.3923076923077</v>
          </cell>
          <cell r="Q294" t="str">
            <v>Comp884</v>
          </cell>
        </row>
        <row r="295">
          <cell r="B295">
            <v>2056</v>
          </cell>
          <cell r="C295">
            <v>0</v>
          </cell>
          <cell r="D295" t="str">
            <v>F</v>
          </cell>
          <cell r="E295" t="str">
            <v>2.1.7.1.6</v>
          </cell>
          <cell r="F295" t="str">
            <v>Joelho 45º PVC leve DN 150mm</v>
          </cell>
          <cell r="G295" t="str">
            <v>pç</v>
          </cell>
          <cell r="H295">
            <v>162</v>
          </cell>
          <cell r="I295">
            <v>47.54</v>
          </cell>
          <cell r="J295">
            <v>7701.48</v>
          </cell>
          <cell r="K295">
            <v>47.54</v>
          </cell>
          <cell r="L295">
            <v>7701.48</v>
          </cell>
          <cell r="M295">
            <v>-5.3073680557680358E-4</v>
          </cell>
          <cell r="N295">
            <v>753.26923076923072</v>
          </cell>
          <cell r="O295">
            <v>0</v>
          </cell>
          <cell r="P295">
            <v>-753.26923076923072</v>
          </cell>
          <cell r="Q295" t="str">
            <v>Comp885</v>
          </cell>
        </row>
        <row r="296">
          <cell r="B296">
            <v>2059</v>
          </cell>
          <cell r="C296">
            <v>0</v>
          </cell>
          <cell r="D296" t="str">
            <v>F</v>
          </cell>
          <cell r="E296" t="str">
            <v>2.1.7.1.9</v>
          </cell>
          <cell r="F296" t="str">
            <v>Joelho 45º PVC leve DN 200mm</v>
          </cell>
          <cell r="G296" t="str">
            <v>pç</v>
          </cell>
          <cell r="H296">
            <v>2</v>
          </cell>
          <cell r="I296">
            <v>86.89</v>
          </cell>
          <cell r="J296">
            <v>173.78</v>
          </cell>
          <cell r="K296">
            <v>86.89</v>
          </cell>
          <cell r="L296">
            <v>173.78</v>
          </cell>
          <cell r="M296">
            <v>-1.0566297958480853E-4</v>
          </cell>
          <cell r="N296">
            <v>1383.0615384615385</v>
          </cell>
          <cell r="O296">
            <v>0</v>
          </cell>
          <cell r="P296">
            <v>-1383.0615384615385</v>
          </cell>
          <cell r="Q296" t="str">
            <v>Comp886</v>
          </cell>
        </row>
        <row r="297">
          <cell r="B297">
            <v>2814</v>
          </cell>
          <cell r="C297">
            <v>0</v>
          </cell>
          <cell r="D297" t="str">
            <v>F</v>
          </cell>
          <cell r="E297" t="str">
            <v>5.1.7.1.6</v>
          </cell>
          <cell r="F297" t="str">
            <v>Joelho 45º PVC leve DN 200mm</v>
          </cell>
          <cell r="G297" t="str">
            <v>pç</v>
          </cell>
          <cell r="H297">
            <v>2</v>
          </cell>
          <cell r="I297">
            <v>227.64</v>
          </cell>
          <cell r="J297">
            <v>455.28</v>
          </cell>
          <cell r="K297">
            <v>227.64</v>
          </cell>
          <cell r="L297">
            <v>455.28</v>
          </cell>
          <cell r="M297">
            <v>-3.5789913209460789E-4</v>
          </cell>
          <cell r="N297">
            <v>773.46923076923076</v>
          </cell>
          <cell r="O297">
            <v>0</v>
          </cell>
          <cell r="P297">
            <v>-773.46923076923076</v>
          </cell>
          <cell r="Q297" t="str">
            <v>Comp887</v>
          </cell>
        </row>
        <row r="298">
          <cell r="B298">
            <v>3248</v>
          </cell>
          <cell r="C298">
            <v>0</v>
          </cell>
          <cell r="D298" t="str">
            <v>F</v>
          </cell>
          <cell r="E298" t="str">
            <v>7.1.7.1.12</v>
          </cell>
          <cell r="F298" t="str">
            <v>Joelho 45º PVC leve DN 250mm</v>
          </cell>
          <cell r="G298" t="str">
            <v>pç</v>
          </cell>
          <cell r="H298">
            <v>1</v>
          </cell>
          <cell r="I298">
            <v>113.28</v>
          </cell>
          <cell r="J298">
            <v>113.28</v>
          </cell>
          <cell r="K298">
            <v>113.28</v>
          </cell>
          <cell r="L298">
            <v>113.28</v>
          </cell>
          <cell r="M298">
            <v>2.8067847642621047E-4</v>
          </cell>
          <cell r="N298">
            <v>1206.2076923076925</v>
          </cell>
          <cell r="O298">
            <v>0</v>
          </cell>
          <cell r="P298">
            <v>-1206.2076923076925</v>
          </cell>
          <cell r="Q298" t="str">
            <v>Comp888</v>
          </cell>
        </row>
        <row r="299">
          <cell r="B299">
            <v>3251</v>
          </cell>
          <cell r="C299">
            <v>0</v>
          </cell>
          <cell r="D299" t="str">
            <v>F</v>
          </cell>
          <cell r="E299" t="str">
            <v>7.1.7.1.15</v>
          </cell>
          <cell r="F299" t="str">
            <v>Joelho 45º PVC leve DN 300mm</v>
          </cell>
          <cell r="G299" t="str">
            <v>pç</v>
          </cell>
          <cell r="H299">
            <v>1</v>
          </cell>
          <cell r="I299">
            <v>222.12</v>
          </cell>
          <cell r="J299">
            <v>222.12</v>
          </cell>
          <cell r="K299">
            <v>222.12</v>
          </cell>
          <cell r="L299">
            <v>222.12</v>
          </cell>
          <cell r="M299">
            <v>2.8067847642621047E-4</v>
          </cell>
          <cell r="N299">
            <v>1206.2076923076925</v>
          </cell>
          <cell r="O299">
            <v>0</v>
          </cell>
          <cell r="P299">
            <v>-1206.2076923076925</v>
          </cell>
          <cell r="Q299" t="str">
            <v>Comp889</v>
          </cell>
        </row>
        <row r="300">
          <cell r="B300">
            <v>2817</v>
          </cell>
          <cell r="C300">
            <v>0</v>
          </cell>
          <cell r="D300" t="str">
            <v>F</v>
          </cell>
          <cell r="E300" t="str">
            <v>5.1.7.1.6</v>
          </cell>
          <cell r="F300" t="str">
            <v>Joelho 45º PVC leve DN 350mm</v>
          </cell>
          <cell r="G300" t="str">
            <v>pç</v>
          </cell>
          <cell r="H300">
            <v>1</v>
          </cell>
          <cell r="I300">
            <v>1199.33</v>
          </cell>
          <cell r="J300">
            <v>1199.33</v>
          </cell>
          <cell r="K300">
            <v>1199.33</v>
          </cell>
          <cell r="L300">
            <v>1199.33</v>
          </cell>
          <cell r="M300">
            <v>1.3337972628146844E-4</v>
          </cell>
          <cell r="N300">
            <v>1326.6384615384613</v>
          </cell>
          <cell r="O300">
            <v>0</v>
          </cell>
          <cell r="P300">
            <v>-1326.6384615384613</v>
          </cell>
          <cell r="Q300" t="str">
            <v>Comp890</v>
          </cell>
        </row>
        <row r="301">
          <cell r="B301">
            <v>2062</v>
          </cell>
          <cell r="C301">
            <v>0</v>
          </cell>
          <cell r="D301" t="str">
            <v>F</v>
          </cell>
          <cell r="E301" t="str">
            <v>2.1.7.1.12</v>
          </cell>
          <cell r="F301" t="str">
            <v>Joelho 45º PVC leve DN 400mm</v>
          </cell>
          <cell r="G301" t="str">
            <v>pç</v>
          </cell>
          <cell r="H301">
            <v>2</v>
          </cell>
          <cell r="I301">
            <v>291.44</v>
          </cell>
          <cell r="J301">
            <v>582.88</v>
          </cell>
          <cell r="K301">
            <v>291.44</v>
          </cell>
          <cell r="L301">
            <v>582.88</v>
          </cell>
          <cell r="M301">
            <v>-2.0967741935484785E-4</v>
          </cell>
          <cell r="N301">
            <v>476.82307692307688</v>
          </cell>
          <cell r="O301">
            <v>0</v>
          </cell>
          <cell r="P301">
            <v>-476.82307692307688</v>
          </cell>
          <cell r="Q301" t="str">
            <v>Comp891</v>
          </cell>
        </row>
        <row r="302">
          <cell r="B302">
            <v>2065</v>
          </cell>
          <cell r="C302">
            <v>0</v>
          </cell>
          <cell r="D302" t="str">
            <v>F</v>
          </cell>
          <cell r="E302" t="str">
            <v>2.1.7.1.15</v>
          </cell>
          <cell r="F302" t="str">
            <v>Joelho 45º PVC leve DN 500mm</v>
          </cell>
          <cell r="G302" t="str">
            <v>pç</v>
          </cell>
          <cell r="H302">
            <v>2</v>
          </cell>
          <cell r="I302">
            <v>582.88</v>
          </cell>
          <cell r="J302">
            <v>1165.76</v>
          </cell>
          <cell r="K302">
            <v>582.88</v>
          </cell>
          <cell r="L302">
            <v>1165.76</v>
          </cell>
          <cell r="M302">
            <v>-2.0967741935484785E-4</v>
          </cell>
          <cell r="N302">
            <v>476.82307692307688</v>
          </cell>
          <cell r="O302">
            <v>0</v>
          </cell>
          <cell r="P302">
            <v>-476.82307692307688</v>
          </cell>
          <cell r="Q302" t="str">
            <v>Comp892</v>
          </cell>
        </row>
        <row r="303">
          <cell r="B303">
            <v>3260</v>
          </cell>
          <cell r="C303">
            <v>0</v>
          </cell>
          <cell r="D303" t="str">
            <v>F</v>
          </cell>
          <cell r="E303" t="str">
            <v>7.1.7.1.24</v>
          </cell>
          <cell r="F303" t="str">
            <v>Joelho 45º PVC leve DN 700mm</v>
          </cell>
          <cell r="G303" t="str">
            <v>pç</v>
          </cell>
          <cell r="H303">
            <v>1</v>
          </cell>
          <cell r="I303">
            <v>1165.76</v>
          </cell>
          <cell r="J303">
            <v>1165.76</v>
          </cell>
          <cell r="K303">
            <v>1165.76</v>
          </cell>
          <cell r="L303">
            <v>1165.76</v>
          </cell>
          <cell r="M303">
            <v>-7.6842472930491734E-3</v>
          </cell>
          <cell r="N303">
            <v>21.853846153846153</v>
          </cell>
          <cell r="O303">
            <v>0</v>
          </cell>
          <cell r="P303">
            <v>-21.853846153846153</v>
          </cell>
          <cell r="Q303" t="str">
            <v>Comp893</v>
          </cell>
        </row>
        <row r="304">
          <cell r="B304">
            <v>2054</v>
          </cell>
          <cell r="C304">
            <v>0</v>
          </cell>
          <cell r="D304" t="str">
            <v>F</v>
          </cell>
          <cell r="E304" t="str">
            <v>2.1.7.1.4</v>
          </cell>
          <cell r="F304" t="str">
            <v>Junção 45º PVC JE NBR 10569 para rede coletora de esgoto DN 150mm</v>
          </cell>
          <cell r="G304" t="str">
            <v>pç</v>
          </cell>
          <cell r="H304">
            <v>162</v>
          </cell>
          <cell r="I304">
            <v>34.28</v>
          </cell>
          <cell r="J304">
            <v>5553.36</v>
          </cell>
          <cell r="K304">
            <v>34.28</v>
          </cell>
          <cell r="L304">
            <v>5553.36</v>
          </cell>
          <cell r="M304">
            <v>1.2787723785165905E-3</v>
          </cell>
          <cell r="N304">
            <v>36.138461538461542</v>
          </cell>
          <cell r="O304">
            <v>0</v>
          </cell>
          <cell r="P304">
            <v>-36.138461538461542</v>
          </cell>
          <cell r="Q304" t="str">
            <v>Comp894</v>
          </cell>
        </row>
        <row r="305">
          <cell r="B305">
            <v>2057</v>
          </cell>
          <cell r="C305">
            <v>0</v>
          </cell>
          <cell r="D305" t="str">
            <v>F</v>
          </cell>
          <cell r="E305" t="str">
            <v>2.1.7.1.7</v>
          </cell>
          <cell r="F305" t="str">
            <v>Junção 45º PVC JE NBR 10569 para rede coletora de esgoto DN 200mm</v>
          </cell>
          <cell r="G305" t="str">
            <v>pç</v>
          </cell>
          <cell r="H305">
            <v>4</v>
          </cell>
          <cell r="I305">
            <v>56.91</v>
          </cell>
          <cell r="J305">
            <v>227.64</v>
          </cell>
          <cell r="K305">
            <v>56.91</v>
          </cell>
          <cell r="L305">
            <v>227.64</v>
          </cell>
          <cell r="M305">
            <v>9.2924465684340873E-4</v>
          </cell>
          <cell r="N305">
            <v>58</v>
          </cell>
          <cell r="O305">
            <v>0</v>
          </cell>
          <cell r="P305">
            <v>-58</v>
          </cell>
          <cell r="Q305" t="str">
            <v>Comp895</v>
          </cell>
        </row>
        <row r="306">
          <cell r="B306">
            <v>3246</v>
          </cell>
          <cell r="C306">
            <v>0</v>
          </cell>
          <cell r="D306" t="str">
            <v>F</v>
          </cell>
          <cell r="E306" t="str">
            <v>7.1.7.1.10</v>
          </cell>
          <cell r="F306" t="str">
            <v>Junção 45º PVC JE NBR 10569 para rede coletora de esgoto DN 250mm</v>
          </cell>
          <cell r="G306" t="str">
            <v>pç</v>
          </cell>
          <cell r="H306">
            <v>1</v>
          </cell>
          <cell r="I306">
            <v>165.88</v>
          </cell>
          <cell r="J306">
            <v>165.88</v>
          </cell>
          <cell r="K306">
            <v>165.88</v>
          </cell>
          <cell r="L306">
            <v>165.88</v>
          </cell>
          <cell r="M306">
            <v>4.5950603101663212E-4</v>
          </cell>
          <cell r="N306">
            <v>66.992307692307691</v>
          </cell>
          <cell r="O306">
            <v>0</v>
          </cell>
          <cell r="P306">
            <v>-66.992307692307691</v>
          </cell>
          <cell r="Q306" t="str">
            <v>Comp896</v>
          </cell>
        </row>
        <row r="307">
          <cell r="B307">
            <v>3249</v>
          </cell>
          <cell r="C307">
            <v>0</v>
          </cell>
          <cell r="D307" t="str">
            <v>F</v>
          </cell>
          <cell r="E307" t="str">
            <v>7.1.7.1.13</v>
          </cell>
          <cell r="F307" t="str">
            <v>Junção 45º PVC JE NBR 10569 para rede coletora de esgoto DN 300mm</v>
          </cell>
          <cell r="G307" t="str">
            <v>pç</v>
          </cell>
          <cell r="H307">
            <v>1</v>
          </cell>
          <cell r="I307">
            <v>271.33999999999997</v>
          </cell>
          <cell r="J307">
            <v>271.33999999999997</v>
          </cell>
          <cell r="K307">
            <v>271.33999999999997</v>
          </cell>
          <cell r="L307">
            <v>271.33999999999997</v>
          </cell>
          <cell r="M307">
            <v>9.2219986586172809E-4</v>
          </cell>
          <cell r="N307">
            <v>91.83846153846153</v>
          </cell>
          <cell r="O307">
            <v>0</v>
          </cell>
          <cell r="P307">
            <v>-91.83846153846153</v>
          </cell>
          <cell r="Q307" t="str">
            <v>Comp897</v>
          </cell>
        </row>
        <row r="308">
          <cell r="B308">
            <v>2815</v>
          </cell>
          <cell r="C308">
            <v>0</v>
          </cell>
          <cell r="D308" t="str">
            <v>F</v>
          </cell>
          <cell r="E308" t="str">
            <v>5.1.7.1.4</v>
          </cell>
          <cell r="F308" t="str">
            <v>Junção 45º PVC JE NBR 10569 para rede coletora de esgoto DN 350mm</v>
          </cell>
          <cell r="G308" t="str">
            <v>pç</v>
          </cell>
          <cell r="H308">
            <v>1</v>
          </cell>
          <cell r="I308">
            <v>398.94</v>
          </cell>
          <cell r="J308">
            <v>398.94</v>
          </cell>
          <cell r="K308">
            <v>398.94</v>
          </cell>
          <cell r="L308">
            <v>398.94</v>
          </cell>
          <cell r="M308">
            <v>-7.0494242970164933E-4</v>
          </cell>
          <cell r="N308">
            <v>98.138461538461527</v>
          </cell>
          <cell r="O308">
            <v>0</v>
          </cell>
          <cell r="P308">
            <v>-98.138461538461527</v>
          </cell>
          <cell r="Q308" t="str">
            <v>Comp898</v>
          </cell>
        </row>
        <row r="309">
          <cell r="B309">
            <v>2060</v>
          </cell>
          <cell r="C309">
            <v>0</v>
          </cell>
          <cell r="D309" t="str">
            <v>F</v>
          </cell>
          <cell r="E309" t="str">
            <v>2.1.7.1.10</v>
          </cell>
          <cell r="F309" t="str">
            <v>Junção 45º PVC JE NBR 10569 para rede coletora de esgoto DN 400mm</v>
          </cell>
          <cell r="G309" t="str">
            <v>pç</v>
          </cell>
          <cell r="H309">
            <v>2</v>
          </cell>
          <cell r="I309">
            <v>541.61</v>
          </cell>
          <cell r="J309">
            <v>1083.22</v>
          </cell>
          <cell r="K309">
            <v>541.61</v>
          </cell>
          <cell r="L309">
            <v>1083.22</v>
          </cell>
          <cell r="M309">
            <v>-3.0190313121174484E-3</v>
          </cell>
          <cell r="N309">
            <v>1948.3692307692309</v>
          </cell>
          <cell r="O309">
            <v>0</v>
          </cell>
          <cell r="P309">
            <v>-1948.3692307692309</v>
          </cell>
          <cell r="Q309" t="str">
            <v>Comp899</v>
          </cell>
        </row>
        <row r="310">
          <cell r="B310">
            <v>2063</v>
          </cell>
          <cell r="C310">
            <v>0</v>
          </cell>
          <cell r="D310" t="str">
            <v>F</v>
          </cell>
          <cell r="E310" t="str">
            <v>2.1.7.1.13</v>
          </cell>
          <cell r="F310" t="str">
            <v>Junção 45º PVC JE NBR 10569 para rede coletora de esgoto DN 500mm</v>
          </cell>
          <cell r="G310" t="str">
            <v>pç</v>
          </cell>
          <cell r="H310">
            <v>2</v>
          </cell>
          <cell r="I310">
            <v>1360.04</v>
          </cell>
          <cell r="J310">
            <v>2720.08</v>
          </cell>
          <cell r="K310">
            <v>1360.04</v>
          </cell>
          <cell r="L310">
            <v>2720.08</v>
          </cell>
          <cell r="M310">
            <v>3.1995880990032255E-3</v>
          </cell>
          <cell r="N310">
            <v>419.66153846153838</v>
          </cell>
          <cell r="O310">
            <v>0</v>
          </cell>
          <cell r="P310">
            <v>-419.66153846153838</v>
          </cell>
          <cell r="Q310" t="str">
            <v>Comp900</v>
          </cell>
        </row>
        <row r="311">
          <cell r="B311">
            <v>3258</v>
          </cell>
          <cell r="C311">
            <v>0</v>
          </cell>
          <cell r="D311" t="str">
            <v>F</v>
          </cell>
          <cell r="E311" t="str">
            <v>7.1.7.1.22</v>
          </cell>
          <cell r="F311" t="str">
            <v>Junção 45º PVC JE NBR 10569 para rede coletora de esgoto DN 700mm</v>
          </cell>
          <cell r="G311" t="str">
            <v>pç</v>
          </cell>
          <cell r="H311">
            <v>1</v>
          </cell>
          <cell r="I311">
            <v>2720.08</v>
          </cell>
          <cell r="J311">
            <v>2720.08</v>
          </cell>
          <cell r="K311">
            <v>2720.08</v>
          </cell>
          <cell r="L311">
            <v>2720.08</v>
          </cell>
          <cell r="M311">
            <v>3.9239001189059763E-3</v>
          </cell>
          <cell r="N311">
            <v>779.35384615384601</v>
          </cell>
          <cell r="O311">
            <v>0</v>
          </cell>
          <cell r="P311">
            <v>-779.35384615384601</v>
          </cell>
          <cell r="Q311" t="str">
            <v>Comp901</v>
          </cell>
        </row>
        <row r="312">
          <cell r="B312">
            <v>683</v>
          </cell>
          <cell r="C312">
            <v>0</v>
          </cell>
          <cell r="D312" t="str">
            <v>F</v>
          </cell>
          <cell r="E312" t="str">
            <v>7.3.4.1.14</v>
          </cell>
          <cell r="F312" t="str">
            <v xml:space="preserve">Junta de Desmontagem FºFº DN 200mm </v>
          </cell>
          <cell r="G312" t="str">
            <v>pç</v>
          </cell>
          <cell r="H312">
            <v>4</v>
          </cell>
          <cell r="I312">
            <v>1800</v>
          </cell>
          <cell r="J312">
            <v>7200</v>
          </cell>
          <cell r="K312">
            <v>1800</v>
          </cell>
          <cell r="L312">
            <v>7200</v>
          </cell>
          <cell r="M312">
            <v>-2.5379466595504274E-3</v>
          </cell>
          <cell r="N312">
            <v>1408.8230769230768</v>
          </cell>
          <cell r="O312">
            <v>0</v>
          </cell>
          <cell r="P312">
            <v>-1408.8230769230768</v>
          </cell>
          <cell r="Q312" t="str">
            <v>Comp902</v>
          </cell>
        </row>
        <row r="313">
          <cell r="B313">
            <v>4162</v>
          </cell>
          <cell r="C313">
            <v>0</v>
          </cell>
          <cell r="D313" t="str">
            <v>F</v>
          </cell>
          <cell r="E313" t="str">
            <v>10.7.1.1.10</v>
          </cell>
          <cell r="F313" t="str">
            <v>Junta de Desmontagem fofo PN 10 DN 200mm</v>
          </cell>
          <cell r="G313" t="str">
            <v>pc</v>
          </cell>
          <cell r="H313">
            <v>16</v>
          </cell>
          <cell r="I313">
            <v>1800</v>
          </cell>
          <cell r="J313">
            <v>28800</v>
          </cell>
          <cell r="K313">
            <v>1800</v>
          </cell>
          <cell r="L313">
            <v>28800</v>
          </cell>
          <cell r="M313">
            <v>8.8885283909068136E-4</v>
          </cell>
          <cell r="N313">
            <v>2278.0769230769229</v>
          </cell>
          <cell r="O313">
            <v>0</v>
          </cell>
          <cell r="P313">
            <v>-2278.0769230769229</v>
          </cell>
          <cell r="Q313" t="str">
            <v>Comp903</v>
          </cell>
        </row>
        <row r="314">
          <cell r="B314">
            <v>513</v>
          </cell>
          <cell r="C314">
            <v>0</v>
          </cell>
          <cell r="D314" t="str">
            <v>F</v>
          </cell>
          <cell r="E314" t="str">
            <v>7.2.4.1.26</v>
          </cell>
          <cell r="F314" t="str">
            <v>Junta de Desmontagem F°Fº DN 250mm</v>
          </cell>
          <cell r="G314" t="str">
            <v>pç</v>
          </cell>
          <cell r="H314">
            <v>2</v>
          </cell>
          <cell r="I314">
            <v>2400</v>
          </cell>
          <cell r="J314">
            <v>4800</v>
          </cell>
          <cell r="K314">
            <v>2400</v>
          </cell>
          <cell r="L314">
            <v>4800</v>
          </cell>
          <cell r="M314">
            <v>-2.5379466595504274E-3</v>
          </cell>
          <cell r="N314">
            <v>1408.8230769230768</v>
          </cell>
          <cell r="O314">
            <v>0</v>
          </cell>
          <cell r="P314">
            <v>-1408.8230769230768</v>
          </cell>
          <cell r="Q314" t="str">
            <v>Comp904</v>
          </cell>
        </row>
        <row r="315">
          <cell r="B315">
            <v>2394</v>
          </cell>
          <cell r="C315">
            <v>0</v>
          </cell>
          <cell r="D315" t="str">
            <v>F</v>
          </cell>
          <cell r="E315" t="str">
            <v>3.5.10.1.17</v>
          </cell>
          <cell r="F315" t="str">
            <v>Junta de desmontagem Travada FoFo JDTA DN 100mm</v>
          </cell>
          <cell r="G315" t="str">
            <v>pç</v>
          </cell>
          <cell r="H315">
            <v>6</v>
          </cell>
          <cell r="I315">
            <v>800</v>
          </cell>
          <cell r="J315">
            <v>4800</v>
          </cell>
          <cell r="K315">
            <v>800</v>
          </cell>
          <cell r="L315">
            <v>4800</v>
          </cell>
          <cell r="M315">
            <v>1.3186278156083198E-3</v>
          </cell>
          <cell r="N315">
            <v>3417.1384615384613</v>
          </cell>
          <cell r="O315">
            <v>0</v>
          </cell>
          <cell r="P315">
            <v>-3417.1384615384613</v>
          </cell>
          <cell r="Q315" t="str">
            <v>Comp905</v>
          </cell>
        </row>
        <row r="316">
          <cell r="B316">
            <v>3124</v>
          </cell>
          <cell r="C316">
            <v>0</v>
          </cell>
          <cell r="D316" t="str">
            <v>F</v>
          </cell>
          <cell r="E316" t="str">
            <v>6.5.10.1.16</v>
          </cell>
          <cell r="F316" t="str">
            <v>Junta de desmontagem Travada FoFo JDTA DN 150mm</v>
          </cell>
          <cell r="G316" t="str">
            <v>pç</v>
          </cell>
          <cell r="H316">
            <v>6</v>
          </cell>
          <cell r="I316">
            <v>1300</v>
          </cell>
          <cell r="J316">
            <v>7800</v>
          </cell>
          <cell r="K316">
            <v>1300</v>
          </cell>
          <cell r="L316">
            <v>7800</v>
          </cell>
          <cell r="M316">
            <v>2.5781741116304158E-3</v>
          </cell>
          <cell r="N316">
            <v>5815.123076923076</v>
          </cell>
          <cell r="O316">
            <v>0</v>
          </cell>
          <cell r="P316">
            <v>-5815.123076923076</v>
          </cell>
          <cell r="Q316" t="str">
            <v>Comp906</v>
          </cell>
        </row>
        <row r="317">
          <cell r="B317">
            <v>2393</v>
          </cell>
          <cell r="C317">
            <v>0</v>
          </cell>
          <cell r="D317" t="str">
            <v>F</v>
          </cell>
          <cell r="E317" t="str">
            <v>3.5.10.1.16</v>
          </cell>
          <cell r="F317" t="str">
            <v>Junta de desmontagem Travada FoFo JDTA DN 200mm</v>
          </cell>
          <cell r="G317" t="str">
            <v>pç</v>
          </cell>
          <cell r="H317">
            <v>5</v>
          </cell>
          <cell r="I317">
            <v>1800</v>
          </cell>
          <cell r="J317">
            <v>9000</v>
          </cell>
          <cell r="K317">
            <v>1800</v>
          </cell>
          <cell r="L317">
            <v>9000</v>
          </cell>
          <cell r="M317">
            <v>3.0661931461839487E-4</v>
          </cell>
          <cell r="N317">
            <v>23740.038461538465</v>
          </cell>
          <cell r="O317">
            <v>0</v>
          </cell>
          <cell r="P317">
            <v>-23740.038461538465</v>
          </cell>
          <cell r="Q317" t="str">
            <v>Comp907</v>
          </cell>
        </row>
        <row r="318">
          <cell r="B318">
            <v>3472</v>
          </cell>
          <cell r="C318">
            <v>0</v>
          </cell>
          <cell r="D318" t="str">
            <v>F</v>
          </cell>
          <cell r="E318" t="str">
            <v>7.5.10.1.15</v>
          </cell>
          <cell r="F318" t="str">
            <v>Junta de desmontagem Travada FoFo JDTA DN 400mm</v>
          </cell>
          <cell r="G318" t="str">
            <v>pç</v>
          </cell>
          <cell r="H318">
            <v>2</v>
          </cell>
          <cell r="I318">
            <v>5600</v>
          </cell>
          <cell r="J318">
            <v>11200</v>
          </cell>
          <cell r="K318">
            <v>5600</v>
          </cell>
          <cell r="L318">
            <v>11200</v>
          </cell>
          <cell r="M318">
            <v>9.3138345195731276E-4</v>
          </cell>
          <cell r="N318">
            <v>553.86923076923074</v>
          </cell>
          <cell r="O318">
            <v>0</v>
          </cell>
          <cell r="P318">
            <v>-553.86923076923074</v>
          </cell>
          <cell r="Q318" t="str">
            <v>Comp908</v>
          </cell>
        </row>
        <row r="319">
          <cell r="B319">
            <v>202</v>
          </cell>
          <cell r="C319">
            <v>0</v>
          </cell>
          <cell r="D319" t="str">
            <v>F</v>
          </cell>
          <cell r="E319" t="str">
            <v>4.4.1.10</v>
          </cell>
          <cell r="F319" t="str">
            <v xml:space="preserve">Junta de montagem tipo Gibault aço DN 600 </v>
          </cell>
          <cell r="G319" t="str">
            <v>pc</v>
          </cell>
          <cell r="H319">
            <v>2</v>
          </cell>
          <cell r="I319">
            <v>2223.7199999999998</v>
          </cell>
          <cell r="J319">
            <v>4447.4399999999996</v>
          </cell>
          <cell r="K319">
            <v>2223.7199999999998</v>
          </cell>
          <cell r="L319">
            <v>4447.4399999999996</v>
          </cell>
          <cell r="M319">
            <v>-2.0241238763818448E-4</v>
          </cell>
          <cell r="N319">
            <v>835.9</v>
          </cell>
          <cell r="O319">
            <v>0</v>
          </cell>
          <cell r="P319">
            <v>-835.9</v>
          </cell>
          <cell r="Q319" t="str">
            <v>Comp909</v>
          </cell>
        </row>
        <row r="320">
          <cell r="B320">
            <v>123</v>
          </cell>
          <cell r="C320">
            <v>0</v>
          </cell>
          <cell r="D320" t="str">
            <v>F</v>
          </cell>
          <cell r="E320" t="str">
            <v>3.3.1.15</v>
          </cell>
          <cell r="F320" t="str">
            <v>Junta Gibault FoFo, DN 100   9,000 kg</v>
          </cell>
          <cell r="G320" t="str">
            <v>un</v>
          </cell>
          <cell r="H320">
            <v>1</v>
          </cell>
          <cell r="I320">
            <v>143.97999999999999</v>
          </cell>
          <cell r="J320">
            <v>143.97999999999999</v>
          </cell>
          <cell r="K320">
            <v>143.97999999999999</v>
          </cell>
          <cell r="L320">
            <v>143.97999999999999</v>
          </cell>
          <cell r="M320">
            <v>-2.0292269251155348E-3</v>
          </cell>
          <cell r="N320">
            <v>1013.8615384615384</v>
          </cell>
          <cell r="O320">
            <v>0</v>
          </cell>
          <cell r="P320">
            <v>-1013.8615384615384</v>
          </cell>
          <cell r="Q320" t="str">
            <v>Comp910</v>
          </cell>
        </row>
        <row r="321">
          <cell r="B321">
            <v>1102</v>
          </cell>
          <cell r="C321">
            <v>0</v>
          </cell>
          <cell r="D321" t="str">
            <v>F</v>
          </cell>
          <cell r="E321" t="str">
            <v>8.3.1.8</v>
          </cell>
          <cell r="F321" t="str">
            <v>Junta Gibault fofo dn 300 34,000 kg</v>
          </cell>
          <cell r="G321" t="str">
            <v>pc</v>
          </cell>
          <cell r="H321">
            <v>8</v>
          </cell>
          <cell r="I321">
            <v>592.28</v>
          </cell>
          <cell r="J321">
            <v>4738.24</v>
          </cell>
          <cell r="K321">
            <v>592.28</v>
          </cell>
          <cell r="L321">
            <v>4738.24</v>
          </cell>
          <cell r="M321">
            <v>-2.7501325736555282E-3</v>
          </cell>
          <cell r="N321">
            <v>1244.0615384615385</v>
          </cell>
          <cell r="O321">
            <v>0</v>
          </cell>
          <cell r="P321">
            <v>-1244.0615384615385</v>
          </cell>
          <cell r="Q321" t="str">
            <v>Comp911</v>
          </cell>
        </row>
        <row r="322">
          <cell r="B322">
            <v>203</v>
          </cell>
          <cell r="C322">
            <v>0</v>
          </cell>
          <cell r="D322" t="str">
            <v>F</v>
          </cell>
          <cell r="E322" t="str">
            <v>4.4.1.11</v>
          </cell>
          <cell r="F322" t="str">
            <v xml:space="preserve">Junta tipo dresser aço DN 1000 </v>
          </cell>
          <cell r="G322" t="str">
            <v>pc</v>
          </cell>
          <cell r="H322">
            <v>1</v>
          </cell>
          <cell r="I322">
            <v>9600</v>
          </cell>
          <cell r="J322">
            <v>9600</v>
          </cell>
          <cell r="K322">
            <v>9600</v>
          </cell>
          <cell r="L322">
            <v>9600</v>
          </cell>
          <cell r="M322">
            <v>-3.3364719367912077E-3</v>
          </cell>
          <cell r="N322">
            <v>749.09230769230771</v>
          </cell>
          <cell r="O322">
            <v>0</v>
          </cell>
          <cell r="P322">
            <v>-749.09230769230771</v>
          </cell>
          <cell r="Q322" t="str">
            <v>Comp912</v>
          </cell>
        </row>
        <row r="323">
          <cell r="B323">
            <v>1632</v>
          </cell>
          <cell r="C323">
            <v>0</v>
          </cell>
          <cell r="D323" t="str">
            <v>F</v>
          </cell>
          <cell r="E323" t="str">
            <v>15.2.2.23</v>
          </cell>
          <cell r="F323" t="str">
            <v>Lâmpada fluorescente compacta 15W</v>
          </cell>
          <cell r="G323" t="str">
            <v>un</v>
          </cell>
          <cell r="H323">
            <v>4</v>
          </cell>
          <cell r="I323">
            <v>6.24</v>
          </cell>
          <cell r="J323">
            <v>24.96</v>
          </cell>
          <cell r="K323">
            <v>6.24</v>
          </cell>
          <cell r="L323">
            <v>24.96</v>
          </cell>
          <cell r="M323">
            <v>-5.1928613429663706E-4</v>
          </cell>
          <cell r="N323">
            <v>1006.776923076923</v>
          </cell>
          <cell r="O323">
            <v>0</v>
          </cell>
          <cell r="P323">
            <v>-1006.776923076923</v>
          </cell>
          <cell r="Q323" t="str">
            <v>Comp913</v>
          </cell>
        </row>
        <row r="324">
          <cell r="B324">
            <v>1591</v>
          </cell>
          <cell r="C324">
            <v>0</v>
          </cell>
          <cell r="D324" t="str">
            <v>F</v>
          </cell>
          <cell r="E324" t="str">
            <v>15.1.1.10</v>
          </cell>
          <cell r="F324" t="str">
            <v>Lâmpada fluorescente tubular  32W - 127V</v>
          </cell>
          <cell r="G324" t="str">
            <v>un</v>
          </cell>
          <cell r="H324">
            <v>42</v>
          </cell>
          <cell r="I324">
            <v>7.23</v>
          </cell>
          <cell r="J324">
            <v>303.66000000000003</v>
          </cell>
          <cell r="K324">
            <v>7.23</v>
          </cell>
          <cell r="L324">
            <v>303.66000000000003</v>
          </cell>
          <cell r="M324">
            <v>-9.633718013035697E-5</v>
          </cell>
          <cell r="N324">
            <v>1916.1615384615386</v>
          </cell>
          <cell r="O324">
            <v>0</v>
          </cell>
          <cell r="P324">
            <v>-1916.1615384615386</v>
          </cell>
          <cell r="Q324" t="str">
            <v>Comp914</v>
          </cell>
        </row>
        <row r="325">
          <cell r="B325">
            <v>1666</v>
          </cell>
          <cell r="C325">
            <v>0</v>
          </cell>
          <cell r="D325" t="str">
            <v>F</v>
          </cell>
          <cell r="E325" t="str">
            <v>15.3.1.14</v>
          </cell>
          <cell r="F325" t="str">
            <v>Lâmpada mista 160W - 220V</v>
          </cell>
          <cell r="G325" t="str">
            <v>un</v>
          </cell>
          <cell r="H325">
            <v>22</v>
          </cell>
          <cell r="I325">
            <v>20.85</v>
          </cell>
          <cell r="J325">
            <v>458.7</v>
          </cell>
          <cell r="K325">
            <v>20.85</v>
          </cell>
          <cell r="L325">
            <v>458.7</v>
          </cell>
          <cell r="M325">
            <v>2.9974972353197238E-4</v>
          </cell>
          <cell r="N325">
            <v>2644.023076923077</v>
          </cell>
          <cell r="O325">
            <v>0</v>
          </cell>
          <cell r="P325">
            <v>-2644.023076923077</v>
          </cell>
          <cell r="Q325" t="str">
            <v>Comp915</v>
          </cell>
        </row>
        <row r="326">
          <cell r="B326">
            <v>4429</v>
          </cell>
          <cell r="C326">
            <v>0</v>
          </cell>
          <cell r="D326" t="str">
            <v>F</v>
          </cell>
          <cell r="E326" t="str">
            <v>12.2.1.1</v>
          </cell>
          <cell r="F326" t="str">
            <v>Lampada vapor sodio 150w</v>
          </cell>
          <cell r="G326" t="str">
            <v>un</v>
          </cell>
          <cell r="H326">
            <v>23</v>
          </cell>
          <cell r="I326">
            <v>57.38</v>
          </cell>
          <cell r="J326">
            <v>1319.74</v>
          </cell>
          <cell r="K326">
            <v>57.38</v>
          </cell>
          <cell r="L326">
            <v>1319.74</v>
          </cell>
          <cell r="M326">
            <v>-7.6045506141042551E-4</v>
          </cell>
          <cell r="N326">
            <v>4821.376923076923</v>
          </cell>
          <cell r="O326">
            <v>0</v>
          </cell>
          <cell r="P326">
            <v>-4821.376923076923</v>
          </cell>
          <cell r="Q326" t="str">
            <v>Comp916</v>
          </cell>
        </row>
        <row r="327">
          <cell r="B327">
            <v>1635</v>
          </cell>
          <cell r="C327">
            <v>0</v>
          </cell>
          <cell r="D327" t="str">
            <v>F</v>
          </cell>
          <cell r="E327" t="str">
            <v>15.2.2.26</v>
          </cell>
          <cell r="F327" t="str">
            <v xml:space="preserve">Luminária de embutir para 1 lâmpada fluorescente compacta 15W </v>
          </cell>
          <cell r="G327" t="str">
            <v>un</v>
          </cell>
          <cell r="H327">
            <v>4</v>
          </cell>
          <cell r="I327">
            <v>43</v>
          </cell>
          <cell r="J327">
            <v>172</v>
          </cell>
          <cell r="K327">
            <v>43</v>
          </cell>
          <cell r="L327">
            <v>172</v>
          </cell>
          <cell r="M327">
            <v>-1.7312927163226632E-5</v>
          </cell>
          <cell r="N327">
            <v>5775.9307692307693</v>
          </cell>
          <cell r="O327">
            <v>0</v>
          </cell>
          <cell r="P327">
            <v>-5775.9307692307693</v>
          </cell>
          <cell r="Q327" t="str">
            <v>Comp917</v>
          </cell>
        </row>
        <row r="328">
          <cell r="B328">
            <v>1592</v>
          </cell>
          <cell r="C328">
            <v>0</v>
          </cell>
          <cell r="D328" t="str">
            <v>F</v>
          </cell>
          <cell r="E328" t="str">
            <v>15.1.1.11</v>
          </cell>
          <cell r="F328" t="str">
            <v xml:space="preserve">Luminária de embutir para 2 lâmpadas fluorescentes tubulares 32W </v>
          </cell>
          <cell r="G328" t="str">
            <v>un</v>
          </cell>
          <cell r="H328">
            <v>21</v>
          </cell>
          <cell r="I328">
            <v>64.599999999999994</v>
          </cell>
          <cell r="J328">
            <v>1356.6</v>
          </cell>
          <cell r="K328">
            <v>64.599999999999994</v>
          </cell>
          <cell r="L328">
            <v>1356.6</v>
          </cell>
          <cell r="M328">
            <v>-6.670001667501424E-4</v>
          </cell>
          <cell r="N328">
            <v>46.099999999999994</v>
          </cell>
          <cell r="O328">
            <v>0</v>
          </cell>
          <cell r="P328">
            <v>-46.099999999999994</v>
          </cell>
          <cell r="Q328" t="str">
            <v>Comp918</v>
          </cell>
        </row>
        <row r="329">
          <cell r="B329">
            <v>4428</v>
          </cell>
          <cell r="C329">
            <v>0</v>
          </cell>
          <cell r="D329" t="str">
            <v>F</v>
          </cell>
          <cell r="E329" t="str">
            <v>12.2.1.1</v>
          </cell>
          <cell r="F329" t="str">
            <v>Luminária fechada (ip-65) para lâmpada vapor de sódio 150w</v>
          </cell>
          <cell r="G329" t="str">
            <v>un</v>
          </cell>
          <cell r="H329">
            <v>23</v>
          </cell>
          <cell r="I329">
            <v>453.06</v>
          </cell>
          <cell r="J329">
            <v>10420.379999999999</v>
          </cell>
          <cell r="K329">
            <v>453.06</v>
          </cell>
          <cell r="L329">
            <v>10420.379999999999</v>
          </cell>
          <cell r="M329">
            <v>8.4306877032380712E-4</v>
          </cell>
          <cell r="N329">
            <v>63.92307692307692</v>
          </cell>
          <cell r="O329">
            <v>0</v>
          </cell>
          <cell r="P329">
            <v>-63.92307692307692</v>
          </cell>
          <cell r="Q329" t="str">
            <v>Comp919</v>
          </cell>
        </row>
        <row r="330">
          <cell r="B330">
            <v>1387</v>
          </cell>
          <cell r="C330">
            <v>0</v>
          </cell>
          <cell r="D330" t="str">
            <v>F</v>
          </cell>
          <cell r="E330" t="str">
            <v>12.4.5</v>
          </cell>
          <cell r="F330" t="str">
            <v>Luva FoFo JGS DN 100 5,400 kg</v>
          </cell>
          <cell r="G330" t="str">
            <v>pç</v>
          </cell>
          <cell r="H330">
            <v>4</v>
          </cell>
          <cell r="I330">
            <v>170.14</v>
          </cell>
          <cell r="J330">
            <v>680.56</v>
          </cell>
          <cell r="K330">
            <v>170.14</v>
          </cell>
          <cell r="L330">
            <v>680.56</v>
          </cell>
          <cell r="M330">
            <v>-2.4729215094709822E-4</v>
          </cell>
          <cell r="N330">
            <v>155.49230769230769</v>
          </cell>
          <cell r="O330">
            <v>0</v>
          </cell>
          <cell r="P330">
            <v>-155.49230769230769</v>
          </cell>
          <cell r="Q330" t="str">
            <v>Comp920</v>
          </cell>
        </row>
        <row r="331">
          <cell r="B331">
            <v>1477</v>
          </cell>
          <cell r="C331">
            <v>0</v>
          </cell>
          <cell r="D331" t="str">
            <v>F</v>
          </cell>
          <cell r="E331" t="str">
            <v>13.4.12</v>
          </cell>
          <cell r="F331" t="str">
            <v>Luva em fofo JGS pn10 DN 100 11,800 kg</v>
          </cell>
          <cell r="G331" t="str">
            <v>pç</v>
          </cell>
          <cell r="H331">
            <v>4</v>
          </cell>
          <cell r="I331">
            <v>170.14</v>
          </cell>
          <cell r="J331">
            <v>680.56</v>
          </cell>
          <cell r="K331">
            <v>170.14</v>
          </cell>
          <cell r="L331">
            <v>680.56</v>
          </cell>
          <cell r="M331">
            <v>-1.8089130077290072E-3</v>
          </cell>
          <cell r="N331">
            <v>140.07692307692307</v>
          </cell>
          <cell r="O331">
            <v>0</v>
          </cell>
          <cell r="P331">
            <v>-140.07692307692307</v>
          </cell>
          <cell r="Q331" t="str">
            <v>Comp921</v>
          </cell>
        </row>
        <row r="332">
          <cell r="B332">
            <v>1478</v>
          </cell>
          <cell r="C332">
            <v>0</v>
          </cell>
          <cell r="D332" t="str">
            <v>F</v>
          </cell>
          <cell r="E332" t="str">
            <v>13.4.13</v>
          </cell>
          <cell r="F332" t="str">
            <v>Luva em fofo JGS pn10 DN 150 18,700 kg</v>
          </cell>
          <cell r="G332" t="str">
            <v>pç</v>
          </cell>
          <cell r="H332">
            <v>3</v>
          </cell>
          <cell r="I332">
            <v>228.49</v>
          </cell>
          <cell r="J332">
            <v>685.47</v>
          </cell>
          <cell r="K332">
            <v>228.49</v>
          </cell>
          <cell r="L332">
            <v>685.47</v>
          </cell>
          <cell r="M332">
            <v>-4.349480780730941E-4</v>
          </cell>
          <cell r="N332">
            <v>141.42307692307693</v>
          </cell>
          <cell r="O332">
            <v>0</v>
          </cell>
          <cell r="P332">
            <v>-141.42307692307693</v>
          </cell>
          <cell r="Q332" t="str">
            <v>Comp922</v>
          </cell>
        </row>
        <row r="333">
          <cell r="B333">
            <v>1389</v>
          </cell>
          <cell r="C333">
            <v>0</v>
          </cell>
          <cell r="D333" t="str">
            <v>F</v>
          </cell>
          <cell r="E333" t="str">
            <v>12.4.7</v>
          </cell>
          <cell r="F333" t="str">
            <v>Luva FoFo JGS DN 300 46,300 kg</v>
          </cell>
          <cell r="G333" t="str">
            <v>pç</v>
          </cell>
          <cell r="H333">
            <v>1</v>
          </cell>
          <cell r="I333">
            <v>605.28</v>
          </cell>
          <cell r="J333">
            <v>605.28</v>
          </cell>
          <cell r="K333">
            <v>605.28</v>
          </cell>
          <cell r="L333">
            <v>605.28</v>
          </cell>
          <cell r="M333">
            <v>-2.1926910299002733E-3</v>
          </cell>
          <cell r="N333">
            <v>231.03076923076924</v>
          </cell>
          <cell r="O333">
            <v>0</v>
          </cell>
          <cell r="P333">
            <v>-231.03076923076924</v>
          </cell>
          <cell r="Q333" t="str">
            <v>Comp923</v>
          </cell>
        </row>
        <row r="334">
          <cell r="B334">
            <v>412</v>
          </cell>
          <cell r="C334">
            <v>0</v>
          </cell>
          <cell r="D334" t="str">
            <v>F</v>
          </cell>
          <cell r="E334" t="str">
            <v>7.1.5.1</v>
          </cell>
          <cell r="F334" t="str">
            <v>Luva de correr c/ bolsas jm FoFo DN 500 je  172,300kg</v>
          </cell>
          <cell r="G334" t="str">
            <v>pc</v>
          </cell>
          <cell r="H334">
            <v>1</v>
          </cell>
          <cell r="I334">
            <v>6030.5</v>
          </cell>
          <cell r="J334">
            <v>6030.5</v>
          </cell>
          <cell r="K334">
            <v>6030.5</v>
          </cell>
          <cell r="L334">
            <v>6030.5</v>
          </cell>
          <cell r="M334">
            <v>0</v>
          </cell>
          <cell r="N334">
            <v>275.03846153846155</v>
          </cell>
          <cell r="O334">
            <v>0</v>
          </cell>
          <cell r="P334">
            <v>-275.03846153846155</v>
          </cell>
          <cell r="Q334" t="str">
            <v>Comp924</v>
          </cell>
        </row>
        <row r="335">
          <cell r="B335">
            <v>1716</v>
          </cell>
          <cell r="C335">
            <v>0</v>
          </cell>
          <cell r="D335" t="str">
            <v>F</v>
          </cell>
          <cell r="E335" t="str">
            <v>15.5.1.26</v>
          </cell>
          <cell r="F335" t="str">
            <v>Luva de PVC rígido rosqueável DN 3/4"</v>
          </cell>
          <cell r="G335" t="str">
            <v>un</v>
          </cell>
          <cell r="H335">
            <v>24</v>
          </cell>
          <cell r="I335">
            <v>1.6</v>
          </cell>
          <cell r="J335">
            <v>38.4</v>
          </cell>
          <cell r="K335">
            <v>1.6</v>
          </cell>
          <cell r="L335">
            <v>38.4</v>
          </cell>
          <cell r="M335">
            <v>7.8262984781041212E-4</v>
          </cell>
          <cell r="N335">
            <v>727.90000000000009</v>
          </cell>
          <cell r="O335">
            <v>0</v>
          </cell>
          <cell r="P335">
            <v>-727.90000000000009</v>
          </cell>
          <cell r="Q335" t="str">
            <v>Comp925</v>
          </cell>
        </row>
        <row r="336">
          <cell r="B336">
            <v>1616</v>
          </cell>
          <cell r="C336">
            <v>0</v>
          </cell>
          <cell r="D336" t="str">
            <v>F</v>
          </cell>
          <cell r="E336" t="str">
            <v>15.2.2.7</v>
          </cell>
          <cell r="F336" t="str">
            <v>Luva pvc roscavel para eletroduto 3/4"</v>
          </cell>
          <cell r="G336" t="str">
            <v>un</v>
          </cell>
          <cell r="H336">
            <v>223</v>
          </cell>
          <cell r="I336">
            <v>1.6</v>
          </cell>
          <cell r="J336">
            <v>356.8</v>
          </cell>
          <cell r="K336">
            <v>1.6</v>
          </cell>
          <cell r="L336">
            <v>356.8</v>
          </cell>
          <cell r="M336">
            <v>-2.4121295658167119E-3</v>
          </cell>
          <cell r="N336">
            <v>22.269230769230766</v>
          </cell>
          <cell r="O336">
            <v>0</v>
          </cell>
          <cell r="P336">
            <v>-22.269230769230766</v>
          </cell>
          <cell r="Q336" t="str">
            <v>Comp926</v>
          </cell>
        </row>
        <row r="337">
          <cell r="B337">
            <v>1664</v>
          </cell>
          <cell r="C337">
            <v>0</v>
          </cell>
          <cell r="D337" t="str">
            <v>F</v>
          </cell>
          <cell r="E337" t="str">
            <v>15.3.1.12</v>
          </cell>
          <cell r="F337" t="str">
            <v>Luva de PVC rígido rosqueável DN 1"</v>
          </cell>
          <cell r="G337" t="str">
            <v>un</v>
          </cell>
          <cell r="H337">
            <v>250</v>
          </cell>
          <cell r="I337">
            <v>2.02</v>
          </cell>
          <cell r="J337">
            <v>505</v>
          </cell>
          <cell r="K337">
            <v>2.02</v>
          </cell>
          <cell r="L337">
            <v>505</v>
          </cell>
          <cell r="M337">
            <v>-5.1072522982620328E-4</v>
          </cell>
          <cell r="N337">
            <v>30.107692307692307</v>
          </cell>
          <cell r="O337">
            <v>0</v>
          </cell>
          <cell r="P337">
            <v>-30.107692307692307</v>
          </cell>
          <cell r="Q337" t="str">
            <v>Comp927</v>
          </cell>
        </row>
        <row r="338">
          <cell r="B338">
            <v>1619</v>
          </cell>
          <cell r="C338">
            <v>0</v>
          </cell>
          <cell r="D338" t="str">
            <v>F</v>
          </cell>
          <cell r="E338" t="str">
            <v>15.2.2.10</v>
          </cell>
          <cell r="F338" t="str">
            <v>Luva para eletroduto em pvc 1"</v>
          </cell>
          <cell r="G338" t="str">
            <v>un</v>
          </cell>
          <cell r="H338">
            <v>10</v>
          </cell>
          <cell r="I338">
            <v>2.02</v>
          </cell>
          <cell r="J338">
            <v>20.2</v>
          </cell>
          <cell r="K338">
            <v>2.02</v>
          </cell>
          <cell r="L338">
            <v>20.2</v>
          </cell>
          <cell r="M338">
            <v>1.9884668920266968E-4</v>
          </cell>
          <cell r="N338">
            <v>38.692307692307686</v>
          </cell>
          <cell r="O338">
            <v>0</v>
          </cell>
          <cell r="P338">
            <v>-38.692307692307686</v>
          </cell>
          <cell r="Q338" t="str">
            <v>Comp928</v>
          </cell>
        </row>
        <row r="339">
          <cell r="B339">
            <v>4726</v>
          </cell>
          <cell r="C339">
            <v>0</v>
          </cell>
          <cell r="D339" t="str">
            <v>F</v>
          </cell>
          <cell r="E339" t="str">
            <v>12.3.4.1.12</v>
          </cell>
          <cell r="F339" t="str">
            <v>Luva de PVC rígido rosqueável DN 1 1/2"</v>
          </cell>
          <cell r="G339" t="str">
            <v>un</v>
          </cell>
          <cell r="H339">
            <v>46</v>
          </cell>
          <cell r="I339">
            <v>4.26</v>
          </cell>
          <cell r="J339">
            <v>195.96</v>
          </cell>
          <cell r="K339">
            <v>4.26</v>
          </cell>
          <cell r="L339">
            <v>195.96</v>
          </cell>
          <cell r="M339">
            <v>0</v>
          </cell>
          <cell r="N339">
            <v>103.83846153846154</v>
          </cell>
          <cell r="O339">
            <v>0</v>
          </cell>
          <cell r="P339">
            <v>-103.83846153846154</v>
          </cell>
          <cell r="Q339" t="str">
            <v>Comp929</v>
          </cell>
        </row>
        <row r="340">
          <cell r="B340">
            <v>4636</v>
          </cell>
          <cell r="C340">
            <v>0</v>
          </cell>
          <cell r="D340" t="str">
            <v>F</v>
          </cell>
          <cell r="E340" t="str">
            <v>12.3.1.1.12</v>
          </cell>
          <cell r="F340" t="str">
            <v>Luva de PVC rígido rosqueável DN 2"</v>
          </cell>
          <cell r="G340" t="str">
            <v>un</v>
          </cell>
          <cell r="H340">
            <v>6</v>
          </cell>
          <cell r="I340">
            <v>6.86</v>
          </cell>
          <cell r="J340">
            <v>41.16</v>
          </cell>
          <cell r="K340">
            <v>6.86</v>
          </cell>
          <cell r="L340">
            <v>41.16</v>
          </cell>
          <cell r="M340">
            <v>-5.0436380163743078E-4</v>
          </cell>
          <cell r="N340">
            <v>4009.1230769230765</v>
          </cell>
          <cell r="O340">
            <v>0</v>
          </cell>
          <cell r="P340">
            <v>-4009.1230769230765</v>
          </cell>
          <cell r="Q340" t="str">
            <v>Comp930</v>
          </cell>
        </row>
        <row r="341">
          <cell r="B341">
            <v>4410</v>
          </cell>
          <cell r="C341">
            <v>0</v>
          </cell>
          <cell r="D341" t="str">
            <v>F</v>
          </cell>
          <cell r="E341" t="str">
            <v>12.2.1.1</v>
          </cell>
          <cell r="F341" t="str">
            <v>Luva para eletroduto de pvc rígido rosqueado ø 3"</v>
          </cell>
          <cell r="G341" t="str">
            <v>un</v>
          </cell>
          <cell r="H341">
            <v>22</v>
          </cell>
          <cell r="I341">
            <v>22.8</v>
          </cell>
          <cell r="J341">
            <v>501.6</v>
          </cell>
          <cell r="K341">
            <v>22.8</v>
          </cell>
          <cell r="L341">
            <v>501.6</v>
          </cell>
          <cell r="M341">
            <v>-2.441731409544956E-3</v>
          </cell>
          <cell r="N341">
            <v>69.138461538461527</v>
          </cell>
          <cell r="O341">
            <v>0</v>
          </cell>
          <cell r="P341">
            <v>-69.138461538461527</v>
          </cell>
          <cell r="Q341" t="str">
            <v>Comp931</v>
          </cell>
        </row>
        <row r="342">
          <cell r="B342">
            <v>1720</v>
          </cell>
          <cell r="C342">
            <v>0</v>
          </cell>
          <cell r="D342" t="str">
            <v>F</v>
          </cell>
          <cell r="E342" t="str">
            <v>15.5.1.30</v>
          </cell>
          <cell r="F342" t="str">
            <v>Luva de PVC rígido rosqueável DN 4"</v>
          </cell>
          <cell r="G342" t="str">
            <v>un</v>
          </cell>
          <cell r="H342">
            <v>24</v>
          </cell>
          <cell r="I342">
            <v>44.29</v>
          </cell>
          <cell r="J342">
            <v>1062.96</v>
          </cell>
          <cell r="K342">
            <v>44.29</v>
          </cell>
          <cell r="L342">
            <v>1062.96</v>
          </cell>
          <cell r="M342">
            <v>3.3296337402877185E-4</v>
          </cell>
          <cell r="N342">
            <v>69.330769230769221</v>
          </cell>
          <cell r="O342">
            <v>0</v>
          </cell>
          <cell r="P342">
            <v>-69.330769230769221</v>
          </cell>
          <cell r="Q342" t="str">
            <v>Comp932</v>
          </cell>
        </row>
        <row r="343">
          <cell r="B343">
            <v>1698</v>
          </cell>
          <cell r="C343">
            <v>0</v>
          </cell>
          <cell r="D343" t="str">
            <v>F</v>
          </cell>
          <cell r="E343" t="str">
            <v>15.5.1.8</v>
          </cell>
          <cell r="F343" t="str">
            <v>Mão francesa chata galvanizada 700mm</v>
          </cell>
          <cell r="G343" t="str">
            <v>un</v>
          </cell>
          <cell r="H343">
            <v>36</v>
          </cell>
          <cell r="I343">
            <v>10.38</v>
          </cell>
          <cell r="J343">
            <v>373.68</v>
          </cell>
          <cell r="K343">
            <v>10.38</v>
          </cell>
          <cell r="L343">
            <v>373.68</v>
          </cell>
          <cell r="M343">
            <v>0</v>
          </cell>
          <cell r="N343">
            <v>166.40769230769229</v>
          </cell>
          <cell r="O343">
            <v>0</v>
          </cell>
          <cell r="P343">
            <v>-166.40769230769229</v>
          </cell>
          <cell r="Q343" t="str">
            <v>Comp933</v>
          </cell>
        </row>
        <row r="344">
          <cell r="B344">
            <v>682</v>
          </cell>
          <cell r="C344">
            <v>0</v>
          </cell>
          <cell r="D344" t="str">
            <v>F</v>
          </cell>
          <cell r="E344" t="str">
            <v>7.3.4.1.13</v>
          </cell>
          <cell r="F344" t="str">
            <v>Medidor de vazão tipo turbina, sistema de medição por contador mecânico/transmissor eletro - ótico p/ PLC DN 200mm FºFº</v>
          </cell>
          <cell r="G344" t="str">
            <v>pç</v>
          </cell>
          <cell r="H344">
            <v>2</v>
          </cell>
          <cell r="I344">
            <v>18200</v>
          </cell>
          <cell r="J344">
            <v>36400</v>
          </cell>
          <cell r="K344">
            <v>18200</v>
          </cell>
          <cell r="L344">
            <v>36400</v>
          </cell>
          <cell r="M344">
            <v>1.1098881787674486E-4</v>
          </cell>
          <cell r="N344">
            <v>831.77692307692314</v>
          </cell>
          <cell r="O344">
            <v>0</v>
          </cell>
          <cell r="P344">
            <v>-831.77692307692314</v>
          </cell>
          <cell r="Q344" t="str">
            <v>Comp934</v>
          </cell>
        </row>
        <row r="345">
          <cell r="B345">
            <v>512</v>
          </cell>
          <cell r="C345">
            <v>0</v>
          </cell>
          <cell r="D345" t="str">
            <v>F</v>
          </cell>
          <cell r="E345" t="str">
            <v>7.2.4.1.25</v>
          </cell>
          <cell r="F345" t="str">
            <v>Medidor de vazão tipo turbina, sistema de medição por contador mecânico/transmissor eletro - ótico p/ PLC DN 250mm FºFº</v>
          </cell>
          <cell r="G345" t="str">
            <v>pç</v>
          </cell>
          <cell r="H345">
            <v>1</v>
          </cell>
          <cell r="I345">
            <v>24800</v>
          </cell>
          <cell r="J345">
            <v>24800</v>
          </cell>
          <cell r="K345">
            <v>24800</v>
          </cell>
          <cell r="L345">
            <v>24800</v>
          </cell>
          <cell r="M345">
            <v>-4.2519589382172818E-5</v>
          </cell>
          <cell r="N345">
            <v>2532.6615384615384</v>
          </cell>
          <cell r="O345">
            <v>0</v>
          </cell>
          <cell r="P345">
            <v>-2532.6615384615384</v>
          </cell>
          <cell r="Q345" t="str">
            <v>Comp935</v>
          </cell>
        </row>
        <row r="346">
          <cell r="B346">
            <v>1638</v>
          </cell>
          <cell r="C346">
            <v>0</v>
          </cell>
          <cell r="D346" t="str">
            <v>F</v>
          </cell>
          <cell r="E346" t="str">
            <v>15.2.2.29</v>
          </cell>
          <cell r="F346" t="str">
            <v>Minidisjuntor monopolar - Padrão VDE - 500V - 10A - 5kA</v>
          </cell>
          <cell r="G346" t="str">
            <v>un</v>
          </cell>
          <cell r="H346">
            <v>10</v>
          </cell>
          <cell r="I346">
            <v>13.48</v>
          </cell>
          <cell r="J346">
            <v>134.80000000000001</v>
          </cell>
          <cell r="K346">
            <v>13.48</v>
          </cell>
          <cell r="L346">
            <v>134.80000000000001</v>
          </cell>
          <cell r="M346">
            <v>-3.1285195845320857E-4</v>
          </cell>
          <cell r="N346">
            <v>122.9</v>
          </cell>
          <cell r="O346">
            <v>0</v>
          </cell>
          <cell r="P346">
            <v>-122.9</v>
          </cell>
          <cell r="Q346" t="str">
            <v>Comp936</v>
          </cell>
        </row>
        <row r="347">
          <cell r="B347">
            <v>1673</v>
          </cell>
          <cell r="C347">
            <v>0</v>
          </cell>
          <cell r="D347" t="str">
            <v>F</v>
          </cell>
          <cell r="E347" t="str">
            <v>15.3.1.21</v>
          </cell>
          <cell r="F347" t="str">
            <v>Minidisjuntor monopolar - Padrão VDE - 500V - 10A - 10kA</v>
          </cell>
          <cell r="G347" t="str">
            <v>un</v>
          </cell>
          <cell r="H347">
            <v>3</v>
          </cell>
          <cell r="I347">
            <v>18.2</v>
          </cell>
          <cell r="J347">
            <v>54.6</v>
          </cell>
          <cell r="K347">
            <v>18.2</v>
          </cell>
          <cell r="L347">
            <v>54.6</v>
          </cell>
          <cell r="M347">
            <v>-1.5247222827271534E-3</v>
          </cell>
          <cell r="N347">
            <v>176.30769230769229</v>
          </cell>
          <cell r="O347">
            <v>0</v>
          </cell>
          <cell r="P347">
            <v>-176.30769230769229</v>
          </cell>
          <cell r="Q347" t="str">
            <v>Comp937</v>
          </cell>
        </row>
        <row r="348">
          <cell r="B348">
            <v>1674</v>
          </cell>
          <cell r="C348">
            <v>0</v>
          </cell>
          <cell r="D348" t="str">
            <v>F</v>
          </cell>
          <cell r="E348" t="str">
            <v>15.3.1.22</v>
          </cell>
          <cell r="F348" t="str">
            <v>Minidisjuntor tripolar - Padrão VDE - 500V - 16A - 10kA</v>
          </cell>
          <cell r="G348" t="str">
            <v>un</v>
          </cell>
          <cell r="H348">
            <v>1</v>
          </cell>
          <cell r="I348">
            <v>72.14</v>
          </cell>
          <cell r="J348">
            <v>72.14</v>
          </cell>
          <cell r="K348">
            <v>72.14</v>
          </cell>
          <cell r="L348">
            <v>72.14</v>
          </cell>
          <cell r="M348">
            <v>-1.8831603615667714E-3</v>
          </cell>
          <cell r="N348">
            <v>183.46923076923079</v>
          </cell>
          <cell r="O348">
            <v>0</v>
          </cell>
          <cell r="P348">
            <v>-183.46923076923079</v>
          </cell>
          <cell r="Q348" t="str">
            <v>Comp938</v>
          </cell>
        </row>
        <row r="349">
          <cell r="B349">
            <v>1639</v>
          </cell>
          <cell r="C349">
            <v>0</v>
          </cell>
          <cell r="D349" t="str">
            <v>F</v>
          </cell>
          <cell r="E349" t="str">
            <v>15.2.2.30</v>
          </cell>
          <cell r="F349" t="str">
            <v>Minidisjuntor tripolar - Padrão VDE - 500V - 20A - 10kA</v>
          </cell>
          <cell r="G349" t="str">
            <v>un</v>
          </cell>
          <cell r="H349">
            <v>1</v>
          </cell>
          <cell r="I349">
            <v>97.4</v>
          </cell>
          <cell r="J349">
            <v>97.4</v>
          </cell>
          <cell r="K349">
            <v>97.4</v>
          </cell>
          <cell r="L349">
            <v>97.4</v>
          </cell>
          <cell r="M349">
            <v>1.9849396641355987E-3</v>
          </cell>
          <cell r="N349">
            <v>244.6307692307692</v>
          </cell>
          <cell r="O349">
            <v>0</v>
          </cell>
          <cell r="P349">
            <v>-244.6307692307692</v>
          </cell>
          <cell r="Q349" t="str">
            <v>Comp939</v>
          </cell>
        </row>
        <row r="350">
          <cell r="B350">
            <v>1114</v>
          </cell>
          <cell r="C350">
            <v>0</v>
          </cell>
          <cell r="D350" t="str">
            <v>F</v>
          </cell>
          <cell r="E350" t="str">
            <v>8.3.2.5</v>
          </cell>
          <cell r="F350" t="str">
            <v>Modulo 8 entradas analógicas 4~20 ma</v>
          </cell>
          <cell r="G350" t="str">
            <v>un</v>
          </cell>
          <cell r="H350">
            <v>3</v>
          </cell>
          <cell r="I350">
            <v>6430</v>
          </cell>
          <cell r="J350">
            <v>19290</v>
          </cell>
          <cell r="K350">
            <v>6430</v>
          </cell>
          <cell r="L350">
            <v>19290</v>
          </cell>
          <cell r="M350">
            <v>-2.1934941895739302E-3</v>
          </cell>
          <cell r="N350">
            <v>328.92307692307691</v>
          </cell>
          <cell r="O350">
            <v>0</v>
          </cell>
          <cell r="P350">
            <v>-328.92307692307691</v>
          </cell>
          <cell r="Q350" t="str">
            <v>Comp940</v>
          </cell>
        </row>
        <row r="351">
          <cell r="B351">
            <v>1112</v>
          </cell>
          <cell r="C351">
            <v>0</v>
          </cell>
          <cell r="D351" t="str">
            <v>F</v>
          </cell>
          <cell r="E351" t="str">
            <v>8.3.2.3</v>
          </cell>
          <cell r="F351" t="str">
            <v>Modulo 16 entradas digitais plc</v>
          </cell>
          <cell r="G351" t="str">
            <v>un</v>
          </cell>
          <cell r="H351">
            <v>3</v>
          </cell>
          <cell r="I351">
            <v>3420</v>
          </cell>
          <cell r="J351">
            <v>10260</v>
          </cell>
          <cell r="K351">
            <v>3420</v>
          </cell>
          <cell r="L351">
            <v>10260</v>
          </cell>
          <cell r="M351">
            <v>-1.9372859974770007E-3</v>
          </cell>
          <cell r="N351">
            <v>170.40769230769232</v>
          </cell>
          <cell r="O351">
            <v>0</v>
          </cell>
          <cell r="P351">
            <v>-170.40769230769232</v>
          </cell>
          <cell r="Q351" t="str">
            <v>Comp941</v>
          </cell>
        </row>
        <row r="352">
          <cell r="B352">
            <v>1115</v>
          </cell>
          <cell r="C352">
            <v>0</v>
          </cell>
          <cell r="D352" t="str">
            <v>F</v>
          </cell>
          <cell r="E352" t="str">
            <v>8.3.2.6</v>
          </cell>
          <cell r="F352" t="str">
            <v>Modulo 4 saídas analógicas 4~20 ma</v>
          </cell>
          <cell r="G352" t="str">
            <v>un</v>
          </cell>
          <cell r="H352">
            <v>3</v>
          </cell>
          <cell r="I352">
            <v>6530</v>
          </cell>
          <cell r="J352">
            <v>19590</v>
          </cell>
          <cell r="K352">
            <v>6530</v>
          </cell>
          <cell r="L352">
            <v>19590</v>
          </cell>
          <cell r="M352">
            <v>-2.1324768323505161E-3</v>
          </cell>
          <cell r="N352">
            <v>291.56153846153842</v>
          </cell>
          <cell r="O352">
            <v>0</v>
          </cell>
          <cell r="P352">
            <v>-291.56153846153842</v>
          </cell>
          <cell r="Q352" t="str">
            <v>Comp942</v>
          </cell>
        </row>
        <row r="353">
          <cell r="B353">
            <v>1113</v>
          </cell>
          <cell r="C353">
            <v>0</v>
          </cell>
          <cell r="D353" t="str">
            <v>F</v>
          </cell>
          <cell r="E353" t="str">
            <v>8.3.2.4</v>
          </cell>
          <cell r="F353" t="str">
            <v>Modulo 8 saídas plc lc-700 smar m-120</v>
          </cell>
          <cell r="G353" t="str">
            <v>un</v>
          </cell>
          <cell r="H353">
            <v>3</v>
          </cell>
          <cell r="I353">
            <v>3174.86</v>
          </cell>
          <cell r="J353">
            <v>9524.58</v>
          </cell>
          <cell r="K353">
            <v>3174.86</v>
          </cell>
          <cell r="L353">
            <v>9524.58</v>
          </cell>
          <cell r="M353">
            <v>-1.994119038767117E-3</v>
          </cell>
          <cell r="N353">
            <v>454.27692307692303</v>
          </cell>
          <cell r="O353">
            <v>0</v>
          </cell>
          <cell r="P353">
            <v>-454.27692307692303</v>
          </cell>
          <cell r="Q353" t="str">
            <v>Comp943</v>
          </cell>
        </row>
        <row r="354">
          <cell r="B354">
            <v>1110</v>
          </cell>
          <cell r="C354">
            <v>0</v>
          </cell>
          <cell r="D354" t="str">
            <v>F</v>
          </cell>
          <cell r="E354" t="str">
            <v>8.3.2.1</v>
          </cell>
          <cell r="F354" t="str">
            <v>Modulo cpu plc</v>
          </cell>
          <cell r="G354" t="str">
            <v>un</v>
          </cell>
          <cell r="H354">
            <v>3</v>
          </cell>
          <cell r="I354">
            <v>27537</v>
          </cell>
          <cell r="J354">
            <v>82611</v>
          </cell>
          <cell r="K354">
            <v>27537</v>
          </cell>
          <cell r="L354">
            <v>82611</v>
          </cell>
          <cell r="M354">
            <v>-1.7370325693607525E-3</v>
          </cell>
          <cell r="N354">
            <v>477.43846153846147</v>
          </cell>
          <cell r="O354">
            <v>0</v>
          </cell>
          <cell r="P354">
            <v>-477.43846153846147</v>
          </cell>
          <cell r="Q354" t="str">
            <v>Comp944</v>
          </cell>
        </row>
        <row r="355">
          <cell r="B355">
            <v>1111</v>
          </cell>
          <cell r="C355">
            <v>0</v>
          </cell>
          <cell r="D355" t="str">
            <v>F</v>
          </cell>
          <cell r="E355" t="str">
            <v>8.3.2.2</v>
          </cell>
          <cell r="F355" t="str">
            <v>Modulo fonte plc</v>
          </cell>
          <cell r="G355" t="str">
            <v>un</v>
          </cell>
          <cell r="H355">
            <v>3</v>
          </cell>
          <cell r="I355">
            <v>1800</v>
          </cell>
          <cell r="J355">
            <v>5400</v>
          </cell>
          <cell r="K355">
            <v>1800</v>
          </cell>
          <cell r="L355">
            <v>5400</v>
          </cell>
          <cell r="M355">
            <v>-1.1292946693464145E-3</v>
          </cell>
          <cell r="N355">
            <v>401.43076923076922</v>
          </cell>
          <cell r="O355">
            <v>0</v>
          </cell>
          <cell r="P355">
            <v>-401.43076923076922</v>
          </cell>
          <cell r="Q355" t="str">
            <v>Comp945</v>
          </cell>
        </row>
        <row r="356">
          <cell r="B356">
            <v>1118</v>
          </cell>
          <cell r="C356">
            <v>0</v>
          </cell>
          <cell r="D356" t="str">
            <v>F</v>
          </cell>
          <cell r="E356" t="str">
            <v>8.3.2.9</v>
          </cell>
          <cell r="F356" t="str">
            <v>No break microprocessado 1kva entrada 220vca saída 127vcc</v>
          </cell>
          <cell r="G356" t="str">
            <v>un</v>
          </cell>
          <cell r="H356">
            <v>6</v>
          </cell>
          <cell r="I356">
            <v>3200</v>
          </cell>
          <cell r="J356">
            <v>19200</v>
          </cell>
          <cell r="K356">
            <v>3200</v>
          </cell>
          <cell r="L356">
            <v>19200</v>
          </cell>
          <cell r="M356">
            <v>-2.3717031281945689E-3</v>
          </cell>
          <cell r="N356">
            <v>187.66923076923078</v>
          </cell>
          <cell r="O356">
            <v>0</v>
          </cell>
          <cell r="P356">
            <v>-187.66923076923078</v>
          </cell>
          <cell r="Q356" t="str">
            <v>Comp946</v>
          </cell>
        </row>
        <row r="357">
          <cell r="B357">
            <v>1696</v>
          </cell>
          <cell r="C357">
            <v>0</v>
          </cell>
          <cell r="D357" t="str">
            <v>F</v>
          </cell>
          <cell r="E357" t="str">
            <v>15.5.1.6</v>
          </cell>
          <cell r="F357" t="str">
            <v>Olhal para parafuso de 16mm galvanizado</v>
          </cell>
          <cell r="G357" t="str">
            <v>un</v>
          </cell>
          <cell r="H357">
            <v>27</v>
          </cell>
          <cell r="I357">
            <v>8.26</v>
          </cell>
          <cell r="J357">
            <v>223.02</v>
          </cell>
          <cell r="K357">
            <v>8.26</v>
          </cell>
          <cell r="L357">
            <v>223.02</v>
          </cell>
          <cell r="M357">
            <v>-2.3717031281945689E-3</v>
          </cell>
          <cell r="N357">
            <v>187.66923076923078</v>
          </cell>
          <cell r="O357">
            <v>0</v>
          </cell>
          <cell r="P357">
            <v>-187.66923076923078</v>
          </cell>
          <cell r="Q357" t="str">
            <v>Comp947</v>
          </cell>
        </row>
        <row r="358">
          <cell r="B358">
            <v>1601</v>
          </cell>
          <cell r="C358">
            <v>0</v>
          </cell>
          <cell r="D358" t="str">
            <v>F</v>
          </cell>
          <cell r="E358" t="str">
            <v>15.2.1.1</v>
          </cell>
          <cell r="F358" t="str">
            <v>Painel de automação com fonte,nobreak,disjuntores de proteção geral,chave micro switch para acionamento da lampada de 9W com suporte de montagem,tomada 2P+T em cx de sobrepor,bornes para 24Vcc e bornes para 220 e 127 , dois protetores de surto monofásicos</v>
          </cell>
          <cell r="G358" t="str">
            <v>un</v>
          </cell>
          <cell r="H358">
            <v>1</v>
          </cell>
          <cell r="I358">
            <v>50000</v>
          </cell>
          <cell r="J358">
            <v>50000</v>
          </cell>
          <cell r="K358">
            <v>50000</v>
          </cell>
          <cell r="L358">
            <v>50000</v>
          </cell>
          <cell r="M358">
            <v>-1.1442716360748895E-3</v>
          </cell>
          <cell r="N358">
            <v>329.02307692307693</v>
          </cell>
          <cell r="O358">
            <v>0</v>
          </cell>
          <cell r="P358">
            <v>-329.02307692307693</v>
          </cell>
          <cell r="Q358" t="str">
            <v>Comp948</v>
          </cell>
        </row>
        <row r="359">
          <cell r="B359">
            <v>5495</v>
          </cell>
          <cell r="C359">
            <v>0</v>
          </cell>
          <cell r="D359" t="str">
            <v>F</v>
          </cell>
          <cell r="E359" t="str">
            <v>12.6.4.1.28</v>
          </cell>
          <cell r="F359" t="str">
            <v>Painel de Automação composto por:</v>
          </cell>
          <cell r="G359" t="str">
            <v>un</v>
          </cell>
          <cell r="H359">
            <v>2</v>
          </cell>
          <cell r="I359">
            <v>32000</v>
          </cell>
          <cell r="J359">
            <v>64000</v>
          </cell>
          <cell r="K359">
            <v>32000</v>
          </cell>
          <cell r="L359">
            <v>64000</v>
          </cell>
          <cell r="M359">
            <v>4.5627723404728648E-4</v>
          </cell>
          <cell r="N359">
            <v>337.33076923076919</v>
          </cell>
          <cell r="O359">
            <v>0</v>
          </cell>
          <cell r="P359">
            <v>-337.33076923076919</v>
          </cell>
          <cell r="Q359" t="str">
            <v>Comp949</v>
          </cell>
        </row>
        <row r="360">
          <cell r="B360">
            <v>5036</v>
          </cell>
          <cell r="C360">
            <v>0</v>
          </cell>
          <cell r="D360" t="str">
            <v>F</v>
          </cell>
          <cell r="E360" t="str">
            <v>12.4.4.1.28</v>
          </cell>
          <cell r="F360" t="str">
            <v>Painel de Automação composto por:</v>
          </cell>
          <cell r="G360" t="str">
            <v>un</v>
          </cell>
          <cell r="H360">
            <v>1</v>
          </cell>
          <cell r="I360">
            <v>32400</v>
          </cell>
          <cell r="J360">
            <v>32400</v>
          </cell>
          <cell r="K360">
            <v>32400</v>
          </cell>
          <cell r="L360">
            <v>32400</v>
          </cell>
          <cell r="M360">
            <v>-3.4178411307017598E-4</v>
          </cell>
          <cell r="N360">
            <v>382.47692307692307</v>
          </cell>
          <cell r="O360">
            <v>0</v>
          </cell>
          <cell r="P360">
            <v>-382.47692307692307</v>
          </cell>
          <cell r="Q360" t="str">
            <v>Comp950</v>
          </cell>
        </row>
        <row r="361">
          <cell r="B361">
            <v>4585</v>
          </cell>
          <cell r="C361">
            <v>0</v>
          </cell>
          <cell r="D361" t="str">
            <v>F</v>
          </cell>
          <cell r="E361" t="str">
            <v>12.2.4.1.28</v>
          </cell>
          <cell r="F361" t="str">
            <v>Painel de Automação composto por:</v>
          </cell>
          <cell r="G361" t="str">
            <v>un</v>
          </cell>
          <cell r="H361">
            <v>1</v>
          </cell>
          <cell r="I361">
            <v>35600</v>
          </cell>
          <cell r="J361">
            <v>35600</v>
          </cell>
          <cell r="K361">
            <v>35600</v>
          </cell>
          <cell r="L361">
            <v>35600</v>
          </cell>
          <cell r="M361">
            <v>-2.8025858525460023E-4</v>
          </cell>
          <cell r="N361">
            <v>411.59230769230771</v>
          </cell>
          <cell r="O361">
            <v>0</v>
          </cell>
          <cell r="P361">
            <v>-411.59230769230771</v>
          </cell>
          <cell r="Q361" t="str">
            <v>Comp951</v>
          </cell>
        </row>
        <row r="362">
          <cell r="B362">
            <v>4811</v>
          </cell>
          <cell r="C362">
            <v>0</v>
          </cell>
          <cell r="D362" t="str">
            <v>F</v>
          </cell>
          <cell r="E362" t="str">
            <v>12.3.4.1.28</v>
          </cell>
          <cell r="F362" t="str">
            <v>Painel de Automação composto por:</v>
          </cell>
          <cell r="G362" t="str">
            <v>un</v>
          </cell>
          <cell r="H362">
            <v>1</v>
          </cell>
          <cell r="I362">
            <v>46440</v>
          </cell>
          <cell r="J362">
            <v>46440</v>
          </cell>
          <cell r="K362">
            <v>46440</v>
          </cell>
          <cell r="L362">
            <v>46440</v>
          </cell>
          <cell r="M362">
            <v>8.4571872227146017E-4</v>
          </cell>
          <cell r="N362">
            <v>555.29999999999995</v>
          </cell>
          <cell r="O362">
            <v>0</v>
          </cell>
          <cell r="P362">
            <v>-555.29999999999995</v>
          </cell>
          <cell r="Q362" t="str">
            <v>Comp952</v>
          </cell>
        </row>
        <row r="363">
          <cell r="B363">
            <v>5269</v>
          </cell>
          <cell r="C363">
            <v>0</v>
          </cell>
          <cell r="D363" t="str">
            <v>F</v>
          </cell>
          <cell r="E363" t="str">
            <v>12.5.4.1.28</v>
          </cell>
          <cell r="F363" t="str">
            <v>Painel de Automação composto por:</v>
          </cell>
          <cell r="G363" t="str">
            <v>un</v>
          </cell>
          <cell r="H363">
            <v>1</v>
          </cell>
          <cell r="I363">
            <v>47500</v>
          </cell>
          <cell r="J363">
            <v>47500</v>
          </cell>
          <cell r="K363">
            <v>47500</v>
          </cell>
          <cell r="L363">
            <v>47500</v>
          </cell>
          <cell r="M363">
            <v>5.746399880490749E-5</v>
          </cell>
          <cell r="N363">
            <v>669.35384615384623</v>
          </cell>
          <cell r="O363">
            <v>0</v>
          </cell>
          <cell r="P363">
            <v>-669.35384615384623</v>
          </cell>
          <cell r="Q363" t="str">
            <v>Comp953</v>
          </cell>
        </row>
        <row r="364">
          <cell r="B364">
            <v>4360</v>
          </cell>
          <cell r="C364">
            <v>0</v>
          </cell>
          <cell r="D364" t="str">
            <v>F</v>
          </cell>
          <cell r="E364" t="str">
            <v>12.1.4.1.4</v>
          </cell>
          <cell r="F364" t="str">
            <v>Painel de Automação composto por:</v>
          </cell>
          <cell r="G364" t="str">
            <v>un</v>
          </cell>
          <cell r="H364">
            <v>1</v>
          </cell>
          <cell r="I364">
            <v>48000</v>
          </cell>
          <cell r="J364">
            <v>48000</v>
          </cell>
          <cell r="K364">
            <v>48000</v>
          </cell>
          <cell r="L364">
            <v>48000</v>
          </cell>
          <cell r="M364">
            <v>-7.0536074163629614E-4</v>
          </cell>
          <cell r="N364">
            <v>686.56153846153848</v>
          </cell>
          <cell r="O364">
            <v>0</v>
          </cell>
          <cell r="P364">
            <v>-686.56153846153848</v>
          </cell>
          <cell r="Q364" t="str">
            <v>Comp954</v>
          </cell>
        </row>
        <row r="365">
          <cell r="B365">
            <v>1739</v>
          </cell>
          <cell r="C365">
            <v>0</v>
          </cell>
          <cell r="D365" t="str">
            <v>F</v>
          </cell>
          <cell r="E365" t="str">
            <v>15.6.1.4</v>
          </cell>
          <cell r="F365" t="str">
            <v xml:space="preserve">Painel de Automação composto por: </v>
          </cell>
          <cell r="G365" t="str">
            <v>un</v>
          </cell>
          <cell r="H365">
            <v>1</v>
          </cell>
          <cell r="I365">
            <v>90600</v>
          </cell>
          <cell r="J365">
            <v>90600</v>
          </cell>
          <cell r="K365">
            <v>90600</v>
          </cell>
          <cell r="L365">
            <v>90600</v>
          </cell>
          <cell r="M365">
            <v>-9.1804282014007477E-4</v>
          </cell>
          <cell r="N365">
            <v>703.19230769230774</v>
          </cell>
          <cell r="O365">
            <v>0</v>
          </cell>
          <cell r="P365">
            <v>-703.19230769230774</v>
          </cell>
          <cell r="Q365" t="str">
            <v>Comp955</v>
          </cell>
        </row>
        <row r="366">
          <cell r="B366">
            <v>1693</v>
          </cell>
          <cell r="C366">
            <v>0</v>
          </cell>
          <cell r="D366" t="str">
            <v>F</v>
          </cell>
          <cell r="E366" t="str">
            <v>15.5.1.3</v>
          </cell>
          <cell r="F366" t="str">
            <v>Pára raios tipo válvula 12kV - 10kA - ZnO - Polimérico</v>
          </cell>
          <cell r="G366" t="str">
            <v>un</v>
          </cell>
          <cell r="H366">
            <v>9</v>
          </cell>
          <cell r="I366">
            <v>298</v>
          </cell>
          <cell r="J366">
            <v>2682</v>
          </cell>
          <cell r="K366">
            <v>298</v>
          </cell>
          <cell r="L366">
            <v>2682</v>
          </cell>
          <cell r="M366">
            <v>-6.4304012777816055E-4</v>
          </cell>
          <cell r="N366">
            <v>741.19230769230774</v>
          </cell>
          <cell r="O366">
            <v>0</v>
          </cell>
          <cell r="P366">
            <v>-741.19230769230774</v>
          </cell>
          <cell r="Q366" t="str">
            <v>Comp956</v>
          </cell>
        </row>
        <row r="367">
          <cell r="B367">
            <v>4413</v>
          </cell>
          <cell r="C367">
            <v>0</v>
          </cell>
          <cell r="D367" t="str">
            <v>F</v>
          </cell>
          <cell r="E367" t="str">
            <v>12.2.1.1</v>
          </cell>
          <cell r="F367" t="str">
            <v>Parafuso cabeça quadrada 12 x 150mm</v>
          </cell>
          <cell r="G367" t="str">
            <v>un</v>
          </cell>
          <cell r="H367">
            <v>10</v>
          </cell>
          <cell r="I367">
            <v>3.8</v>
          </cell>
          <cell r="J367">
            <v>38</v>
          </cell>
          <cell r="K367">
            <v>3.8</v>
          </cell>
          <cell r="L367">
            <v>38</v>
          </cell>
          <cell r="M367">
            <v>-1.7171890625167219E-4</v>
          </cell>
          <cell r="N367">
            <v>761.4</v>
          </cell>
          <cell r="O367">
            <v>0</v>
          </cell>
          <cell r="P367">
            <v>-761.4</v>
          </cell>
          <cell r="Q367" t="str">
            <v>Comp957</v>
          </cell>
        </row>
        <row r="368">
          <cell r="B368">
            <v>1707</v>
          </cell>
          <cell r="C368">
            <v>0</v>
          </cell>
          <cell r="D368" t="str">
            <v>F</v>
          </cell>
          <cell r="E368" t="str">
            <v>15.5.1.17</v>
          </cell>
          <cell r="F368" t="str">
            <v>Parafuso cabeça quadrada 16 x 250mm</v>
          </cell>
          <cell r="G368" t="str">
            <v>un</v>
          </cell>
          <cell r="H368">
            <v>36</v>
          </cell>
          <cell r="I368">
            <v>5.04</v>
          </cell>
          <cell r="J368">
            <v>181.44</v>
          </cell>
          <cell r="K368">
            <v>5.04</v>
          </cell>
          <cell r="L368">
            <v>181.44</v>
          </cell>
          <cell r="M368">
            <v>9.0675162357545247E-4</v>
          </cell>
          <cell r="N368">
            <v>314.16923076923075</v>
          </cell>
          <cell r="O368">
            <v>0</v>
          </cell>
          <cell r="P368">
            <v>-314.16923076923075</v>
          </cell>
          <cell r="Q368" t="str">
            <v>Comp958</v>
          </cell>
        </row>
        <row r="369">
          <cell r="B369">
            <v>1708</v>
          </cell>
          <cell r="C369">
            <v>0</v>
          </cell>
          <cell r="D369" t="str">
            <v>F</v>
          </cell>
          <cell r="E369" t="str">
            <v>15.5.1.18</v>
          </cell>
          <cell r="F369" t="str">
            <v>Parafuso cabeça quadrada 16 x 350mm</v>
          </cell>
          <cell r="G369" t="str">
            <v>un</v>
          </cell>
          <cell r="H369">
            <v>36</v>
          </cell>
          <cell r="I369">
            <v>7.27</v>
          </cell>
          <cell r="J369">
            <v>261.72000000000003</v>
          </cell>
          <cell r="K369">
            <v>7.27</v>
          </cell>
          <cell r="L369">
            <v>261.72000000000003</v>
          </cell>
          <cell r="M369">
            <v>9.1295398711888076E-4</v>
          </cell>
          <cell r="N369">
            <v>463.8384615384615</v>
          </cell>
          <cell r="O369">
            <v>0</v>
          </cell>
          <cell r="P369">
            <v>-463.8384615384615</v>
          </cell>
          <cell r="Q369" t="str">
            <v>Comp959</v>
          </cell>
        </row>
        <row r="370">
          <cell r="B370">
            <v>1709</v>
          </cell>
          <cell r="C370">
            <v>0</v>
          </cell>
          <cell r="D370" t="str">
            <v>F</v>
          </cell>
          <cell r="E370" t="str">
            <v>15.5.1.19</v>
          </cell>
          <cell r="F370" t="str">
            <v>Parafuso cabeça quadrada 16 x 450mm</v>
          </cell>
          <cell r="G370" t="str">
            <v>un</v>
          </cell>
          <cell r="H370">
            <v>36</v>
          </cell>
          <cell r="I370">
            <v>9.48</v>
          </cell>
          <cell r="J370">
            <v>341.28</v>
          </cell>
          <cell r="K370">
            <v>9.48</v>
          </cell>
          <cell r="L370">
            <v>341.28</v>
          </cell>
          <cell r="M370">
            <v>-6.0974305213845614E-4</v>
          </cell>
          <cell r="N370">
            <v>718.65384615384608</v>
          </cell>
          <cell r="O370">
            <v>0</v>
          </cell>
          <cell r="P370">
            <v>-718.65384615384608</v>
          </cell>
          <cell r="Q370" t="str">
            <v>Comp960</v>
          </cell>
        </row>
        <row r="371">
          <cell r="B371">
            <v>974</v>
          </cell>
          <cell r="C371">
            <v>0</v>
          </cell>
          <cell r="D371" t="str">
            <v>F</v>
          </cell>
          <cell r="E371" t="str">
            <v>7.5.3.2.1</v>
          </cell>
          <cell r="F371" t="str">
            <v>Parafuso com porca para Flanges 16 x 80 mm PN 10 DN 100 mm</v>
          </cell>
          <cell r="G371" t="str">
            <v>pç</v>
          </cell>
          <cell r="H371">
            <v>344</v>
          </cell>
          <cell r="I371">
            <v>3.81</v>
          </cell>
          <cell r="J371">
            <v>1310.6400000000001</v>
          </cell>
          <cell r="K371">
            <v>3.81</v>
          </cell>
          <cell r="L371">
            <v>1310.6400000000001</v>
          </cell>
          <cell r="M371">
            <v>-7.6835488738524749E-4</v>
          </cell>
          <cell r="N371">
            <v>830.30769230769215</v>
          </cell>
          <cell r="O371">
            <v>0</v>
          </cell>
          <cell r="P371">
            <v>-830.30769230769215</v>
          </cell>
          <cell r="Q371" t="str">
            <v>Comp961</v>
          </cell>
        </row>
        <row r="372">
          <cell r="B372">
            <v>2328</v>
          </cell>
          <cell r="C372">
            <v>0</v>
          </cell>
          <cell r="D372" t="str">
            <v>F</v>
          </cell>
          <cell r="E372" t="str">
            <v>3.4.8.3</v>
          </cell>
          <cell r="F372" t="str">
            <v>Parafuso com porca para Flanges 16 x 80 mm PN 10 DN 50 a 100 mm</v>
          </cell>
          <cell r="G372" t="str">
            <v>UND.</v>
          </cell>
          <cell r="H372">
            <v>576</v>
          </cell>
          <cell r="I372">
            <v>3.81</v>
          </cell>
          <cell r="J372">
            <v>2194.56</v>
          </cell>
          <cell r="K372">
            <v>3.81</v>
          </cell>
          <cell r="L372">
            <v>2194.56</v>
          </cell>
          <cell r="M372">
            <v>-2.6510949719871224E-4</v>
          </cell>
          <cell r="N372">
            <v>1102.3000000000002</v>
          </cell>
          <cell r="O372">
            <v>0</v>
          </cell>
          <cell r="P372">
            <v>-1102.3000000000002</v>
          </cell>
          <cell r="Q372" t="str">
            <v>Comp962</v>
          </cell>
        </row>
        <row r="373">
          <cell r="B373">
            <v>2407</v>
          </cell>
          <cell r="C373">
            <v>0</v>
          </cell>
          <cell r="D373" t="str">
            <v>F</v>
          </cell>
          <cell r="E373" t="str">
            <v>3.5.10.2.7</v>
          </cell>
          <cell r="F373" t="str">
            <v>Parafuso com porca para Flanges 20 x 90 mm PN 10 DN 150 a 350 mm</v>
          </cell>
          <cell r="G373" t="str">
            <v>und</v>
          </cell>
          <cell r="H373">
            <v>2740</v>
          </cell>
          <cell r="I373">
            <v>7.2</v>
          </cell>
          <cell r="J373">
            <v>19728</v>
          </cell>
          <cell r="K373">
            <v>7.2</v>
          </cell>
          <cell r="L373">
            <v>19728</v>
          </cell>
          <cell r="M373">
            <v>-3.4175515684098379E-4</v>
          </cell>
          <cell r="N373">
            <v>1260.0307692307692</v>
          </cell>
          <cell r="O373">
            <v>0</v>
          </cell>
          <cell r="P373">
            <v>-1260.0307692307692</v>
          </cell>
          <cell r="Q373" t="str">
            <v>Comp963</v>
          </cell>
        </row>
        <row r="374">
          <cell r="B374">
            <v>975</v>
          </cell>
          <cell r="C374">
            <v>0</v>
          </cell>
          <cell r="D374" t="str">
            <v>F</v>
          </cell>
          <cell r="E374" t="str">
            <v>7.5.3.2.2</v>
          </cell>
          <cell r="F374" t="str">
            <v>Parafuso com porca para Flanges 20 x 90 mm PN 10 DN 200 mm</v>
          </cell>
          <cell r="G374" t="str">
            <v>pç</v>
          </cell>
          <cell r="H374">
            <v>8</v>
          </cell>
          <cell r="I374">
            <v>7.2</v>
          </cell>
          <cell r="J374">
            <v>57.6</v>
          </cell>
          <cell r="K374">
            <v>7.2</v>
          </cell>
          <cell r="L374">
            <v>57.6</v>
          </cell>
          <cell r="M374">
            <v>-6.1858220957589083E-4</v>
          </cell>
          <cell r="N374">
            <v>932.07692307692287</v>
          </cell>
          <cell r="O374">
            <v>0</v>
          </cell>
          <cell r="P374">
            <v>-932.07692307692287</v>
          </cell>
          <cell r="Q374" t="str">
            <v>Comp964</v>
          </cell>
        </row>
        <row r="375">
          <cell r="B375">
            <v>976</v>
          </cell>
          <cell r="C375">
            <v>0</v>
          </cell>
          <cell r="D375" t="str">
            <v>F</v>
          </cell>
          <cell r="E375" t="str">
            <v>7.5.3.2.3</v>
          </cell>
          <cell r="F375" t="str">
            <v>Parafuso com porca para Flanges 20 x 90 mm PN 10 DN 300 mm</v>
          </cell>
          <cell r="G375" t="str">
            <v>pç</v>
          </cell>
          <cell r="H375">
            <v>144</v>
          </cell>
          <cell r="I375">
            <v>7.2</v>
          </cell>
          <cell r="J375">
            <v>1036.8</v>
          </cell>
          <cell r="K375">
            <v>7.2</v>
          </cell>
          <cell r="L375">
            <v>1036.8</v>
          </cell>
          <cell r="M375">
            <v>0</v>
          </cell>
          <cell r="N375">
            <v>1124.3923076923074</v>
          </cell>
          <cell r="O375">
            <v>0</v>
          </cell>
          <cell r="P375">
            <v>-1124.3923076923074</v>
          </cell>
          <cell r="Q375" t="str">
            <v>Comp965</v>
          </cell>
        </row>
        <row r="376">
          <cell r="B376">
            <v>2406</v>
          </cell>
          <cell r="C376">
            <v>0</v>
          </cell>
          <cell r="D376" t="str">
            <v>F</v>
          </cell>
          <cell r="E376" t="str">
            <v>3.5.10.2.6</v>
          </cell>
          <cell r="F376" t="str">
            <v>Parafuso com porca para Flanges 24 x 100 mm PN 10 DN 400 a 500 mm</v>
          </cell>
          <cell r="G376" t="str">
            <v>und</v>
          </cell>
          <cell r="H376">
            <v>552</v>
          </cell>
          <cell r="I376">
            <v>11.3</v>
          </cell>
          <cell r="J376">
            <v>6237.6</v>
          </cell>
          <cell r="K376">
            <v>11.3</v>
          </cell>
          <cell r="L376">
            <v>6237.6</v>
          </cell>
          <cell r="M376">
            <v>6.2341980396896091E-4</v>
          </cell>
          <cell r="N376">
            <v>1333.4307692307691</v>
          </cell>
          <cell r="O376">
            <v>0</v>
          </cell>
          <cell r="P376">
            <v>-1333.4307692307691</v>
          </cell>
          <cell r="Q376" t="str">
            <v>Comp966</v>
          </cell>
        </row>
        <row r="377">
          <cell r="B377">
            <v>977</v>
          </cell>
          <cell r="C377">
            <v>0</v>
          </cell>
          <cell r="D377" t="str">
            <v>F</v>
          </cell>
          <cell r="E377" t="str">
            <v>7.5.3.2.4</v>
          </cell>
          <cell r="F377" t="str">
            <v>Parafuso com porca para Flanges 24 x 100 mm PN 10 DN 400 mm.</v>
          </cell>
          <cell r="G377" t="str">
            <v>pç</v>
          </cell>
          <cell r="H377">
            <v>320</v>
          </cell>
          <cell r="I377">
            <v>11.3</v>
          </cell>
          <cell r="J377">
            <v>3616</v>
          </cell>
          <cell r="K377">
            <v>11.3</v>
          </cell>
          <cell r="L377">
            <v>3616</v>
          </cell>
          <cell r="M377">
            <v>-3.5839617710742289E-4</v>
          </cell>
          <cell r="N377">
            <v>1544.7923076923078</v>
          </cell>
          <cell r="O377">
            <v>0</v>
          </cell>
          <cell r="P377">
            <v>-1544.7923076923078</v>
          </cell>
          <cell r="Q377" t="str">
            <v>Comp967</v>
          </cell>
        </row>
        <row r="378">
          <cell r="B378">
            <v>134</v>
          </cell>
          <cell r="C378">
            <v>0</v>
          </cell>
          <cell r="D378" t="str">
            <v>F</v>
          </cell>
          <cell r="E378" t="str">
            <v>3.3.3.2</v>
          </cell>
          <cell r="F378" t="str">
            <v>Parafuso com Porca para Flanges 24x100 PN 10 DN   500 mm</v>
          </cell>
          <cell r="G378" t="str">
            <v>un</v>
          </cell>
          <cell r="H378">
            <v>40</v>
          </cell>
          <cell r="I378">
            <v>11.3</v>
          </cell>
          <cell r="J378">
            <v>452</v>
          </cell>
          <cell r="K378">
            <v>11.3</v>
          </cell>
          <cell r="L378">
            <v>452</v>
          </cell>
          <cell r="M378">
            <v>3.7496214324495014E-4</v>
          </cell>
          <cell r="N378">
            <v>1600.7615384615383</v>
          </cell>
          <cell r="O378">
            <v>0</v>
          </cell>
          <cell r="P378">
            <v>-1600.7615384615383</v>
          </cell>
          <cell r="Q378" t="str">
            <v>Comp968</v>
          </cell>
        </row>
        <row r="379">
          <cell r="B379">
            <v>135</v>
          </cell>
          <cell r="C379">
            <v>0</v>
          </cell>
          <cell r="D379" t="str">
            <v>F</v>
          </cell>
          <cell r="E379" t="str">
            <v>3.3.3.3</v>
          </cell>
          <cell r="F379" t="str">
            <v>Parafuso com Porca para Flanges 27x120 PN 10 DN   600 mm</v>
          </cell>
          <cell r="G379" t="str">
            <v>un</v>
          </cell>
          <cell r="H379">
            <v>200</v>
          </cell>
          <cell r="I379">
            <v>16.98</v>
          </cell>
          <cell r="J379">
            <v>3396</v>
          </cell>
          <cell r="K379">
            <v>16.98</v>
          </cell>
          <cell r="L379">
            <v>3396</v>
          </cell>
          <cell r="M379">
            <v>-3.5722937821558443E-4</v>
          </cell>
          <cell r="N379">
            <v>1872.7230769230769</v>
          </cell>
          <cell r="O379">
            <v>0</v>
          </cell>
          <cell r="P379">
            <v>-1872.7230769230769</v>
          </cell>
          <cell r="Q379" t="str">
            <v>Comp969</v>
          </cell>
        </row>
        <row r="380">
          <cell r="B380">
            <v>3485</v>
          </cell>
          <cell r="C380">
            <v>0</v>
          </cell>
          <cell r="D380" t="str">
            <v>F</v>
          </cell>
          <cell r="E380" t="str">
            <v>7.5.10.2.6</v>
          </cell>
          <cell r="F380" t="str">
            <v>Parafuso com porca para Flanges 30 x 130 mm PN 10 DN 800 a 900mm</v>
          </cell>
          <cell r="G380" t="str">
            <v>und</v>
          </cell>
          <cell r="H380">
            <v>24</v>
          </cell>
          <cell r="I380">
            <v>23.76</v>
          </cell>
          <cell r="J380">
            <v>570.24</v>
          </cell>
          <cell r="K380">
            <v>23.76</v>
          </cell>
          <cell r="L380">
            <v>570.24</v>
          </cell>
          <cell r="M380">
            <v>-2.3378323618339358E-4</v>
          </cell>
          <cell r="N380">
            <v>1973.7538461538461</v>
          </cell>
          <cell r="O380">
            <v>0</v>
          </cell>
          <cell r="P380">
            <v>-1973.7538461538461</v>
          </cell>
          <cell r="Q380" t="str">
            <v>Comp970</v>
          </cell>
        </row>
        <row r="381">
          <cell r="B381">
            <v>4404</v>
          </cell>
          <cell r="C381">
            <v>0</v>
          </cell>
          <cell r="D381" t="str">
            <v>F</v>
          </cell>
          <cell r="E381" t="str">
            <v>12.2.1.1</v>
          </cell>
          <cell r="F381" t="str">
            <v>Parafuso máquina 12 x 50mm</v>
          </cell>
          <cell r="G381" t="str">
            <v>un</v>
          </cell>
          <cell r="H381">
            <v>10</v>
          </cell>
          <cell r="I381">
            <v>2.2000000000000002</v>
          </cell>
          <cell r="J381">
            <v>22</v>
          </cell>
          <cell r="K381">
            <v>2.2000000000000002</v>
          </cell>
          <cell r="L381">
            <v>22</v>
          </cell>
          <cell r="M381">
            <v>-2.3378323618339358E-4</v>
          </cell>
          <cell r="N381">
            <v>1973.7538461538461</v>
          </cell>
          <cell r="O381">
            <v>0</v>
          </cell>
          <cell r="P381">
            <v>-1973.7538461538461</v>
          </cell>
          <cell r="Q381" t="str">
            <v>Comp971</v>
          </cell>
        </row>
        <row r="382">
          <cell r="B382">
            <v>4403</v>
          </cell>
          <cell r="C382">
            <v>0</v>
          </cell>
          <cell r="D382" t="str">
            <v>F</v>
          </cell>
          <cell r="E382" t="str">
            <v>12.2.1.1</v>
          </cell>
          <cell r="F382" t="str">
            <v>Parafuso máquina 16 x 200mm</v>
          </cell>
          <cell r="G382" t="str">
            <v>un</v>
          </cell>
          <cell r="H382">
            <v>5</v>
          </cell>
          <cell r="I382">
            <v>4.2</v>
          </cell>
          <cell r="J382">
            <v>21</v>
          </cell>
          <cell r="K382">
            <v>4.2</v>
          </cell>
          <cell r="L382">
            <v>21</v>
          </cell>
          <cell r="M382">
            <v>-1.1859113728884818E-4</v>
          </cell>
          <cell r="N382">
            <v>194.56923076923078</v>
          </cell>
          <cell r="O382">
            <v>0</v>
          </cell>
          <cell r="P382">
            <v>-194.56923076923078</v>
          </cell>
          <cell r="Q382" t="str">
            <v>Comp972</v>
          </cell>
        </row>
        <row r="383">
          <cell r="B383">
            <v>403</v>
          </cell>
          <cell r="C383">
            <v>0</v>
          </cell>
          <cell r="D383" t="str">
            <v>F</v>
          </cell>
          <cell r="E383" t="str">
            <v>7.1.4.16</v>
          </cell>
          <cell r="F383" t="str">
            <v>Parafusos c/ porca p/ flanges PN 10 DN 50 (16 X 80 mm) 0,175 kg</v>
          </cell>
          <cell r="G383" t="str">
            <v>pc</v>
          </cell>
          <cell r="H383">
            <v>24</v>
          </cell>
          <cell r="I383">
            <v>3.81</v>
          </cell>
          <cell r="J383">
            <v>91.44</v>
          </cell>
          <cell r="K383">
            <v>3.81</v>
          </cell>
          <cell r="L383">
            <v>91.44</v>
          </cell>
          <cell r="M383">
            <v>-2.9602147142426816E-4</v>
          </cell>
          <cell r="N383">
            <v>779.33846153846139</v>
          </cell>
          <cell r="O383">
            <v>0</v>
          </cell>
          <cell r="P383">
            <v>-779.33846153846139</v>
          </cell>
          <cell r="Q383" t="str">
            <v>Comp973</v>
          </cell>
        </row>
        <row r="384">
          <cell r="B384">
            <v>404</v>
          </cell>
          <cell r="C384">
            <v>0</v>
          </cell>
          <cell r="D384" t="str">
            <v>F</v>
          </cell>
          <cell r="E384" t="str">
            <v>7.1.4.17</v>
          </cell>
          <cell r="F384" t="str">
            <v>Parafusos c/ porca p/ flanges PN 10 DN 100 (16 x 80 mm) 0,175 kg</v>
          </cell>
          <cell r="G384" t="str">
            <v>pc</v>
          </cell>
          <cell r="H384">
            <v>24</v>
          </cell>
          <cell r="I384">
            <v>3.81</v>
          </cell>
          <cell r="J384">
            <v>91.44</v>
          </cell>
          <cell r="K384">
            <v>3.81</v>
          </cell>
          <cell r="L384">
            <v>91.44</v>
          </cell>
          <cell r="M384">
            <v>-1.4350972227837877E-3</v>
          </cell>
          <cell r="N384">
            <v>380.02307692307687</v>
          </cell>
          <cell r="O384">
            <v>0</v>
          </cell>
          <cell r="P384">
            <v>-380.02307692307687</v>
          </cell>
          <cell r="Q384" t="str">
            <v>Comp974</v>
          </cell>
        </row>
        <row r="385">
          <cell r="B385">
            <v>405</v>
          </cell>
          <cell r="C385">
            <v>0</v>
          </cell>
          <cell r="D385" t="str">
            <v>F</v>
          </cell>
          <cell r="E385" t="str">
            <v>7.1.4.18</v>
          </cell>
          <cell r="F385" t="str">
            <v>Parafusos c/ porca p/ flanges PN 10 DN 150 (20 X 90 mm) 0,338 kg</v>
          </cell>
          <cell r="G385" t="str">
            <v>pc</v>
          </cell>
          <cell r="H385">
            <v>48</v>
          </cell>
          <cell r="I385">
            <v>7.2</v>
          </cell>
          <cell r="J385">
            <v>345.6</v>
          </cell>
          <cell r="K385">
            <v>7.2</v>
          </cell>
          <cell r="L385">
            <v>345.6</v>
          </cell>
          <cell r="M385">
            <v>-8.382229673092878E-4</v>
          </cell>
          <cell r="N385">
            <v>110.03076923076922</v>
          </cell>
          <cell r="O385">
            <v>0</v>
          </cell>
          <cell r="P385">
            <v>-110.03076923076922</v>
          </cell>
          <cell r="Q385" t="str">
            <v>Comp975</v>
          </cell>
        </row>
        <row r="386">
          <cell r="B386">
            <v>406</v>
          </cell>
          <cell r="C386">
            <v>0</v>
          </cell>
          <cell r="D386" t="str">
            <v>F</v>
          </cell>
          <cell r="E386" t="str">
            <v>7.1.4.19</v>
          </cell>
          <cell r="F386" t="str">
            <v>Parafusos c/ porca p/ flanges PN 10 DN 200 (20 x 90 mm) 0,338 kg</v>
          </cell>
          <cell r="G386" t="str">
            <v>pc</v>
          </cell>
          <cell r="H386">
            <v>24</v>
          </cell>
          <cell r="I386">
            <v>7.2</v>
          </cell>
          <cell r="J386">
            <v>172.8</v>
          </cell>
          <cell r="K386">
            <v>7.2</v>
          </cell>
          <cell r="L386">
            <v>172.8</v>
          </cell>
          <cell r="M386">
            <v>-4.9079754601233372E-4</v>
          </cell>
          <cell r="N386">
            <v>62.661538461538456</v>
          </cell>
          <cell r="O386">
            <v>0</v>
          </cell>
          <cell r="P386">
            <v>-62.661538461538456</v>
          </cell>
          <cell r="Q386" t="str">
            <v>Comp976</v>
          </cell>
        </row>
        <row r="387">
          <cell r="B387">
            <v>1129</v>
          </cell>
          <cell r="C387">
            <v>0</v>
          </cell>
          <cell r="D387" t="str">
            <v>F</v>
          </cell>
          <cell r="E387" t="str">
            <v>8.3.4.1</v>
          </cell>
          <cell r="F387" t="str">
            <v>Parafuso p/ juntas flangeadas pn10 dn 300 (20 x 90 mm) 0,333 kg</v>
          </cell>
          <cell r="G387" t="str">
            <v>pc</v>
          </cell>
          <cell r="H387">
            <v>128</v>
          </cell>
          <cell r="I387">
            <v>7.2</v>
          </cell>
          <cell r="J387">
            <v>921.6</v>
          </cell>
          <cell r="K387">
            <v>7.2</v>
          </cell>
          <cell r="L387">
            <v>921.6</v>
          </cell>
          <cell r="M387">
            <v>-6.4965197215779424E-3</v>
          </cell>
          <cell r="N387">
            <v>49.407692307692301</v>
          </cell>
          <cell r="O387">
            <v>0</v>
          </cell>
          <cell r="P387">
            <v>-49.407692307692301</v>
          </cell>
          <cell r="Q387" t="str">
            <v>Comp977</v>
          </cell>
        </row>
        <row r="388">
          <cell r="B388">
            <v>423</v>
          </cell>
          <cell r="C388">
            <v>0</v>
          </cell>
          <cell r="D388" t="str">
            <v>F</v>
          </cell>
          <cell r="E388" t="str">
            <v>7.1.5.12</v>
          </cell>
          <cell r="F388" t="str">
            <v>Parafusos c/ porca P/ flanges DN400  0,664kg</v>
          </cell>
          <cell r="G388" t="str">
            <v>pc</v>
          </cell>
          <cell r="H388">
            <v>48</v>
          </cell>
          <cell r="I388">
            <v>11.3</v>
          </cell>
          <cell r="J388">
            <v>542.4</v>
          </cell>
          <cell r="K388">
            <v>11.3</v>
          </cell>
          <cell r="L388">
            <v>542.4</v>
          </cell>
          <cell r="M388">
            <v>1.3052607684012063E-3</v>
          </cell>
          <cell r="N388">
            <v>135.72307692307692</v>
          </cell>
          <cell r="O388">
            <v>0</v>
          </cell>
          <cell r="P388">
            <v>-135.72307692307692</v>
          </cell>
          <cell r="Q388" t="str">
            <v>Comp978</v>
          </cell>
        </row>
        <row r="389">
          <cell r="B389">
            <v>242</v>
          </cell>
          <cell r="C389">
            <v>0</v>
          </cell>
          <cell r="D389" t="str">
            <v>F</v>
          </cell>
          <cell r="E389" t="str">
            <v>4.4.2.1</v>
          </cell>
          <cell r="F389" t="str">
            <v>Parafusos p/ junta flangeadas aço p/ DN 300 (20 x 90 mm) 0,550 kg</v>
          </cell>
          <cell r="G389" t="str">
            <v>pc</v>
          </cell>
          <cell r="H389">
            <v>144</v>
          </cell>
          <cell r="I389">
            <v>7.2</v>
          </cell>
          <cell r="J389">
            <v>1036.8</v>
          </cell>
          <cell r="K389">
            <v>7.2</v>
          </cell>
          <cell r="L389">
            <v>1036.8</v>
          </cell>
          <cell r="M389">
            <v>-2.5894437011784177E-3</v>
          </cell>
          <cell r="N389">
            <v>177.77692307692303</v>
          </cell>
          <cell r="O389">
            <v>0</v>
          </cell>
          <cell r="P389">
            <v>-177.77692307692303</v>
          </cell>
          <cell r="Q389" t="str">
            <v>Comp979</v>
          </cell>
        </row>
        <row r="390">
          <cell r="B390">
            <v>243</v>
          </cell>
          <cell r="C390">
            <v>0</v>
          </cell>
          <cell r="D390" t="str">
            <v>F</v>
          </cell>
          <cell r="E390" t="str">
            <v>4.4.2.2</v>
          </cell>
          <cell r="F390" t="str">
            <v>Parafusos p/ junta flangeadas aço p/ DN 400 (24 x 100 mm) 0,931 kg</v>
          </cell>
          <cell r="G390" t="str">
            <v>pc</v>
          </cell>
          <cell r="H390">
            <v>960</v>
          </cell>
          <cell r="I390">
            <v>11.3</v>
          </cell>
          <cell r="J390">
            <v>10848</v>
          </cell>
          <cell r="K390">
            <v>11.3</v>
          </cell>
          <cell r="L390">
            <v>10848</v>
          </cell>
          <cell r="M390">
            <v>-2.4753447801656447E-3</v>
          </cell>
          <cell r="N390">
            <v>195.2923076923077</v>
          </cell>
          <cell r="O390">
            <v>0</v>
          </cell>
          <cell r="P390">
            <v>-195.2923076923077</v>
          </cell>
          <cell r="Q390" t="str">
            <v>Comp980</v>
          </cell>
        </row>
        <row r="391">
          <cell r="B391">
            <v>244</v>
          </cell>
          <cell r="C391">
            <v>0</v>
          </cell>
          <cell r="D391" t="str">
            <v>F</v>
          </cell>
          <cell r="E391" t="str">
            <v>4.4.2.3</v>
          </cell>
          <cell r="F391" t="str">
            <v>Parafusos p/ junta flangeadas aço p/ DN 500 (24 x 100 mm) 1,140 kg</v>
          </cell>
          <cell r="G391" t="str">
            <v>pc</v>
          </cell>
          <cell r="H391">
            <v>1200</v>
          </cell>
          <cell r="I391">
            <v>11.3</v>
          </cell>
          <cell r="J391">
            <v>13560</v>
          </cell>
          <cell r="K391">
            <v>11.3</v>
          </cell>
          <cell r="L391">
            <v>13560</v>
          </cell>
          <cell r="M391">
            <v>1.2565894323894877E-3</v>
          </cell>
          <cell r="N391">
            <v>251.29999999999998</v>
          </cell>
          <cell r="O391">
            <v>0</v>
          </cell>
          <cell r="P391">
            <v>-251.29999999999998</v>
          </cell>
          <cell r="Q391" t="str">
            <v>Comp981</v>
          </cell>
        </row>
        <row r="392">
          <cell r="B392">
            <v>245</v>
          </cell>
          <cell r="C392">
            <v>0</v>
          </cell>
          <cell r="D392" t="str">
            <v>F</v>
          </cell>
          <cell r="E392" t="str">
            <v>4.4.2.4</v>
          </cell>
          <cell r="F392" t="str">
            <v>Parafusos p/ junta flangeadas aço p/ DN 600 (27 x 120 mm) 1,470 kg</v>
          </cell>
          <cell r="G392" t="str">
            <v>pc</v>
          </cell>
          <cell r="H392">
            <v>1000</v>
          </cell>
          <cell r="I392">
            <v>16.98</v>
          </cell>
          <cell r="J392">
            <v>16980</v>
          </cell>
          <cell r="K392">
            <v>16.98</v>
          </cell>
          <cell r="L392">
            <v>16980</v>
          </cell>
          <cell r="M392">
            <v>-2.6499578978651517E-3</v>
          </cell>
          <cell r="N392">
            <v>309.77692307692303</v>
          </cell>
          <cell r="O392">
            <v>0</v>
          </cell>
          <cell r="P392">
            <v>-309.77692307692303</v>
          </cell>
          <cell r="Q392" t="str">
            <v>Comp982</v>
          </cell>
        </row>
        <row r="393">
          <cell r="B393">
            <v>246</v>
          </cell>
          <cell r="C393">
            <v>0</v>
          </cell>
          <cell r="D393" t="str">
            <v>F</v>
          </cell>
          <cell r="E393" t="str">
            <v>4.4.2.5</v>
          </cell>
          <cell r="F393" t="str">
            <v>Parafusos p/ junta flangeadas aço p/ DN 1000 (33 x 130 mm) 2,371 kg</v>
          </cell>
          <cell r="G393" t="str">
            <v>pc</v>
          </cell>
          <cell r="H393">
            <v>168</v>
          </cell>
          <cell r="I393">
            <v>30.5</v>
          </cell>
          <cell r="J393">
            <v>5124</v>
          </cell>
          <cell r="K393">
            <v>30.5</v>
          </cell>
          <cell r="L393">
            <v>5124</v>
          </cell>
          <cell r="M393">
            <v>1.8537883829261581E-3</v>
          </cell>
          <cell r="N393">
            <v>162.1307692307692</v>
          </cell>
          <cell r="O393">
            <v>0</v>
          </cell>
          <cell r="P393">
            <v>-162.1307692307692</v>
          </cell>
          <cell r="Q393" t="str">
            <v>Comp983</v>
          </cell>
        </row>
        <row r="394">
          <cell r="B394">
            <v>195</v>
          </cell>
          <cell r="C394">
            <v>0</v>
          </cell>
          <cell r="D394" t="str">
            <v>F</v>
          </cell>
          <cell r="E394" t="str">
            <v>4.4.1.3</v>
          </cell>
          <cell r="F394" t="str">
            <v>Placa de redução fofo PN10 DN 400 x 300 38,000 kg</v>
          </cell>
          <cell r="G394" t="str">
            <v>pc</v>
          </cell>
          <cell r="H394">
            <v>4</v>
          </cell>
          <cell r="I394">
            <v>929.47</v>
          </cell>
          <cell r="J394">
            <v>3717.88</v>
          </cell>
          <cell r="K394">
            <v>929.47</v>
          </cell>
          <cell r="L394">
            <v>3717.88</v>
          </cell>
          <cell r="M394">
            <v>2.080515967960217E-3</v>
          </cell>
          <cell r="N394">
            <v>74.100000000000009</v>
          </cell>
          <cell r="O394">
            <v>0</v>
          </cell>
          <cell r="P394">
            <v>-74.100000000000009</v>
          </cell>
          <cell r="Q394" t="str">
            <v>Comp984</v>
          </cell>
        </row>
        <row r="395">
          <cell r="B395">
            <v>194</v>
          </cell>
          <cell r="C395">
            <v>0</v>
          </cell>
          <cell r="D395" t="str">
            <v>F</v>
          </cell>
          <cell r="E395" t="str">
            <v>4.4.1.2</v>
          </cell>
          <cell r="F395" t="str">
            <v>Placa de redução fofo PN10 DN 500 x 400 53,000 kg</v>
          </cell>
          <cell r="G395" t="str">
            <v>pc</v>
          </cell>
          <cell r="H395">
            <v>4</v>
          </cell>
          <cell r="I395">
            <v>1386.52</v>
          </cell>
          <cell r="J395">
            <v>5546.08</v>
          </cell>
          <cell r="K395">
            <v>1386.52</v>
          </cell>
          <cell r="L395">
            <v>5546.08</v>
          </cell>
          <cell r="M395">
            <v>7.8315349808555368E-4</v>
          </cell>
          <cell r="N395">
            <v>88.469230769230762</v>
          </cell>
          <cell r="O395">
            <v>0</v>
          </cell>
          <cell r="P395">
            <v>-88.469230769230762</v>
          </cell>
          <cell r="Q395" t="str">
            <v>Comp985</v>
          </cell>
        </row>
        <row r="396">
          <cell r="B396">
            <v>4406</v>
          </cell>
          <cell r="C396">
            <v>0</v>
          </cell>
          <cell r="D396" t="str">
            <v>F</v>
          </cell>
          <cell r="E396" t="str">
            <v>12.2.1.1</v>
          </cell>
          <cell r="F396" t="str">
            <v>Porca Ø16mm galvanizada</v>
          </cell>
          <cell r="G396" t="str">
            <v>un</v>
          </cell>
          <cell r="H396">
            <v>5</v>
          </cell>
          <cell r="I396">
            <v>1.76</v>
          </cell>
          <cell r="J396">
            <v>8.8000000000000007</v>
          </cell>
          <cell r="K396">
            <v>1.76</v>
          </cell>
          <cell r="L396">
            <v>8.8000000000000007</v>
          </cell>
          <cell r="M396">
            <v>-2.6506918305668759E-4</v>
          </cell>
          <cell r="N396">
            <v>145.06153846153848</v>
          </cell>
          <cell r="O396">
            <v>0</v>
          </cell>
          <cell r="P396">
            <v>-145.06153846153848</v>
          </cell>
          <cell r="Q396" t="str">
            <v>Comp986</v>
          </cell>
        </row>
        <row r="397">
          <cell r="B397">
            <v>1704</v>
          </cell>
          <cell r="C397">
            <v>0</v>
          </cell>
          <cell r="D397" t="str">
            <v>F</v>
          </cell>
          <cell r="E397" t="str">
            <v>15.5.1.14</v>
          </cell>
          <cell r="F397" t="str">
            <v>Porca quadrada 24mm p/parafuso de 16mm</v>
          </cell>
          <cell r="G397" t="str">
            <v>un</v>
          </cell>
          <cell r="H397">
            <v>36</v>
          </cell>
          <cell r="I397">
            <v>3.96</v>
          </cell>
          <cell r="J397">
            <v>142.56</v>
          </cell>
          <cell r="K397">
            <v>3.96</v>
          </cell>
          <cell r="L397">
            <v>142.56</v>
          </cell>
          <cell r="M397">
            <v>1.3356484573256999E-4</v>
          </cell>
          <cell r="N397">
            <v>172.8</v>
          </cell>
          <cell r="O397">
            <v>0</v>
          </cell>
          <cell r="P397">
            <v>-172.8</v>
          </cell>
          <cell r="Q397" t="str">
            <v>Comp987</v>
          </cell>
        </row>
        <row r="398">
          <cell r="B398">
            <v>4399</v>
          </cell>
          <cell r="C398">
            <v>0</v>
          </cell>
          <cell r="D398" t="str">
            <v>F</v>
          </cell>
          <cell r="E398" t="str">
            <v>12.2.1.1.1</v>
          </cell>
          <cell r="F398" t="str">
            <v>Poste de concreto DT 7/200kg</v>
          </cell>
          <cell r="G398" t="str">
            <v>un</v>
          </cell>
          <cell r="H398">
            <v>5</v>
          </cell>
          <cell r="I398">
            <v>320.29000000000002</v>
          </cell>
          <cell r="J398">
            <v>1601.45</v>
          </cell>
          <cell r="K398">
            <v>320.29000000000002</v>
          </cell>
          <cell r="L398">
            <v>1601.45</v>
          </cell>
          <cell r="M398">
            <v>1.1531531531532302E-3</v>
          </cell>
          <cell r="N398">
            <v>213.7076923076923</v>
          </cell>
          <cell r="O398">
            <v>0</v>
          </cell>
          <cell r="P398">
            <v>-213.7076923076923</v>
          </cell>
          <cell r="Q398" t="str">
            <v>Comp988</v>
          </cell>
        </row>
        <row r="399">
          <cell r="B399">
            <v>1691</v>
          </cell>
          <cell r="C399">
            <v>0</v>
          </cell>
          <cell r="D399" t="str">
            <v>F</v>
          </cell>
          <cell r="E399" t="str">
            <v>15.5.1.1</v>
          </cell>
          <cell r="F399" t="str">
            <v>Poste de concreto DT 11/600kg</v>
          </cell>
          <cell r="G399" t="str">
            <v>un</v>
          </cell>
          <cell r="H399">
            <v>3</v>
          </cell>
          <cell r="I399">
            <v>1298.76</v>
          </cell>
          <cell r="J399">
            <v>3896.28</v>
          </cell>
          <cell r="K399">
            <v>1298.76</v>
          </cell>
          <cell r="L399">
            <v>3896.28</v>
          </cell>
          <cell r="M399">
            <v>-1.3341405444190491E-3</v>
          </cell>
          <cell r="N399">
            <v>685.20769230769224</v>
          </cell>
          <cell r="O399">
            <v>0</v>
          </cell>
          <cell r="P399">
            <v>-685.20769230769224</v>
          </cell>
          <cell r="Q399" t="str">
            <v>Comp989</v>
          </cell>
        </row>
        <row r="400">
          <cell r="B400">
            <v>4450</v>
          </cell>
          <cell r="C400">
            <v>0</v>
          </cell>
          <cell r="D400" t="str">
            <v>F</v>
          </cell>
          <cell r="E400" t="str">
            <v>12.2.2.1.13</v>
          </cell>
          <cell r="F400" t="str">
            <v>Poste telecônico de aço, chicote simples, altura de montagem da luminária de 8m,de engastar</v>
          </cell>
          <cell r="G400" t="str">
            <v>n</v>
          </cell>
          <cell r="H400">
            <v>18</v>
          </cell>
          <cell r="I400">
            <v>1647.7</v>
          </cell>
          <cell r="J400">
            <v>29658.6</v>
          </cell>
          <cell r="K400">
            <v>1647.7</v>
          </cell>
          <cell r="L400">
            <v>29658.6</v>
          </cell>
          <cell r="M400">
            <v>-9.6379531255308404E-4</v>
          </cell>
          <cell r="N400">
            <v>677.75384615384621</v>
          </cell>
          <cell r="O400">
            <v>0</v>
          </cell>
          <cell r="P400">
            <v>-677.75384615384621</v>
          </cell>
          <cell r="Q400" t="str">
            <v>Comp990</v>
          </cell>
        </row>
        <row r="401">
          <cell r="B401">
            <v>1710</v>
          </cell>
          <cell r="C401">
            <v>0</v>
          </cell>
          <cell r="D401" t="str">
            <v>F</v>
          </cell>
          <cell r="E401" t="str">
            <v>15.5.1.20</v>
          </cell>
          <cell r="F401" t="str">
            <v>Prensa cabo</v>
          </cell>
          <cell r="G401" t="str">
            <v>un</v>
          </cell>
          <cell r="H401">
            <v>24</v>
          </cell>
          <cell r="I401">
            <v>4.78</v>
          </cell>
          <cell r="J401">
            <v>114.72</v>
          </cell>
          <cell r="K401">
            <v>4.78</v>
          </cell>
          <cell r="L401">
            <v>114.72</v>
          </cell>
          <cell r="M401">
            <v>-2.3302780798509781E-3</v>
          </cell>
          <cell r="N401">
            <v>98.8</v>
          </cell>
          <cell r="O401">
            <v>0</v>
          </cell>
          <cell r="P401">
            <v>-98.8</v>
          </cell>
          <cell r="Q401" t="str">
            <v>Comp991</v>
          </cell>
        </row>
        <row r="402">
          <cell r="B402">
            <v>1125</v>
          </cell>
          <cell r="C402">
            <v>0</v>
          </cell>
          <cell r="D402" t="str">
            <v>F</v>
          </cell>
          <cell r="E402" t="str">
            <v>8.3.3.5</v>
          </cell>
          <cell r="F402" t="str">
            <v>Pressostato</v>
          </cell>
          <cell r="G402" t="str">
            <v>UN</v>
          </cell>
          <cell r="H402">
            <v>3</v>
          </cell>
          <cell r="I402">
            <v>2280</v>
          </cell>
          <cell r="J402">
            <v>6840</v>
          </cell>
          <cell r="K402">
            <v>2280</v>
          </cell>
          <cell r="L402">
            <v>6840</v>
          </cell>
          <cell r="M402">
            <v>2.7754648903699497E-4</v>
          </cell>
          <cell r="N402">
            <v>194.06153846153845</v>
          </cell>
          <cell r="O402">
            <v>0</v>
          </cell>
          <cell r="P402">
            <v>-194.06153846153845</v>
          </cell>
          <cell r="Q402" t="str">
            <v>Comp992</v>
          </cell>
        </row>
        <row r="403">
          <cell r="B403">
            <v>35</v>
          </cell>
          <cell r="C403">
            <v>0</v>
          </cell>
          <cell r="D403" t="str">
            <v>F</v>
          </cell>
          <cell r="E403" t="str">
            <v>1.1.3.3</v>
          </cell>
          <cell r="F403" t="str">
            <v>Programa de condições e meio ambiente de trabalho - P.C.M.A.T</v>
          </cell>
          <cell r="G403" t="str">
            <v>un</v>
          </cell>
          <cell r="H403">
            <v>2</v>
          </cell>
          <cell r="I403">
            <v>3000</v>
          </cell>
          <cell r="J403">
            <v>6000</v>
          </cell>
          <cell r="K403">
            <v>3000</v>
          </cell>
          <cell r="L403">
            <v>6000</v>
          </cell>
          <cell r="M403">
            <v>-1.2821745680677843E-3</v>
          </cell>
          <cell r="N403">
            <v>239.66923076923072</v>
          </cell>
          <cell r="O403">
            <v>0</v>
          </cell>
          <cell r="P403">
            <v>-239.66923076923072</v>
          </cell>
          <cell r="Q403" t="str">
            <v>Comp993</v>
          </cell>
        </row>
        <row r="404">
          <cell r="B404">
            <v>33</v>
          </cell>
          <cell r="C404">
            <v>0</v>
          </cell>
          <cell r="D404" t="str">
            <v>F</v>
          </cell>
          <cell r="E404" t="str">
            <v>1.1.3.1</v>
          </cell>
          <cell r="F404" t="str">
            <v>Programa de controle médico de saúde ocupacional - P.C.M.S.O</v>
          </cell>
          <cell r="G404" t="str">
            <v>un</v>
          </cell>
          <cell r="H404">
            <v>2</v>
          </cell>
          <cell r="I404">
            <v>8000</v>
          </cell>
          <cell r="J404">
            <v>16000</v>
          </cell>
          <cell r="K404">
            <v>8000</v>
          </cell>
          <cell r="L404">
            <v>16000</v>
          </cell>
          <cell r="M404">
            <v>1.2688299767831257E-3</v>
          </cell>
          <cell r="N404">
            <v>285.29999999999995</v>
          </cell>
          <cell r="O404">
            <v>0</v>
          </cell>
          <cell r="P404">
            <v>-285.29999999999995</v>
          </cell>
          <cell r="Q404" t="str">
            <v>Comp994</v>
          </cell>
        </row>
        <row r="405">
          <cell r="B405">
            <v>34</v>
          </cell>
          <cell r="C405">
            <v>0</v>
          </cell>
          <cell r="D405" t="str">
            <v>F</v>
          </cell>
          <cell r="E405" t="str">
            <v>1.1.3.2</v>
          </cell>
          <cell r="F405" t="str">
            <v>Programa de prevenção de riscos ambientais - P.P.R.A.</v>
          </cell>
          <cell r="G405" t="str">
            <v>un</v>
          </cell>
          <cell r="H405">
            <v>2</v>
          </cell>
          <cell r="I405">
            <v>4000</v>
          </cell>
          <cell r="J405">
            <v>8000</v>
          </cell>
          <cell r="K405">
            <v>4000</v>
          </cell>
          <cell r="L405">
            <v>8000</v>
          </cell>
          <cell r="M405">
            <v>6.2065541211353548E-5</v>
          </cell>
          <cell r="N405">
            <v>371.8384615384615</v>
          </cell>
          <cell r="O405">
            <v>0</v>
          </cell>
          <cell r="P405">
            <v>-371.8384615384615</v>
          </cell>
          <cell r="Q405" t="str">
            <v>Comp995</v>
          </cell>
        </row>
        <row r="406">
          <cell r="B406">
            <v>4350</v>
          </cell>
          <cell r="C406">
            <v>0</v>
          </cell>
          <cell r="D406" t="str">
            <v>F</v>
          </cell>
          <cell r="E406" t="str">
            <v>12.1.3.1.20</v>
          </cell>
          <cell r="F406" t="str">
            <v>Quadro de  Comando - Transferência Automática</v>
          </cell>
          <cell r="G406" t="str">
            <v>un</v>
          </cell>
          <cell r="H406">
            <v>7</v>
          </cell>
          <cell r="I406">
            <v>9000</v>
          </cell>
          <cell r="J406">
            <v>63000</v>
          </cell>
          <cell r="K406">
            <v>9000</v>
          </cell>
          <cell r="L406">
            <v>63000</v>
          </cell>
          <cell r="M406">
            <v>-1.2393877424551336E-3</v>
          </cell>
          <cell r="N406">
            <v>123.97692307692309</v>
          </cell>
          <cell r="O406">
            <v>0</v>
          </cell>
          <cell r="P406">
            <v>-123.97692307692309</v>
          </cell>
          <cell r="Q406" t="str">
            <v>Comp996</v>
          </cell>
        </row>
        <row r="407">
          <cell r="B407">
            <v>1637</v>
          </cell>
          <cell r="C407">
            <v>0</v>
          </cell>
          <cell r="D407" t="str">
            <v>F</v>
          </cell>
          <cell r="E407" t="str">
            <v>15.2.2.28</v>
          </cell>
          <cell r="F407" t="str">
            <v>Quadro de distribuição com proteção geral, de embutir, com barramento 3F+N+T, 100A - 5kA, capacidade para até 16 disjuntores monopolares, com porta e trinco</v>
          </cell>
          <cell r="G407" t="str">
            <v>un</v>
          </cell>
          <cell r="H407">
            <v>1</v>
          </cell>
          <cell r="I407">
            <v>1894.72</v>
          </cell>
          <cell r="J407">
            <v>1894.72</v>
          </cell>
          <cell r="K407">
            <v>1894.72</v>
          </cell>
          <cell r="L407">
            <v>1894.72</v>
          </cell>
          <cell r="M407">
            <v>-3.1624553303188918E-5</v>
          </cell>
          <cell r="N407">
            <v>243.23076923076923</v>
          </cell>
          <cell r="O407">
            <v>0</v>
          </cell>
          <cell r="P407">
            <v>-243.23076923076923</v>
          </cell>
          <cell r="Q407" t="str">
            <v>Comp997</v>
          </cell>
        </row>
        <row r="408">
          <cell r="B408">
            <v>4583</v>
          </cell>
          <cell r="C408">
            <v>0</v>
          </cell>
          <cell r="D408" t="str">
            <v>F</v>
          </cell>
          <cell r="E408" t="str">
            <v>12.2.4.1.26</v>
          </cell>
          <cell r="F408" t="str">
            <v>Quadro de serviço com proteção geral, de sobrepor, com barramento 3f+n+t,100a - 5ka,disj geral 16A, 04 disj mono 10a,02 disj bifasicos 10a , capacidade para reserva de até 06 disjuntores monopolares, com porta e trinco</v>
          </cell>
          <cell r="G408" t="str">
            <v>un</v>
          </cell>
          <cell r="H408">
            <v>6</v>
          </cell>
          <cell r="I408">
            <v>460</v>
          </cell>
          <cell r="J408">
            <v>2760</v>
          </cell>
          <cell r="K408">
            <v>460</v>
          </cell>
          <cell r="L408">
            <v>2760</v>
          </cell>
          <cell r="M408">
            <v>-8.2468785564659974E-4</v>
          </cell>
          <cell r="N408">
            <v>465.99230769230763</v>
          </cell>
          <cell r="O408">
            <v>0</v>
          </cell>
          <cell r="P408">
            <v>-465.99230769230763</v>
          </cell>
          <cell r="Q408" t="str">
            <v>Comp998</v>
          </cell>
        </row>
        <row r="409">
          <cell r="B409">
            <v>1672</v>
          </cell>
          <cell r="C409">
            <v>0</v>
          </cell>
          <cell r="D409" t="str">
            <v>F</v>
          </cell>
          <cell r="E409" t="str">
            <v>15.3.1.20</v>
          </cell>
          <cell r="F409" t="str">
            <v>Quadro de Serviço com proteção geral, de embutir, com barramento 3F+N+T, 100A - 10kA, capacidade para até 12 disjuntores monopolares, com porta e trinco</v>
          </cell>
          <cell r="G409" t="str">
            <v>un</v>
          </cell>
          <cell r="H409">
            <v>1</v>
          </cell>
          <cell r="I409">
            <v>222.22</v>
          </cell>
          <cell r="J409">
            <v>222.22</v>
          </cell>
          <cell r="K409">
            <v>222.22</v>
          </cell>
          <cell r="L409">
            <v>222.22</v>
          </cell>
          <cell r="M409">
            <v>6.9923325456899832E-4</v>
          </cell>
          <cell r="N409">
            <v>319.2538461538461</v>
          </cell>
          <cell r="O409">
            <v>0</v>
          </cell>
          <cell r="P409">
            <v>-319.2538461538461</v>
          </cell>
          <cell r="Q409" t="str">
            <v>Comp999</v>
          </cell>
        </row>
        <row r="410">
          <cell r="B410">
            <v>1126</v>
          </cell>
          <cell r="C410">
            <v>0</v>
          </cell>
          <cell r="D410" t="str">
            <v>F</v>
          </cell>
          <cell r="E410" t="str">
            <v>8.3.3.6</v>
          </cell>
          <cell r="F410" t="str">
            <v>Ramal de entrada e módulos p/ energização dos equipamentos</v>
          </cell>
          <cell r="G410" t="str">
            <v>UN</v>
          </cell>
          <cell r="H410">
            <v>3</v>
          </cell>
          <cell r="I410">
            <v>9200</v>
          </cell>
          <cell r="J410">
            <v>27600</v>
          </cell>
          <cell r="K410">
            <v>9200</v>
          </cell>
          <cell r="L410">
            <v>27600</v>
          </cell>
          <cell r="M410">
            <v>-7.8998541565400426E-4</v>
          </cell>
          <cell r="N410">
            <v>379.45384615384609</v>
          </cell>
          <cell r="O410">
            <v>0</v>
          </cell>
          <cell r="P410">
            <v>-379.45384615384609</v>
          </cell>
          <cell r="Q410" t="str">
            <v>Comp1000</v>
          </cell>
        </row>
        <row r="411">
          <cell r="B411">
            <v>1593</v>
          </cell>
          <cell r="C411">
            <v>0</v>
          </cell>
          <cell r="D411" t="str">
            <v>F</v>
          </cell>
          <cell r="E411" t="str">
            <v>15.1.1.12</v>
          </cell>
          <cell r="F411" t="str">
            <v>Reator eletrônico para 2 lâmpadas fluorescentes tubulares 32W</v>
          </cell>
          <cell r="G411" t="str">
            <v>un</v>
          </cell>
          <cell r="H411">
            <v>41</v>
          </cell>
          <cell r="I411">
            <v>41.48</v>
          </cell>
          <cell r="J411">
            <v>1700.68</v>
          </cell>
          <cell r="K411">
            <v>41.48</v>
          </cell>
          <cell r="L411">
            <v>1700.68</v>
          </cell>
          <cell r="M411">
            <v>-9.8426811463447894E-4</v>
          </cell>
          <cell r="N411">
            <v>468.45384615384614</v>
          </cell>
          <cell r="O411">
            <v>0</v>
          </cell>
          <cell r="P411">
            <v>-468.45384615384614</v>
          </cell>
          <cell r="Q411" t="str">
            <v>Comp1001</v>
          </cell>
        </row>
        <row r="412">
          <cell r="B412">
            <v>4431</v>
          </cell>
          <cell r="C412">
            <v>0</v>
          </cell>
          <cell r="D412" t="str">
            <v>F</v>
          </cell>
          <cell r="E412" t="str">
            <v>12.2.1.1</v>
          </cell>
          <cell r="F412" t="str">
            <v>Reator para lampada vsap 150w - 220 v</v>
          </cell>
          <cell r="G412" t="str">
            <v>un</v>
          </cell>
          <cell r="H412">
            <v>23</v>
          </cell>
          <cell r="I412">
            <v>101.54</v>
          </cell>
          <cell r="J412">
            <v>2335.42</v>
          </cell>
          <cell r="K412">
            <v>101.54</v>
          </cell>
          <cell r="L412">
            <v>2335.42</v>
          </cell>
          <cell r="M412">
            <v>-2.7515236562236645E-4</v>
          </cell>
          <cell r="N412">
            <v>558.97692307692307</v>
          </cell>
          <cell r="O412">
            <v>0</v>
          </cell>
          <cell r="P412">
            <v>-558.97692307692307</v>
          </cell>
          <cell r="Q412" t="str">
            <v>Comp1002</v>
          </cell>
        </row>
        <row r="413">
          <cell r="B413">
            <v>211</v>
          </cell>
          <cell r="C413">
            <v>0</v>
          </cell>
          <cell r="D413" t="str">
            <v>F</v>
          </cell>
          <cell r="E413" t="str">
            <v>4.4.1.19</v>
          </cell>
          <cell r="F413" t="str">
            <v>Redução concentrica em aço  com flanges, DN 500 x 400</v>
          </cell>
          <cell r="G413" t="str">
            <v>pc</v>
          </cell>
          <cell r="H413">
            <v>8</v>
          </cell>
          <cell r="I413">
            <v>6276.25</v>
          </cell>
          <cell r="J413">
            <v>50210</v>
          </cell>
          <cell r="K413">
            <v>6276.25</v>
          </cell>
          <cell r="L413">
            <v>50210</v>
          </cell>
          <cell r="M413">
            <v>-6.3235774585557181E-5</v>
          </cell>
          <cell r="N413">
            <v>729.82307692307688</v>
          </cell>
          <cell r="O413">
            <v>0</v>
          </cell>
          <cell r="P413">
            <v>-729.82307692307688</v>
          </cell>
          <cell r="Q413" t="str">
            <v>Comp1003</v>
          </cell>
        </row>
        <row r="414">
          <cell r="B414">
            <v>127</v>
          </cell>
          <cell r="C414">
            <v>0</v>
          </cell>
          <cell r="D414" t="str">
            <v>F</v>
          </cell>
          <cell r="E414" t="str">
            <v>3.3.1.19</v>
          </cell>
          <cell r="F414" t="str">
            <v>Redução em aço com PT/FL e aba de vedação conforme det. 01  (peça especial) DN 800 x 600 mm</v>
          </cell>
          <cell r="G414" t="str">
            <v>un</v>
          </cell>
          <cell r="H414">
            <v>1</v>
          </cell>
          <cell r="I414">
            <v>11740</v>
          </cell>
          <cell r="J414">
            <v>11740</v>
          </cell>
          <cell r="K414">
            <v>11740</v>
          </cell>
          <cell r="L414">
            <v>11740</v>
          </cell>
          <cell r="M414">
            <v>-1.3398578585575027E-3</v>
          </cell>
          <cell r="N414">
            <v>263.73846153846154</v>
          </cell>
          <cell r="O414">
            <v>0</v>
          </cell>
          <cell r="P414">
            <v>-263.73846153846154</v>
          </cell>
          <cell r="Q414" t="str">
            <v>Comp1004</v>
          </cell>
        </row>
        <row r="415">
          <cell r="B415">
            <v>394</v>
          </cell>
          <cell r="C415">
            <v>0</v>
          </cell>
          <cell r="D415" t="str">
            <v>F</v>
          </cell>
          <cell r="E415" t="str">
            <v>7.1.4.7</v>
          </cell>
          <cell r="F415" t="str">
            <v>Reducao concentrica c/ flanges FoFo PN 10 DN 100 x 50   15,500kg</v>
          </cell>
          <cell r="G415" t="str">
            <v>pc</v>
          </cell>
          <cell r="H415">
            <v>3</v>
          </cell>
          <cell r="I415">
            <v>196.37</v>
          </cell>
          <cell r="J415">
            <v>589.11</v>
          </cell>
          <cell r="K415">
            <v>196.37</v>
          </cell>
          <cell r="L415">
            <v>589.11</v>
          </cell>
          <cell r="M415">
            <v>1.6049148913621636E-5</v>
          </cell>
          <cell r="N415">
            <v>2396.523076923077</v>
          </cell>
          <cell r="O415">
            <v>0</v>
          </cell>
          <cell r="P415">
            <v>-2396.523076923077</v>
          </cell>
          <cell r="Q415" t="str">
            <v>Comp1005</v>
          </cell>
        </row>
        <row r="416">
          <cell r="B416">
            <v>3129</v>
          </cell>
          <cell r="C416">
            <v>0</v>
          </cell>
          <cell r="D416" t="str">
            <v>F</v>
          </cell>
          <cell r="E416" t="str">
            <v>6.5.10.1.21</v>
          </cell>
          <cell r="F416" t="str">
            <v>Redução Concentrica c/ flanges FoFo PN 10, DN (150x100)mm</v>
          </cell>
          <cell r="G416" t="str">
            <v>pç</v>
          </cell>
          <cell r="H416">
            <v>2</v>
          </cell>
          <cell r="I416">
            <v>228.19</v>
          </cell>
          <cell r="J416">
            <v>456.38</v>
          </cell>
          <cell r="K416">
            <v>228.19</v>
          </cell>
          <cell r="L416">
            <v>456.38</v>
          </cell>
          <cell r="M416">
            <v>9.3243126030007062E-4</v>
          </cell>
          <cell r="N416">
            <v>355.06923076923073</v>
          </cell>
          <cell r="O416">
            <v>0</v>
          </cell>
          <cell r="P416">
            <v>-355.06923076923073</v>
          </cell>
          <cell r="Q416" t="str">
            <v>Comp1006</v>
          </cell>
        </row>
        <row r="417">
          <cell r="B417">
            <v>395</v>
          </cell>
          <cell r="C417">
            <v>0</v>
          </cell>
          <cell r="D417" t="str">
            <v>F</v>
          </cell>
          <cell r="E417" t="str">
            <v>7.1.4.8</v>
          </cell>
          <cell r="F417" t="str">
            <v>Reducao concentrica c/ flanges FoFo PN 10 DN 200 x 150  22,000kg</v>
          </cell>
          <cell r="G417" t="str">
            <v>pc</v>
          </cell>
          <cell r="H417">
            <v>3</v>
          </cell>
          <cell r="I417">
            <v>351.09</v>
          </cell>
          <cell r="J417">
            <v>1053.27</v>
          </cell>
          <cell r="K417">
            <v>351.09</v>
          </cell>
          <cell r="L417">
            <v>1053.27</v>
          </cell>
          <cell r="M417">
            <v>2.5635474939900149E-4</v>
          </cell>
          <cell r="N417">
            <v>1350.6384615384616</v>
          </cell>
          <cell r="O417">
            <v>0</v>
          </cell>
          <cell r="P417">
            <v>-1350.6384615384616</v>
          </cell>
          <cell r="Q417" t="str">
            <v>Comp1007</v>
          </cell>
        </row>
        <row r="418">
          <cell r="B418">
            <v>2398</v>
          </cell>
          <cell r="C418">
            <v>0</v>
          </cell>
          <cell r="D418" t="str">
            <v>F</v>
          </cell>
          <cell r="E418" t="str">
            <v>3.5.10.1.21</v>
          </cell>
          <cell r="F418" t="str">
            <v>Redução Concentrica c/ flanges FoFo PN 10, DN (200x150)mm</v>
          </cell>
          <cell r="G418" t="str">
            <v>pç</v>
          </cell>
          <cell r="H418">
            <v>4</v>
          </cell>
          <cell r="I418">
            <v>351.09</v>
          </cell>
          <cell r="J418">
            <v>1404.36</v>
          </cell>
          <cell r="K418">
            <v>351.09</v>
          </cell>
          <cell r="L418">
            <v>1404.36</v>
          </cell>
          <cell r="M418">
            <v>-3.6297640653356611E-3</v>
          </cell>
          <cell r="N418">
            <v>4.2230769230769232</v>
          </cell>
          <cell r="O418">
            <v>0</v>
          </cell>
          <cell r="P418">
            <v>-4.2230769230769232</v>
          </cell>
          <cell r="Q418" t="str">
            <v>Comp1008</v>
          </cell>
        </row>
        <row r="419">
          <cell r="B419">
            <v>3477</v>
          </cell>
          <cell r="C419">
            <v>0</v>
          </cell>
          <cell r="D419" t="str">
            <v>F</v>
          </cell>
          <cell r="E419" t="str">
            <v>7.5.10.1.20</v>
          </cell>
          <cell r="F419" t="str">
            <v>Redução Concentrica c/ flanges FoFo PN 10, DN (400x300)mm</v>
          </cell>
          <cell r="G419" t="str">
            <v>pç</v>
          </cell>
          <cell r="H419">
            <v>2</v>
          </cell>
          <cell r="I419">
            <v>1521.36</v>
          </cell>
          <cell r="J419">
            <v>3042.72</v>
          </cell>
          <cell r="K419">
            <v>1521.36</v>
          </cell>
          <cell r="L419">
            <v>3042.72</v>
          </cell>
          <cell r="M419">
            <v>-1.0672358591246045E-3</v>
          </cell>
          <cell r="N419">
            <v>7.2000000000000011</v>
          </cell>
          <cell r="O419">
            <v>0</v>
          </cell>
          <cell r="P419">
            <v>-7.2000000000000011</v>
          </cell>
          <cell r="Q419" t="str">
            <v>Comp1009</v>
          </cell>
        </row>
        <row r="420">
          <cell r="B420">
            <v>963</v>
          </cell>
          <cell r="C420">
            <v>0</v>
          </cell>
          <cell r="D420" t="str">
            <v>F</v>
          </cell>
          <cell r="E420" t="str">
            <v>7.5.3.1.20</v>
          </cell>
          <cell r="F420" t="str">
            <v>Redução concêntrica c/Flanges FoFo PN-10 DN (500x400)mm</v>
          </cell>
          <cell r="G420" t="str">
            <v>pç</v>
          </cell>
          <cell r="H420">
            <v>1</v>
          </cell>
          <cell r="I420">
            <v>3054.47</v>
          </cell>
          <cell r="J420">
            <v>3054.47</v>
          </cell>
          <cell r="K420">
            <v>3054.47</v>
          </cell>
          <cell r="L420">
            <v>3054.47</v>
          </cell>
          <cell r="M420">
            <v>-7.0126227208977543E-4</v>
          </cell>
          <cell r="N420">
            <v>10.961538461538462</v>
          </cell>
          <cell r="O420">
            <v>0</v>
          </cell>
          <cell r="P420">
            <v>-10.961538461538462</v>
          </cell>
          <cell r="Q420" t="str">
            <v>Comp1010</v>
          </cell>
        </row>
        <row r="421">
          <cell r="B421">
            <v>504</v>
          </cell>
          <cell r="C421">
            <v>0</v>
          </cell>
          <cell r="D421" t="str">
            <v>F</v>
          </cell>
          <cell r="E421" t="str">
            <v>7.2.4.1.17</v>
          </cell>
          <cell r="F421" t="str">
            <v>Redução Ponta e Bolsa FºF° JGS DN (150 X 100)mm, Inclusive anel de borracha</v>
          </cell>
          <cell r="G421" t="str">
            <v>pç</v>
          </cell>
          <cell r="H421">
            <v>22</v>
          </cell>
          <cell r="I421">
            <v>198.94</v>
          </cell>
          <cell r="J421">
            <v>4376.68</v>
          </cell>
          <cell r="K421">
            <v>198.94</v>
          </cell>
          <cell r="L421">
            <v>4376.68</v>
          </cell>
          <cell r="M421">
            <v>-4.9578582052578479E-4</v>
          </cell>
          <cell r="N421">
            <v>15.507692307692304</v>
          </cell>
          <cell r="O421">
            <v>0</v>
          </cell>
          <cell r="P421">
            <v>-15.507692307692304</v>
          </cell>
          <cell r="Q421" t="str">
            <v>Comp1011</v>
          </cell>
        </row>
        <row r="422">
          <cell r="B422">
            <v>1479</v>
          </cell>
          <cell r="C422">
            <v>0</v>
          </cell>
          <cell r="D422" t="str">
            <v>F</v>
          </cell>
          <cell r="E422" t="str">
            <v>13.4.14</v>
          </cell>
          <cell r="F422" t="str">
            <v>Redução em fofo, ponta e bolsa JGS pn10, DN150x100 13,500 kg</v>
          </cell>
          <cell r="G422" t="str">
            <v>pç</v>
          </cell>
          <cell r="H422">
            <v>4</v>
          </cell>
          <cell r="I422">
            <v>198.94</v>
          </cell>
          <cell r="J422">
            <v>795.76</v>
          </cell>
          <cell r="K422">
            <v>198.94</v>
          </cell>
          <cell r="L422">
            <v>795.76</v>
          </cell>
          <cell r="M422">
            <v>0</v>
          </cell>
          <cell r="N422">
            <v>1.9076923076923076</v>
          </cell>
          <cell r="O422">
            <v>0</v>
          </cell>
          <cell r="P422">
            <v>-1.9076923076923076</v>
          </cell>
          <cell r="Q422" t="str">
            <v>Comp1012</v>
          </cell>
        </row>
        <row r="423">
          <cell r="B423">
            <v>505</v>
          </cell>
          <cell r="C423">
            <v>0</v>
          </cell>
          <cell r="D423" t="str">
            <v>F</v>
          </cell>
          <cell r="E423" t="str">
            <v>7.2.4.1.18</v>
          </cell>
          <cell r="F423" t="str">
            <v>Redução Ponta e Bolsa FºF° JGS DN (200 X 100)mm, Inclusive anel de borracha</v>
          </cell>
          <cell r="G423" t="str">
            <v>pç</v>
          </cell>
          <cell r="H423">
            <v>2</v>
          </cell>
          <cell r="I423">
            <v>251.59</v>
          </cell>
          <cell r="J423">
            <v>503.18</v>
          </cell>
          <cell r="K423">
            <v>251.59</v>
          </cell>
          <cell r="L423">
            <v>503.18</v>
          </cell>
          <cell r="M423">
            <v>2.6109660574411553E-3</v>
          </cell>
          <cell r="N423">
            <v>2.9538461538461536</v>
          </cell>
          <cell r="O423">
            <v>0</v>
          </cell>
          <cell r="P423">
            <v>-2.9538461538461536</v>
          </cell>
          <cell r="Q423" t="str">
            <v>Comp1013</v>
          </cell>
        </row>
        <row r="424">
          <cell r="B424">
            <v>506</v>
          </cell>
          <cell r="C424">
            <v>0</v>
          </cell>
          <cell r="D424" t="str">
            <v>F</v>
          </cell>
          <cell r="E424" t="str">
            <v>7.2.4.1.19</v>
          </cell>
          <cell r="F424" t="str">
            <v>Redução Ponta e Bolsa FºF° JGS DN (200 X 150)mm, Inclusive anel de borracha</v>
          </cell>
          <cell r="G424" t="str">
            <v>pç</v>
          </cell>
          <cell r="H424">
            <v>4</v>
          </cell>
          <cell r="I424">
            <v>257.44</v>
          </cell>
          <cell r="J424">
            <v>1029.76</v>
          </cell>
          <cell r="K424">
            <v>257.44</v>
          </cell>
          <cell r="L424">
            <v>1029.76</v>
          </cell>
          <cell r="M424">
            <v>-4.5941807044410643E-3</v>
          </cell>
          <cell r="N424">
            <v>5</v>
          </cell>
          <cell r="O424">
            <v>0</v>
          </cell>
          <cell r="P424">
            <v>-5</v>
          </cell>
          <cell r="Q424" t="str">
            <v>Comp1014</v>
          </cell>
        </row>
        <row r="425">
          <cell r="B425">
            <v>1391</v>
          </cell>
          <cell r="C425">
            <v>0</v>
          </cell>
          <cell r="D425" t="str">
            <v>F</v>
          </cell>
          <cell r="E425" t="str">
            <v>12.4.9</v>
          </cell>
          <cell r="F425" t="str">
            <v>Redução FoFo ponta e bolsa JGS DN 200x150 20,000 kg</v>
          </cell>
          <cell r="G425" t="str">
            <v>pç</v>
          </cell>
          <cell r="H425">
            <v>1</v>
          </cell>
          <cell r="I425">
            <v>257.44</v>
          </cell>
          <cell r="J425">
            <v>257.44</v>
          </cell>
          <cell r="K425">
            <v>257.44</v>
          </cell>
          <cell r="L425">
            <v>257.44</v>
          </cell>
          <cell r="M425">
            <v>-9.7656250000011102E-4</v>
          </cell>
          <cell r="N425">
            <v>7.8692307692307679</v>
          </cell>
          <cell r="O425">
            <v>0</v>
          </cell>
          <cell r="P425">
            <v>-7.8692307692307679</v>
          </cell>
          <cell r="Q425" t="str">
            <v>Comp1015</v>
          </cell>
        </row>
        <row r="426">
          <cell r="B426">
            <v>507</v>
          </cell>
          <cell r="C426">
            <v>0</v>
          </cell>
          <cell r="D426" t="str">
            <v>F</v>
          </cell>
          <cell r="E426" t="str">
            <v>7.2.4.1.20</v>
          </cell>
          <cell r="F426" t="str">
            <v>Redução Ponta e Bolsa FºF° JGS DN (250 X 200)mm, Inclusive anel de borracha</v>
          </cell>
          <cell r="G426" t="str">
            <v>pç</v>
          </cell>
          <cell r="H426">
            <v>1</v>
          </cell>
          <cell r="I426">
            <v>345.24</v>
          </cell>
          <cell r="J426">
            <v>345.24</v>
          </cell>
          <cell r="K426">
            <v>345.24</v>
          </cell>
          <cell r="L426">
            <v>345.24</v>
          </cell>
          <cell r="M426">
            <v>7.6045627376419844E-4</v>
          </cell>
          <cell r="N426">
            <v>10.123076923076923</v>
          </cell>
          <cell r="O426">
            <v>0</v>
          </cell>
          <cell r="P426">
            <v>-10.123076923076923</v>
          </cell>
          <cell r="Q426" t="str">
            <v>Comp1016</v>
          </cell>
        </row>
        <row r="427">
          <cell r="B427">
            <v>508</v>
          </cell>
          <cell r="C427">
            <v>0</v>
          </cell>
          <cell r="D427" t="str">
            <v>F</v>
          </cell>
          <cell r="E427" t="str">
            <v>7.2.4.1.21</v>
          </cell>
          <cell r="F427" t="str">
            <v>Redução Ponta e Bolsa FºF° JGS DN (300 X 200)mm, Inclusive anel de borracha</v>
          </cell>
          <cell r="G427" t="str">
            <v>pç</v>
          </cell>
          <cell r="H427">
            <v>3</v>
          </cell>
          <cell r="I427">
            <v>433.93</v>
          </cell>
          <cell r="J427">
            <v>1301.79</v>
          </cell>
          <cell r="K427">
            <v>433.93</v>
          </cell>
          <cell r="L427">
            <v>1301.79</v>
          </cell>
          <cell r="M427">
            <v>1.1918951132299238E-3</v>
          </cell>
          <cell r="N427">
            <v>12.923076923076923</v>
          </cell>
          <cell r="O427">
            <v>0</v>
          </cell>
          <cell r="P427">
            <v>-12.923076923076923</v>
          </cell>
          <cell r="Q427" t="str">
            <v>Comp1017</v>
          </cell>
        </row>
        <row r="428">
          <cell r="B428">
            <v>1392</v>
          </cell>
          <cell r="C428">
            <v>0</v>
          </cell>
          <cell r="D428" t="str">
            <v>F</v>
          </cell>
          <cell r="E428" t="str">
            <v>12.4.10</v>
          </cell>
          <cell r="F428" t="str">
            <v>Redução FoFo ponta e bolsa JGS DN 300x250 29,500 kg</v>
          </cell>
          <cell r="G428" t="str">
            <v>pç</v>
          </cell>
          <cell r="H428">
            <v>1</v>
          </cell>
          <cell r="I428">
            <v>433.93</v>
          </cell>
          <cell r="J428">
            <v>433.93</v>
          </cell>
          <cell r="K428">
            <v>433.93</v>
          </cell>
          <cell r="L428">
            <v>433.93</v>
          </cell>
          <cell r="M428">
            <v>-7.3463390743611079E-4</v>
          </cell>
          <cell r="N428">
            <v>94.169230769230765</v>
          </cell>
          <cell r="O428">
            <v>0</v>
          </cell>
          <cell r="P428">
            <v>-94.169230769230765</v>
          </cell>
          <cell r="Q428" t="str">
            <v>Comp1018</v>
          </cell>
        </row>
        <row r="429">
          <cell r="B429">
            <v>509</v>
          </cell>
          <cell r="C429">
            <v>0</v>
          </cell>
          <cell r="D429" t="str">
            <v>F</v>
          </cell>
          <cell r="E429" t="str">
            <v>7.2.4.1.22</v>
          </cell>
          <cell r="F429" t="str">
            <v>Redução Ponta e Bolsa FºF° JGS DN (300 X 250)mm, Inclusive anel de borracha</v>
          </cell>
          <cell r="G429" t="str">
            <v>pç</v>
          </cell>
          <cell r="H429">
            <v>3</v>
          </cell>
          <cell r="I429">
            <v>456.4</v>
          </cell>
          <cell r="J429">
            <v>1369.2</v>
          </cell>
          <cell r="K429">
            <v>456.4</v>
          </cell>
          <cell r="L429">
            <v>1369.2</v>
          </cell>
          <cell r="M429">
            <v>0</v>
          </cell>
          <cell r="N429">
            <v>0.65384615384615385</v>
          </cell>
          <cell r="O429">
            <v>0</v>
          </cell>
          <cell r="P429">
            <v>-0.65384615384615385</v>
          </cell>
          <cell r="Q429" t="str">
            <v>Comp1019</v>
          </cell>
        </row>
        <row r="430">
          <cell r="B430">
            <v>1095</v>
          </cell>
          <cell r="C430">
            <v>0</v>
          </cell>
          <cell r="D430" t="str">
            <v>F</v>
          </cell>
          <cell r="E430" t="str">
            <v>8.3.1.1</v>
          </cell>
          <cell r="F430" t="str">
            <v>Redução Ponta e Bolsa FoFo JGS DN 350x 300mm</v>
          </cell>
          <cell r="G430" t="str">
            <v>und.</v>
          </cell>
          <cell r="H430">
            <v>4</v>
          </cell>
          <cell r="I430">
            <v>762.85</v>
          </cell>
          <cell r="J430">
            <v>3051.4</v>
          </cell>
          <cell r="K430">
            <v>762.85</v>
          </cell>
          <cell r="L430">
            <v>3051.4</v>
          </cell>
          <cell r="M430">
            <v>-5.8823529411764497E-3</v>
          </cell>
          <cell r="N430">
            <v>1.2999999999999998</v>
          </cell>
          <cell r="O430">
            <v>0</v>
          </cell>
          <cell r="P430">
            <v>-1.2999999999999998</v>
          </cell>
          <cell r="Q430" t="str">
            <v>Comp1020</v>
          </cell>
        </row>
        <row r="431">
          <cell r="B431">
            <v>415</v>
          </cell>
          <cell r="C431">
            <v>0</v>
          </cell>
          <cell r="D431" t="str">
            <v>F</v>
          </cell>
          <cell r="E431" t="str">
            <v>7.1.5.4</v>
          </cell>
          <cell r="F431" t="str">
            <v>Redução ponta e bolsa FoFo jgs DN 500x400  60,600kg</v>
          </cell>
          <cell r="G431" t="str">
            <v>pc</v>
          </cell>
          <cell r="H431">
            <v>1</v>
          </cell>
          <cell r="I431">
            <v>1430.14</v>
          </cell>
          <cell r="J431">
            <v>1430.14</v>
          </cell>
          <cell r="K431">
            <v>1430.14</v>
          </cell>
          <cell r="L431">
            <v>1430.14</v>
          </cell>
          <cell r="M431">
            <v>0</v>
          </cell>
          <cell r="N431">
            <v>2.2076923076923078</v>
          </cell>
          <cell r="O431">
            <v>0</v>
          </cell>
          <cell r="P431">
            <v>-2.2076923076923078</v>
          </cell>
          <cell r="Q431" t="str">
            <v>Comp1021</v>
          </cell>
        </row>
        <row r="432">
          <cell r="B432">
            <v>4200</v>
          </cell>
          <cell r="C432">
            <v>0</v>
          </cell>
          <cell r="D432" t="str">
            <v>F</v>
          </cell>
          <cell r="E432" t="str">
            <v>10.7.1.7.6</v>
          </cell>
          <cell r="F432" t="str">
            <v>Redução c/ ponta e bolsa FoFo PN 10 DN (600 x 400)mm</v>
          </cell>
          <cell r="G432" t="str">
            <v>und</v>
          </cell>
          <cell r="H432">
            <v>4</v>
          </cell>
          <cell r="I432">
            <v>3200</v>
          </cell>
          <cell r="J432">
            <v>12800</v>
          </cell>
          <cell r="K432">
            <v>3200</v>
          </cell>
          <cell r="L432">
            <v>12800</v>
          </cell>
          <cell r="M432">
            <v>0</v>
          </cell>
          <cell r="N432">
            <v>1.6538461538461537</v>
          </cell>
          <cell r="O432">
            <v>0</v>
          </cell>
          <cell r="P432">
            <v>-1.6538461538461537</v>
          </cell>
          <cell r="Q432" t="str">
            <v>Comp1022</v>
          </cell>
        </row>
        <row r="433">
          <cell r="B433">
            <v>4166</v>
          </cell>
          <cell r="C433">
            <v>0</v>
          </cell>
          <cell r="D433" t="str">
            <v>F</v>
          </cell>
          <cell r="E433" t="str">
            <v>10.7.1.2.1</v>
          </cell>
          <cell r="F433" t="str">
            <v>Redução c/ bolsas FoFo PN 10 DN (400 x 300)mm</v>
          </cell>
          <cell r="G433" t="str">
            <v>pc</v>
          </cell>
          <cell r="H433">
            <v>2</v>
          </cell>
          <cell r="I433">
            <v>2500</v>
          </cell>
          <cell r="J433">
            <v>5000</v>
          </cell>
          <cell r="K433">
            <v>2500</v>
          </cell>
          <cell r="L433">
            <v>5000</v>
          </cell>
          <cell r="M433">
            <v>-2.7855153203342198E-3</v>
          </cell>
          <cell r="N433">
            <v>2.7538461538461538</v>
          </cell>
          <cell r="O433">
            <v>0</v>
          </cell>
          <cell r="P433">
            <v>-2.7538461538461538</v>
          </cell>
          <cell r="Q433" t="str">
            <v>Comp1023</v>
          </cell>
        </row>
        <row r="434">
          <cell r="B434">
            <v>4199</v>
          </cell>
          <cell r="C434">
            <v>0</v>
          </cell>
          <cell r="D434" t="str">
            <v>F</v>
          </cell>
          <cell r="E434" t="str">
            <v>10.7.1.7.5</v>
          </cell>
          <cell r="F434" t="str">
            <v>Redução c/ bolsas FoFo PN 10 DN (700 x 600)mm</v>
          </cell>
          <cell r="G434" t="str">
            <v>und</v>
          </cell>
          <cell r="H434">
            <v>2</v>
          </cell>
          <cell r="I434">
            <v>3800</v>
          </cell>
          <cell r="J434">
            <v>7600</v>
          </cell>
          <cell r="K434">
            <v>3800</v>
          </cell>
          <cell r="L434">
            <v>7600</v>
          </cell>
          <cell r="M434">
            <v>-2.6109660574412663E-3</v>
          </cell>
          <cell r="N434">
            <v>2.9384615384615382</v>
          </cell>
          <cell r="O434">
            <v>0</v>
          </cell>
          <cell r="P434">
            <v>-2.9384615384615382</v>
          </cell>
          <cell r="Q434" t="str">
            <v>Comp1024</v>
          </cell>
        </row>
        <row r="435">
          <cell r="B435">
            <v>579</v>
          </cell>
          <cell r="C435">
            <v>0</v>
          </cell>
          <cell r="D435" t="str">
            <v>F</v>
          </cell>
          <cell r="E435" t="str">
            <v>7.2.5.1.21</v>
          </cell>
          <cell r="F435" t="str">
            <v>Redução PVC-PBA JE BB P/Rede de água DN (75 X 50)mm</v>
          </cell>
          <cell r="G435" t="str">
            <v>un</v>
          </cell>
          <cell r="H435">
            <v>24</v>
          </cell>
          <cell r="I435">
            <v>44.46</v>
          </cell>
          <cell r="J435">
            <v>1067.04</v>
          </cell>
          <cell r="K435">
            <v>44.46</v>
          </cell>
          <cell r="L435">
            <v>1067.04</v>
          </cell>
          <cell r="M435">
            <v>-1.3247372604430208E-4</v>
          </cell>
          <cell r="N435">
            <v>174.17692307692309</v>
          </cell>
          <cell r="O435">
            <v>0</v>
          </cell>
          <cell r="P435">
            <v>-174.17692307692309</v>
          </cell>
          <cell r="Q435" t="str">
            <v>Comp1025</v>
          </cell>
        </row>
        <row r="436">
          <cell r="B436">
            <v>580</v>
          </cell>
          <cell r="C436">
            <v>0</v>
          </cell>
          <cell r="D436" t="str">
            <v>F</v>
          </cell>
          <cell r="E436" t="str">
            <v>7.2.5.1.22</v>
          </cell>
          <cell r="F436" t="str">
            <v>Redução PVC-PBA JE BB P/Rede de água DN (100 X 50)mm</v>
          </cell>
          <cell r="G436" t="str">
            <v>un</v>
          </cell>
          <cell r="H436">
            <v>56</v>
          </cell>
          <cell r="I436">
            <v>64.28</v>
          </cell>
          <cell r="J436">
            <v>3599.68</v>
          </cell>
          <cell r="K436">
            <v>64.28</v>
          </cell>
          <cell r="L436">
            <v>3599.68</v>
          </cell>
          <cell r="M436">
            <v>-0.94525341246290806</v>
          </cell>
          <cell r="N436">
            <v>709.6</v>
          </cell>
          <cell r="O436">
            <v>0</v>
          </cell>
          <cell r="P436">
            <v>-709.6</v>
          </cell>
          <cell r="Q436" t="str">
            <v>Comp1026</v>
          </cell>
        </row>
        <row r="437">
          <cell r="B437">
            <v>581</v>
          </cell>
          <cell r="C437">
            <v>0</v>
          </cell>
          <cell r="D437" t="str">
            <v>F</v>
          </cell>
          <cell r="E437" t="str">
            <v>7.2.5.1.23</v>
          </cell>
          <cell r="F437" t="str">
            <v>Redução PVC-PBA JE BB P/Rede de água DN (100 X 75)mm</v>
          </cell>
          <cell r="G437" t="str">
            <v>un</v>
          </cell>
          <cell r="H437">
            <v>21</v>
          </cell>
          <cell r="I437">
            <v>76.94</v>
          </cell>
          <cell r="J437">
            <v>1615.74</v>
          </cell>
          <cell r="K437">
            <v>76.94</v>
          </cell>
          <cell r="L437">
            <v>1615.74</v>
          </cell>
          <cell r="M437">
            <v>-0.87827062314540061</v>
          </cell>
          <cell r="N437">
            <v>1577.8</v>
          </cell>
          <cell r="O437">
            <v>0</v>
          </cell>
          <cell r="P437">
            <v>-1577.8</v>
          </cell>
          <cell r="Q437" t="str">
            <v>Comp1027</v>
          </cell>
        </row>
        <row r="438">
          <cell r="B438">
            <v>1480</v>
          </cell>
          <cell r="C438">
            <v>0</v>
          </cell>
          <cell r="D438" t="str">
            <v>F</v>
          </cell>
          <cell r="E438" t="str">
            <v>13.4.15</v>
          </cell>
          <cell r="F438" t="str">
            <v>Redução em PVC PBA JE DN 100x75</v>
          </cell>
          <cell r="G438" t="str">
            <v>pç</v>
          </cell>
          <cell r="H438">
            <v>4</v>
          </cell>
          <cell r="I438">
            <v>43.08</v>
          </cell>
          <cell r="J438">
            <v>172.32</v>
          </cell>
          <cell r="K438">
            <v>43.08</v>
          </cell>
          <cell r="L438">
            <v>172.32</v>
          </cell>
          <cell r="M438">
            <v>-0.87022250000000001</v>
          </cell>
          <cell r="N438">
            <v>1996.5769230769231</v>
          </cell>
          <cell r="O438">
            <v>0</v>
          </cell>
          <cell r="P438">
            <v>-1996.5769230769231</v>
          </cell>
          <cell r="Q438" t="str">
            <v>Comp1028</v>
          </cell>
        </row>
        <row r="439">
          <cell r="B439">
            <v>1630</v>
          </cell>
          <cell r="C439">
            <v>0</v>
          </cell>
          <cell r="D439" t="str">
            <v>F</v>
          </cell>
          <cell r="E439" t="str">
            <v>15.2.2.21</v>
          </cell>
          <cell r="F439" t="str">
            <v>Reducao para eletroduto ø 1" x 3/4" para instalação em condulete com entrada sem rosca</v>
          </cell>
          <cell r="G439" t="str">
            <v>un</v>
          </cell>
          <cell r="H439">
            <v>5</v>
          </cell>
          <cell r="I439">
            <v>4.88</v>
          </cell>
          <cell r="J439">
            <v>24.4</v>
          </cell>
          <cell r="K439">
            <v>4.88</v>
          </cell>
          <cell r="L439">
            <v>24.4</v>
          </cell>
          <cell r="M439">
            <v>-0.86025810526315794</v>
          </cell>
          <cell r="N439">
            <v>2552.976923076923</v>
          </cell>
          <cell r="O439">
            <v>0</v>
          </cell>
          <cell r="P439">
            <v>-2552.976923076923</v>
          </cell>
          <cell r="Q439" t="str">
            <v>Comp1029</v>
          </cell>
        </row>
        <row r="440">
          <cell r="B440">
            <v>2397</v>
          </cell>
          <cell r="C440">
            <v>0</v>
          </cell>
          <cell r="D440" t="str">
            <v>F</v>
          </cell>
          <cell r="E440" t="str">
            <v>3.5.10.1.20</v>
          </cell>
          <cell r="F440" t="str">
            <v>Registro chato c/ flanges FoFo PN 10, c/ cabeçote e volante DN 100mm</v>
          </cell>
          <cell r="G440" t="str">
            <v>pç</v>
          </cell>
          <cell r="H440">
            <v>5</v>
          </cell>
          <cell r="I440">
            <v>1045.8</v>
          </cell>
          <cell r="J440">
            <v>5229</v>
          </cell>
          <cell r="K440">
            <v>1045.8</v>
          </cell>
          <cell r="L440">
            <v>5229</v>
          </cell>
          <cell r="M440">
            <v>-0.81733333333333325</v>
          </cell>
          <cell r="N440">
            <v>1665.0769230769233</v>
          </cell>
          <cell r="O440">
            <v>0</v>
          </cell>
          <cell r="P440">
            <v>-1665.0769230769233</v>
          </cell>
          <cell r="Q440" t="str">
            <v>Comp1030</v>
          </cell>
        </row>
        <row r="441">
          <cell r="B441">
            <v>3127</v>
          </cell>
          <cell r="C441">
            <v>0</v>
          </cell>
          <cell r="D441" t="str">
            <v>F</v>
          </cell>
          <cell r="E441" t="str">
            <v>6.5.10.1.19</v>
          </cell>
          <cell r="F441" t="str">
            <v>Registro chato c/ flanges FoFo PN 10, c/ cabeçote e volante DN 150mm</v>
          </cell>
          <cell r="G441" t="str">
            <v>pç</v>
          </cell>
          <cell r="H441">
            <v>6</v>
          </cell>
          <cell r="I441">
            <v>1716</v>
          </cell>
          <cell r="J441">
            <v>10296</v>
          </cell>
          <cell r="K441">
            <v>1716</v>
          </cell>
          <cell r="L441">
            <v>10296</v>
          </cell>
          <cell r="M441">
            <v>-0.8750754485326151</v>
          </cell>
          <cell r="N441">
            <v>1213.1615384615386</v>
          </cell>
          <cell r="O441">
            <v>0</v>
          </cell>
          <cell r="P441">
            <v>-1213.1615384615386</v>
          </cell>
          <cell r="Q441" t="str">
            <v>Comp1031</v>
          </cell>
        </row>
        <row r="442">
          <cell r="B442">
            <v>2396</v>
          </cell>
          <cell r="C442">
            <v>0</v>
          </cell>
          <cell r="D442" t="str">
            <v>F</v>
          </cell>
          <cell r="E442" t="str">
            <v>3.5.10.1.19</v>
          </cell>
          <cell r="F442" t="str">
            <v>Registro chato c/ flanges FoFo PN 10, c/ cabeçote e volante DN 200mm</v>
          </cell>
          <cell r="G442" t="str">
            <v>pç</v>
          </cell>
          <cell r="H442">
            <v>5</v>
          </cell>
          <cell r="I442">
            <v>2520</v>
          </cell>
          <cell r="J442">
            <v>12600</v>
          </cell>
          <cell r="K442">
            <v>2520</v>
          </cell>
          <cell r="L442">
            <v>12600</v>
          </cell>
          <cell r="M442">
            <v>-0.82445729020860714</v>
          </cell>
          <cell r="N442">
            <v>1895.6384615384613</v>
          </cell>
          <cell r="O442">
            <v>0</v>
          </cell>
          <cell r="P442">
            <v>-1895.6384615384613</v>
          </cell>
          <cell r="Q442" t="str">
            <v>Comp1032</v>
          </cell>
        </row>
        <row r="443">
          <cell r="B443">
            <v>4164</v>
          </cell>
          <cell r="C443">
            <v>0</v>
          </cell>
          <cell r="D443" t="str">
            <v>F</v>
          </cell>
          <cell r="E443" t="str">
            <v>10.7.1.1.12</v>
          </cell>
          <cell r="F443" t="str">
            <v>Registro chato c/ flanges FoFo PN 10, c/ cabeçote DN 200mm.</v>
          </cell>
          <cell r="G443" t="str">
            <v>und</v>
          </cell>
          <cell r="H443">
            <v>16</v>
          </cell>
          <cell r="I443">
            <v>2520</v>
          </cell>
          <cell r="J443">
            <v>40320</v>
          </cell>
          <cell r="K443">
            <v>2520</v>
          </cell>
          <cell r="L443">
            <v>40320</v>
          </cell>
          <cell r="M443">
            <v>-0.84675887457161869</v>
          </cell>
          <cell r="N443">
            <v>2281.1615384615384</v>
          </cell>
          <cell r="O443">
            <v>0</v>
          </cell>
          <cell r="P443">
            <v>-2281.1615384615384</v>
          </cell>
          <cell r="Q443" t="str">
            <v>Comp1033</v>
          </cell>
        </row>
        <row r="444">
          <cell r="B444">
            <v>3475</v>
          </cell>
          <cell r="C444">
            <v>0</v>
          </cell>
          <cell r="D444" t="str">
            <v>F</v>
          </cell>
          <cell r="E444" t="str">
            <v>7.5.10.1.18</v>
          </cell>
          <cell r="F444" t="str">
            <v>Registro chato c/ flanges FoFo PN 10, c/ cabeçote e volante DN 400mm</v>
          </cell>
          <cell r="G444" t="str">
            <v>pç</v>
          </cell>
          <cell r="H444">
            <v>2</v>
          </cell>
          <cell r="I444">
            <v>8060</v>
          </cell>
          <cell r="J444">
            <v>16120</v>
          </cell>
          <cell r="K444">
            <v>8060</v>
          </cell>
          <cell r="L444">
            <v>16120</v>
          </cell>
          <cell r="M444">
            <v>-0.89479387333256299</v>
          </cell>
          <cell r="N444">
            <v>6618.5538461538463</v>
          </cell>
          <cell r="O444">
            <v>0</v>
          </cell>
          <cell r="P444">
            <v>-6618.5538461538463</v>
          </cell>
          <cell r="Q444" t="str">
            <v>Comp1034</v>
          </cell>
        </row>
        <row r="445">
          <cell r="B445">
            <v>960</v>
          </cell>
          <cell r="C445">
            <v>0</v>
          </cell>
          <cell r="D445" t="str">
            <v>F</v>
          </cell>
          <cell r="E445" t="str">
            <v>7.5.3.1.17</v>
          </cell>
          <cell r="F445" t="str">
            <v xml:space="preserve">Registro chato c/flanges FoFo PN 10  c/ cabeçote, haste inox DN 200mm </v>
          </cell>
          <cell r="G445" t="str">
            <v>pç</v>
          </cell>
          <cell r="H445">
            <v>1</v>
          </cell>
          <cell r="I445">
            <v>2520</v>
          </cell>
          <cell r="J445">
            <v>2520</v>
          </cell>
          <cell r="K445">
            <v>2520</v>
          </cell>
          <cell r="L445">
            <v>2520</v>
          </cell>
          <cell r="M445">
            <v>-0.79122595537317264</v>
          </cell>
          <cell r="N445">
            <v>1252.3230769230768</v>
          </cell>
          <cell r="O445">
            <v>0</v>
          </cell>
          <cell r="P445">
            <v>-1252.3230769230768</v>
          </cell>
          <cell r="Q445" t="str">
            <v>Comp1035</v>
          </cell>
        </row>
        <row r="446">
          <cell r="B446">
            <v>953</v>
          </cell>
          <cell r="C446">
            <v>0</v>
          </cell>
          <cell r="D446" t="str">
            <v>F</v>
          </cell>
          <cell r="E446" t="str">
            <v>7.5.3.1.10</v>
          </cell>
          <cell r="F446" t="str">
            <v xml:space="preserve">Registro chato c/flanges FoFo PN 10  c/ cabeçote, haste inox DN 300mm </v>
          </cell>
          <cell r="G446" t="str">
            <v>pç</v>
          </cell>
          <cell r="H446">
            <v>1</v>
          </cell>
          <cell r="I446">
            <v>5187</v>
          </cell>
          <cell r="J446">
            <v>5187</v>
          </cell>
          <cell r="K446">
            <v>5187</v>
          </cell>
          <cell r="L446">
            <v>5187</v>
          </cell>
          <cell r="M446">
            <v>-0.7774271914648212</v>
          </cell>
          <cell r="N446">
            <v>2375.0230769230766</v>
          </cell>
          <cell r="O446">
            <v>0</v>
          </cell>
          <cell r="P446">
            <v>-2375.0230769230766</v>
          </cell>
          <cell r="Q446" t="str">
            <v>Comp1036</v>
          </cell>
        </row>
        <row r="447">
          <cell r="B447">
            <v>961</v>
          </cell>
          <cell r="C447">
            <v>0</v>
          </cell>
          <cell r="D447" t="str">
            <v>F</v>
          </cell>
          <cell r="E447" t="str">
            <v>7.5.3.1.18</v>
          </cell>
          <cell r="F447" t="str">
            <v xml:space="preserve">Registro chato c/flanges FoFo PN 10  c/ cabeçote, haste inox DN 400mm </v>
          </cell>
          <cell r="G447" t="str">
            <v>pç</v>
          </cell>
          <cell r="H447">
            <v>1</v>
          </cell>
          <cell r="I447">
            <v>18937.72</v>
          </cell>
          <cell r="J447">
            <v>18937.72</v>
          </cell>
          <cell r="K447">
            <v>18937.72</v>
          </cell>
          <cell r="L447">
            <v>18937.72</v>
          </cell>
          <cell r="M447">
            <v>1.032888888888861E-3</v>
          </cell>
          <cell r="N447">
            <v>4331.3923076923074</v>
          </cell>
          <cell r="O447">
            <v>0</v>
          </cell>
          <cell r="P447">
            <v>-4331.3923076923074</v>
          </cell>
          <cell r="Q447" t="str">
            <v>Comp1037</v>
          </cell>
        </row>
        <row r="448">
          <cell r="B448">
            <v>400</v>
          </cell>
          <cell r="C448">
            <v>0</v>
          </cell>
          <cell r="D448" t="str">
            <v>F</v>
          </cell>
          <cell r="E448" t="str">
            <v>7.1.4.13</v>
          </cell>
          <cell r="F448" t="str">
            <v>Registro de gaveta chato fofo c/ flanges pn 10 DN 50  13,000kg</v>
          </cell>
          <cell r="G448" t="str">
            <v>pc</v>
          </cell>
          <cell r="H448">
            <v>3</v>
          </cell>
          <cell r="I448">
            <v>314.60000000000002</v>
          </cell>
          <cell r="J448">
            <v>943.8</v>
          </cell>
          <cell r="K448">
            <v>314.60000000000002</v>
          </cell>
          <cell r="L448">
            <v>943.8</v>
          </cell>
          <cell r="M448">
            <v>-1.4929352172753374E-3</v>
          </cell>
          <cell r="N448">
            <v>1440.5384615384614</v>
          </cell>
          <cell r="O448">
            <v>0</v>
          </cell>
          <cell r="P448">
            <v>-1440.5384615384614</v>
          </cell>
          <cell r="Q448" t="str">
            <v>Comp1038</v>
          </cell>
        </row>
        <row r="449">
          <cell r="B449">
            <v>401</v>
          </cell>
          <cell r="C449">
            <v>0</v>
          </cell>
          <cell r="D449" t="str">
            <v>F</v>
          </cell>
          <cell r="E449" t="str">
            <v>7.1.4.14</v>
          </cell>
          <cell r="F449" t="str">
            <v>Registro de gaveta chato fofo c/ flanges pn 10 pn 150   60,00kg</v>
          </cell>
          <cell r="G449" t="str">
            <v>pc</v>
          </cell>
          <cell r="H449">
            <v>3</v>
          </cell>
          <cell r="I449">
            <v>1452</v>
          </cell>
          <cell r="J449">
            <v>4356</v>
          </cell>
          <cell r="K449">
            <v>1452</v>
          </cell>
          <cell r="L449">
            <v>4356</v>
          </cell>
          <cell r="M449">
            <v>1.8576757112558351E-3</v>
          </cell>
          <cell r="N449">
            <v>526.86153846153854</v>
          </cell>
          <cell r="O449">
            <v>0</v>
          </cell>
          <cell r="P449">
            <v>-526.86153846153854</v>
          </cell>
          <cell r="Q449" t="str">
            <v>Comp1039</v>
          </cell>
        </row>
        <row r="450">
          <cell r="B450">
            <v>196</v>
          </cell>
          <cell r="C450">
            <v>0</v>
          </cell>
          <cell r="D450" t="str">
            <v>F</v>
          </cell>
          <cell r="E450" t="str">
            <v>4.4.1.4</v>
          </cell>
          <cell r="F450" t="str">
            <v>Registro de gaveta chato fofo c/ flanges e cabeçote PN10, DN 300 215,000 kg</v>
          </cell>
          <cell r="G450" t="str">
            <v>pc</v>
          </cell>
          <cell r="H450">
            <v>4</v>
          </cell>
          <cell r="I450">
            <v>5187</v>
          </cell>
          <cell r="J450">
            <v>20748</v>
          </cell>
          <cell r="K450">
            <v>5187</v>
          </cell>
          <cell r="L450">
            <v>20748</v>
          </cell>
          <cell r="M450">
            <v>-8.6994345367563675E-4</v>
          </cell>
          <cell r="N450">
            <v>706.76923076923072</v>
          </cell>
          <cell r="O450">
            <v>0</v>
          </cell>
          <cell r="P450">
            <v>-706.76923076923072</v>
          </cell>
          <cell r="Q450" t="str">
            <v>Comp1040</v>
          </cell>
        </row>
        <row r="451">
          <cell r="B451">
            <v>1393</v>
          </cell>
          <cell r="C451">
            <v>0</v>
          </cell>
          <cell r="D451" t="str">
            <v>F</v>
          </cell>
          <cell r="E451" t="str">
            <v>12.4.11</v>
          </cell>
          <cell r="F451" t="str">
            <v>Registro gaveta com bolsas e cunha de borracha para tubos de PVC Defofo  DN 100 23,000 kg</v>
          </cell>
          <cell r="G451" t="str">
            <v>pç</v>
          </cell>
          <cell r="H451">
            <v>4</v>
          </cell>
          <cell r="I451">
            <v>556.6</v>
          </cell>
          <cell r="J451">
            <v>2226.4</v>
          </cell>
          <cell r="K451">
            <v>556.6</v>
          </cell>
          <cell r="L451">
            <v>2226.4</v>
          </cell>
          <cell r="M451">
            <v>-2.8976175144880267E-3</v>
          </cell>
          <cell r="N451">
            <v>309.7</v>
          </cell>
          <cell r="O451">
            <v>0</v>
          </cell>
          <cell r="P451">
            <v>-309.7</v>
          </cell>
          <cell r="Q451" t="str">
            <v>Comp1041</v>
          </cell>
        </row>
        <row r="452">
          <cell r="B452">
            <v>1394</v>
          </cell>
          <cell r="C452">
            <v>0</v>
          </cell>
          <cell r="D452" t="str">
            <v>F</v>
          </cell>
          <cell r="E452" t="str">
            <v>12.4.12</v>
          </cell>
          <cell r="F452" t="str">
            <v>Registro gaveta com bolsas e cunha de borracha para tubos de PVC Defofo  DN 150 40,000 kg</v>
          </cell>
          <cell r="G452" t="str">
            <v>pç</v>
          </cell>
          <cell r="H452">
            <v>1</v>
          </cell>
          <cell r="I452">
            <v>968</v>
          </cell>
          <cell r="J452">
            <v>968</v>
          </cell>
          <cell r="K452">
            <v>968</v>
          </cell>
          <cell r="L452">
            <v>968</v>
          </cell>
          <cell r="M452">
            <v>5.1726914097094401E-3</v>
          </cell>
          <cell r="N452">
            <v>384.16153846153844</v>
          </cell>
          <cell r="O452">
            <v>0</v>
          </cell>
          <cell r="P452">
            <v>-384.16153846153844</v>
          </cell>
          <cell r="Q452" t="str">
            <v>Comp1042</v>
          </cell>
        </row>
        <row r="453">
          <cell r="B453">
            <v>1395</v>
          </cell>
          <cell r="C453">
            <v>0</v>
          </cell>
          <cell r="D453" t="str">
            <v>F</v>
          </cell>
          <cell r="E453" t="str">
            <v>12.4.13</v>
          </cell>
          <cell r="F453" t="str">
            <v>Registro gaveta com bolsas e cunha de borracha para tubos de PVC Defofo  DN 200 65,000 kg</v>
          </cell>
          <cell r="G453" t="str">
            <v>pç</v>
          </cell>
          <cell r="H453">
            <v>1</v>
          </cell>
          <cell r="I453">
            <v>1573</v>
          </cell>
          <cell r="J453">
            <v>1573</v>
          </cell>
          <cell r="K453">
            <v>1573</v>
          </cell>
          <cell r="L453">
            <v>1573</v>
          </cell>
          <cell r="M453">
            <v>-2.4340000118732164E-3</v>
          </cell>
          <cell r="N453">
            <v>1292.5923076923075</v>
          </cell>
          <cell r="O453">
            <v>0</v>
          </cell>
          <cell r="P453">
            <v>-1292.5923076923075</v>
          </cell>
          <cell r="Q453" t="str">
            <v>Comp1043</v>
          </cell>
        </row>
        <row r="454">
          <cell r="B454">
            <v>1396</v>
          </cell>
          <cell r="C454">
            <v>0</v>
          </cell>
          <cell r="D454" t="str">
            <v>F</v>
          </cell>
          <cell r="E454" t="str">
            <v>12.4.14</v>
          </cell>
          <cell r="F454" t="str">
            <v>Registro gaveta com bolsas e cunha de borracha para tubos de PVC Defofo  DN 300 130,000 kg</v>
          </cell>
          <cell r="G454" t="str">
            <v>pç</v>
          </cell>
          <cell r="H454">
            <v>1</v>
          </cell>
          <cell r="I454">
            <v>3146</v>
          </cell>
          <cell r="J454">
            <v>3146</v>
          </cell>
          <cell r="K454">
            <v>3146</v>
          </cell>
          <cell r="L454">
            <v>3146</v>
          </cell>
          <cell r="M454">
            <v>8.9690721649484662E-3</v>
          </cell>
          <cell r="N454">
            <v>376.42307692307691</v>
          </cell>
          <cell r="O454">
            <v>0</v>
          </cell>
          <cell r="P454">
            <v>-376.42307692307691</v>
          </cell>
          <cell r="Q454" t="str">
            <v>Comp1044</v>
          </cell>
        </row>
        <row r="455">
          <cell r="B455">
            <v>4432</v>
          </cell>
          <cell r="C455">
            <v>0</v>
          </cell>
          <cell r="D455" t="str">
            <v>F</v>
          </cell>
          <cell r="E455" t="str">
            <v>12.2.1.1</v>
          </cell>
          <cell r="F455" t="str">
            <v>Rele fotoelétrico 1800VA-220V</v>
          </cell>
          <cell r="G455" t="str">
            <v>un</v>
          </cell>
          <cell r="H455">
            <v>23</v>
          </cell>
          <cell r="I455">
            <v>46.8</v>
          </cell>
          <cell r="J455">
            <v>1076.4000000000001</v>
          </cell>
          <cell r="K455">
            <v>46.8</v>
          </cell>
          <cell r="L455">
            <v>1076.4000000000001</v>
          </cell>
          <cell r="M455">
            <v>-3.9564032697536611E-4</v>
          </cell>
          <cell r="N455">
            <v>14109.800000000001</v>
          </cell>
          <cell r="O455">
            <v>0</v>
          </cell>
          <cell r="P455">
            <v>-14109.800000000001</v>
          </cell>
          <cell r="Q455" t="str">
            <v>Comp1045</v>
          </cell>
        </row>
        <row r="456">
          <cell r="B456">
            <v>38</v>
          </cell>
          <cell r="C456">
            <v>0</v>
          </cell>
          <cell r="D456" t="str">
            <v>F</v>
          </cell>
          <cell r="E456" t="str">
            <v>1.1.4.1</v>
          </cell>
          <cell r="F456" t="str">
            <v>República de Engenheiros</v>
          </cell>
          <cell r="G456" t="str">
            <v>mês</v>
          </cell>
          <cell r="H456">
            <v>60</v>
          </cell>
          <cell r="I456">
            <v>3000</v>
          </cell>
          <cell r="J456">
            <v>180000</v>
          </cell>
          <cell r="K456">
            <v>3000</v>
          </cell>
          <cell r="L456">
            <v>180000</v>
          </cell>
          <cell r="M456">
            <v>-1.1007371007376587E-4</v>
          </cell>
          <cell r="N456">
            <v>7826.0615384615376</v>
          </cell>
          <cell r="O456">
            <v>0</v>
          </cell>
          <cell r="P456">
            <v>-7826.0615384615376</v>
          </cell>
          <cell r="Q456" t="str">
            <v>Comp1046</v>
          </cell>
        </row>
        <row r="457">
          <cell r="B457">
            <v>39</v>
          </cell>
          <cell r="C457">
            <v>0</v>
          </cell>
          <cell r="D457" t="str">
            <v>F</v>
          </cell>
          <cell r="E457" t="str">
            <v>1.1.4.2</v>
          </cell>
          <cell r="F457" t="str">
            <v>República de mestres de obra</v>
          </cell>
          <cell r="G457" t="str">
            <v>mês</v>
          </cell>
          <cell r="H457">
            <v>60</v>
          </cell>
          <cell r="I457">
            <v>5000</v>
          </cell>
          <cell r="J457">
            <v>300000</v>
          </cell>
          <cell r="K457">
            <v>5000</v>
          </cell>
          <cell r="L457">
            <v>300000</v>
          </cell>
          <cell r="M457">
            <v>-4.0163934426229453E-4</v>
          </cell>
          <cell r="N457">
            <v>1876.1692307692306</v>
          </cell>
          <cell r="O457">
            <v>0</v>
          </cell>
          <cell r="P457">
            <v>-1876.1692307692306</v>
          </cell>
          <cell r="Q457" t="str">
            <v>Comp1047</v>
          </cell>
        </row>
        <row r="458">
          <cell r="B458">
            <v>2123</v>
          </cell>
          <cell r="C458">
            <v>0</v>
          </cell>
          <cell r="D458" t="str">
            <v>F</v>
          </cell>
          <cell r="E458" t="str">
            <v>2.2.2.2</v>
          </cell>
          <cell r="F458" t="str">
            <v>Selim Pvc 90g com Travas Nbr 10569 para Rede Coletora de Esgoto Dn 150x100mm</v>
          </cell>
          <cell r="G458" t="str">
            <v>pç</v>
          </cell>
          <cell r="H458">
            <v>7264</v>
          </cell>
          <cell r="I458">
            <v>14.4</v>
          </cell>
          <cell r="J458">
            <v>104601.60000000001</v>
          </cell>
          <cell r="K458">
            <v>14.4</v>
          </cell>
          <cell r="L458">
            <v>104601.60000000001</v>
          </cell>
          <cell r="M458">
            <v>-4.7891566265068075E-4</v>
          </cell>
          <cell r="N458">
            <v>2552.623076923077</v>
          </cell>
          <cell r="O458">
            <v>0</v>
          </cell>
          <cell r="P458">
            <v>-2552.623076923077</v>
          </cell>
          <cell r="Q458" t="str">
            <v>Comp1048</v>
          </cell>
        </row>
        <row r="459">
          <cell r="B459">
            <v>2124</v>
          </cell>
          <cell r="C459">
            <v>0</v>
          </cell>
          <cell r="D459" t="str">
            <v>F</v>
          </cell>
          <cell r="E459" t="str">
            <v>2.2.2.3</v>
          </cell>
          <cell r="F459" t="str">
            <v>Selim PVC 90 Gr com travas NBR10569 para rede coletora de esgodo DN (200 x 100)mm</v>
          </cell>
          <cell r="G459" t="str">
            <v>pç</v>
          </cell>
          <cell r="H459">
            <v>210</v>
          </cell>
          <cell r="I459">
            <v>32.42</v>
          </cell>
          <cell r="J459">
            <v>6808.2</v>
          </cell>
          <cell r="K459">
            <v>32.42</v>
          </cell>
          <cell r="L459">
            <v>6808.2</v>
          </cell>
          <cell r="M459">
            <v>5.1490514905161433E-5</v>
          </cell>
          <cell r="N459">
            <v>2838.6076923076921</v>
          </cell>
          <cell r="O459">
            <v>0</v>
          </cell>
          <cell r="P459">
            <v>-2838.6076923076921</v>
          </cell>
          <cell r="Q459" t="str">
            <v>Comp1049</v>
          </cell>
        </row>
        <row r="460">
          <cell r="B460">
            <v>2125</v>
          </cell>
          <cell r="C460">
            <v>0</v>
          </cell>
          <cell r="D460" t="str">
            <v>F</v>
          </cell>
          <cell r="E460" t="str">
            <v>2.2.2.4</v>
          </cell>
          <cell r="F460" t="str">
            <v>Selim PVC 90 Gr com travas NBR10569 para rede coletora de esgodo DN (250 x 100)mm</v>
          </cell>
          <cell r="G460" t="str">
            <v>pç</v>
          </cell>
          <cell r="H460">
            <v>174</v>
          </cell>
          <cell r="I460">
            <v>34.11</v>
          </cell>
          <cell r="J460">
            <v>5935.14</v>
          </cell>
          <cell r="K460">
            <v>34.11</v>
          </cell>
          <cell r="L460">
            <v>5935.14</v>
          </cell>
          <cell r="M460">
            <v>-1.704260651629097E-3</v>
          </cell>
          <cell r="N460">
            <v>995.8</v>
          </cell>
          <cell r="O460">
            <v>0</v>
          </cell>
          <cell r="P460">
            <v>-995.8</v>
          </cell>
          <cell r="Q460" t="str">
            <v>Comp1050</v>
          </cell>
        </row>
        <row r="461">
          <cell r="B461">
            <v>2126</v>
          </cell>
          <cell r="C461">
            <v>0</v>
          </cell>
          <cell r="D461" t="str">
            <v>F</v>
          </cell>
          <cell r="E461" t="str">
            <v>2.2.2.5</v>
          </cell>
          <cell r="F461" t="str">
            <v>Selim PVC 90 Gr com travas NBR10569 para rede coletora de esgodo DN (350 x 100)mm</v>
          </cell>
          <cell r="G461" t="str">
            <v>pç</v>
          </cell>
          <cell r="H461">
            <v>222</v>
          </cell>
          <cell r="I461">
            <v>132.78</v>
          </cell>
          <cell r="J461">
            <v>29477.16</v>
          </cell>
          <cell r="K461">
            <v>132.78</v>
          </cell>
          <cell r="L461">
            <v>29477.16</v>
          </cell>
          <cell r="M461">
            <v>1.1693434770357891E-2</v>
          </cell>
          <cell r="N461">
            <v>55.238461538461536</v>
          </cell>
          <cell r="O461">
            <v>0</v>
          </cell>
          <cell r="P461">
            <v>-55.238461538461536</v>
          </cell>
          <cell r="Q461" t="str">
            <v>Comp1051</v>
          </cell>
          <cell r="R461">
            <v>0</v>
          </cell>
          <cell r="S461">
            <v>0</v>
          </cell>
          <cell r="T461">
            <v>0</v>
          </cell>
          <cell r="V461">
            <v>0</v>
          </cell>
        </row>
        <row r="462">
          <cell r="B462">
            <v>2127</v>
          </cell>
          <cell r="D462" t="str">
            <v>F</v>
          </cell>
          <cell r="E462" t="str">
            <v>2.2.2.6</v>
          </cell>
          <cell r="F462" t="str">
            <v>Selim PVC 90 Gr com travas NBR10569 para rede coletora de esgodo DN (400 x 100)mm</v>
          </cell>
          <cell r="G462" t="str">
            <v>pç</v>
          </cell>
          <cell r="H462">
            <v>262</v>
          </cell>
          <cell r="I462">
            <v>317.33999999999997</v>
          </cell>
          <cell r="J462">
            <v>83143.08</v>
          </cell>
          <cell r="K462">
            <v>317.33999999999997</v>
          </cell>
          <cell r="L462">
            <v>83143.08</v>
          </cell>
        </row>
        <row r="463">
          <cell r="B463">
            <v>4508</v>
          </cell>
          <cell r="D463" t="str">
            <v>F</v>
          </cell>
          <cell r="E463" t="str">
            <v>12.2.4.1.20</v>
          </cell>
          <cell r="F463" t="str">
            <v>Sensor de nivel ultrassonico 220 vca</v>
          </cell>
          <cell r="G463" t="str">
            <v>un</v>
          </cell>
          <cell r="H463">
            <v>6</v>
          </cell>
          <cell r="I463">
            <v>2400</v>
          </cell>
          <cell r="J463">
            <v>14400</v>
          </cell>
          <cell r="K463">
            <v>2400</v>
          </cell>
          <cell r="L463">
            <v>14400</v>
          </cell>
        </row>
        <row r="464">
          <cell r="B464">
            <v>1607</v>
          </cell>
          <cell r="D464" t="str">
            <v>F</v>
          </cell>
          <cell r="E464" t="str">
            <v>15.2.1.7</v>
          </cell>
          <cell r="F464" t="str">
            <v>Sistema de Comunicação composto de rádio modem faixa de frequencia 902-928Mhz,interface RS-232/RS-485 selecionavel pelo usuario, transmissor,receptor, mastro e antena</v>
          </cell>
          <cell r="G464" t="str">
            <v>un</v>
          </cell>
          <cell r="H464">
            <v>1</v>
          </cell>
          <cell r="I464">
            <v>18430</v>
          </cell>
          <cell r="J464">
            <v>6646747.9399999939</v>
          </cell>
          <cell r="K464">
            <v>18430</v>
          </cell>
          <cell r="L464">
            <v>7624232.290000001</v>
          </cell>
          <cell r="M464">
            <v>0</v>
          </cell>
          <cell r="N464">
            <v>0</v>
          </cell>
          <cell r="P464">
            <v>0</v>
          </cell>
        </row>
        <row r="465">
          <cell r="B465">
            <v>1606</v>
          </cell>
          <cell r="D465" t="str">
            <v>F</v>
          </cell>
          <cell r="E465" t="str">
            <v>15.2.1.6</v>
          </cell>
          <cell r="F465" t="str">
            <v>Sistema Operacional : Windows Vista Business,Microsoft Office 2007,Soft Supervisório GENESIS</v>
          </cell>
          <cell r="G465" t="str">
            <v>vb</v>
          </cell>
          <cell r="H465">
            <v>1</v>
          </cell>
          <cell r="I465">
            <v>56020</v>
          </cell>
          <cell r="J465">
            <v>56020</v>
          </cell>
          <cell r="K465">
            <v>56020</v>
          </cell>
          <cell r="L465">
            <v>56020</v>
          </cell>
        </row>
        <row r="466">
          <cell r="B466">
            <v>131</v>
          </cell>
          <cell r="D466" t="str">
            <v>F</v>
          </cell>
          <cell r="E466" t="str">
            <v>3.3.2.3</v>
          </cell>
          <cell r="F466" t="str">
            <v>Stop log's e vertedores em fibra de vidro</v>
          </cell>
          <cell r="G466" t="str">
            <v>un</v>
          </cell>
          <cell r="H466">
            <v>8</v>
          </cell>
          <cell r="I466">
            <v>1560</v>
          </cell>
          <cell r="J466">
            <v>12480</v>
          </cell>
          <cell r="K466">
            <v>1560</v>
          </cell>
          <cell r="L466">
            <v>977484.35000000708</v>
          </cell>
          <cell r="M466">
            <v>0</v>
          </cell>
          <cell r="N466">
            <v>0</v>
          </cell>
        </row>
        <row r="467">
          <cell r="B467">
            <v>2456</v>
          </cell>
          <cell r="D467" t="str">
            <v>F</v>
          </cell>
          <cell r="E467" t="str">
            <v>3.5.20.1</v>
          </cell>
          <cell r="F467" t="str">
            <v>Talha manual com corrente e estrutura em aço para altura de elev  H= 5,00 m, CAP. = 2000 kg, com pintura de proteção, exclusive trilhos de rolamento</v>
          </cell>
          <cell r="G467" t="str">
            <v>un</v>
          </cell>
          <cell r="H467">
            <v>6</v>
          </cell>
          <cell r="I467">
            <v>3700</v>
          </cell>
          <cell r="J467">
            <v>6646747.9399999939</v>
          </cell>
          <cell r="K467">
            <v>3700</v>
          </cell>
          <cell r="L467">
            <v>22200</v>
          </cell>
        </row>
        <row r="468">
          <cell r="B468">
            <v>208</v>
          </cell>
          <cell r="D468" t="str">
            <v>F</v>
          </cell>
          <cell r="E468" t="str">
            <v>4.4.1.16</v>
          </cell>
          <cell r="F468" t="str">
            <v xml:space="preserve">Tê redução aço c/  flanges DN 500 x 400 </v>
          </cell>
          <cell r="G468" t="str">
            <v>pc</v>
          </cell>
          <cell r="H468">
            <v>8</v>
          </cell>
          <cell r="I468">
            <v>8115.12</v>
          </cell>
          <cell r="J468">
            <v>64920.959999999999</v>
          </cell>
          <cell r="K468">
            <v>8115.12</v>
          </cell>
          <cell r="L468">
            <v>64920.959999999999</v>
          </cell>
        </row>
        <row r="469">
          <cell r="B469">
            <v>215</v>
          </cell>
          <cell r="D469" t="str">
            <v>F</v>
          </cell>
          <cell r="E469" t="str">
            <v>4.4.1.23</v>
          </cell>
          <cell r="F469" t="str">
            <v xml:space="preserve">Tê aço c/  flanges DN 500 x 500 </v>
          </cell>
          <cell r="G469" t="str">
            <v>pc</v>
          </cell>
          <cell r="H469">
            <v>8</v>
          </cell>
          <cell r="I469">
            <v>8427.24</v>
          </cell>
          <cell r="J469">
            <v>0</v>
          </cell>
          <cell r="K469">
            <v>8427.24</v>
          </cell>
          <cell r="L469">
            <v>67417.919999999998</v>
          </cell>
          <cell r="P469">
            <v>0</v>
          </cell>
          <cell r="Q469">
            <v>0</v>
          </cell>
        </row>
        <row r="470">
          <cell r="B470">
            <v>227</v>
          </cell>
          <cell r="D470" t="str">
            <v>F</v>
          </cell>
          <cell r="E470" t="str">
            <v>4.4.1.35</v>
          </cell>
          <cell r="F470" t="str">
            <v xml:space="preserve">Tê aço c/  flanges DN 600 x 400 </v>
          </cell>
          <cell r="G470" t="str">
            <v>pc</v>
          </cell>
          <cell r="H470">
            <v>8</v>
          </cell>
          <cell r="I470">
            <v>10958.88</v>
          </cell>
          <cell r="J470">
            <v>87671.039999999994</v>
          </cell>
          <cell r="K470">
            <v>10958.88</v>
          </cell>
          <cell r="L470">
            <v>87671.039999999994</v>
          </cell>
          <cell r="P470">
            <v>0</v>
          </cell>
          <cell r="Q470">
            <v>0</v>
          </cell>
        </row>
        <row r="471">
          <cell r="B471">
            <v>200</v>
          </cell>
          <cell r="D471" t="str">
            <v>F</v>
          </cell>
          <cell r="E471" t="str">
            <v>4.4.1.8</v>
          </cell>
          <cell r="F471" t="str">
            <v xml:space="preserve">Tê redução aço c/  flanges DN 600 x 500 </v>
          </cell>
          <cell r="G471" t="str">
            <v>pc</v>
          </cell>
          <cell r="H471">
            <v>4</v>
          </cell>
          <cell r="I471">
            <v>11583.12</v>
          </cell>
          <cell r="J471">
            <v>46332.480000000003</v>
          </cell>
          <cell r="K471">
            <v>11583.12</v>
          </cell>
          <cell r="L471">
            <v>46332.480000000003</v>
          </cell>
          <cell r="P471">
            <v>0</v>
          </cell>
          <cell r="Q471">
            <v>0</v>
          </cell>
        </row>
        <row r="472">
          <cell r="B472">
            <v>233</v>
          </cell>
          <cell r="D472" t="str">
            <v>F</v>
          </cell>
          <cell r="E472" t="str">
            <v>4.4.1.41</v>
          </cell>
          <cell r="F472" t="str">
            <v xml:space="preserve">Te aço c/  flanges DN 600 x 600 </v>
          </cell>
          <cell r="G472" t="str">
            <v>pc</v>
          </cell>
          <cell r="H472">
            <v>2</v>
          </cell>
          <cell r="I472">
            <v>12207.36</v>
          </cell>
          <cell r="J472">
            <v>24414.720000000001</v>
          </cell>
          <cell r="K472">
            <v>12207.36</v>
          </cell>
          <cell r="L472">
            <v>24414.720000000001</v>
          </cell>
          <cell r="P472">
            <v>0</v>
          </cell>
          <cell r="Q472">
            <v>0</v>
          </cell>
        </row>
        <row r="473">
          <cell r="B473">
            <v>216</v>
          </cell>
          <cell r="D473" t="str">
            <v>F</v>
          </cell>
          <cell r="E473" t="str">
            <v>4.4.1.24</v>
          </cell>
          <cell r="F473" t="str">
            <v>Tê rd aço c/  flanges DN 1000 x 500 (peça especial)</v>
          </cell>
          <cell r="G473" t="str">
            <v>pc</v>
          </cell>
          <cell r="H473">
            <v>4</v>
          </cell>
          <cell r="I473">
            <v>40600</v>
          </cell>
          <cell r="J473">
            <v>162400</v>
          </cell>
          <cell r="K473">
            <v>40600</v>
          </cell>
          <cell r="L473">
            <v>162400</v>
          </cell>
        </row>
        <row r="474">
          <cell r="B474">
            <v>230</v>
          </cell>
          <cell r="D474" t="str">
            <v>F</v>
          </cell>
          <cell r="E474" t="str">
            <v>4.4.1.38</v>
          </cell>
          <cell r="F474" t="str">
            <v xml:space="preserve">Tê aço c/ pontas p/ junta alvenius DN 600 x 600 </v>
          </cell>
          <cell r="G474" t="str">
            <v>pc</v>
          </cell>
          <cell r="H474">
            <v>2</v>
          </cell>
          <cell r="I474">
            <v>12207.36</v>
          </cell>
          <cell r="J474">
            <v>24414.720000000001</v>
          </cell>
          <cell r="K474">
            <v>12207.36</v>
          </cell>
          <cell r="L474">
            <v>24414.720000000001</v>
          </cell>
        </row>
        <row r="475">
          <cell r="B475">
            <v>122</v>
          </cell>
          <cell r="D475" t="str">
            <v>F</v>
          </cell>
          <cell r="E475" t="str">
            <v>3.3.1.14</v>
          </cell>
          <cell r="F475" t="str">
            <v>Tê com Flanges nas três extremidades TFL PN-10, DN 100  18,800 kg</v>
          </cell>
          <cell r="G475" t="str">
            <v>un</v>
          </cell>
          <cell r="H475">
            <v>9</v>
          </cell>
          <cell r="I475">
            <v>251.46</v>
          </cell>
          <cell r="J475">
            <v>2263.14</v>
          </cell>
          <cell r="K475">
            <v>251.46</v>
          </cell>
          <cell r="L475">
            <v>2263.14</v>
          </cell>
        </row>
        <row r="476">
          <cell r="B476">
            <v>4161</v>
          </cell>
          <cell r="D476" t="str">
            <v>F</v>
          </cell>
          <cell r="E476" t="str">
            <v>10.7.1.1.9</v>
          </cell>
          <cell r="F476" t="str">
            <v>Te fofo c/flanges PN 10 DN 200mm</v>
          </cell>
          <cell r="G476" t="str">
            <v>pc</v>
          </cell>
          <cell r="H476">
            <v>20</v>
          </cell>
          <cell r="I476">
            <v>1300</v>
          </cell>
          <cell r="J476">
            <v>26000</v>
          </cell>
          <cell r="K476">
            <v>1300</v>
          </cell>
          <cell r="L476">
            <v>26000</v>
          </cell>
        </row>
        <row r="477">
          <cell r="B477">
            <v>3122</v>
          </cell>
          <cell r="D477" t="str">
            <v>F</v>
          </cell>
          <cell r="E477" t="str">
            <v>6.5.10.1.14</v>
          </cell>
          <cell r="F477" t="str">
            <v xml:space="preserve">Tê c/ flanges FoFo PN 10, DN (150x100)mm </v>
          </cell>
          <cell r="G477" t="str">
            <v>pç</v>
          </cell>
          <cell r="H477">
            <v>1</v>
          </cell>
          <cell r="I477">
            <v>392.56</v>
          </cell>
          <cell r="J477">
            <v>392.56</v>
          </cell>
          <cell r="K477">
            <v>392.56</v>
          </cell>
          <cell r="L477">
            <v>392.56</v>
          </cell>
        </row>
        <row r="478">
          <cell r="B478">
            <v>3121</v>
          </cell>
          <cell r="D478" t="str">
            <v>F</v>
          </cell>
          <cell r="E478" t="str">
            <v>6.5.10.1.13</v>
          </cell>
          <cell r="F478" t="str">
            <v xml:space="preserve">Tê c/ flanges FoFo PN 10, DN (150x150)mm </v>
          </cell>
          <cell r="G478" t="str">
            <v>pç</v>
          </cell>
          <cell r="H478">
            <v>2</v>
          </cell>
          <cell r="I478">
            <v>355.6</v>
          </cell>
          <cell r="J478">
            <v>711.2</v>
          </cell>
          <cell r="K478">
            <v>355.6</v>
          </cell>
          <cell r="L478">
            <v>711.2</v>
          </cell>
        </row>
        <row r="479">
          <cell r="B479">
            <v>3759</v>
          </cell>
          <cell r="D479" t="str">
            <v>F</v>
          </cell>
          <cell r="E479" t="str">
            <v>8.5.10.1.15</v>
          </cell>
          <cell r="F479" t="str">
            <v xml:space="preserve">Tê c/ flanges FoFo PN 10, DN (200x100)mm </v>
          </cell>
          <cell r="G479" t="str">
            <v>pç</v>
          </cell>
          <cell r="H479">
            <v>2</v>
          </cell>
          <cell r="I479">
            <v>552.02</v>
          </cell>
          <cell r="J479">
            <v>1104.04</v>
          </cell>
          <cell r="K479">
            <v>552.02</v>
          </cell>
          <cell r="L479">
            <v>1104.04</v>
          </cell>
        </row>
        <row r="480">
          <cell r="B480">
            <v>3758</v>
          </cell>
          <cell r="D480" t="str">
            <v>F</v>
          </cell>
          <cell r="E480" t="str">
            <v>8.5.10.1.14</v>
          </cell>
          <cell r="F480" t="str">
            <v xml:space="preserve">Tê c/ flanges FoFo PN 10, DN (200x150)mm </v>
          </cell>
          <cell r="G480" t="str">
            <v>pç</v>
          </cell>
          <cell r="H480">
            <v>4</v>
          </cell>
          <cell r="I480">
            <v>1013.56</v>
          </cell>
          <cell r="J480">
            <v>4054.24</v>
          </cell>
          <cell r="K480">
            <v>1013.56</v>
          </cell>
          <cell r="L480">
            <v>4054.24</v>
          </cell>
        </row>
        <row r="481">
          <cell r="B481">
            <v>2391</v>
          </cell>
          <cell r="D481" t="str">
            <v>F</v>
          </cell>
          <cell r="E481" t="str">
            <v>3.5.10.1.14</v>
          </cell>
          <cell r="F481" t="str">
            <v xml:space="preserve">Tê c/ flanges FoFo PN 10, DN (250x100)mm </v>
          </cell>
          <cell r="G481" t="str">
            <v>pç</v>
          </cell>
          <cell r="H481">
            <v>2</v>
          </cell>
          <cell r="I481">
            <v>1273.74</v>
          </cell>
          <cell r="J481">
            <v>2547.48</v>
          </cell>
          <cell r="K481">
            <v>1273.74</v>
          </cell>
          <cell r="L481">
            <v>2547.48</v>
          </cell>
        </row>
        <row r="482">
          <cell r="B482">
            <v>2390</v>
          </cell>
          <cell r="D482" t="str">
            <v>F</v>
          </cell>
          <cell r="E482" t="str">
            <v>3.5.10.1.13</v>
          </cell>
          <cell r="F482" t="str">
            <v xml:space="preserve">Tê c/ flanges FoFo PN 10, DN (250x200)mm </v>
          </cell>
          <cell r="G482" t="str">
            <v>pç</v>
          </cell>
          <cell r="H482">
            <v>4</v>
          </cell>
          <cell r="I482">
            <v>1665.04</v>
          </cell>
          <cell r="J482">
            <v>6660.16</v>
          </cell>
          <cell r="K482">
            <v>1665.04</v>
          </cell>
          <cell r="L482">
            <v>6660.16</v>
          </cell>
        </row>
        <row r="483">
          <cell r="B483">
            <v>959</v>
          </cell>
          <cell r="D483" t="str">
            <v>F</v>
          </cell>
          <cell r="E483" t="str">
            <v>7.5.3.1.16</v>
          </cell>
          <cell r="F483" t="str">
            <v>Te C/Flanges Fofo PN-10 DN 400x200</v>
          </cell>
          <cell r="G483" t="str">
            <v>pç</v>
          </cell>
          <cell r="H483">
            <v>1</v>
          </cell>
          <cell r="I483">
            <v>2996.62</v>
          </cell>
          <cell r="J483">
            <v>2996.62</v>
          </cell>
          <cell r="K483">
            <v>2996.62</v>
          </cell>
          <cell r="L483">
            <v>2996.62</v>
          </cell>
        </row>
        <row r="484">
          <cell r="B484">
            <v>3470</v>
          </cell>
          <cell r="D484" t="str">
            <v>F</v>
          </cell>
          <cell r="E484" t="str">
            <v>7.5.10.1.13</v>
          </cell>
          <cell r="F484" t="str">
            <v xml:space="preserve">Tê c/ flanges FoFo PN 10, DN (500x200)mm </v>
          </cell>
          <cell r="G484" t="str">
            <v>pç</v>
          </cell>
          <cell r="H484">
            <v>1</v>
          </cell>
          <cell r="I484">
            <v>5168.12</v>
          </cell>
          <cell r="J484">
            <v>5168.12</v>
          </cell>
          <cell r="K484">
            <v>5168.12</v>
          </cell>
          <cell r="L484">
            <v>5168.12</v>
          </cell>
        </row>
        <row r="485">
          <cell r="B485">
            <v>3469</v>
          </cell>
          <cell r="D485" t="str">
            <v>F</v>
          </cell>
          <cell r="E485" t="str">
            <v>7.5.10.1.12</v>
          </cell>
          <cell r="F485" t="str">
            <v xml:space="preserve">Tê c/ flanges FoFo PN 10, DN (500x400)mm </v>
          </cell>
          <cell r="G485" t="str">
            <v>pç</v>
          </cell>
          <cell r="H485">
            <v>2</v>
          </cell>
          <cell r="I485">
            <v>6400.17</v>
          </cell>
          <cell r="J485">
            <v>12800.34</v>
          </cell>
          <cell r="K485">
            <v>6400.17</v>
          </cell>
          <cell r="L485">
            <v>12800.34</v>
          </cell>
        </row>
        <row r="486">
          <cell r="B486">
            <v>392</v>
          </cell>
          <cell r="D486" t="str">
            <v>F</v>
          </cell>
          <cell r="E486" t="str">
            <v>7.1.4.5</v>
          </cell>
          <cell r="F486" t="str">
            <v>Te FoFo c/ bolsas e flange PN 10 DN 300  101,500kg</v>
          </cell>
          <cell r="G486" t="str">
            <v>pç</v>
          </cell>
          <cell r="H486">
            <v>2</v>
          </cell>
          <cell r="I486">
            <v>2002.36</v>
          </cell>
          <cell r="J486">
            <v>4004.72</v>
          </cell>
          <cell r="K486">
            <v>2002.36</v>
          </cell>
          <cell r="L486">
            <v>4004.72</v>
          </cell>
        </row>
        <row r="487">
          <cell r="B487">
            <v>389</v>
          </cell>
          <cell r="D487" t="str">
            <v>F</v>
          </cell>
          <cell r="E487" t="str">
            <v>7.1.4.2</v>
          </cell>
          <cell r="F487" t="str">
            <v>Te FoFo c/ bolsas e flange JMF PN 10 DN 400x100 136,000kg</v>
          </cell>
          <cell r="G487" t="str">
            <v>pc</v>
          </cell>
          <cell r="H487">
            <v>3</v>
          </cell>
          <cell r="I487">
            <v>3944.86</v>
          </cell>
          <cell r="J487">
            <v>11834.58</v>
          </cell>
          <cell r="K487">
            <v>3944.86</v>
          </cell>
          <cell r="L487">
            <v>11834.58</v>
          </cell>
        </row>
        <row r="488">
          <cell r="B488">
            <v>390</v>
          </cell>
          <cell r="D488" t="str">
            <v>F</v>
          </cell>
          <cell r="E488" t="str">
            <v>7.1.4.3</v>
          </cell>
          <cell r="F488" t="str">
            <v>Te FoFo c/ bolsas e flange JMF PN 10 DN 400x200 175,000kg</v>
          </cell>
          <cell r="G488" t="str">
            <v>pc</v>
          </cell>
          <cell r="H488">
            <v>3</v>
          </cell>
          <cell r="I488">
            <v>4580.66</v>
          </cell>
          <cell r="J488">
            <v>13741.98</v>
          </cell>
          <cell r="K488">
            <v>4580.66</v>
          </cell>
          <cell r="L488">
            <v>13741.98</v>
          </cell>
        </row>
        <row r="489">
          <cell r="B489">
            <v>391</v>
          </cell>
          <cell r="D489" t="str">
            <v>F</v>
          </cell>
          <cell r="E489" t="str">
            <v>7.1.4.4</v>
          </cell>
          <cell r="F489" t="str">
            <v>Te FoFo c/ bolsas e flange JMF PN 10 DN 400x300 182,00kg</v>
          </cell>
          <cell r="G489" t="str">
            <v>pc</v>
          </cell>
          <cell r="H489">
            <v>1</v>
          </cell>
          <cell r="I489">
            <v>5274.26</v>
          </cell>
          <cell r="J489">
            <v>5274.26</v>
          </cell>
          <cell r="K489">
            <v>5274.26</v>
          </cell>
          <cell r="L489">
            <v>5274.26</v>
          </cell>
        </row>
        <row r="490">
          <cell r="B490">
            <v>495</v>
          </cell>
          <cell r="D490" t="str">
            <v>F</v>
          </cell>
          <cell r="E490" t="str">
            <v>7.2.4.1.8</v>
          </cell>
          <cell r="F490" t="str">
            <v>Tê C/Bolsas JGS FºFº DN 150mm Inclusive anel de borracha</v>
          </cell>
          <cell r="G490" t="str">
            <v>un</v>
          </cell>
          <cell r="H490">
            <v>3</v>
          </cell>
          <cell r="I490">
            <v>453.88</v>
          </cell>
          <cell r="J490">
            <v>1361.64</v>
          </cell>
          <cell r="K490">
            <v>453.88</v>
          </cell>
          <cell r="L490">
            <v>1361.64</v>
          </cell>
        </row>
        <row r="491">
          <cell r="B491">
            <v>1397</v>
          </cell>
          <cell r="D491" t="str">
            <v>F</v>
          </cell>
          <cell r="E491" t="str">
            <v>12.4.15</v>
          </cell>
          <cell r="F491" t="str">
            <v>Tê FoFo JGS DN 150 30,800 kg</v>
          </cell>
          <cell r="G491" t="str">
            <v>pç</v>
          </cell>
          <cell r="H491">
            <v>2</v>
          </cell>
          <cell r="I491">
            <v>453.88</v>
          </cell>
          <cell r="J491">
            <v>907.76</v>
          </cell>
          <cell r="K491">
            <v>453.88</v>
          </cell>
          <cell r="L491">
            <v>907.76</v>
          </cell>
        </row>
        <row r="492">
          <cell r="B492">
            <v>496</v>
          </cell>
          <cell r="D492" t="str">
            <v>F</v>
          </cell>
          <cell r="E492" t="str">
            <v>7.2.4.1.9</v>
          </cell>
          <cell r="F492" t="str">
            <v>Tê C/Bolsas JGS FºFº DN 200mm Inclusive anel de borracha</v>
          </cell>
          <cell r="G492" t="str">
            <v>un</v>
          </cell>
          <cell r="H492">
            <v>2</v>
          </cell>
          <cell r="I492">
            <v>723.76</v>
          </cell>
          <cell r="J492">
            <v>1447.52</v>
          </cell>
          <cell r="K492">
            <v>723.76</v>
          </cell>
          <cell r="L492">
            <v>1447.52</v>
          </cell>
        </row>
        <row r="493">
          <cell r="B493">
            <v>497</v>
          </cell>
          <cell r="D493" t="str">
            <v>F</v>
          </cell>
          <cell r="E493" t="str">
            <v>7.2.4.1.10</v>
          </cell>
          <cell r="F493" t="str">
            <v>Tê C/Bolsas JGS FºFº DN 300mm Inclusive anel de borracha</v>
          </cell>
          <cell r="G493" t="str">
            <v>un</v>
          </cell>
          <cell r="H493">
            <v>1</v>
          </cell>
          <cell r="I493">
            <v>1202.19</v>
          </cell>
          <cell r="J493">
            <v>1202.19</v>
          </cell>
          <cell r="K493">
            <v>1202.19</v>
          </cell>
          <cell r="L493">
            <v>1202.19</v>
          </cell>
        </row>
        <row r="494">
          <cell r="B494">
            <v>414</v>
          </cell>
          <cell r="D494" t="str">
            <v>F</v>
          </cell>
          <cell r="E494" t="str">
            <v>7.1.5.3</v>
          </cell>
          <cell r="F494" t="str">
            <v>Tê c/ bolsas je FoFo Dn 500  205,900kg</v>
          </cell>
          <cell r="G494" t="str">
            <v>pc</v>
          </cell>
          <cell r="H494">
            <v>1</v>
          </cell>
          <cell r="I494">
            <v>4045.09</v>
          </cell>
          <cell r="J494">
            <v>4045.09</v>
          </cell>
          <cell r="K494">
            <v>4045.09</v>
          </cell>
          <cell r="L494">
            <v>4045.09</v>
          </cell>
        </row>
        <row r="495">
          <cell r="B495">
            <v>4201</v>
          </cell>
          <cell r="D495" t="str">
            <v>F</v>
          </cell>
          <cell r="E495" t="str">
            <v>10.7.1.7.7</v>
          </cell>
          <cell r="F495" t="str">
            <v>Tê c/bolsas  FoFo PN 10 DN 600mm</v>
          </cell>
          <cell r="G495" t="str">
            <v>pc</v>
          </cell>
          <cell r="H495">
            <v>2</v>
          </cell>
          <cell r="I495">
            <v>4985.3599999999997</v>
          </cell>
          <cell r="J495">
            <v>9970.7199999999993</v>
          </cell>
          <cell r="K495">
            <v>4985.3599999999997</v>
          </cell>
          <cell r="L495">
            <v>9970.7199999999993</v>
          </cell>
        </row>
        <row r="496">
          <cell r="B496">
            <v>492</v>
          </cell>
          <cell r="D496" t="str">
            <v>F</v>
          </cell>
          <cell r="E496" t="str">
            <v>7.2.4.1.5</v>
          </cell>
          <cell r="F496" t="str">
            <v>Tê de Redução C/Bolsas JGS FºFº DN (150 x 100)mm Inclusive anel de borracha</v>
          </cell>
          <cell r="G496" t="str">
            <v>pç</v>
          </cell>
          <cell r="H496">
            <v>2</v>
          </cell>
          <cell r="I496">
            <v>404.82</v>
          </cell>
          <cell r="J496">
            <v>809.64</v>
          </cell>
          <cell r="K496">
            <v>404.82</v>
          </cell>
          <cell r="L496">
            <v>809.64</v>
          </cell>
        </row>
        <row r="497">
          <cell r="B497">
            <v>1398</v>
          </cell>
          <cell r="D497" t="str">
            <v>F</v>
          </cell>
          <cell r="E497" t="str">
            <v>12.4.16</v>
          </cell>
          <cell r="F497" t="str">
            <v>Tê FoFo JGS DN 150x100 26,000 kg</v>
          </cell>
          <cell r="G497" t="str">
            <v>pç</v>
          </cell>
          <cell r="H497">
            <v>1</v>
          </cell>
          <cell r="I497">
            <v>404.82</v>
          </cell>
          <cell r="J497">
            <v>404.82</v>
          </cell>
          <cell r="K497">
            <v>404.82</v>
          </cell>
          <cell r="L497">
            <v>404.82</v>
          </cell>
        </row>
        <row r="498">
          <cell r="B498">
            <v>493</v>
          </cell>
          <cell r="D498" t="str">
            <v>F</v>
          </cell>
          <cell r="E498" t="str">
            <v>7.2.4.1.6</v>
          </cell>
          <cell r="F498" t="str">
            <v>Tê de Redução C/Bolsas JGS FºFº DN (200 x 100)mm Inclusive anel de borracha</v>
          </cell>
          <cell r="G498" t="str">
            <v>pç</v>
          </cell>
          <cell r="H498">
            <v>1</v>
          </cell>
          <cell r="I498">
            <v>490.69</v>
          </cell>
          <cell r="J498">
            <v>490.69</v>
          </cell>
          <cell r="K498">
            <v>490.69</v>
          </cell>
          <cell r="L498">
            <v>490.69</v>
          </cell>
        </row>
        <row r="499">
          <cell r="B499">
            <v>1399</v>
          </cell>
          <cell r="D499" t="str">
            <v>F</v>
          </cell>
          <cell r="E499" t="str">
            <v>12.4.17</v>
          </cell>
          <cell r="F499" t="str">
            <v>Tê FoFo JGS DN 200x100 36,700 kg</v>
          </cell>
          <cell r="G499" t="str">
            <v>pç</v>
          </cell>
          <cell r="H499">
            <v>1</v>
          </cell>
          <cell r="I499">
            <v>490.69</v>
          </cell>
          <cell r="J499">
            <v>490.69</v>
          </cell>
          <cell r="K499">
            <v>490.69</v>
          </cell>
          <cell r="L499">
            <v>490.69</v>
          </cell>
        </row>
        <row r="500">
          <cell r="B500">
            <v>494</v>
          </cell>
          <cell r="D500" t="str">
            <v>F</v>
          </cell>
          <cell r="E500" t="str">
            <v>7.2.4.1.7</v>
          </cell>
          <cell r="F500" t="str">
            <v>Tê de Redução C/Bolsas JGS FºFº DN (250 x 100)mm Inclusive anel de borracha</v>
          </cell>
          <cell r="G500" t="str">
            <v>pç</v>
          </cell>
          <cell r="H500">
            <v>2</v>
          </cell>
          <cell r="I500">
            <v>607.22</v>
          </cell>
          <cell r="J500">
            <v>1214.44</v>
          </cell>
          <cell r="K500">
            <v>607.22</v>
          </cell>
          <cell r="L500">
            <v>1214.44</v>
          </cell>
        </row>
        <row r="501">
          <cell r="B501">
            <v>1400</v>
          </cell>
          <cell r="D501" t="str">
            <v>F</v>
          </cell>
          <cell r="E501" t="str">
            <v>12.4.18</v>
          </cell>
          <cell r="F501" t="str">
            <v>Tê FoFo JGS DN 300x200 76,600 kg</v>
          </cell>
          <cell r="G501" t="str">
            <v>pç</v>
          </cell>
          <cell r="H501">
            <v>1</v>
          </cell>
          <cell r="I501">
            <v>1054.99</v>
          </cell>
          <cell r="J501">
            <v>1054.99</v>
          </cell>
          <cell r="K501">
            <v>1054.99</v>
          </cell>
          <cell r="L501">
            <v>1054.99</v>
          </cell>
        </row>
        <row r="502">
          <cell r="B502">
            <v>4167</v>
          </cell>
          <cell r="D502" t="str">
            <v>F</v>
          </cell>
          <cell r="E502" t="str">
            <v>10.7.1.2.2</v>
          </cell>
          <cell r="F502" t="str">
            <v>Te fofo c/bolsas PN 10 DN (300x200)mm</v>
          </cell>
          <cell r="G502" t="str">
            <v>pc</v>
          </cell>
          <cell r="H502">
            <v>16</v>
          </cell>
          <cell r="I502">
            <v>1054.99</v>
          </cell>
          <cell r="J502">
            <v>16879.84</v>
          </cell>
          <cell r="K502">
            <v>1054.99</v>
          </cell>
          <cell r="L502">
            <v>16879.84</v>
          </cell>
        </row>
        <row r="503">
          <cell r="B503">
            <v>4168</v>
          </cell>
          <cell r="D503" t="str">
            <v>F</v>
          </cell>
          <cell r="E503" t="str">
            <v>10.7.1.2.3</v>
          </cell>
          <cell r="F503" t="str">
            <v>Te fofo c/bolsas PN 10 DN (400x300)mm</v>
          </cell>
          <cell r="G503" t="str">
            <v>pc</v>
          </cell>
          <cell r="H503">
            <v>2</v>
          </cell>
          <cell r="I503">
            <v>2017.2</v>
          </cell>
          <cell r="J503">
            <v>4034.4</v>
          </cell>
          <cell r="K503">
            <v>2017.2</v>
          </cell>
          <cell r="L503">
            <v>4034.4</v>
          </cell>
        </row>
        <row r="504">
          <cell r="B504">
            <v>569</v>
          </cell>
          <cell r="D504" t="str">
            <v>F</v>
          </cell>
          <cell r="E504" t="str">
            <v>7.2.5.1.11</v>
          </cell>
          <cell r="F504" t="str">
            <v>Tê PVC-PBA (NBR 10351) P/ Rede de Água 90G BBB DN 50mm</v>
          </cell>
          <cell r="G504" t="str">
            <v>un</v>
          </cell>
          <cell r="H504">
            <v>64</v>
          </cell>
          <cell r="I504">
            <v>15</v>
          </cell>
          <cell r="J504">
            <v>960</v>
          </cell>
          <cell r="K504">
            <v>15</v>
          </cell>
          <cell r="L504">
            <v>960</v>
          </cell>
        </row>
        <row r="505">
          <cell r="B505">
            <v>570</v>
          </cell>
          <cell r="D505" t="str">
            <v>F</v>
          </cell>
          <cell r="E505" t="str">
            <v>7.2.5.1.12</v>
          </cell>
          <cell r="F505" t="str">
            <v>Tê PVC-PBA (NBR 10351) P/ Rede de Água 90G BBB DN 75mm</v>
          </cell>
          <cell r="G505" t="str">
            <v>un</v>
          </cell>
          <cell r="H505">
            <v>4</v>
          </cell>
          <cell r="I505">
            <v>37.6</v>
          </cell>
          <cell r="J505">
            <v>150.4</v>
          </cell>
          <cell r="K505">
            <v>37.6</v>
          </cell>
          <cell r="L505">
            <v>150.4</v>
          </cell>
        </row>
        <row r="506">
          <cell r="B506">
            <v>571</v>
          </cell>
          <cell r="D506" t="str">
            <v>F</v>
          </cell>
          <cell r="E506" t="str">
            <v>7.2.5.1.13</v>
          </cell>
          <cell r="F506" t="str">
            <v>Tê PVC-PBA (NBR 10351) P/ Rede de Água 90G BBB DN 100mm</v>
          </cell>
          <cell r="G506" t="str">
            <v>un</v>
          </cell>
          <cell r="H506">
            <v>1</v>
          </cell>
          <cell r="I506">
            <v>69.819999999999993</v>
          </cell>
          <cell r="J506">
            <v>69.819999999999993</v>
          </cell>
          <cell r="K506">
            <v>69.819999999999993</v>
          </cell>
          <cell r="L506">
            <v>69.819999999999993</v>
          </cell>
        </row>
        <row r="507">
          <cell r="B507">
            <v>1481</v>
          </cell>
          <cell r="D507" t="str">
            <v>F</v>
          </cell>
          <cell r="E507" t="str">
            <v>13.4.16</v>
          </cell>
          <cell r="F507" t="str">
            <v>Tê em PVC PBA JE cl20 DN 75</v>
          </cell>
          <cell r="G507" t="str">
            <v>pç</v>
          </cell>
          <cell r="H507">
            <v>3</v>
          </cell>
          <cell r="I507">
            <v>37.6</v>
          </cell>
          <cell r="J507">
            <v>112.8</v>
          </cell>
          <cell r="K507">
            <v>37.6</v>
          </cell>
          <cell r="L507">
            <v>112.8</v>
          </cell>
        </row>
        <row r="508">
          <cell r="B508">
            <v>566</v>
          </cell>
          <cell r="D508" t="str">
            <v>F</v>
          </cell>
          <cell r="E508" t="str">
            <v>7.2.5.1.8</v>
          </cell>
          <cell r="F508" t="str">
            <v>Tê de Redução c/ Bolsas JGS  em PVC-PBA ( 75 x 50)mm P/ Rede de Água 90G BBBB</v>
          </cell>
          <cell r="G508" t="str">
            <v>un</v>
          </cell>
          <cell r="H508">
            <v>14</v>
          </cell>
          <cell r="I508">
            <v>31.27</v>
          </cell>
          <cell r="J508">
            <v>437.78</v>
          </cell>
          <cell r="K508">
            <v>31.27</v>
          </cell>
          <cell r="L508">
            <v>437.78</v>
          </cell>
        </row>
        <row r="509">
          <cell r="B509">
            <v>567</v>
          </cell>
          <cell r="D509" t="str">
            <v>F</v>
          </cell>
          <cell r="E509" t="str">
            <v>7.2.5.1.9</v>
          </cell>
          <cell r="F509" t="str">
            <v xml:space="preserve">Tê de Redução c/ Bolsas JGS  em PVC-PBA ( 100 x 50)mm P/ Rede de Água 90G BBBB </v>
          </cell>
          <cell r="G509" t="str">
            <v>un</v>
          </cell>
          <cell r="H509">
            <v>4</v>
          </cell>
          <cell r="I509">
            <v>56.56</v>
          </cell>
          <cell r="J509">
            <v>226.24</v>
          </cell>
          <cell r="K509">
            <v>56.56</v>
          </cell>
          <cell r="L509">
            <v>226.24</v>
          </cell>
        </row>
        <row r="510">
          <cell r="B510">
            <v>568</v>
          </cell>
          <cell r="D510" t="str">
            <v>F</v>
          </cell>
          <cell r="E510" t="str">
            <v>7.2.5.1.10</v>
          </cell>
          <cell r="F510" t="str">
            <v>Tê de Redução c/ Bolsas JGS  em PVC-PBA ( 100 x 75)mm P/ Rede de Água 90G BBBB</v>
          </cell>
          <cell r="G510" t="str">
            <v>un</v>
          </cell>
          <cell r="H510">
            <v>2</v>
          </cell>
          <cell r="I510">
            <v>61.78</v>
          </cell>
          <cell r="J510">
            <v>123.56</v>
          </cell>
          <cell r="K510">
            <v>61.78</v>
          </cell>
          <cell r="L510">
            <v>123.56</v>
          </cell>
        </row>
        <row r="511">
          <cell r="B511">
            <v>4874</v>
          </cell>
          <cell r="D511" t="str">
            <v>F</v>
          </cell>
          <cell r="E511" t="str">
            <v>12.4.1.1.24</v>
          </cell>
          <cell r="F511" t="str">
            <v>Terminal de aperto para cabor de cobre nu 10mm²</v>
          </cell>
          <cell r="G511" t="str">
            <v>un</v>
          </cell>
          <cell r="H511">
            <v>6</v>
          </cell>
          <cell r="I511">
            <v>2.83</v>
          </cell>
          <cell r="J511">
            <v>16.98</v>
          </cell>
          <cell r="K511">
            <v>2.83</v>
          </cell>
          <cell r="L511">
            <v>16.98</v>
          </cell>
        </row>
        <row r="512">
          <cell r="B512">
            <v>4649</v>
          </cell>
          <cell r="D512" t="str">
            <v>F</v>
          </cell>
          <cell r="E512" t="str">
            <v>12.3.1.1.25</v>
          </cell>
          <cell r="F512" t="str">
            <v>Terminal de aperto para cabor de cobre nu 16mm²</v>
          </cell>
          <cell r="G512" t="str">
            <v>un</v>
          </cell>
          <cell r="H512">
            <v>2</v>
          </cell>
          <cell r="I512">
            <v>3.13</v>
          </cell>
          <cell r="J512">
            <v>6.26</v>
          </cell>
          <cell r="K512">
            <v>3.13</v>
          </cell>
          <cell r="L512">
            <v>6.26</v>
          </cell>
        </row>
        <row r="513">
          <cell r="B513">
            <v>4423</v>
          </cell>
          <cell r="D513" t="str">
            <v>F</v>
          </cell>
          <cell r="E513" t="str">
            <v>12.2.1.1</v>
          </cell>
          <cell r="F513" t="str">
            <v>Terminal de aperto para cabor de cobre nu 35mm²</v>
          </cell>
          <cell r="G513" t="str">
            <v>un</v>
          </cell>
          <cell r="H513">
            <v>2</v>
          </cell>
          <cell r="I513">
            <v>3.28</v>
          </cell>
          <cell r="J513">
            <v>6.56</v>
          </cell>
          <cell r="K513">
            <v>3.28</v>
          </cell>
          <cell r="L513">
            <v>6.56</v>
          </cell>
        </row>
        <row r="514">
          <cell r="B514">
            <v>1725</v>
          </cell>
          <cell r="D514" t="str">
            <v>F</v>
          </cell>
          <cell r="E514" t="str">
            <v>15.5.1.35</v>
          </cell>
          <cell r="F514" t="str">
            <v>Terminal de aperto para condutor de cobre 50mm²</v>
          </cell>
          <cell r="G514" t="str">
            <v>un</v>
          </cell>
          <cell r="H514">
            <v>18</v>
          </cell>
          <cell r="I514">
            <v>4.97</v>
          </cell>
          <cell r="J514">
            <v>89.46</v>
          </cell>
          <cell r="K514">
            <v>4.97</v>
          </cell>
          <cell r="L514">
            <v>89.46</v>
          </cell>
        </row>
        <row r="515">
          <cell r="B515">
            <v>1726</v>
          </cell>
          <cell r="D515" t="str">
            <v>F</v>
          </cell>
          <cell r="E515" t="str">
            <v>15.5.1.36</v>
          </cell>
          <cell r="F515" t="str">
            <v>Terminal de aperto para cabo de cobre 240mm²</v>
          </cell>
          <cell r="G515" t="str">
            <v>un</v>
          </cell>
          <cell r="H515">
            <v>48</v>
          </cell>
          <cell r="I515">
            <v>14.08</v>
          </cell>
          <cell r="J515">
            <v>675.84</v>
          </cell>
          <cell r="K515">
            <v>14.08</v>
          </cell>
          <cell r="L515">
            <v>675.84</v>
          </cell>
        </row>
        <row r="516">
          <cell r="B516">
            <v>2387</v>
          </cell>
          <cell r="D516" t="str">
            <v>F</v>
          </cell>
          <cell r="E516" t="str">
            <v>3.5.10.1.10</v>
          </cell>
          <cell r="F516" t="str">
            <v>Toco c/ Flanges FoFo PN 10, DN 100mm L=0,25m</v>
          </cell>
          <cell r="G516" t="str">
            <v>pç</v>
          </cell>
          <cell r="H516">
            <v>5</v>
          </cell>
          <cell r="I516">
            <v>499.51</v>
          </cell>
          <cell r="J516">
            <v>2497.5500000000002</v>
          </cell>
          <cell r="K516">
            <v>499.51</v>
          </cell>
          <cell r="L516">
            <v>2497.5500000000002</v>
          </cell>
        </row>
        <row r="517">
          <cell r="B517">
            <v>121</v>
          </cell>
          <cell r="D517" t="str">
            <v>F</v>
          </cell>
          <cell r="E517" t="str">
            <v>3.3.1.13</v>
          </cell>
          <cell r="F517" t="str">
            <v>Toco FoFo Flangeado PN  10 DN100  L=0,50 m</v>
          </cell>
          <cell r="G517" t="str">
            <v>un</v>
          </cell>
          <cell r="H517">
            <v>1</v>
          </cell>
          <cell r="I517">
            <v>551.6</v>
          </cell>
          <cell r="J517">
            <v>551.6</v>
          </cell>
          <cell r="K517">
            <v>551.6</v>
          </cell>
          <cell r="L517">
            <v>551.6</v>
          </cell>
        </row>
        <row r="518">
          <cell r="B518">
            <v>3116</v>
          </cell>
          <cell r="D518" t="str">
            <v>F</v>
          </cell>
          <cell r="E518" t="str">
            <v>6.5.10.1.8</v>
          </cell>
          <cell r="F518" t="str">
            <v>Toco c/ Flanges FoFo PN 10, DN 150mm L=0,25m</v>
          </cell>
          <cell r="G518" t="str">
            <v>pç</v>
          </cell>
          <cell r="H518">
            <v>7</v>
          </cell>
          <cell r="I518">
            <v>584.04999999999995</v>
          </cell>
          <cell r="J518">
            <v>4088.35</v>
          </cell>
          <cell r="K518">
            <v>584.04999999999995</v>
          </cell>
          <cell r="L518">
            <v>4088.35</v>
          </cell>
        </row>
        <row r="519">
          <cell r="B519">
            <v>2386</v>
          </cell>
          <cell r="D519" t="str">
            <v>F</v>
          </cell>
          <cell r="E519" t="str">
            <v>3.5.10.1.9</v>
          </cell>
          <cell r="F519" t="str">
            <v>Toco c/ Flanges FoFo PN 10, DN 200mm L=0,25m</v>
          </cell>
          <cell r="G519" t="str">
            <v>pç</v>
          </cell>
          <cell r="H519">
            <v>10</v>
          </cell>
          <cell r="I519">
            <v>1229.97</v>
          </cell>
          <cell r="J519">
            <v>12299.7</v>
          </cell>
          <cell r="K519">
            <v>1229.97</v>
          </cell>
          <cell r="L519">
            <v>12299.7</v>
          </cell>
        </row>
        <row r="520">
          <cell r="B520">
            <v>3465</v>
          </cell>
          <cell r="D520" t="str">
            <v>F</v>
          </cell>
          <cell r="E520" t="str">
            <v>7.5.10.1.8</v>
          </cell>
          <cell r="F520" t="str">
            <v>Toco c/ Flanges FoFo PN 10, DN 400mm L=0,25m</v>
          </cell>
          <cell r="G520" t="str">
            <v>pç</v>
          </cell>
          <cell r="H520">
            <v>1</v>
          </cell>
          <cell r="I520">
            <v>3919.07</v>
          </cell>
          <cell r="J520">
            <v>3919.07</v>
          </cell>
          <cell r="K520">
            <v>3919.07</v>
          </cell>
          <cell r="L520">
            <v>3919.07</v>
          </cell>
        </row>
        <row r="521">
          <cell r="B521">
            <v>3464</v>
          </cell>
          <cell r="D521" t="str">
            <v>F</v>
          </cell>
          <cell r="E521" t="str">
            <v>7.5.10.1.7</v>
          </cell>
          <cell r="F521" t="str">
            <v>Toco c/ Flanges FoFo PN 10, DN 500mm L=0,50m</v>
          </cell>
          <cell r="G521" t="str">
            <v>pç</v>
          </cell>
          <cell r="H521">
            <v>2</v>
          </cell>
          <cell r="I521">
            <v>7192.68</v>
          </cell>
          <cell r="J521">
            <v>14385.36</v>
          </cell>
          <cell r="K521">
            <v>7192.68</v>
          </cell>
          <cell r="L521">
            <v>14385.36</v>
          </cell>
        </row>
        <row r="522">
          <cell r="B522">
            <v>949</v>
          </cell>
          <cell r="D522" t="str">
            <v>F</v>
          </cell>
          <cell r="E522" t="str">
            <v>7.5.3.1.6</v>
          </cell>
          <cell r="F522" t="str">
            <v>Toco c/flange e aba vedacao FoFo PN-10 DN 300</v>
          </cell>
          <cell r="G522" t="str">
            <v>pç</v>
          </cell>
          <cell r="H522">
            <v>1</v>
          </cell>
          <cell r="I522">
            <v>4023.46</v>
          </cell>
          <cell r="J522">
            <v>4023.46</v>
          </cell>
          <cell r="K522">
            <v>4023.46</v>
          </cell>
          <cell r="L522">
            <v>4023.46</v>
          </cell>
        </row>
        <row r="523">
          <cell r="B523">
            <v>954</v>
          </cell>
          <cell r="D523" t="str">
            <v>F</v>
          </cell>
          <cell r="E523" t="str">
            <v>7.5.3.1.11</v>
          </cell>
          <cell r="F523" t="str">
            <v>Toco c/flange e aba vedação FoFo PN-10 DN 400</v>
          </cell>
          <cell r="G523" t="str">
            <v>pç</v>
          </cell>
          <cell r="H523">
            <v>1</v>
          </cell>
          <cell r="I523">
            <v>6270.54</v>
          </cell>
          <cell r="J523">
            <v>6270.54</v>
          </cell>
          <cell r="K523">
            <v>6270.54</v>
          </cell>
          <cell r="L523">
            <v>6270.54</v>
          </cell>
        </row>
        <row r="524">
          <cell r="B524">
            <v>966</v>
          </cell>
          <cell r="D524" t="str">
            <v>F</v>
          </cell>
          <cell r="E524" t="str">
            <v>7.5.3.1.23</v>
          </cell>
          <cell r="F524" t="str">
            <v>Toco c/flange e aba vedacao FoFo PN-10 DN 400,  L=0,70m</v>
          </cell>
          <cell r="G524" t="str">
            <v>pç</v>
          </cell>
          <cell r="H524">
            <v>1</v>
          </cell>
          <cell r="I524">
            <v>6270.54</v>
          </cell>
          <cell r="J524">
            <v>6270.54</v>
          </cell>
          <cell r="K524">
            <v>6270.54</v>
          </cell>
          <cell r="L524">
            <v>6270.54</v>
          </cell>
        </row>
        <row r="525">
          <cell r="B525">
            <v>967</v>
          </cell>
          <cell r="D525" t="str">
            <v>F</v>
          </cell>
          <cell r="E525" t="str">
            <v>7.5.3.1.24</v>
          </cell>
          <cell r="F525" t="str">
            <v>Toco c/flange e aba vedacao FoFo PN-10 DN 400,  L=1,10m</v>
          </cell>
          <cell r="G525" t="str">
            <v>pç</v>
          </cell>
          <cell r="H525">
            <v>1</v>
          </cell>
          <cell r="I525">
            <v>6897.59</v>
          </cell>
          <cell r="J525">
            <v>6897.59</v>
          </cell>
          <cell r="K525">
            <v>6897.59</v>
          </cell>
          <cell r="L525">
            <v>6897.59</v>
          </cell>
        </row>
        <row r="526">
          <cell r="B526">
            <v>1595</v>
          </cell>
          <cell r="D526" t="str">
            <v>F</v>
          </cell>
          <cell r="E526" t="str">
            <v>15.1.1.14</v>
          </cell>
          <cell r="F526" t="str">
            <v>Tomada universal simples 2 pólos + terra 15A - 250V montada em tampa de condulete DN 3/4"</v>
          </cell>
          <cell r="G526" t="str">
            <v>un</v>
          </cell>
          <cell r="H526">
            <v>35</v>
          </cell>
          <cell r="I526">
            <v>10.18</v>
          </cell>
          <cell r="J526">
            <v>356.3</v>
          </cell>
          <cell r="K526">
            <v>10.18</v>
          </cell>
          <cell r="L526">
            <v>356.3</v>
          </cell>
        </row>
        <row r="527">
          <cell r="B527">
            <v>1636</v>
          </cell>
          <cell r="D527" t="str">
            <v>F</v>
          </cell>
          <cell r="E527" t="str">
            <v>15.2.2.27</v>
          </cell>
          <cell r="F527" t="str">
            <v xml:space="preserve">Tomada universal simples de embutir 2 pólos + terra 15A - 250V, com espelho "4 x "2 </v>
          </cell>
          <cell r="G527" t="str">
            <v>un</v>
          </cell>
          <cell r="H527">
            <v>27</v>
          </cell>
          <cell r="I527">
            <v>19.440000000000001</v>
          </cell>
          <cell r="J527">
            <v>524.88</v>
          </cell>
          <cell r="K527">
            <v>19.440000000000001</v>
          </cell>
          <cell r="L527">
            <v>524.88</v>
          </cell>
        </row>
        <row r="528">
          <cell r="B528">
            <v>1671</v>
          </cell>
          <cell r="D528" t="str">
            <v>F</v>
          </cell>
          <cell r="E528" t="str">
            <v>15.3.1.19</v>
          </cell>
          <cell r="F528" t="str">
            <v>Transformador trifásico 40/254V, 5kVA a ser instalado no CCM</v>
          </cell>
          <cell r="G528" t="str">
            <v>un</v>
          </cell>
          <cell r="H528">
            <v>1</v>
          </cell>
          <cell r="I528">
            <v>3111.12</v>
          </cell>
          <cell r="J528">
            <v>3111.12</v>
          </cell>
          <cell r="K528">
            <v>3111.12</v>
          </cell>
          <cell r="L528">
            <v>3111.12</v>
          </cell>
        </row>
        <row r="529">
          <cell r="B529">
            <v>1727</v>
          </cell>
          <cell r="D529" t="str">
            <v>F</v>
          </cell>
          <cell r="E529" t="str">
            <v>15.5.1.37</v>
          </cell>
          <cell r="F529" t="str">
            <v>Transformador trifásico 13.8kV para 380/220V, 112,5kVA, conforme FD</v>
          </cell>
          <cell r="G529" t="str">
            <v>un</v>
          </cell>
          <cell r="H529">
            <v>1</v>
          </cell>
          <cell r="I529">
            <v>21000</v>
          </cell>
          <cell r="J529">
            <v>21000</v>
          </cell>
          <cell r="K529">
            <v>21000</v>
          </cell>
          <cell r="L529">
            <v>21000</v>
          </cell>
        </row>
        <row r="530">
          <cell r="B530">
            <v>4316</v>
          </cell>
          <cell r="D530" t="str">
            <v>F</v>
          </cell>
          <cell r="E530" t="str">
            <v>12.1.1.1.38</v>
          </cell>
          <cell r="F530" t="str">
            <v>Transformador trifásico 13.8kV para 380/220V, 225kVA, conforme FD</v>
          </cell>
          <cell r="G530" t="str">
            <v>un</v>
          </cell>
          <cell r="H530">
            <v>2</v>
          </cell>
          <cell r="I530">
            <v>35392.5</v>
          </cell>
          <cell r="J530">
            <v>70785</v>
          </cell>
          <cell r="K530">
            <v>35392.5</v>
          </cell>
          <cell r="L530">
            <v>70785</v>
          </cell>
        </row>
        <row r="531">
          <cell r="B531">
            <v>1124</v>
          </cell>
          <cell r="D531" t="str">
            <v>F</v>
          </cell>
          <cell r="E531" t="str">
            <v>8.3.3.4</v>
          </cell>
          <cell r="F531" t="str">
            <v xml:space="preserve">Transmissor de pressão ( sensor +transmissor) 24vcc, </v>
          </cell>
          <cell r="G531" t="str">
            <v>UN</v>
          </cell>
          <cell r="H531">
            <v>9</v>
          </cell>
          <cell r="I531">
            <v>3100</v>
          </cell>
          <cell r="J531">
            <v>27900</v>
          </cell>
          <cell r="K531">
            <v>3100</v>
          </cell>
          <cell r="L531">
            <v>27900</v>
          </cell>
        </row>
        <row r="532">
          <cell r="B532">
            <v>1107</v>
          </cell>
          <cell r="D532" t="str">
            <v>F</v>
          </cell>
          <cell r="E532" t="str">
            <v>8.3.1.13</v>
          </cell>
          <cell r="F532" t="str">
            <v>Transmissor de pressão piezoresistivo, analógico (4-20ma), rosca dn 1/2", classe de pressão 300lbs</v>
          </cell>
          <cell r="G532" t="str">
            <v>pc</v>
          </cell>
          <cell r="H532">
            <v>4</v>
          </cell>
          <cell r="I532">
            <v>3100</v>
          </cell>
          <cell r="J532">
            <v>12400</v>
          </cell>
          <cell r="K532">
            <v>3100</v>
          </cell>
          <cell r="L532">
            <v>12400</v>
          </cell>
        </row>
        <row r="533">
          <cell r="B533">
            <v>498</v>
          </cell>
          <cell r="D533" t="str">
            <v>F</v>
          </cell>
          <cell r="E533" t="str">
            <v>7.2.4.1.11</v>
          </cell>
          <cell r="F533" t="str">
            <v>Transmissor de pressão tipo Piezoresistivo "Nivetec 790" (4-20mA) ou similar, Rosca NPT 1/2, DN 1/2"</v>
          </cell>
          <cell r="G533" t="str">
            <v>pç</v>
          </cell>
          <cell r="H533">
            <v>3</v>
          </cell>
          <cell r="I533">
            <v>3100</v>
          </cell>
          <cell r="J533">
            <v>9300</v>
          </cell>
          <cell r="K533">
            <v>3100</v>
          </cell>
          <cell r="L533">
            <v>9300</v>
          </cell>
        </row>
        <row r="534">
          <cell r="B534">
            <v>4203</v>
          </cell>
          <cell r="D534" t="str">
            <v>F</v>
          </cell>
          <cell r="E534" t="str">
            <v>10.7.1.8.1</v>
          </cell>
          <cell r="F534" t="str">
            <v>Tubo concreto armado classe A-2 PB JE NBR 8890 DN 200mm para esgoto sanitário, inclusive com anel de borracha</v>
          </cell>
          <cell r="G534" t="str">
            <v>m</v>
          </cell>
          <cell r="H534">
            <v>54</v>
          </cell>
          <cell r="I534">
            <v>95.42</v>
          </cell>
          <cell r="J534">
            <v>5152.68</v>
          </cell>
          <cell r="K534">
            <v>95.42</v>
          </cell>
          <cell r="L534">
            <v>5152.68</v>
          </cell>
        </row>
        <row r="535">
          <cell r="B535">
            <v>2825</v>
          </cell>
          <cell r="D535" t="str">
            <v>F</v>
          </cell>
          <cell r="E535" t="str">
            <v>6.1.8.1</v>
          </cell>
          <cell r="F535" t="str">
            <v>Tubo concreto armado classe A-2 PB JE NBR 8890 DN 500mm para esgoto sanitário, inclusive com anel de borracha</v>
          </cell>
          <cell r="G535" t="str">
            <v>m</v>
          </cell>
          <cell r="H535">
            <v>825.14</v>
          </cell>
          <cell r="I535">
            <v>156.41999999999999</v>
          </cell>
          <cell r="J535">
            <v>129068.39</v>
          </cell>
          <cell r="K535">
            <v>156.41999999999999</v>
          </cell>
          <cell r="L535">
            <v>129068.39</v>
          </cell>
        </row>
        <row r="536">
          <cell r="B536">
            <v>3270</v>
          </cell>
          <cell r="D536" t="str">
            <v>F</v>
          </cell>
          <cell r="E536" t="str">
            <v>7.1.8.2</v>
          </cell>
          <cell r="F536" t="str">
            <v>Tubo Concreto Armado Classe A-2 PB JE NBR-8890 DN 700mm para esgoto sanitário</v>
          </cell>
          <cell r="G536" t="str">
            <v>m</v>
          </cell>
          <cell r="H536">
            <v>173.49</v>
          </cell>
          <cell r="I536">
            <v>251.11</v>
          </cell>
          <cell r="J536">
            <v>43565.07</v>
          </cell>
          <cell r="K536">
            <v>251.11</v>
          </cell>
          <cell r="L536">
            <v>43565.07</v>
          </cell>
        </row>
        <row r="537">
          <cell r="B537">
            <v>2071</v>
          </cell>
          <cell r="D537" t="str">
            <v>F</v>
          </cell>
          <cell r="E537" t="str">
            <v>2.1.8.1</v>
          </cell>
          <cell r="F537" t="str">
            <v>Tubo Concreto Armado Classe A-2 PB JE NBR-8890 DN 800mm para esgoto sanitário</v>
          </cell>
          <cell r="G537" t="str">
            <v>m</v>
          </cell>
          <cell r="H537">
            <v>212.95</v>
          </cell>
          <cell r="I537">
            <v>290.17</v>
          </cell>
          <cell r="J537">
            <v>61791.7</v>
          </cell>
          <cell r="K537">
            <v>290.17</v>
          </cell>
          <cell r="L537">
            <v>61791.7</v>
          </cell>
        </row>
        <row r="538">
          <cell r="B538">
            <v>2072</v>
          </cell>
          <cell r="D538" t="str">
            <v>F</v>
          </cell>
          <cell r="E538" t="str">
            <v>2.1.8.2</v>
          </cell>
          <cell r="F538" t="str">
            <v>Tubo Concreto Armado Classe A-2 PB JE NBR-8890 DN 900mm para esgoto sanitário</v>
          </cell>
          <cell r="G538" t="str">
            <v>m</v>
          </cell>
          <cell r="H538">
            <v>667.23</v>
          </cell>
          <cell r="I538">
            <v>397.59</v>
          </cell>
          <cell r="J538">
            <v>265283.96999999997</v>
          </cell>
          <cell r="K538">
            <v>397.59</v>
          </cell>
          <cell r="L538">
            <v>265283.96999999997</v>
          </cell>
        </row>
        <row r="539">
          <cell r="B539">
            <v>2073</v>
          </cell>
          <cell r="D539" t="str">
            <v>F</v>
          </cell>
          <cell r="E539" t="str">
            <v>2.1.8.3</v>
          </cell>
          <cell r="F539" t="str">
            <v>Tubo Concreto Armado Classe A-2 PB JE NBR-8890 DN 1000mm para esgoto sanitário</v>
          </cell>
          <cell r="G539" t="str">
            <v>m</v>
          </cell>
          <cell r="H539">
            <v>549.42999999999995</v>
          </cell>
          <cell r="I539">
            <v>425.58</v>
          </cell>
          <cell r="J539">
            <v>233826.41</v>
          </cell>
          <cell r="K539">
            <v>425.58</v>
          </cell>
          <cell r="L539">
            <v>233826.41</v>
          </cell>
        </row>
        <row r="540">
          <cell r="B540">
            <v>232</v>
          </cell>
          <cell r="D540" t="str">
            <v>F</v>
          </cell>
          <cell r="E540" t="str">
            <v>4.4.1.40</v>
          </cell>
          <cell r="F540" t="str">
            <v>Tubo de aço com pontas para junta alvenius DN 600 mm L = 1,25 m</v>
          </cell>
          <cell r="G540" t="str">
            <v>pc</v>
          </cell>
          <cell r="H540">
            <v>1</v>
          </cell>
          <cell r="I540">
            <v>7344.51</v>
          </cell>
          <cell r="J540">
            <v>7344.51</v>
          </cell>
          <cell r="K540">
            <v>7344.51</v>
          </cell>
          <cell r="L540">
            <v>7344.51</v>
          </cell>
        </row>
        <row r="541">
          <cell r="B541">
            <v>223</v>
          </cell>
          <cell r="D541" t="str">
            <v>F</v>
          </cell>
          <cell r="E541" t="str">
            <v>4.4.1.31</v>
          </cell>
          <cell r="F541" t="str">
            <v>Tubo de aço c/ flange e  ponta DN 400 mm L = 0,50 m</v>
          </cell>
          <cell r="G541" t="str">
            <v>pc</v>
          </cell>
          <cell r="H541">
            <v>8</v>
          </cell>
          <cell r="I541">
            <v>2175.27</v>
          </cell>
          <cell r="J541">
            <v>17402.16</v>
          </cell>
          <cell r="K541">
            <v>2175.27</v>
          </cell>
          <cell r="L541">
            <v>17402.16</v>
          </cell>
        </row>
        <row r="542">
          <cell r="B542">
            <v>222</v>
          </cell>
          <cell r="D542" t="str">
            <v>F</v>
          </cell>
          <cell r="E542" t="str">
            <v>4.4.1.30</v>
          </cell>
          <cell r="F542" t="str">
            <v>Tubo de aço c/ flange e  ponta DN 600 mm L = 0,50 m</v>
          </cell>
          <cell r="G542" t="str">
            <v>pc</v>
          </cell>
          <cell r="H542">
            <v>8</v>
          </cell>
          <cell r="I542">
            <v>4036.8</v>
          </cell>
          <cell r="J542">
            <v>32294.400000000001</v>
          </cell>
          <cell r="K542">
            <v>4036.8</v>
          </cell>
          <cell r="L542">
            <v>32294.400000000001</v>
          </cell>
        </row>
        <row r="543">
          <cell r="B543">
            <v>229</v>
          </cell>
          <cell r="D543" t="str">
            <v>F</v>
          </cell>
          <cell r="E543" t="str">
            <v>4.4.1.37</v>
          </cell>
          <cell r="F543" t="str">
            <v>Tubo de aço c/ flange e  ponta para junta alvenius DN 600 mm L = 1,20 m</v>
          </cell>
          <cell r="G543" t="str">
            <v>pc</v>
          </cell>
          <cell r="H543">
            <v>1</v>
          </cell>
          <cell r="I543">
            <v>7344.51</v>
          </cell>
          <cell r="J543">
            <v>7344.51</v>
          </cell>
          <cell r="K543">
            <v>7344.51</v>
          </cell>
          <cell r="L543">
            <v>7344.51</v>
          </cell>
        </row>
        <row r="544">
          <cell r="B544">
            <v>201</v>
          </cell>
          <cell r="D544" t="str">
            <v>F</v>
          </cell>
          <cell r="E544" t="str">
            <v>4.4.1.9</v>
          </cell>
          <cell r="F544" t="str">
            <v>Tubo de aço c/ flange e  ponta DN 600 mm L = 2,15 m</v>
          </cell>
          <cell r="G544" t="str">
            <v>pc</v>
          </cell>
          <cell r="H544">
            <v>4</v>
          </cell>
          <cell r="I544">
            <v>11835.48</v>
          </cell>
          <cell r="J544">
            <v>47341.919999999998</v>
          </cell>
          <cell r="K544">
            <v>11835.48</v>
          </cell>
          <cell r="L544">
            <v>47341.919999999998</v>
          </cell>
        </row>
        <row r="545">
          <cell r="B545">
            <v>239</v>
          </cell>
          <cell r="D545" t="str">
            <v>F</v>
          </cell>
          <cell r="E545" t="str">
            <v>4.4.1.47</v>
          </cell>
          <cell r="F545" t="str">
            <v>Tubo de aço c/ pontas p/ junta alvenius e flangeada DN 600 mm L = 2,15 m</v>
          </cell>
          <cell r="G545" t="str">
            <v>pc</v>
          </cell>
          <cell r="H545">
            <v>1</v>
          </cell>
          <cell r="I545">
            <v>10162.200000000001</v>
          </cell>
          <cell r="J545">
            <v>10162.200000000001</v>
          </cell>
          <cell r="K545">
            <v>10162.200000000001</v>
          </cell>
          <cell r="L545">
            <v>10162.200000000001</v>
          </cell>
        </row>
        <row r="546">
          <cell r="B546">
            <v>117</v>
          </cell>
          <cell r="D546" t="str">
            <v>F</v>
          </cell>
          <cell r="E546" t="str">
            <v>3.3.1.9</v>
          </cell>
          <cell r="F546" t="str">
            <v xml:space="preserve">Tubo de aço c/ flange e Ponta DN 600 L=3,40 </v>
          </cell>
          <cell r="G546" t="str">
            <v>un</v>
          </cell>
          <cell r="H546">
            <v>1</v>
          </cell>
          <cell r="I546">
            <v>17745.72</v>
          </cell>
          <cell r="J546">
            <v>17745.72</v>
          </cell>
          <cell r="K546">
            <v>17745.72</v>
          </cell>
          <cell r="L546">
            <v>17745.72</v>
          </cell>
        </row>
        <row r="547">
          <cell r="B547">
            <v>217</v>
          </cell>
          <cell r="D547" t="str">
            <v>F</v>
          </cell>
          <cell r="E547" t="str">
            <v>4.4.1.25</v>
          </cell>
          <cell r="F547" t="str">
            <v>Tubo de aço c/ flange e  ponta DN 1000 mm L = 1,90 m</v>
          </cell>
          <cell r="G547" t="str">
            <v>pc</v>
          </cell>
          <cell r="H547">
            <v>2</v>
          </cell>
          <cell r="I547">
            <v>30160.86</v>
          </cell>
          <cell r="J547">
            <v>60321.72</v>
          </cell>
          <cell r="K547">
            <v>30160.86</v>
          </cell>
          <cell r="L547">
            <v>60321.72</v>
          </cell>
        </row>
        <row r="548">
          <cell r="B548">
            <v>218</v>
          </cell>
          <cell r="D548" t="str">
            <v>F</v>
          </cell>
          <cell r="E548" t="str">
            <v>4.4.1.26</v>
          </cell>
          <cell r="F548" t="str">
            <v>Tubo de aço c/ flange e  ponta DN 1000 mm L = 8,80 m</v>
          </cell>
          <cell r="G548" t="str">
            <v>pc</v>
          </cell>
          <cell r="H548">
            <v>1</v>
          </cell>
          <cell r="I548">
            <v>123410.37</v>
          </cell>
          <cell r="J548">
            <v>123410.37</v>
          </cell>
          <cell r="K548">
            <v>123410.37</v>
          </cell>
          <cell r="L548">
            <v>123410.37</v>
          </cell>
        </row>
        <row r="549">
          <cell r="B549">
            <v>210</v>
          </cell>
          <cell r="D549" t="str">
            <v>F</v>
          </cell>
          <cell r="E549" t="str">
            <v>4.4.1.18</v>
          </cell>
          <cell r="F549" t="str">
            <v>Tubo de aço c/ flanges DN 400 mm L = 0,45 m 169,935 kg</v>
          </cell>
          <cell r="G549" t="str">
            <v>pc</v>
          </cell>
          <cell r="H549">
            <v>2</v>
          </cell>
          <cell r="I549">
            <v>2877.45</v>
          </cell>
          <cell r="J549">
            <v>5754.9</v>
          </cell>
          <cell r="K549">
            <v>2877.45</v>
          </cell>
          <cell r="L549">
            <v>5754.9</v>
          </cell>
        </row>
        <row r="550">
          <cell r="B550">
            <v>225</v>
          </cell>
          <cell r="D550" t="str">
            <v>F</v>
          </cell>
          <cell r="E550" t="str">
            <v>4.4.1.33</v>
          </cell>
          <cell r="F550" t="str">
            <v>Tubo de aço c/ flanges DN 400 mm L = 1,00 m</v>
          </cell>
          <cell r="G550" t="str">
            <v>pc</v>
          </cell>
          <cell r="H550">
            <v>8</v>
          </cell>
          <cell r="I550">
            <v>4347.54</v>
          </cell>
          <cell r="J550">
            <v>34780.32</v>
          </cell>
          <cell r="K550">
            <v>4347.54</v>
          </cell>
          <cell r="L550">
            <v>34780.32</v>
          </cell>
        </row>
        <row r="551">
          <cell r="B551">
            <v>212</v>
          </cell>
          <cell r="D551" t="str">
            <v>F</v>
          </cell>
          <cell r="E551" t="str">
            <v>4.4.1.20</v>
          </cell>
          <cell r="F551" t="str">
            <v>Tubo de aço c/ flanges DN 400 mm L = 1,35 m 100,610 kg</v>
          </cell>
          <cell r="G551" t="str">
            <v>pc</v>
          </cell>
          <cell r="H551">
            <v>2</v>
          </cell>
          <cell r="I551">
            <v>5282.79</v>
          </cell>
          <cell r="J551">
            <v>10565.58</v>
          </cell>
          <cell r="K551">
            <v>5282.79</v>
          </cell>
          <cell r="L551">
            <v>10565.58</v>
          </cell>
        </row>
        <row r="552">
          <cell r="B552">
            <v>213</v>
          </cell>
          <cell r="D552" t="str">
            <v>F</v>
          </cell>
          <cell r="E552" t="str">
            <v>4.4.1.21</v>
          </cell>
          <cell r="F552" t="str">
            <v>Tubo de aço c/ flanges DN 400 mm L = 1,80 m 100,610 kg</v>
          </cell>
          <cell r="G552" t="str">
            <v>pc</v>
          </cell>
          <cell r="H552">
            <v>2</v>
          </cell>
          <cell r="I552">
            <v>6486.96</v>
          </cell>
          <cell r="J552">
            <v>12973.92</v>
          </cell>
          <cell r="K552">
            <v>6486.96</v>
          </cell>
          <cell r="L552">
            <v>12973.92</v>
          </cell>
        </row>
        <row r="553">
          <cell r="B553">
            <v>207</v>
          </cell>
          <cell r="D553" t="str">
            <v>F</v>
          </cell>
          <cell r="E553" t="str">
            <v>4.4.1.15</v>
          </cell>
          <cell r="F553" t="str">
            <v>Tubo de aço c/ flanges DN 500 mm L = 0,45 m 116,780 kg</v>
          </cell>
          <cell r="G553" t="str">
            <v>pc</v>
          </cell>
          <cell r="H553">
            <v>8</v>
          </cell>
          <cell r="I553">
            <v>3908.31</v>
          </cell>
          <cell r="J553">
            <v>31266.48</v>
          </cell>
          <cell r="K553">
            <v>3908.31</v>
          </cell>
          <cell r="L553">
            <v>31266.48</v>
          </cell>
        </row>
        <row r="554">
          <cell r="B554">
            <v>199</v>
          </cell>
          <cell r="D554" t="str">
            <v>F</v>
          </cell>
          <cell r="E554" t="str">
            <v>4.4.1.7</v>
          </cell>
          <cell r="F554" t="str">
            <v>Tubo de aço c/ flanges DN 600 mm L = 0,40 m 152,320 kg</v>
          </cell>
          <cell r="G554" t="str">
            <v>pc</v>
          </cell>
          <cell r="H554">
            <v>2</v>
          </cell>
          <cell r="I554">
            <v>5237.97</v>
          </cell>
          <cell r="J554">
            <v>10475.94</v>
          </cell>
          <cell r="K554">
            <v>5237.97</v>
          </cell>
          <cell r="L554">
            <v>10475.94</v>
          </cell>
        </row>
        <row r="555">
          <cell r="B555">
            <v>237</v>
          </cell>
          <cell r="D555" t="str">
            <v>F</v>
          </cell>
          <cell r="E555" t="str">
            <v>4.4.1.45</v>
          </cell>
          <cell r="F555" t="str">
            <v>Tubo de aço c/ flanges DN 600 mm L = 1,40 m</v>
          </cell>
          <cell r="G555" t="str">
            <v>pc</v>
          </cell>
          <cell r="H555">
            <v>1</v>
          </cell>
          <cell r="I555">
            <v>9964.98</v>
          </cell>
          <cell r="J555">
            <v>9964.98</v>
          </cell>
          <cell r="K555">
            <v>9964.98</v>
          </cell>
          <cell r="L555">
            <v>9964.98</v>
          </cell>
        </row>
        <row r="556">
          <cell r="B556">
            <v>234</v>
          </cell>
          <cell r="D556" t="str">
            <v>F</v>
          </cell>
          <cell r="E556" t="str">
            <v>4.4.1.42</v>
          </cell>
          <cell r="F556" t="str">
            <v>Tubo de aço c/ flanges DN 600 mm L = 2,20 m</v>
          </cell>
          <cell r="G556" t="str">
            <v>pc</v>
          </cell>
          <cell r="H556">
            <v>2</v>
          </cell>
          <cell r="I556">
            <v>13744.8</v>
          </cell>
          <cell r="J556">
            <v>27489.599999999999</v>
          </cell>
          <cell r="K556">
            <v>13744.8</v>
          </cell>
          <cell r="L556">
            <v>27489.599999999999</v>
          </cell>
        </row>
        <row r="557">
          <cell r="B557">
            <v>228</v>
          </cell>
          <cell r="D557" t="str">
            <v>F</v>
          </cell>
          <cell r="E557" t="str">
            <v>4.4.1.36</v>
          </cell>
          <cell r="F557" t="str">
            <v>Tubo de aço c/ flanges DN 600 mm L = 4,60 m</v>
          </cell>
          <cell r="G557" t="str">
            <v>pc</v>
          </cell>
          <cell r="H557">
            <v>6</v>
          </cell>
          <cell r="I557">
            <v>25090.23</v>
          </cell>
          <cell r="J557">
            <v>150541.38</v>
          </cell>
          <cell r="K557">
            <v>25090.23</v>
          </cell>
          <cell r="L557">
            <v>150541.38</v>
          </cell>
        </row>
        <row r="558">
          <cell r="B558">
            <v>119</v>
          </cell>
          <cell r="D558" t="str">
            <v>F</v>
          </cell>
          <cell r="E558" t="str">
            <v>3.3.1.11</v>
          </cell>
          <cell r="F558" t="str">
            <v>Tubo em aço, com Flanges(Peça Especial) com curva 90° Conforme det 02 TFL  PN-10 DN 600 mm L =3,25 m</v>
          </cell>
          <cell r="G558" t="str">
            <v>un</v>
          </cell>
          <cell r="H558">
            <v>1</v>
          </cell>
          <cell r="I558">
            <v>30035.37</v>
          </cell>
          <cell r="J558">
            <v>30035.37</v>
          </cell>
          <cell r="K558">
            <v>30035.37</v>
          </cell>
          <cell r="L558">
            <v>30035.37</v>
          </cell>
        </row>
        <row r="559">
          <cell r="B559">
            <v>1482</v>
          </cell>
          <cell r="D559" t="str">
            <v>F</v>
          </cell>
          <cell r="E559" t="str">
            <v>13.4.17</v>
          </cell>
          <cell r="F559" t="str">
            <v>Tubo cilindrico em fofo pn10, DN 100 L=1,00m 17,200 kg</v>
          </cell>
          <cell r="G559" t="str">
            <v>pç</v>
          </cell>
          <cell r="H559">
            <v>4</v>
          </cell>
          <cell r="I559">
            <v>299.86</v>
          </cell>
          <cell r="J559">
            <v>1199.44</v>
          </cell>
          <cell r="K559">
            <v>299.86</v>
          </cell>
          <cell r="L559">
            <v>1199.44</v>
          </cell>
        </row>
        <row r="560">
          <cell r="B560">
            <v>1483</v>
          </cell>
          <cell r="D560" t="str">
            <v>F</v>
          </cell>
          <cell r="E560" t="str">
            <v>13.4.18</v>
          </cell>
          <cell r="F560" t="str">
            <v>Tubo cilindrico em fofo pn10, DN 150 L=1,00m 26,000 kg</v>
          </cell>
          <cell r="G560" t="str">
            <v>pç</v>
          </cell>
          <cell r="H560">
            <v>2</v>
          </cell>
          <cell r="I560">
            <v>415.17</v>
          </cell>
          <cell r="J560">
            <v>830.34</v>
          </cell>
          <cell r="K560">
            <v>415.17</v>
          </cell>
          <cell r="L560">
            <v>830.34</v>
          </cell>
        </row>
        <row r="561">
          <cell r="B561">
            <v>413</v>
          </cell>
          <cell r="D561" t="str">
            <v>F</v>
          </cell>
          <cell r="E561" t="str">
            <v>7.1.5.2</v>
          </cell>
          <cell r="F561" t="str">
            <v>Tubos de FoFo ductil cilindricos (tcl) DN 500, L=0,50m  60,900kg</v>
          </cell>
          <cell r="G561" t="str">
            <v>pc</v>
          </cell>
          <cell r="H561">
            <v>2</v>
          </cell>
          <cell r="I561">
            <v>1010.94</v>
          </cell>
          <cell r="J561">
            <v>2021.88</v>
          </cell>
          <cell r="K561">
            <v>1010.94</v>
          </cell>
          <cell r="L561">
            <v>2021.88</v>
          </cell>
        </row>
        <row r="562">
          <cell r="B562">
            <v>3752</v>
          </cell>
          <cell r="D562" t="str">
            <v>F</v>
          </cell>
          <cell r="E562" t="str">
            <v>8.5.10.1.8</v>
          </cell>
          <cell r="F562" t="str">
            <v>Tubo FoFo Cilindrico TCL DN 250mm</v>
          </cell>
          <cell r="G562" t="str">
            <v>m</v>
          </cell>
          <cell r="H562">
            <v>2</v>
          </cell>
          <cell r="I562">
            <v>729.7</v>
          </cell>
          <cell r="J562">
            <v>1459.4</v>
          </cell>
          <cell r="K562">
            <v>729.7</v>
          </cell>
          <cell r="L562">
            <v>1459.4</v>
          </cell>
        </row>
        <row r="563">
          <cell r="B563">
            <v>1103</v>
          </cell>
          <cell r="D563" t="str">
            <v>F</v>
          </cell>
          <cell r="E563" t="str">
            <v>8.3.1.9</v>
          </cell>
          <cell r="F563" t="str">
            <v>Tubo cilindrico fofo dn  300 57,100 kg</v>
          </cell>
          <cell r="G563" t="str">
            <v>m</v>
          </cell>
          <cell r="H563">
            <v>8</v>
          </cell>
          <cell r="I563">
            <v>919.67</v>
          </cell>
          <cell r="J563">
            <v>7357.36</v>
          </cell>
          <cell r="K563">
            <v>919.67</v>
          </cell>
          <cell r="L563">
            <v>7357.36</v>
          </cell>
        </row>
        <row r="564">
          <cell r="B564">
            <v>2682</v>
          </cell>
          <cell r="D564" t="str">
            <v>F</v>
          </cell>
          <cell r="E564" t="str">
            <v>4.5.10.1.8</v>
          </cell>
          <cell r="F564" t="str">
            <v>Tubo FoFo Cilindrico TCL DN 350mm</v>
          </cell>
          <cell r="G564" t="str">
            <v>m</v>
          </cell>
          <cell r="H564">
            <v>1</v>
          </cell>
          <cell r="I564">
            <v>1203.98</v>
          </cell>
          <cell r="J564">
            <v>1203.98</v>
          </cell>
          <cell r="K564">
            <v>1203.98</v>
          </cell>
          <cell r="L564">
            <v>1203.98</v>
          </cell>
        </row>
        <row r="565">
          <cell r="B565">
            <v>2385</v>
          </cell>
          <cell r="D565" t="str">
            <v>F</v>
          </cell>
          <cell r="E565" t="str">
            <v>3.5.10.1.8</v>
          </cell>
          <cell r="F565" t="str">
            <v>Tubo FoFo Cilindrico TCL DN 400mm</v>
          </cell>
          <cell r="G565" t="str">
            <v>m</v>
          </cell>
          <cell r="H565">
            <v>1</v>
          </cell>
          <cell r="I565">
            <v>1430.18</v>
          </cell>
          <cell r="J565">
            <v>1430.18</v>
          </cell>
          <cell r="K565">
            <v>1430.18</v>
          </cell>
          <cell r="L565">
            <v>1430.18</v>
          </cell>
        </row>
        <row r="566">
          <cell r="B566">
            <v>3463</v>
          </cell>
          <cell r="D566" t="str">
            <v>F</v>
          </cell>
          <cell r="E566" t="str">
            <v>7.5.10.1.6</v>
          </cell>
          <cell r="F566" t="str">
            <v>Tubo FoFo Cilindrico TCL DN 800mm</v>
          </cell>
          <cell r="G566" t="str">
            <v>m</v>
          </cell>
          <cell r="H566">
            <v>1</v>
          </cell>
          <cell r="I566">
            <v>3782.12</v>
          </cell>
          <cell r="J566">
            <v>3782.12</v>
          </cell>
          <cell r="K566">
            <v>3782.12</v>
          </cell>
          <cell r="L566">
            <v>3782.12</v>
          </cell>
        </row>
        <row r="567">
          <cell r="B567">
            <v>3055</v>
          </cell>
          <cell r="D567" t="str">
            <v>F</v>
          </cell>
          <cell r="E567" t="str">
            <v>6.4.7.1.1</v>
          </cell>
          <cell r="F567" t="str">
            <v>Tubo FoFo integral c/ponta e bolsa p/ esgoto sanitário JGS DN 150 mm, inclusive anel de borracha</v>
          </cell>
          <cell r="G567" t="str">
            <v>m</v>
          </cell>
          <cell r="H567">
            <v>678</v>
          </cell>
          <cell r="I567">
            <v>290.24</v>
          </cell>
          <cell r="J567">
            <v>196782.72</v>
          </cell>
          <cell r="K567">
            <v>290.24</v>
          </cell>
          <cell r="L567">
            <v>196782.72</v>
          </cell>
        </row>
        <row r="568">
          <cell r="B568">
            <v>3691</v>
          </cell>
          <cell r="D568" t="str">
            <v>F</v>
          </cell>
          <cell r="E568" t="str">
            <v>8.4.7.1.1</v>
          </cell>
          <cell r="F568" t="str">
            <v>Tubo FoFo integral c/ponta e bolsa p/ esgoto sanitário JGS DN 200 mm, inclusive anel de borracha</v>
          </cell>
          <cell r="G568" t="str">
            <v>m</v>
          </cell>
          <cell r="H568">
            <v>524</v>
          </cell>
          <cell r="I568">
            <v>391.59</v>
          </cell>
          <cell r="J568">
            <v>205193.16</v>
          </cell>
          <cell r="K568">
            <v>391.59</v>
          </cell>
          <cell r="L568">
            <v>205193.16</v>
          </cell>
        </row>
        <row r="569">
          <cell r="B569">
            <v>2322</v>
          </cell>
          <cell r="D569" t="str">
            <v>F</v>
          </cell>
          <cell r="E569" t="str">
            <v>3.4.7.1.1</v>
          </cell>
          <cell r="F569" t="str">
            <v>Tubo FoFo integral c/ponta e bolsa p/ esgoto sanitário JGS DN 250 mm, inclusive anel de borracha</v>
          </cell>
          <cell r="G569" t="str">
            <v>m</v>
          </cell>
          <cell r="H569">
            <v>1790</v>
          </cell>
          <cell r="I569">
            <v>502.92</v>
          </cell>
          <cell r="J569">
            <v>900226.8</v>
          </cell>
          <cell r="K569">
            <v>502.92</v>
          </cell>
          <cell r="L569">
            <v>900226.8</v>
          </cell>
        </row>
        <row r="570">
          <cell r="B570">
            <v>3397</v>
          </cell>
          <cell r="D570" t="str">
            <v>F</v>
          </cell>
          <cell r="E570" t="str">
            <v>7.4.7.1.1</v>
          </cell>
          <cell r="F570" t="str">
            <v>Tubo FoFo integral c/ponta e bolsa p/ esgoto sanitário JGS DN 500 mm, inclusive anel de borracha</v>
          </cell>
          <cell r="G570" t="str">
            <v>m</v>
          </cell>
          <cell r="H570">
            <v>1725</v>
          </cell>
          <cell r="I570">
            <v>1349.88</v>
          </cell>
          <cell r="J570">
            <v>2328543</v>
          </cell>
          <cell r="K570">
            <v>1349.88</v>
          </cell>
          <cell r="L570">
            <v>2328543</v>
          </cell>
        </row>
        <row r="571">
          <cell r="B571">
            <v>4196</v>
          </cell>
          <cell r="D571" t="str">
            <v>F</v>
          </cell>
          <cell r="E571" t="str">
            <v>10.7.1.7.2</v>
          </cell>
          <cell r="F571" t="str">
            <v>Tubo FoFo c/ bolsas TB PN 10 DN 600mm L= 16,40m</v>
          </cell>
          <cell r="G571" t="str">
            <v>pc</v>
          </cell>
          <cell r="H571">
            <v>2</v>
          </cell>
          <cell r="I571">
            <v>26072.44</v>
          </cell>
          <cell r="J571">
            <v>52144.88</v>
          </cell>
          <cell r="K571">
            <v>26072.44</v>
          </cell>
          <cell r="L571">
            <v>52144.88</v>
          </cell>
        </row>
        <row r="572">
          <cell r="B572">
            <v>1894</v>
          </cell>
          <cell r="D572" t="str">
            <v>F</v>
          </cell>
          <cell r="E572" t="str">
            <v>18.3.1.1</v>
          </cell>
          <cell r="F572" t="str">
            <v>Tubo FoFo classe K-7 JGS DN 400 mm, inclusive anel de borracha</v>
          </cell>
          <cell r="G572" t="str">
            <v>m</v>
          </cell>
          <cell r="H572">
            <v>36</v>
          </cell>
          <cell r="I572">
            <v>900.99</v>
          </cell>
          <cell r="J572">
            <v>32435.64</v>
          </cell>
          <cell r="K572">
            <v>900.99</v>
          </cell>
          <cell r="L572">
            <v>32435.64</v>
          </cell>
        </row>
        <row r="573">
          <cell r="B573">
            <v>388</v>
          </cell>
          <cell r="D573" t="str">
            <v>F</v>
          </cell>
          <cell r="E573" t="str">
            <v>7.1.4.1</v>
          </cell>
          <cell r="F573" t="str">
            <v>Tubo de fofo ductil K7 ponta e bolsa c/ junta elastica (jgs), incluindo aneis de borracha DN 400  78,100kg</v>
          </cell>
          <cell r="G573" t="str">
            <v>m</v>
          </cell>
          <cell r="H573">
            <v>2292.7800000000002</v>
          </cell>
          <cell r="I573">
            <v>900.99</v>
          </cell>
          <cell r="J573">
            <v>2065771.85</v>
          </cell>
          <cell r="K573">
            <v>900.99</v>
          </cell>
          <cell r="L573">
            <v>2065771.85</v>
          </cell>
        </row>
        <row r="574">
          <cell r="B574">
            <v>488</v>
          </cell>
          <cell r="D574" t="str">
            <v>F</v>
          </cell>
          <cell r="E574" t="str">
            <v>7.2.4.1.1</v>
          </cell>
          <cell r="F574" t="str">
            <v>Tubo FºFº c/ ponta e bolsa classe K-7 JGS DN 300 mm, L= 1,50m</v>
          </cell>
          <cell r="G574" t="str">
            <v>pç</v>
          </cell>
          <cell r="H574">
            <v>1</v>
          </cell>
          <cell r="I574">
            <v>865.32</v>
          </cell>
          <cell r="J574">
            <v>865.32</v>
          </cell>
          <cell r="K574">
            <v>865.32</v>
          </cell>
          <cell r="L574">
            <v>865.32</v>
          </cell>
        </row>
        <row r="575">
          <cell r="B575">
            <v>416</v>
          </cell>
          <cell r="D575" t="str">
            <v>F</v>
          </cell>
          <cell r="E575" t="str">
            <v>7.1.5.5</v>
          </cell>
          <cell r="F575" t="str">
            <v>Tubo de fofo ductil K7 ponta e bolsa c/ junta elastica (jgs), incluindo aneis de borracha DN 400, L=6,00m  468,600kg</v>
          </cell>
          <cell r="G575" t="str">
            <v>pc</v>
          </cell>
          <cell r="H575">
            <v>2</v>
          </cell>
          <cell r="I575">
            <v>5405.95</v>
          </cell>
          <cell r="J575">
            <v>10811.9</v>
          </cell>
          <cell r="K575">
            <v>5405.95</v>
          </cell>
          <cell r="L575">
            <v>10811.9</v>
          </cell>
        </row>
        <row r="576">
          <cell r="B576">
            <v>240</v>
          </cell>
          <cell r="D576" t="str">
            <v>F</v>
          </cell>
          <cell r="E576" t="str">
            <v>4.4.1.48</v>
          </cell>
          <cell r="F576" t="str">
            <v>Tubo de fofo ductil k7 ponta e bolsa c/ junta elastica (jgs), incluindo aneis de borracha, DN 800 mm L = 7,00 m</v>
          </cell>
          <cell r="G576" t="str">
            <v>pc</v>
          </cell>
          <cell r="H576">
            <v>3</v>
          </cell>
          <cell r="I576">
            <v>16462.990000000002</v>
          </cell>
          <cell r="J576">
            <v>49388.97</v>
          </cell>
          <cell r="K576">
            <v>16462.990000000002</v>
          </cell>
          <cell r="L576">
            <v>49388.97</v>
          </cell>
        </row>
        <row r="577">
          <cell r="B577">
            <v>2677</v>
          </cell>
          <cell r="D577" t="str">
            <v>F</v>
          </cell>
          <cell r="E577" t="str">
            <v>4.5.10.1.3</v>
          </cell>
          <cell r="F577" t="str">
            <v>Tubo FoFo c/flanges TFL PN 10 DN 100mm L=1,40m</v>
          </cell>
          <cell r="G577" t="str">
            <v>pç</v>
          </cell>
          <cell r="H577">
            <v>1</v>
          </cell>
          <cell r="I577">
            <v>639.29</v>
          </cell>
          <cell r="J577">
            <v>639.29</v>
          </cell>
          <cell r="K577">
            <v>639.29</v>
          </cell>
          <cell r="L577">
            <v>639.29</v>
          </cell>
        </row>
        <row r="578">
          <cell r="B578">
            <v>2678</v>
          </cell>
          <cell r="D578" t="str">
            <v>F</v>
          </cell>
          <cell r="E578" t="str">
            <v>4.5.10.1.4</v>
          </cell>
          <cell r="F578" t="str">
            <v>Tubo FoFo c/flanges TFL PN 10 DN 100mm L=2,10m</v>
          </cell>
          <cell r="G578" t="str">
            <v>pç</v>
          </cell>
          <cell r="H578">
            <v>1</v>
          </cell>
          <cell r="I578">
            <v>918.2</v>
          </cell>
          <cell r="J578">
            <v>918.2</v>
          </cell>
          <cell r="K578">
            <v>918.2</v>
          </cell>
          <cell r="L578">
            <v>918.2</v>
          </cell>
        </row>
        <row r="579">
          <cell r="B579">
            <v>118</v>
          </cell>
          <cell r="D579" t="str">
            <v>F</v>
          </cell>
          <cell r="E579" t="str">
            <v>3.3.1.10</v>
          </cell>
          <cell r="F579" t="str">
            <v>Tubo FoFo com Flanges(Peça Especial) TFL  PN-10 DN 100 mm L = 2,20 m</v>
          </cell>
          <cell r="G579" t="str">
            <v>un</v>
          </cell>
          <cell r="H579">
            <v>8</v>
          </cell>
          <cell r="I579">
            <v>955.84</v>
          </cell>
          <cell r="J579">
            <v>7646.72</v>
          </cell>
          <cell r="K579">
            <v>955.84</v>
          </cell>
          <cell r="L579">
            <v>7646.72</v>
          </cell>
        </row>
        <row r="580">
          <cell r="B580">
            <v>2381</v>
          </cell>
          <cell r="D580" t="str">
            <v>F</v>
          </cell>
          <cell r="E580" t="str">
            <v>3.5.10.1.4</v>
          </cell>
          <cell r="F580" t="str">
            <v>Tubo FoFo c/flanges TFL PN 10 DN 100mm L=3,10m</v>
          </cell>
          <cell r="G580" t="str">
            <v>pç</v>
          </cell>
          <cell r="H580">
            <v>1</v>
          </cell>
          <cell r="I580">
            <v>1269.57</v>
          </cell>
          <cell r="J580">
            <v>1269.57</v>
          </cell>
          <cell r="K580">
            <v>1269.57</v>
          </cell>
          <cell r="L580">
            <v>1269.57</v>
          </cell>
        </row>
        <row r="581">
          <cell r="B581">
            <v>2380</v>
          </cell>
          <cell r="D581" t="str">
            <v>F</v>
          </cell>
          <cell r="E581" t="str">
            <v>3.5.10.1.3</v>
          </cell>
          <cell r="F581" t="str">
            <v>Tubo FoFo c/flanges TFL PN 10 DN 100mm L=4,69m</v>
          </cell>
          <cell r="G581" t="str">
            <v>pç</v>
          </cell>
          <cell r="H581">
            <v>1</v>
          </cell>
          <cell r="I581">
            <v>1714.14</v>
          </cell>
          <cell r="J581">
            <v>1714.14</v>
          </cell>
          <cell r="K581">
            <v>1714.14</v>
          </cell>
          <cell r="L581">
            <v>1714.14</v>
          </cell>
        </row>
        <row r="582">
          <cell r="B582">
            <v>3110</v>
          </cell>
          <cell r="D582" t="str">
            <v>F</v>
          </cell>
          <cell r="E582" t="str">
            <v>6.5.10.1.2</v>
          </cell>
          <cell r="F582" t="str">
            <v>Tubo FoFo c/flanges TFL PN 10 DN 150mm L=1,20m</v>
          </cell>
          <cell r="G582" t="str">
            <v>pç</v>
          </cell>
          <cell r="H582">
            <v>2</v>
          </cell>
          <cell r="I582">
            <v>887.84</v>
          </cell>
          <cell r="J582">
            <v>1775.68</v>
          </cell>
          <cell r="K582">
            <v>887.84</v>
          </cell>
          <cell r="L582">
            <v>1775.68</v>
          </cell>
        </row>
        <row r="583">
          <cell r="B583">
            <v>3748</v>
          </cell>
          <cell r="D583" t="str">
            <v>F</v>
          </cell>
          <cell r="E583" t="str">
            <v>8.5.10.1.2</v>
          </cell>
          <cell r="F583" t="str">
            <v>Tubo FoFo c/flanges TFL PN 10 DN 150mm L=2,20m</v>
          </cell>
          <cell r="G583" t="str">
            <v>pç</v>
          </cell>
          <cell r="H583">
            <v>5</v>
          </cell>
          <cell r="I583">
            <v>1519.36</v>
          </cell>
          <cell r="J583">
            <v>7596.8</v>
          </cell>
          <cell r="K583">
            <v>1519.36</v>
          </cell>
          <cell r="L583">
            <v>7596.8</v>
          </cell>
        </row>
        <row r="584">
          <cell r="B584">
            <v>3109</v>
          </cell>
          <cell r="D584" t="str">
            <v>F</v>
          </cell>
          <cell r="E584" t="str">
            <v>6.5.10.1.1</v>
          </cell>
          <cell r="F584" t="str">
            <v>Tubo FoFo c/flanges TFL PN 10 DN 150mm L=3,90m</v>
          </cell>
          <cell r="G584" t="str">
            <v>pç</v>
          </cell>
          <cell r="H584">
            <v>2</v>
          </cell>
          <cell r="I584">
            <v>2366.96</v>
          </cell>
          <cell r="J584">
            <v>4733.92</v>
          </cell>
          <cell r="K584">
            <v>2366.96</v>
          </cell>
          <cell r="L584">
            <v>4733.92</v>
          </cell>
        </row>
        <row r="585">
          <cell r="B585">
            <v>3747</v>
          </cell>
          <cell r="D585" t="str">
            <v>F</v>
          </cell>
          <cell r="E585" t="str">
            <v>8.5.10.1.1</v>
          </cell>
          <cell r="F585" t="str">
            <v>Tubo FoFo c/flanges TFL PN 10 DN 150mm L=4,20m</v>
          </cell>
          <cell r="G585" t="str">
            <v>pç</v>
          </cell>
          <cell r="H585">
            <v>4</v>
          </cell>
          <cell r="I585">
            <v>2486.9899999999998</v>
          </cell>
          <cell r="J585">
            <v>9947.9599999999991</v>
          </cell>
          <cell r="K585">
            <v>2486.9899999999998</v>
          </cell>
          <cell r="L585">
            <v>9947.9599999999991</v>
          </cell>
        </row>
        <row r="586">
          <cell r="B586">
            <v>4159</v>
          </cell>
          <cell r="D586" t="str">
            <v>F</v>
          </cell>
          <cell r="E586" t="str">
            <v>10.7.1.1.7</v>
          </cell>
          <cell r="F586" t="str">
            <v>Tubo FoFo c/flanges TFL PN 10 DN 200mm com abas de vedação</v>
          </cell>
          <cell r="G586" t="str">
            <v>pc</v>
          </cell>
          <cell r="H586">
            <v>16</v>
          </cell>
          <cell r="I586">
            <v>2089.8000000000002</v>
          </cell>
          <cell r="J586">
            <v>33436.800000000003</v>
          </cell>
          <cell r="K586">
            <v>2089.8000000000002</v>
          </cell>
          <cell r="L586">
            <v>33436.800000000003</v>
          </cell>
        </row>
        <row r="587">
          <cell r="B587">
            <v>4153</v>
          </cell>
          <cell r="D587" t="str">
            <v>F</v>
          </cell>
          <cell r="E587" t="str">
            <v>10.7.1.1.1</v>
          </cell>
          <cell r="F587" t="str">
            <v>Tubo FoFo c/flanges TFL PN 10 DN 200mm L=1,00m</v>
          </cell>
          <cell r="G587" t="str">
            <v>pc</v>
          </cell>
          <cell r="H587">
            <v>16</v>
          </cell>
          <cell r="I587">
            <v>978.2</v>
          </cell>
          <cell r="J587">
            <v>15651.2</v>
          </cell>
          <cell r="K587">
            <v>978.2</v>
          </cell>
          <cell r="L587">
            <v>15651.2</v>
          </cell>
        </row>
        <row r="588">
          <cell r="B588">
            <v>670</v>
          </cell>
          <cell r="D588" t="str">
            <v>F</v>
          </cell>
          <cell r="E588" t="str">
            <v>7.3.4.1.1</v>
          </cell>
          <cell r="F588" t="str">
            <v>Tubo FºFº c/ flanges PN-10 DN 200 mm, L= 1,00m</v>
          </cell>
          <cell r="G588" t="str">
            <v>pç</v>
          </cell>
          <cell r="H588">
            <v>2</v>
          </cell>
          <cell r="I588">
            <v>978.2</v>
          </cell>
          <cell r="J588">
            <v>1956.4</v>
          </cell>
          <cell r="K588">
            <v>978.2</v>
          </cell>
          <cell r="L588">
            <v>1956.4</v>
          </cell>
        </row>
        <row r="589">
          <cell r="B589">
            <v>2379</v>
          </cell>
          <cell r="D589" t="str">
            <v>F</v>
          </cell>
          <cell r="E589" t="str">
            <v>3.5.10.1.2</v>
          </cell>
          <cell r="F589" t="str">
            <v>Tubo FoFo c/flanges TFL PN 10 DN 200mm L=1,85m</v>
          </cell>
          <cell r="G589" t="str">
            <v>pç</v>
          </cell>
          <cell r="H589">
            <v>4</v>
          </cell>
          <cell r="I589">
            <v>1712.88</v>
          </cell>
          <cell r="J589">
            <v>6851.52</v>
          </cell>
          <cell r="K589">
            <v>1712.88</v>
          </cell>
          <cell r="L589">
            <v>6851.52</v>
          </cell>
        </row>
        <row r="590">
          <cell r="B590">
            <v>2675</v>
          </cell>
          <cell r="D590" t="str">
            <v>F</v>
          </cell>
          <cell r="E590" t="str">
            <v>4.5.10.1.1</v>
          </cell>
          <cell r="F590" t="str">
            <v>Tubo FoFo c/flanges TFL PN 10 DN 200mm L=1,90m</v>
          </cell>
          <cell r="G590" t="str">
            <v>pç</v>
          </cell>
          <cell r="H590">
            <v>2</v>
          </cell>
          <cell r="I590">
            <v>1753.32</v>
          </cell>
          <cell r="J590">
            <v>3506.64</v>
          </cell>
          <cell r="K590">
            <v>1753.32</v>
          </cell>
          <cell r="L590">
            <v>3506.64</v>
          </cell>
        </row>
        <row r="591">
          <cell r="B591">
            <v>2378</v>
          </cell>
          <cell r="D591" t="str">
            <v>F</v>
          </cell>
          <cell r="E591" t="str">
            <v>3.5.10.1.1</v>
          </cell>
          <cell r="F591" t="str">
            <v>Tubo FoFo c/flanges TFL PN 10 DN 200mm L=2,20m</v>
          </cell>
          <cell r="G591" t="str">
            <v>pç</v>
          </cell>
          <cell r="H591">
            <v>2</v>
          </cell>
          <cell r="I591">
            <v>1989.55</v>
          </cell>
          <cell r="J591">
            <v>3979.1</v>
          </cell>
          <cell r="K591">
            <v>1989.55</v>
          </cell>
          <cell r="L591">
            <v>3979.1</v>
          </cell>
        </row>
        <row r="592">
          <cell r="B592">
            <v>4154</v>
          </cell>
          <cell r="D592" t="str">
            <v>F</v>
          </cell>
          <cell r="E592" t="str">
            <v>10.7.1.1.2</v>
          </cell>
          <cell r="F592" t="str">
            <v>Tubo FoFo c/flanges TFL PN 10 DN 200mm L=2,40m</v>
          </cell>
          <cell r="G592" t="str">
            <v>pc</v>
          </cell>
          <cell r="H592">
            <v>12</v>
          </cell>
          <cell r="I592">
            <v>2140.87</v>
          </cell>
          <cell r="J592">
            <v>25690.44</v>
          </cell>
          <cell r="K592">
            <v>2140.87</v>
          </cell>
          <cell r="L592">
            <v>25690.44</v>
          </cell>
        </row>
        <row r="593">
          <cell r="B593">
            <v>3461</v>
          </cell>
          <cell r="D593" t="str">
            <v>F</v>
          </cell>
          <cell r="E593" t="str">
            <v>7.5.10.1.4</v>
          </cell>
          <cell r="F593" t="str">
            <v>Tubo FoFo c/flanges TFL PN 10 DN 200mm L=3,50m</v>
          </cell>
          <cell r="G593" t="str">
            <v>pç</v>
          </cell>
          <cell r="H593">
            <v>1</v>
          </cell>
          <cell r="I593">
            <v>2885.12</v>
          </cell>
          <cell r="J593">
            <v>2885.12</v>
          </cell>
          <cell r="K593">
            <v>2885.12</v>
          </cell>
          <cell r="L593">
            <v>2885.12</v>
          </cell>
        </row>
        <row r="594">
          <cell r="B594">
            <v>4155</v>
          </cell>
          <cell r="D594" t="str">
            <v>F</v>
          </cell>
          <cell r="E594" t="str">
            <v>10.7.1.1.3</v>
          </cell>
          <cell r="F594" t="str">
            <v>Tubo FoFo c/flanges TFL PN 10 DN 200mm L=4,60m</v>
          </cell>
          <cell r="G594" t="str">
            <v>pc</v>
          </cell>
          <cell r="H594">
            <v>2</v>
          </cell>
          <cell r="I594">
            <v>3480.43</v>
          </cell>
          <cell r="J594">
            <v>6960.86</v>
          </cell>
          <cell r="K594">
            <v>3480.43</v>
          </cell>
          <cell r="L594">
            <v>6960.86</v>
          </cell>
        </row>
        <row r="595">
          <cell r="B595">
            <v>4180</v>
          </cell>
          <cell r="D595" t="str">
            <v>F</v>
          </cell>
          <cell r="E595" t="str">
            <v>10.7.1.3.4</v>
          </cell>
          <cell r="F595" t="str">
            <v>Tubo FoFo c/flanges TFL PN 10 DN 200mm L=4,80m</v>
          </cell>
          <cell r="G595" t="str">
            <v>pc</v>
          </cell>
          <cell r="H595">
            <v>8</v>
          </cell>
          <cell r="I595">
            <v>3572.65</v>
          </cell>
          <cell r="J595">
            <v>28581.200000000001</v>
          </cell>
          <cell r="K595">
            <v>3572.65</v>
          </cell>
          <cell r="L595">
            <v>28581.200000000001</v>
          </cell>
        </row>
        <row r="596">
          <cell r="B596">
            <v>4156</v>
          </cell>
          <cell r="D596" t="str">
            <v>F</v>
          </cell>
          <cell r="E596" t="str">
            <v>10.7.1.1.4</v>
          </cell>
          <cell r="F596" t="str">
            <v>Tubo FoFo c/flanges TFL PN 10 DN 200mm L=5,00m</v>
          </cell>
          <cell r="G596" t="str">
            <v>pc</v>
          </cell>
          <cell r="H596">
            <v>4</v>
          </cell>
          <cell r="I596">
            <v>3659.96</v>
          </cell>
          <cell r="J596">
            <v>14639.84</v>
          </cell>
          <cell r="K596">
            <v>3659.96</v>
          </cell>
          <cell r="L596">
            <v>14639.84</v>
          </cell>
        </row>
        <row r="597">
          <cell r="B597">
            <v>3460</v>
          </cell>
          <cell r="D597" t="str">
            <v>F</v>
          </cell>
          <cell r="E597" t="str">
            <v>7.5.10.1.3</v>
          </cell>
          <cell r="F597" t="str">
            <v>Tubo FoFo c/flanges TFL PN 10 DN 200mm L=5,50m</v>
          </cell>
          <cell r="G597" t="str">
            <v>pç</v>
          </cell>
          <cell r="H597">
            <v>1</v>
          </cell>
          <cell r="I597">
            <v>3856.7</v>
          </cell>
          <cell r="J597">
            <v>3856.7</v>
          </cell>
          <cell r="K597">
            <v>3856.7</v>
          </cell>
          <cell r="L597">
            <v>3856.7</v>
          </cell>
        </row>
        <row r="598">
          <cell r="B598">
            <v>4157</v>
          </cell>
          <cell r="D598" t="str">
            <v>F</v>
          </cell>
          <cell r="E598" t="str">
            <v>10.7.1.1.5</v>
          </cell>
          <cell r="F598" t="str">
            <v>Tubo FoFo c/flanges TFL PN 10 DN 200mm L=5,80m</v>
          </cell>
          <cell r="G598" t="str">
            <v>pc</v>
          </cell>
          <cell r="H598">
            <v>34</v>
          </cell>
          <cell r="I598">
            <v>3959.96</v>
          </cell>
          <cell r="J598">
            <v>134638.64000000001</v>
          </cell>
          <cell r="K598">
            <v>3959.96</v>
          </cell>
          <cell r="L598">
            <v>134638.64000000001</v>
          </cell>
        </row>
        <row r="599">
          <cell r="B599">
            <v>490</v>
          </cell>
          <cell r="D599" t="str">
            <v>F</v>
          </cell>
          <cell r="E599" t="str">
            <v>7.2.4.1.3</v>
          </cell>
          <cell r="F599" t="str">
            <v>Tubo FºFº c/ flanges classe PN-10 JGS DN 250 mm, L= 1,25m</v>
          </cell>
          <cell r="G599" t="str">
            <v>pç</v>
          </cell>
          <cell r="H599">
            <v>1</v>
          </cell>
          <cell r="I599">
            <v>1632.22</v>
          </cell>
          <cell r="J599">
            <v>1632.22</v>
          </cell>
          <cell r="K599">
            <v>1632.22</v>
          </cell>
          <cell r="L599">
            <v>1632.22</v>
          </cell>
        </row>
        <row r="600">
          <cell r="B600">
            <v>1097</v>
          </cell>
          <cell r="D600" t="str">
            <v>F</v>
          </cell>
          <cell r="E600" t="str">
            <v>8.3.1.3</v>
          </cell>
          <cell r="F600" t="str">
            <v>Tubo c/ flanges pn10 fofo dn  300 x 1.50 121,650 kg</v>
          </cell>
          <cell r="G600" t="str">
            <v>pc</v>
          </cell>
          <cell r="H600">
            <v>4</v>
          </cell>
          <cell r="I600">
            <v>2409.7600000000002</v>
          </cell>
          <cell r="J600">
            <v>9639.0400000000009</v>
          </cell>
          <cell r="K600">
            <v>2409.7600000000002</v>
          </cell>
          <cell r="L600">
            <v>9639.0400000000009</v>
          </cell>
        </row>
        <row r="601">
          <cell r="B601">
            <v>945</v>
          </cell>
          <cell r="D601" t="str">
            <v>F</v>
          </cell>
          <cell r="E601" t="str">
            <v>7.5.3.1.2</v>
          </cell>
          <cell r="F601" t="str">
            <v xml:space="preserve">Tubo c/ Flanges FoFo PN 10, DN 300mm L=2,50m  </v>
          </cell>
          <cell r="G601" t="str">
            <v>pç</v>
          </cell>
          <cell r="H601">
            <v>1</v>
          </cell>
          <cell r="I601">
            <v>3739.27</v>
          </cell>
          <cell r="J601">
            <v>3739.27</v>
          </cell>
          <cell r="K601">
            <v>3739.27</v>
          </cell>
          <cell r="L601">
            <v>3739.27</v>
          </cell>
        </row>
        <row r="602">
          <cell r="B602">
            <v>946</v>
          </cell>
          <cell r="D602" t="str">
            <v>F</v>
          </cell>
          <cell r="E602" t="str">
            <v>7.5.3.1.3</v>
          </cell>
          <cell r="F602" t="str">
            <v xml:space="preserve">Tubo c/ Flanges FoFo PN 10, DN 300mm L=3,00m  </v>
          </cell>
          <cell r="G602" t="str">
            <v>pç</v>
          </cell>
          <cell r="H602">
            <v>1</v>
          </cell>
          <cell r="I602">
            <v>4320.93</v>
          </cell>
          <cell r="J602">
            <v>4320.93</v>
          </cell>
          <cell r="K602">
            <v>4320.93</v>
          </cell>
          <cell r="L602">
            <v>4320.93</v>
          </cell>
        </row>
        <row r="603">
          <cell r="B603">
            <v>947</v>
          </cell>
          <cell r="D603" t="str">
            <v>F</v>
          </cell>
          <cell r="E603" t="str">
            <v>7.5.3.1.4</v>
          </cell>
          <cell r="F603" t="str">
            <v xml:space="preserve">Tubo c/ Flanges FoFo PN 10, DN 300mm L=4,50m  </v>
          </cell>
          <cell r="G603" t="str">
            <v>pç</v>
          </cell>
          <cell r="H603">
            <v>1</v>
          </cell>
          <cell r="I603">
            <v>5733.49</v>
          </cell>
          <cell r="J603">
            <v>5733.49</v>
          </cell>
          <cell r="K603">
            <v>5733.49</v>
          </cell>
          <cell r="L603">
            <v>5733.49</v>
          </cell>
        </row>
        <row r="604">
          <cell r="B604">
            <v>948</v>
          </cell>
          <cell r="D604" t="str">
            <v>F</v>
          </cell>
          <cell r="E604" t="str">
            <v>7.5.3.1.5</v>
          </cell>
          <cell r="F604" t="str">
            <v xml:space="preserve">Tubo c/ Flanges FoFo PN 10, DN 300mm L=5,80m  </v>
          </cell>
          <cell r="G604" t="str">
            <v>pç</v>
          </cell>
          <cell r="H604">
            <v>4</v>
          </cell>
          <cell r="I604">
            <v>6554.41</v>
          </cell>
          <cell r="J604">
            <v>26217.64</v>
          </cell>
          <cell r="K604">
            <v>6554.41</v>
          </cell>
          <cell r="L604">
            <v>26217.64</v>
          </cell>
        </row>
        <row r="605">
          <cell r="B605">
            <v>969</v>
          </cell>
          <cell r="D605" t="str">
            <v>F</v>
          </cell>
          <cell r="E605" t="str">
            <v>7.5.3.1.26</v>
          </cell>
          <cell r="F605" t="str">
            <v xml:space="preserve">Tubo c/ Flanges FoFo PN 10, DN 400mm L=2,00m  </v>
          </cell>
          <cell r="G605" t="str">
            <v>pç</v>
          </cell>
          <cell r="H605">
            <v>1</v>
          </cell>
          <cell r="I605">
            <v>4849.82</v>
          </cell>
          <cell r="J605">
            <v>4849.82</v>
          </cell>
          <cell r="K605">
            <v>4849.82</v>
          </cell>
          <cell r="L605">
            <v>4849.82</v>
          </cell>
        </row>
        <row r="606">
          <cell r="B606">
            <v>956</v>
          </cell>
          <cell r="D606" t="str">
            <v>F</v>
          </cell>
          <cell r="E606" t="str">
            <v>7.5.3.1.13</v>
          </cell>
          <cell r="F606" t="str">
            <v xml:space="preserve">Tubo c/ Flanges FoFo PN 10, DN 400mm L=2,50m  </v>
          </cell>
          <cell r="G606" t="str">
            <v>pç</v>
          </cell>
          <cell r="H606">
            <v>1</v>
          </cell>
          <cell r="I606">
            <v>5846.84</v>
          </cell>
          <cell r="J606">
            <v>5846.84</v>
          </cell>
          <cell r="K606">
            <v>5846.84</v>
          </cell>
          <cell r="L606">
            <v>5846.84</v>
          </cell>
        </row>
        <row r="607">
          <cell r="B607">
            <v>957</v>
          </cell>
          <cell r="D607" t="str">
            <v>F</v>
          </cell>
          <cell r="E607" t="str">
            <v>7.5.3.1.14</v>
          </cell>
          <cell r="F607" t="str">
            <v xml:space="preserve">Tubo c/ Flanges FoFo PN 10, DN 400mm L=3,10m  </v>
          </cell>
          <cell r="G607" t="str">
            <v>pç</v>
          </cell>
          <cell r="H607">
            <v>1</v>
          </cell>
          <cell r="I607">
            <v>6929.51</v>
          </cell>
          <cell r="J607">
            <v>6929.51</v>
          </cell>
          <cell r="K607">
            <v>6929.51</v>
          </cell>
          <cell r="L607">
            <v>6929.51</v>
          </cell>
        </row>
        <row r="608">
          <cell r="B608">
            <v>3459</v>
          </cell>
          <cell r="D608" t="str">
            <v>F</v>
          </cell>
          <cell r="E608" t="str">
            <v>7.5.10.1.2</v>
          </cell>
          <cell r="F608" t="str">
            <v>Tubo FoFo c/flanges TFL PN 10 DN 400mm L=3,80m</v>
          </cell>
          <cell r="G608" t="str">
            <v>pç</v>
          </cell>
          <cell r="H608">
            <v>2</v>
          </cell>
          <cell r="I608">
            <v>8035.79</v>
          </cell>
          <cell r="J608">
            <v>16071.58</v>
          </cell>
          <cell r="K608">
            <v>8035.79</v>
          </cell>
          <cell r="L608">
            <v>16071.58</v>
          </cell>
        </row>
        <row r="609">
          <cell r="B609">
            <v>964</v>
          </cell>
          <cell r="D609" t="str">
            <v>F</v>
          </cell>
          <cell r="E609" t="str">
            <v>7.5.3.1.21</v>
          </cell>
          <cell r="F609" t="str">
            <v xml:space="preserve">Tubo c/ Flanges FoFo PN 10, DN 400mm L=4,00m  </v>
          </cell>
          <cell r="G609" t="str">
            <v>pç</v>
          </cell>
          <cell r="H609">
            <v>1</v>
          </cell>
          <cell r="I609">
            <v>8320.85</v>
          </cell>
          <cell r="J609">
            <v>8320.85</v>
          </cell>
          <cell r="K609">
            <v>8320.85</v>
          </cell>
          <cell r="L609">
            <v>8320.85</v>
          </cell>
        </row>
        <row r="610">
          <cell r="B610">
            <v>3458</v>
          </cell>
          <cell r="D610" t="str">
            <v>F</v>
          </cell>
          <cell r="E610" t="str">
            <v>7.5.10.1.1</v>
          </cell>
          <cell r="F610" t="str">
            <v>Tubo FoFo c/flanges TFL PN 10 DN 400mm L=5,20m</v>
          </cell>
          <cell r="G610" t="str">
            <v>pç</v>
          </cell>
          <cell r="H610">
            <v>2</v>
          </cell>
          <cell r="I610">
            <v>9741.65</v>
          </cell>
          <cell r="J610">
            <v>19483.3</v>
          </cell>
          <cell r="K610">
            <v>9741.65</v>
          </cell>
          <cell r="L610">
            <v>19483.3</v>
          </cell>
        </row>
        <row r="611">
          <cell r="B611">
            <v>4183</v>
          </cell>
          <cell r="D611" t="str">
            <v>F</v>
          </cell>
          <cell r="E611" t="str">
            <v>10.7.1.4.1</v>
          </cell>
          <cell r="F611" t="str">
            <v>Tubo FoFo c/flanges TFL PN 10 DN 400mm L=5,80m</v>
          </cell>
          <cell r="G611" t="str">
            <v>pc</v>
          </cell>
          <cell r="H611">
            <v>8</v>
          </cell>
          <cell r="I611">
            <v>10265.92</v>
          </cell>
          <cell r="J611">
            <v>82127.360000000001</v>
          </cell>
          <cell r="K611">
            <v>10265.92</v>
          </cell>
          <cell r="L611">
            <v>82127.360000000001</v>
          </cell>
        </row>
        <row r="612">
          <cell r="B612">
            <v>955</v>
          </cell>
          <cell r="D612" t="str">
            <v>F</v>
          </cell>
          <cell r="E612" t="str">
            <v>7.5.3.1.12</v>
          </cell>
          <cell r="F612" t="str">
            <v xml:space="preserve">Tubo c/ Flanges FoFo PN 10, DN 400mm L=5,80m  </v>
          </cell>
          <cell r="G612" t="str">
            <v>pç</v>
          </cell>
          <cell r="H612">
            <v>7</v>
          </cell>
          <cell r="I612">
            <v>10265.92</v>
          </cell>
          <cell r="J612">
            <v>71861.440000000002</v>
          </cell>
          <cell r="K612">
            <v>10265.92</v>
          </cell>
          <cell r="L612">
            <v>71861.440000000002</v>
          </cell>
        </row>
        <row r="613">
          <cell r="B613">
            <v>4171</v>
          </cell>
          <cell r="D613" t="str">
            <v>F</v>
          </cell>
          <cell r="E613" t="str">
            <v>10.7.1.2.6</v>
          </cell>
          <cell r="F613" t="str">
            <v>Tubo FoFo c/ ponta e bolsa TFP PN 10 DN 300mm, (metros)</v>
          </cell>
          <cell r="G613" t="str">
            <v>pc</v>
          </cell>
          <cell r="H613">
            <v>138</v>
          </cell>
          <cell r="I613">
            <v>1264.8499999999999</v>
          </cell>
          <cell r="J613">
            <v>174549.3</v>
          </cell>
          <cell r="K613">
            <v>1264.8499999999999</v>
          </cell>
          <cell r="L613">
            <v>174549.3</v>
          </cell>
        </row>
        <row r="614">
          <cell r="B614">
            <v>420</v>
          </cell>
          <cell r="D614" t="str">
            <v>F</v>
          </cell>
          <cell r="E614" t="str">
            <v>7.1.5.9</v>
          </cell>
          <cell r="F614" t="str">
            <v>Tubos de fofo DUCTIL c/  01 flange e 01 ponta lisa (tfp) DN 400 PN-10  L=2,15m  207,000kg</v>
          </cell>
          <cell r="G614" t="str">
            <v>pc</v>
          </cell>
          <cell r="H614">
            <v>1</v>
          </cell>
          <cell r="I614">
            <v>4053.76</v>
          </cell>
          <cell r="J614">
            <v>4053.76</v>
          </cell>
          <cell r="K614">
            <v>4053.76</v>
          </cell>
          <cell r="L614">
            <v>4053.76</v>
          </cell>
        </row>
        <row r="615">
          <cell r="B615">
            <v>417</v>
          </cell>
          <cell r="D615" t="str">
            <v>F</v>
          </cell>
          <cell r="E615" t="str">
            <v>7.1.5.6</v>
          </cell>
          <cell r="F615" t="str">
            <v>Tubos de fofo DUCTIL c/  01 flange e 01 ponta lisa (tfp)
 DN 400 PN-10, L=1,00m  207,000kg</v>
          </cell>
          <cell r="G615" t="str">
            <v>pc</v>
          </cell>
          <cell r="H615">
            <v>1</v>
          </cell>
          <cell r="I615">
            <v>1978.98</v>
          </cell>
          <cell r="J615">
            <v>1978.98</v>
          </cell>
          <cell r="K615">
            <v>1978.98</v>
          </cell>
          <cell r="L615">
            <v>1978.98</v>
          </cell>
        </row>
        <row r="616">
          <cell r="B616">
            <v>399</v>
          </cell>
          <cell r="D616" t="str">
            <v>F</v>
          </cell>
          <cell r="E616" t="str">
            <v>7.1.4.12</v>
          </cell>
          <cell r="F616" t="str">
            <v xml:space="preserve">Tubo de fofo ductil c/  01 flange e 01 ponta lisa (tfp)  150 x 1,00 </v>
          </cell>
          <cell r="G616" t="str">
            <v>pc</v>
          </cell>
          <cell r="H616">
            <v>3</v>
          </cell>
          <cell r="I616">
            <v>572.64</v>
          </cell>
          <cell r="J616">
            <v>1717.92</v>
          </cell>
          <cell r="K616">
            <v>572.64</v>
          </cell>
          <cell r="L616">
            <v>1717.92</v>
          </cell>
        </row>
        <row r="617">
          <cell r="B617">
            <v>236</v>
          </cell>
          <cell r="D617" t="str">
            <v>F</v>
          </cell>
          <cell r="E617" t="str">
            <v>4.4.1.44</v>
          </cell>
          <cell r="F617" t="str">
            <v>Tubo de fofo ductil c/ flange e ponta DN  300 mm L = 0,25 m 46,550 kg</v>
          </cell>
          <cell r="G617" t="str">
            <v>pc</v>
          </cell>
          <cell r="H617">
            <v>4</v>
          </cell>
          <cell r="I617">
            <v>326.01</v>
          </cell>
          <cell r="J617">
            <v>1304.04</v>
          </cell>
          <cell r="K617">
            <v>326.01</v>
          </cell>
          <cell r="L617">
            <v>1304.04</v>
          </cell>
        </row>
        <row r="618">
          <cell r="B618">
            <v>110</v>
          </cell>
          <cell r="D618" t="str">
            <v>F</v>
          </cell>
          <cell r="E618" t="str">
            <v>3.3.1.2</v>
          </cell>
          <cell r="F618" t="str">
            <v>Tubo FoFo com Flange e Ponta TFP PN-10 DN 100 mm L = 0,70m</v>
          </cell>
          <cell r="G618" t="str">
            <v>un</v>
          </cell>
          <cell r="H618">
            <v>2</v>
          </cell>
          <cell r="I618">
            <v>258.58</v>
          </cell>
          <cell r="J618">
            <v>517.16</v>
          </cell>
          <cell r="K618">
            <v>258.58</v>
          </cell>
          <cell r="L618">
            <v>517.16</v>
          </cell>
        </row>
        <row r="619">
          <cell r="B619">
            <v>3115</v>
          </cell>
          <cell r="D619" t="str">
            <v>F</v>
          </cell>
          <cell r="E619" t="str">
            <v>6.5.10.1.7</v>
          </cell>
          <cell r="F619" t="str">
            <v>Tubo FoFo c/ flange e ponta TFP PN 10 DN 100mm, L=2,00m</v>
          </cell>
          <cell r="G619" t="str">
            <v>pç</v>
          </cell>
          <cell r="H619">
            <v>3</v>
          </cell>
          <cell r="I619">
            <v>704.82</v>
          </cell>
          <cell r="J619">
            <v>2114.46</v>
          </cell>
          <cell r="K619">
            <v>704.82</v>
          </cell>
          <cell r="L619">
            <v>2114.46</v>
          </cell>
        </row>
        <row r="620">
          <cell r="B620">
            <v>4034</v>
          </cell>
          <cell r="D620" t="str">
            <v>F</v>
          </cell>
          <cell r="E620" t="str">
            <v>9.5.10.1.7</v>
          </cell>
          <cell r="F620" t="str">
            <v>Tubo FoFo c/ flange e ponta TFP PN 10 DN 100mm, L=2,70m</v>
          </cell>
          <cell r="G620" t="str">
            <v>pç</v>
          </cell>
          <cell r="H620">
            <v>1</v>
          </cell>
          <cell r="I620">
            <v>926.82</v>
          </cell>
          <cell r="J620">
            <v>926.82</v>
          </cell>
          <cell r="K620">
            <v>926.82</v>
          </cell>
          <cell r="L620">
            <v>926.82</v>
          </cell>
        </row>
        <row r="621">
          <cell r="B621">
            <v>3114</v>
          </cell>
          <cell r="D621" t="str">
            <v>F</v>
          </cell>
          <cell r="E621" t="str">
            <v>6.5.10.1.6</v>
          </cell>
          <cell r="F621" t="str">
            <v>Tubo FoFo c/ flange e ponta TFP PN 10 DN 100mm, L=3,00m</v>
          </cell>
          <cell r="G621" t="str">
            <v>pç</v>
          </cell>
          <cell r="H621">
            <v>4</v>
          </cell>
          <cell r="I621">
            <v>1018.04</v>
          </cell>
          <cell r="J621">
            <v>4072.16</v>
          </cell>
          <cell r="K621">
            <v>1018.04</v>
          </cell>
          <cell r="L621">
            <v>4072.16</v>
          </cell>
        </row>
        <row r="622">
          <cell r="B622">
            <v>109</v>
          </cell>
          <cell r="D622" t="str">
            <v>F</v>
          </cell>
          <cell r="E622" t="str">
            <v>3.3.1.1</v>
          </cell>
          <cell r="F622" t="str">
            <v>Tubo FoFo com Flange e Ponta TFP PN-10 DN 100 mm L = 4,00 m</v>
          </cell>
          <cell r="G622" t="str">
            <v>un</v>
          </cell>
          <cell r="H622">
            <v>4</v>
          </cell>
          <cell r="I622">
            <v>1305.1099999999999</v>
          </cell>
          <cell r="J622">
            <v>5220.4399999999996</v>
          </cell>
          <cell r="K622">
            <v>1305.1099999999999</v>
          </cell>
          <cell r="L622">
            <v>5220.4399999999996</v>
          </cell>
        </row>
        <row r="623">
          <cell r="B623">
            <v>112</v>
          </cell>
          <cell r="D623" t="str">
            <v>F</v>
          </cell>
          <cell r="E623" t="str">
            <v>3.3.1.4</v>
          </cell>
          <cell r="F623" t="str">
            <v>Tubo com Pontas e Flange, FoFo L =  5,20 m, PN 10  DN 100 mm</v>
          </cell>
          <cell r="G623" t="str">
            <v>un</v>
          </cell>
          <cell r="H623">
            <v>8</v>
          </cell>
          <cell r="I623">
            <v>1615.11</v>
          </cell>
          <cell r="J623">
            <v>12920.88</v>
          </cell>
          <cell r="K623">
            <v>1615.11</v>
          </cell>
          <cell r="L623">
            <v>12920.88</v>
          </cell>
        </row>
        <row r="624">
          <cell r="B624">
            <v>3113</v>
          </cell>
          <cell r="D624" t="str">
            <v>F</v>
          </cell>
          <cell r="E624" t="str">
            <v>6.5.10.1.5</v>
          </cell>
          <cell r="F624" t="str">
            <v>Tubo FoFo c/ flange e ponta TFP PN 10 DN 150mm, L=1,50m</v>
          </cell>
          <cell r="G624" t="str">
            <v>pç</v>
          </cell>
          <cell r="H624">
            <v>1</v>
          </cell>
          <cell r="I624">
            <v>841.53</v>
          </cell>
          <cell r="J624">
            <v>841.53</v>
          </cell>
          <cell r="K624">
            <v>841.53</v>
          </cell>
          <cell r="L624">
            <v>841.53</v>
          </cell>
        </row>
        <row r="625">
          <cell r="B625">
            <v>672</v>
          </cell>
          <cell r="D625" t="str">
            <v>F</v>
          </cell>
          <cell r="E625" t="str">
            <v>7.3.4.1.3</v>
          </cell>
          <cell r="F625" t="str">
            <v>Tubo FºFº c/ ponta e flange PN-10 DN 200 mm, L= 0,50m</v>
          </cell>
          <cell r="G625" t="str">
            <v>pç</v>
          </cell>
          <cell r="H625">
            <v>24</v>
          </cell>
          <cell r="I625">
            <v>384.51</v>
          </cell>
          <cell r="J625">
            <v>9228.24</v>
          </cell>
          <cell r="K625">
            <v>384.51</v>
          </cell>
          <cell r="L625">
            <v>9228.24</v>
          </cell>
        </row>
        <row r="626">
          <cell r="B626">
            <v>4175</v>
          </cell>
          <cell r="D626" t="str">
            <v>F</v>
          </cell>
          <cell r="E626" t="str">
            <v>10.7.1.2.10</v>
          </cell>
          <cell r="F626" t="str">
            <v>Tubo FoFo c/ flange e ponta TFP PN 10 DN 200mm, L=0,60m</v>
          </cell>
          <cell r="G626" t="str">
            <v>pc</v>
          </cell>
          <cell r="H626">
            <v>16</v>
          </cell>
          <cell r="I626">
            <v>459.68</v>
          </cell>
          <cell r="J626">
            <v>7354.88</v>
          </cell>
          <cell r="K626">
            <v>459.68</v>
          </cell>
          <cell r="L626">
            <v>7354.88</v>
          </cell>
        </row>
        <row r="627">
          <cell r="B627">
            <v>4195</v>
          </cell>
          <cell r="D627" t="str">
            <v>F</v>
          </cell>
          <cell r="E627" t="str">
            <v>10.7.1.7.1</v>
          </cell>
          <cell r="F627" t="str">
            <v>Tubo FoFo c/ Flange e ponta TFP PN 10 DN 200mm</v>
          </cell>
          <cell r="G627" t="str">
            <v>m</v>
          </cell>
          <cell r="H627">
            <v>6.8</v>
          </cell>
          <cell r="I627">
            <v>754.52</v>
          </cell>
          <cell r="J627">
            <v>5130.7299999999996</v>
          </cell>
          <cell r="K627">
            <v>754.52</v>
          </cell>
          <cell r="L627">
            <v>5130.7299999999996</v>
          </cell>
        </row>
        <row r="628">
          <cell r="B628">
            <v>4158</v>
          </cell>
          <cell r="D628" t="str">
            <v>F</v>
          </cell>
          <cell r="E628" t="str">
            <v>10.7.1.1.6</v>
          </cell>
          <cell r="F628" t="str">
            <v>Tubo FoFo c/ flange e ponta TFP PN 10 DN 200mm, L=1,20m</v>
          </cell>
          <cell r="G628" t="str">
            <v>pc</v>
          </cell>
          <cell r="H628">
            <v>16</v>
          </cell>
          <cell r="I628">
            <v>898.46</v>
          </cell>
          <cell r="J628">
            <v>14375.36</v>
          </cell>
          <cell r="K628">
            <v>898.46</v>
          </cell>
          <cell r="L628">
            <v>14375.36</v>
          </cell>
        </row>
        <row r="629">
          <cell r="B629">
            <v>671</v>
          </cell>
          <cell r="D629" t="str">
            <v>F</v>
          </cell>
          <cell r="E629" t="str">
            <v>7.3.4.1.2</v>
          </cell>
          <cell r="F629" t="str">
            <v>Tubo FºFº c/ ponta e flange PN-10 DN 200 mm, L= 1,50m</v>
          </cell>
          <cell r="G629" t="str">
            <v>pç</v>
          </cell>
          <cell r="H629">
            <v>5</v>
          </cell>
          <cell r="I629">
            <v>1110.01</v>
          </cell>
          <cell r="J629">
            <v>5550.05</v>
          </cell>
          <cell r="K629">
            <v>1110.01</v>
          </cell>
          <cell r="L629">
            <v>5550.05</v>
          </cell>
        </row>
        <row r="630">
          <cell r="B630">
            <v>4178</v>
          </cell>
          <cell r="D630" t="str">
            <v>F</v>
          </cell>
          <cell r="E630" t="str">
            <v>10.7.1.3.2</v>
          </cell>
          <cell r="F630" t="str">
            <v>Tubo FoFo c/flange e Ponta TFP PN 10 DN 200mm L=3,20m</v>
          </cell>
          <cell r="G630" t="str">
            <v>pc</v>
          </cell>
          <cell r="H630">
            <v>8</v>
          </cell>
          <cell r="I630">
            <v>3567.85</v>
          </cell>
          <cell r="J630">
            <v>28542.799999999999</v>
          </cell>
          <cell r="K630">
            <v>3567.85</v>
          </cell>
          <cell r="L630">
            <v>28542.799999999999</v>
          </cell>
        </row>
        <row r="631">
          <cell r="B631">
            <v>4181</v>
          </cell>
          <cell r="D631" t="str">
            <v>F</v>
          </cell>
          <cell r="E631" t="str">
            <v>10.7.1.3.5</v>
          </cell>
          <cell r="F631" t="str">
            <v>Tubo FoFo c/flange e Ponta TFP PN 10 DN 200mm L=5,80m</v>
          </cell>
          <cell r="G631" t="str">
            <v>pc</v>
          </cell>
          <cell r="H631">
            <v>8</v>
          </cell>
          <cell r="I631">
            <v>3527.72</v>
          </cell>
          <cell r="J631">
            <v>28221.759999999998</v>
          </cell>
          <cell r="K631">
            <v>3527.72</v>
          </cell>
          <cell r="L631">
            <v>28221.759999999998</v>
          </cell>
        </row>
        <row r="632">
          <cell r="B632">
            <v>489</v>
          </cell>
          <cell r="D632" t="str">
            <v>F</v>
          </cell>
          <cell r="E632" t="str">
            <v>7.2.4.1.2</v>
          </cell>
          <cell r="F632" t="str">
            <v>Tubo FºFº c/ ponta e flange classe PN-10 JGS DN 250 mm,L= 0,50m</v>
          </cell>
          <cell r="G632" t="str">
            <v>pç</v>
          </cell>
          <cell r="H632">
            <v>3</v>
          </cell>
          <cell r="I632">
            <v>514.94000000000005</v>
          </cell>
          <cell r="J632">
            <v>1544.82</v>
          </cell>
          <cell r="K632">
            <v>514.94000000000005</v>
          </cell>
          <cell r="L632">
            <v>1544.82</v>
          </cell>
        </row>
        <row r="633">
          <cell r="B633">
            <v>4031</v>
          </cell>
          <cell r="D633" t="str">
            <v>F</v>
          </cell>
          <cell r="E633" t="str">
            <v>9.5.10.1.4</v>
          </cell>
          <cell r="F633" t="str">
            <v>Tubo FoFo c/ flange e ponta TFP PN 10 DN 250mm, L=1,00m</v>
          </cell>
          <cell r="G633" t="str">
            <v>pç</v>
          </cell>
          <cell r="H633">
            <v>1</v>
          </cell>
          <cell r="I633">
            <v>1008.83</v>
          </cell>
          <cell r="J633">
            <v>1008.83</v>
          </cell>
          <cell r="K633">
            <v>1008.83</v>
          </cell>
          <cell r="L633">
            <v>1008.83</v>
          </cell>
        </row>
        <row r="634">
          <cell r="B634">
            <v>2384</v>
          </cell>
          <cell r="D634" t="str">
            <v>F</v>
          </cell>
          <cell r="E634" t="str">
            <v>3.5.10.1.7</v>
          </cell>
          <cell r="F634" t="str">
            <v>Tubo FoFo c/ flange e ponta TFP PN 10 DN 250mm, L=1,25m</v>
          </cell>
          <cell r="G634" t="str">
            <v>pç</v>
          </cell>
          <cell r="H634">
            <v>1</v>
          </cell>
          <cell r="I634">
            <v>1247.8800000000001</v>
          </cell>
          <cell r="J634">
            <v>1247.8800000000001</v>
          </cell>
          <cell r="K634">
            <v>1247.8800000000001</v>
          </cell>
          <cell r="L634">
            <v>1247.8800000000001</v>
          </cell>
        </row>
        <row r="635">
          <cell r="B635">
            <v>3749</v>
          </cell>
          <cell r="D635" t="str">
            <v>F</v>
          </cell>
          <cell r="E635" t="str">
            <v>8.5.10.1.3</v>
          </cell>
          <cell r="F635" t="str">
            <v>Tubo FoFo c/ flange e ponta TFP PN 10 DN 250mm, L=1,50m</v>
          </cell>
          <cell r="G635" t="str">
            <v>pç</v>
          </cell>
          <cell r="H635">
            <v>4</v>
          </cell>
          <cell r="I635">
            <v>1481.66</v>
          </cell>
          <cell r="J635">
            <v>5926.64</v>
          </cell>
          <cell r="K635">
            <v>1481.66</v>
          </cell>
          <cell r="L635">
            <v>5926.64</v>
          </cell>
        </row>
        <row r="636">
          <cell r="B636">
            <v>491</v>
          </cell>
          <cell r="D636" t="str">
            <v>F</v>
          </cell>
          <cell r="E636" t="str">
            <v>7.2.4.1.4</v>
          </cell>
          <cell r="F636" t="str">
            <v>Tubo FºFº c/ ponta e flange classe PN-10 JGS DN 250 mm, L= 2,00m</v>
          </cell>
          <cell r="G636" t="str">
            <v>pç</v>
          </cell>
          <cell r="H636">
            <v>2</v>
          </cell>
          <cell r="I636">
            <v>1933.45</v>
          </cell>
          <cell r="J636">
            <v>3866.9</v>
          </cell>
          <cell r="K636">
            <v>1933.45</v>
          </cell>
          <cell r="L636">
            <v>3866.9</v>
          </cell>
        </row>
        <row r="637">
          <cell r="B637">
            <v>1098</v>
          </cell>
          <cell r="D637" t="str">
            <v>F</v>
          </cell>
          <cell r="E637" t="str">
            <v>8.3.1.4</v>
          </cell>
          <cell r="F637" t="str">
            <v>Tubo flange e ponta pn10 fofo dn  300 x 0,50 46,550 kg</v>
          </cell>
          <cell r="G637" t="str">
            <v>pc</v>
          </cell>
          <cell r="H637">
            <v>8</v>
          </cell>
          <cell r="I637">
            <v>645.49</v>
          </cell>
          <cell r="J637">
            <v>5163.92</v>
          </cell>
          <cell r="K637">
            <v>645.49</v>
          </cell>
          <cell r="L637">
            <v>5163.92</v>
          </cell>
        </row>
        <row r="638">
          <cell r="B638">
            <v>1099</v>
          </cell>
          <cell r="D638" t="str">
            <v>F</v>
          </cell>
          <cell r="E638" t="str">
            <v>8.3.1.5</v>
          </cell>
          <cell r="F638" t="str">
            <v>Tubo flange e ponta pn10 fofo dn  300 x 1,00 75,100 kg</v>
          </cell>
          <cell r="G638" t="str">
            <v>pc</v>
          </cell>
          <cell r="H638">
            <v>4</v>
          </cell>
          <cell r="I638">
            <v>1264.8499999999999</v>
          </cell>
          <cell r="J638">
            <v>5059.3999999999996</v>
          </cell>
          <cell r="K638">
            <v>1264.8499999999999</v>
          </cell>
          <cell r="L638">
            <v>5059.3999999999996</v>
          </cell>
        </row>
        <row r="639">
          <cell r="B639">
            <v>944</v>
          </cell>
          <cell r="D639" t="str">
            <v>F</v>
          </cell>
          <cell r="E639" t="str">
            <v>7.5.3.1.1</v>
          </cell>
          <cell r="F639" t="str">
            <v>Tubo FoFo c/ flange e ponta TFP PN 10 DN 300mm, L=2,00m.</v>
          </cell>
          <cell r="G639" t="str">
            <v>pç</v>
          </cell>
          <cell r="H639">
            <v>5</v>
          </cell>
          <cell r="I639">
            <v>2425.16</v>
          </cell>
          <cell r="J639">
            <v>12125.8</v>
          </cell>
          <cell r="K639">
            <v>2425.16</v>
          </cell>
          <cell r="L639">
            <v>12125.8</v>
          </cell>
        </row>
        <row r="640">
          <cell r="B640">
            <v>3112</v>
          </cell>
          <cell r="D640" t="str">
            <v>F</v>
          </cell>
          <cell r="E640" t="str">
            <v>6.5.10.1.4</v>
          </cell>
          <cell r="F640" t="str">
            <v>Tubo FoFo c/ flange e ponta TFP PN 10 DN 350mm, L=1,00m</v>
          </cell>
          <cell r="G640" t="str">
            <v>pç</v>
          </cell>
          <cell r="H640">
            <v>1</v>
          </cell>
          <cell r="I640">
            <v>1658.97</v>
          </cell>
          <cell r="J640">
            <v>1658.97</v>
          </cell>
          <cell r="K640">
            <v>1658.97</v>
          </cell>
          <cell r="L640">
            <v>1658.97</v>
          </cell>
        </row>
        <row r="641">
          <cell r="B641">
            <v>2680</v>
          </cell>
          <cell r="D641" t="str">
            <v>F</v>
          </cell>
          <cell r="E641" t="str">
            <v>4.5.10.1.6</v>
          </cell>
          <cell r="F641" t="str">
            <v>Tubo FoFo c/ flange e ponta TFP PN 10 DN 350mm, L=1,20m</v>
          </cell>
          <cell r="G641" t="str">
            <v>pç</v>
          </cell>
          <cell r="H641">
            <v>2</v>
          </cell>
          <cell r="I641">
            <v>1974.74</v>
          </cell>
          <cell r="J641">
            <v>3949.48</v>
          </cell>
          <cell r="K641">
            <v>1974.74</v>
          </cell>
          <cell r="L641">
            <v>3949.48</v>
          </cell>
        </row>
        <row r="642">
          <cell r="B642">
            <v>2679</v>
          </cell>
          <cell r="D642" t="str">
            <v>F</v>
          </cell>
          <cell r="E642" t="str">
            <v>4.5.10.1.5</v>
          </cell>
          <cell r="F642" t="str">
            <v>Tubo FoFo c/ flange e ponta TFP PN 10 DN 350mm, L=1,50m</v>
          </cell>
          <cell r="G642" t="str">
            <v>pç</v>
          </cell>
          <cell r="H642">
            <v>1</v>
          </cell>
          <cell r="I642">
            <v>2438.36</v>
          </cell>
          <cell r="J642">
            <v>2438.36</v>
          </cell>
          <cell r="K642">
            <v>2438.36</v>
          </cell>
          <cell r="L642">
            <v>2438.36</v>
          </cell>
        </row>
        <row r="643">
          <cell r="B643">
            <v>2382</v>
          </cell>
          <cell r="D643" t="str">
            <v>F</v>
          </cell>
          <cell r="E643" t="str">
            <v>3.5.10.1.5</v>
          </cell>
          <cell r="F643" t="str">
            <v>Tubo FoFo c/ flange e ponta TFP PN 10 DN 400mm, L=1,50m</v>
          </cell>
          <cell r="G643" t="str">
            <v>pç</v>
          </cell>
          <cell r="H643">
            <v>2</v>
          </cell>
          <cell r="I643">
            <v>2907.49</v>
          </cell>
          <cell r="J643">
            <v>5814.98</v>
          </cell>
          <cell r="K643">
            <v>2907.49</v>
          </cell>
          <cell r="L643">
            <v>5814.98</v>
          </cell>
        </row>
        <row r="644">
          <cell r="B644">
            <v>962</v>
          </cell>
          <cell r="D644" t="str">
            <v>F</v>
          </cell>
          <cell r="E644" t="str">
            <v>7.5.3.1.19</v>
          </cell>
          <cell r="F644" t="str">
            <v>Tubo FoFo c/ flange e ponta TFP PN 10 DN 400mm, L=2,00m.</v>
          </cell>
          <cell r="G644" t="str">
            <v>pç</v>
          </cell>
          <cell r="H644">
            <v>1</v>
          </cell>
          <cell r="I644">
            <v>3795.34</v>
          </cell>
          <cell r="J644">
            <v>3795.34</v>
          </cell>
          <cell r="K644">
            <v>3795.34</v>
          </cell>
          <cell r="L644">
            <v>3795.34</v>
          </cell>
        </row>
        <row r="645">
          <cell r="B645">
            <v>120</v>
          </cell>
          <cell r="D645" t="str">
            <v>F</v>
          </cell>
          <cell r="E645" t="str">
            <v>3.3.1.12</v>
          </cell>
          <cell r="F645" t="str">
            <v>Tubo com Pontas e Flange, FoFo L =  0,50 m, PN 10  DN 500 mm</v>
          </cell>
          <cell r="G645" t="str">
            <v>un</v>
          </cell>
          <cell r="H645">
            <v>1</v>
          </cell>
          <cell r="I645">
            <v>1373.27</v>
          </cell>
          <cell r="J645">
            <v>1373.27</v>
          </cell>
          <cell r="K645">
            <v>1373.27</v>
          </cell>
          <cell r="L645">
            <v>1373.27</v>
          </cell>
        </row>
        <row r="646">
          <cell r="B646">
            <v>113</v>
          </cell>
          <cell r="D646" t="str">
            <v>F</v>
          </cell>
          <cell r="E646" t="str">
            <v>3.3.1.5</v>
          </cell>
          <cell r="F646" t="str">
            <v>Tubo FoFo com Flange e Ponta TFP PN-10 DN 500 mm L = 5,75m</v>
          </cell>
          <cell r="G646" t="str">
            <v>un</v>
          </cell>
          <cell r="H646">
            <v>1</v>
          </cell>
          <cell r="I646">
            <v>12461.72</v>
          </cell>
          <cell r="J646">
            <v>12461.72</v>
          </cell>
          <cell r="K646">
            <v>12461.72</v>
          </cell>
          <cell r="L646">
            <v>12461.72</v>
          </cell>
        </row>
        <row r="647">
          <cell r="B647">
            <v>111</v>
          </cell>
          <cell r="D647" t="str">
            <v>F</v>
          </cell>
          <cell r="E647" t="str">
            <v>3.3.1.3</v>
          </cell>
          <cell r="F647" t="str">
            <v>Tubo com Pontas e Flange, FoFo L = 0,50 m, PN 10  DN 600 mm</v>
          </cell>
          <cell r="G647" t="str">
            <v>un</v>
          </cell>
          <cell r="H647">
            <v>8</v>
          </cell>
          <cell r="I647">
            <v>1844.65</v>
          </cell>
          <cell r="J647">
            <v>14757.2</v>
          </cell>
          <cell r="K647">
            <v>1844.65</v>
          </cell>
          <cell r="L647">
            <v>14757.2</v>
          </cell>
        </row>
        <row r="648">
          <cell r="B648">
            <v>3462</v>
          </cell>
          <cell r="D648" t="str">
            <v>F</v>
          </cell>
          <cell r="E648" t="str">
            <v>7.5.10.1.5</v>
          </cell>
          <cell r="F648" t="str">
            <v>Tubo FoFo c/ flange e ponta TFP PN 10 DN 800mm</v>
          </cell>
          <cell r="G648" t="str">
            <v>pç</v>
          </cell>
          <cell r="H648">
            <v>2</v>
          </cell>
          <cell r="I648">
            <v>7021.53</v>
          </cell>
          <cell r="J648">
            <v>14043.06</v>
          </cell>
          <cell r="K648">
            <v>7021.53</v>
          </cell>
          <cell r="L648">
            <v>14043.06</v>
          </cell>
        </row>
        <row r="649">
          <cell r="B649">
            <v>562</v>
          </cell>
          <cell r="D649" t="str">
            <v>F</v>
          </cell>
          <cell r="E649" t="str">
            <v>7.2.5.1.4</v>
          </cell>
          <cell r="F649" t="str">
            <v>Tubo PVC DEFºFº (EB-1208) P/ Rede de Água JE 1 Mpa DN 150mm, Inclusive anel de borracha.</v>
          </cell>
          <cell r="G649" t="str">
            <v>m</v>
          </cell>
          <cell r="H649">
            <v>3499</v>
          </cell>
          <cell r="I649">
            <v>55.06</v>
          </cell>
          <cell r="J649">
            <v>192654.94</v>
          </cell>
          <cell r="K649">
            <v>55.06</v>
          </cell>
          <cell r="L649">
            <v>192654.94</v>
          </cell>
        </row>
        <row r="650">
          <cell r="B650">
            <v>563</v>
          </cell>
          <cell r="D650" t="str">
            <v>F</v>
          </cell>
          <cell r="E650" t="str">
            <v>7.2.5.1.5</v>
          </cell>
          <cell r="F650" t="str">
            <v>Tubo PVC DEFºFº (EB-1208) P/ Rede de Água JE 1 Mpa DN 200mm, Inclusive anel de borracha.</v>
          </cell>
          <cell r="G650" t="str">
            <v>m</v>
          </cell>
          <cell r="H650">
            <v>651</v>
          </cell>
          <cell r="I650">
            <v>93.7</v>
          </cell>
          <cell r="J650">
            <v>60998.7</v>
          </cell>
          <cell r="K650">
            <v>93.7</v>
          </cell>
          <cell r="L650">
            <v>60998.7</v>
          </cell>
        </row>
        <row r="651">
          <cell r="B651">
            <v>564</v>
          </cell>
          <cell r="D651" t="str">
            <v>F</v>
          </cell>
          <cell r="E651" t="str">
            <v>7.2.5.1.6</v>
          </cell>
          <cell r="F651" t="str">
            <v>Tubo PVC DEFºFº (EB-1208) P/ Rede de Água JE 1 Mpa DN 250mm, Inclusive anel de borracha.</v>
          </cell>
          <cell r="G651" t="str">
            <v>m</v>
          </cell>
          <cell r="H651">
            <v>246</v>
          </cell>
          <cell r="I651">
            <v>142.58000000000001</v>
          </cell>
          <cell r="J651">
            <v>35074.68</v>
          </cell>
          <cell r="K651">
            <v>142.58000000000001</v>
          </cell>
          <cell r="L651">
            <v>35074.68</v>
          </cell>
        </row>
        <row r="652">
          <cell r="B652">
            <v>565</v>
          </cell>
          <cell r="D652" t="str">
            <v>F</v>
          </cell>
          <cell r="E652" t="str">
            <v>7.2.5.1.7</v>
          </cell>
          <cell r="F652" t="str">
            <v>Tubo PVC DEFºFº (EB-1208) P/ Rede de Água JE 1 Mpa DN 300mm, Inclusive anel de borracha.</v>
          </cell>
          <cell r="G652" t="str">
            <v>m</v>
          </cell>
          <cell r="H652">
            <v>18</v>
          </cell>
          <cell r="I652">
            <v>201.67</v>
          </cell>
          <cell r="J652">
            <v>3630.06</v>
          </cell>
          <cell r="K652">
            <v>201.67</v>
          </cell>
          <cell r="L652">
            <v>3630.06</v>
          </cell>
        </row>
        <row r="653">
          <cell r="B653">
            <v>2122</v>
          </cell>
          <cell r="D653" t="str">
            <v>F</v>
          </cell>
          <cell r="E653" t="str">
            <v>2.2.2.1</v>
          </cell>
          <cell r="F653" t="str">
            <v>Tubo Pvc Eb-644 Para Rede Coletora de Esgoto JE Dn 100mm</v>
          </cell>
          <cell r="G653" t="str">
            <v>m</v>
          </cell>
          <cell r="H653">
            <v>71535</v>
          </cell>
          <cell r="I653">
            <v>11.82</v>
          </cell>
          <cell r="J653">
            <v>845543.7</v>
          </cell>
          <cell r="K653">
            <v>11.82</v>
          </cell>
          <cell r="L653">
            <v>845543.7</v>
          </cell>
        </row>
        <row r="654">
          <cell r="B654">
            <v>2051</v>
          </cell>
          <cell r="D654" t="str">
            <v>F</v>
          </cell>
          <cell r="E654" t="str">
            <v>2.1.7.1.1</v>
          </cell>
          <cell r="F654" t="str">
            <v>Tubo Pvc Eb-644 Para Rede Coletora de Esgoto JE Dn 150mm</v>
          </cell>
          <cell r="G654" t="str">
            <v>m</v>
          </cell>
          <cell r="H654">
            <v>71050.070000000007</v>
          </cell>
          <cell r="I654">
            <v>24.78</v>
          </cell>
          <cell r="J654">
            <v>1760620.73</v>
          </cell>
          <cell r="K654">
            <v>24.78</v>
          </cell>
          <cell r="L654">
            <v>1760620.73</v>
          </cell>
        </row>
        <row r="655">
          <cell r="B655">
            <v>2052</v>
          </cell>
          <cell r="D655" t="str">
            <v>F</v>
          </cell>
          <cell r="E655" t="str">
            <v>2.1.7.1.2</v>
          </cell>
          <cell r="F655" t="str">
            <v>Tubo Pvc Eb-644 Para Rede Coletora de Esgoto JE Dn 200mm</v>
          </cell>
          <cell r="G655" t="str">
            <v>m</v>
          </cell>
          <cell r="H655">
            <v>3116.48</v>
          </cell>
          <cell r="I655">
            <v>38.299999999999997</v>
          </cell>
          <cell r="J655">
            <v>119361.18</v>
          </cell>
          <cell r="K655">
            <v>38.299999999999997</v>
          </cell>
          <cell r="L655">
            <v>119361.18</v>
          </cell>
        </row>
        <row r="656">
          <cell r="B656">
            <v>2213</v>
          </cell>
          <cell r="D656" t="str">
            <v>F</v>
          </cell>
          <cell r="E656" t="str">
            <v>3.1.7.1.2</v>
          </cell>
          <cell r="F656" t="str">
            <v>Tubo Pvc Eb-644 Para Rede Coletora de Esgoto JE Dn 250mm</v>
          </cell>
          <cell r="G656" t="str">
            <v>m</v>
          </cell>
          <cell r="H656">
            <v>2140.8000000000002</v>
          </cell>
          <cell r="I656">
            <v>65.3</v>
          </cell>
          <cell r="J656">
            <v>139794.23999999999</v>
          </cell>
          <cell r="K656">
            <v>65.3</v>
          </cell>
          <cell r="L656">
            <v>139794.23999999999</v>
          </cell>
        </row>
        <row r="657">
          <cell r="B657">
            <v>3240</v>
          </cell>
          <cell r="D657" t="str">
            <v>F</v>
          </cell>
          <cell r="E657" t="str">
            <v>7.1.7.1.4</v>
          </cell>
          <cell r="F657" t="str">
            <v>Tubo Pvc Eb-644 Para Rede Coletora de Esgoto JE Dn 300mm</v>
          </cell>
          <cell r="G657" t="str">
            <v>m</v>
          </cell>
          <cell r="H657">
            <v>572.21</v>
          </cell>
          <cell r="I657">
            <v>102.4</v>
          </cell>
          <cell r="J657">
            <v>58594.3</v>
          </cell>
          <cell r="K657">
            <v>102.4</v>
          </cell>
          <cell r="L657">
            <v>58594.3</v>
          </cell>
        </row>
        <row r="658">
          <cell r="B658">
            <v>2214</v>
          </cell>
          <cell r="D658" t="str">
            <v>F</v>
          </cell>
          <cell r="E658" t="str">
            <v>3.1.7.1.3</v>
          </cell>
          <cell r="F658" t="str">
            <v>Tubo Pvc Eb-644 Para Rede Coletora de Esgoto JE Dn 350mm</v>
          </cell>
          <cell r="G658" t="str">
            <v>m</v>
          </cell>
          <cell r="H658">
            <v>1021.51</v>
          </cell>
          <cell r="I658">
            <v>131.5</v>
          </cell>
          <cell r="J658">
            <v>134328.56</v>
          </cell>
          <cell r="K658">
            <v>131.5</v>
          </cell>
          <cell r="L658">
            <v>134328.56</v>
          </cell>
        </row>
        <row r="659">
          <cell r="B659">
            <v>2053</v>
          </cell>
          <cell r="D659" t="str">
            <v>F</v>
          </cell>
          <cell r="E659" t="str">
            <v>2.1.7.1.3</v>
          </cell>
          <cell r="F659" t="str">
            <v>Tubo Pvc Eb-644 Para Rede Coletora de Esgoto JE Dn 400mm</v>
          </cell>
          <cell r="G659" t="str">
            <v>m</v>
          </cell>
          <cell r="H659">
            <v>691.29</v>
          </cell>
          <cell r="I659">
            <v>167.82</v>
          </cell>
          <cell r="J659">
            <v>116012.28</v>
          </cell>
          <cell r="K659">
            <v>167.82</v>
          </cell>
          <cell r="L659">
            <v>116012.28</v>
          </cell>
        </row>
        <row r="660">
          <cell r="B660">
            <v>116</v>
          </cell>
          <cell r="D660" t="str">
            <v>F</v>
          </cell>
          <cell r="E660" t="str">
            <v>3.3.1.8</v>
          </cell>
          <cell r="F660" t="str">
            <v>Tubo com Pontas PVC  L =  3,65 m, DN 400 mm</v>
          </cell>
          <cell r="G660" t="str">
            <v>un</v>
          </cell>
          <cell r="H660">
            <v>8</v>
          </cell>
          <cell r="I660">
            <v>612.53</v>
          </cell>
          <cell r="J660">
            <v>4900.24</v>
          </cell>
          <cell r="K660">
            <v>612.53</v>
          </cell>
          <cell r="L660">
            <v>4900.24</v>
          </cell>
        </row>
        <row r="661">
          <cell r="B661">
            <v>559</v>
          </cell>
          <cell r="D661" t="str">
            <v>F</v>
          </cell>
          <cell r="E661" t="str">
            <v>7.2.5.1.1</v>
          </cell>
          <cell r="F661" t="str">
            <v>Tubo PVC-PBA Classe 15 (EB-183) DN 50mm, Inclusive anel de borracha, para rede de água.</v>
          </cell>
          <cell r="G661" t="str">
            <v>m</v>
          </cell>
          <cell r="H661">
            <v>25068</v>
          </cell>
          <cell r="I661">
            <v>8.5</v>
          </cell>
          <cell r="J661">
            <v>213078</v>
          </cell>
          <cell r="K661">
            <v>8.5</v>
          </cell>
          <cell r="L661">
            <v>213078</v>
          </cell>
        </row>
        <row r="662">
          <cell r="B662">
            <v>560</v>
          </cell>
          <cell r="D662" t="str">
            <v>F</v>
          </cell>
          <cell r="E662" t="str">
            <v>7.2.5.1.2</v>
          </cell>
          <cell r="F662" t="str">
            <v>Tubo PVC-PBA Classe 15 (EB-183) DN 75mm, Inclusive anel de borracha, para rede de água.</v>
          </cell>
          <cell r="G662" t="str">
            <v>m</v>
          </cell>
          <cell r="H662">
            <v>2622</v>
          </cell>
          <cell r="I662">
            <v>17</v>
          </cell>
          <cell r="J662">
            <v>44574</v>
          </cell>
          <cell r="K662">
            <v>17</v>
          </cell>
          <cell r="L662">
            <v>44574</v>
          </cell>
        </row>
        <row r="663">
          <cell r="B663">
            <v>561</v>
          </cell>
          <cell r="D663" t="str">
            <v>F</v>
          </cell>
          <cell r="E663" t="str">
            <v>7.2.5.1.3</v>
          </cell>
          <cell r="F663" t="str">
            <v>Tubo PVC-PBA Classe 15 (EB-183) DN 100mm, Inclusive anel de borracha para rede de água.</v>
          </cell>
          <cell r="G663" t="str">
            <v>m</v>
          </cell>
          <cell r="H663">
            <v>1812</v>
          </cell>
          <cell r="I663">
            <v>28.74</v>
          </cell>
          <cell r="J663">
            <v>52076.88</v>
          </cell>
          <cell r="K663">
            <v>28.74</v>
          </cell>
          <cell r="L663">
            <v>52076.88</v>
          </cell>
        </row>
        <row r="664">
          <cell r="B664">
            <v>1485</v>
          </cell>
          <cell r="D664" t="str">
            <v>F</v>
          </cell>
          <cell r="E664" t="str">
            <v>13.4.20</v>
          </cell>
          <cell r="F664" t="str">
            <v>Tubo em PVC PBA PB JE cl20 DN 75</v>
          </cell>
          <cell r="G664" t="str">
            <v>m</v>
          </cell>
          <cell r="H664">
            <v>2674.37</v>
          </cell>
          <cell r="I664">
            <v>21.46</v>
          </cell>
          <cell r="J664">
            <v>57391.98</v>
          </cell>
          <cell r="K664">
            <v>21.46</v>
          </cell>
          <cell r="L664">
            <v>57391.98</v>
          </cell>
        </row>
        <row r="665">
          <cell r="B665">
            <v>1484</v>
          </cell>
          <cell r="D665" t="str">
            <v>F</v>
          </cell>
          <cell r="E665" t="str">
            <v>13.4.19</v>
          </cell>
          <cell r="F665" t="str">
            <v>Tubo em PVC PBA PB JE cl20 DN 100</v>
          </cell>
          <cell r="G665" t="str">
            <v>m</v>
          </cell>
          <cell r="H665">
            <v>660</v>
          </cell>
          <cell r="I665">
            <v>35.93</v>
          </cell>
          <cell r="J665">
            <v>23713.8</v>
          </cell>
          <cell r="K665">
            <v>35.93</v>
          </cell>
          <cell r="L665">
            <v>23713.8</v>
          </cell>
        </row>
        <row r="666">
          <cell r="B666">
            <v>4193</v>
          </cell>
          <cell r="D666" t="str">
            <v>F</v>
          </cell>
          <cell r="E666" t="str">
            <v>10.7.1.6.1</v>
          </cell>
          <cell r="F666" t="str">
            <v>Tubo PVC Vinilfort DN 200mm (L=Metros)</v>
          </cell>
          <cell r="G666" t="str">
            <v>m</v>
          </cell>
          <cell r="H666">
            <v>240.4</v>
          </cell>
          <cell r="I666">
            <v>38.299999999999997</v>
          </cell>
          <cell r="J666">
            <v>9207.32</v>
          </cell>
          <cell r="K666">
            <v>38.299999999999997</v>
          </cell>
          <cell r="L666">
            <v>9207.32</v>
          </cell>
        </row>
        <row r="667">
          <cell r="B667">
            <v>4177</v>
          </cell>
          <cell r="D667" t="str">
            <v>F</v>
          </cell>
          <cell r="E667" t="str">
            <v>10.7.1.3.1</v>
          </cell>
          <cell r="F667" t="str">
            <v>Tubo em RPVC Classe 06 DN 100mm L=6,60m</v>
          </cell>
          <cell r="G667" t="str">
            <v>pc</v>
          </cell>
          <cell r="H667">
            <v>160</v>
          </cell>
          <cell r="I667">
            <v>1132.32</v>
          </cell>
          <cell r="J667">
            <v>181171.20000000001</v>
          </cell>
          <cell r="K667">
            <v>1132.32</v>
          </cell>
          <cell r="L667">
            <v>181171.20000000001</v>
          </cell>
        </row>
        <row r="668">
          <cell r="B668">
            <v>418</v>
          </cell>
          <cell r="D668" t="str">
            <v>F</v>
          </cell>
          <cell r="E668" t="str">
            <v>7.1.5.7</v>
          </cell>
          <cell r="F668" t="str">
            <v>Válvula borboleta tipo awwa com flanges FoFo Dn 400 PN-10 159,000kg</v>
          </cell>
          <cell r="G668" t="str">
            <v>pc</v>
          </cell>
          <cell r="H668">
            <v>1</v>
          </cell>
          <cell r="I668">
            <v>67400</v>
          </cell>
          <cell r="J668">
            <v>67400</v>
          </cell>
          <cell r="K668">
            <v>67400</v>
          </cell>
          <cell r="L668">
            <v>67400</v>
          </cell>
        </row>
        <row r="669">
          <cell r="B669">
            <v>209</v>
          </cell>
          <cell r="D669" t="str">
            <v>F</v>
          </cell>
          <cell r="E669" t="str">
            <v>4.4.1.17</v>
          </cell>
          <cell r="F669" t="str">
            <v>Válvula borboleta fofo c/ flanges PN10 - awwa - corpo curto com açoionamento automático, através de atuador elétrico, DN 400 159,000 kg</v>
          </cell>
          <cell r="G669" t="str">
            <v>pc</v>
          </cell>
          <cell r="H669">
            <v>8</v>
          </cell>
          <cell r="I669">
            <v>67400</v>
          </cell>
          <cell r="J669">
            <v>539200</v>
          </cell>
          <cell r="K669">
            <v>67400</v>
          </cell>
          <cell r="L669">
            <v>539200</v>
          </cell>
        </row>
        <row r="670">
          <cell r="B670">
            <v>206</v>
          </cell>
          <cell r="D670" t="str">
            <v>F</v>
          </cell>
          <cell r="E670" t="str">
            <v>4.4.1.14</v>
          </cell>
          <cell r="F670" t="str">
            <v>Válvula borboleta fofo c/ flanges PN10 - awwa - corpo curto com açoionamento automático, através de atuador elétrico, DN 500 291,000 kg</v>
          </cell>
          <cell r="G670" t="str">
            <v>pc</v>
          </cell>
          <cell r="H670">
            <v>8</v>
          </cell>
          <cell r="I670">
            <v>80000</v>
          </cell>
          <cell r="J670">
            <v>640000</v>
          </cell>
          <cell r="K670">
            <v>80000</v>
          </cell>
          <cell r="L670">
            <v>640000</v>
          </cell>
        </row>
        <row r="671">
          <cell r="B671">
            <v>221</v>
          </cell>
          <cell r="D671" t="str">
            <v>F</v>
          </cell>
          <cell r="E671" t="str">
            <v>4.4.1.29</v>
          </cell>
          <cell r="F671" t="str">
            <v>Válvula borboleta fofo c/ flanges PN10 - awwa - corpo curto com açoionamento automático, através de atuador elétrico, DN 600 452,000 kg</v>
          </cell>
          <cell r="G671" t="str">
            <v>pc</v>
          </cell>
          <cell r="H671">
            <v>8</v>
          </cell>
          <cell r="I671">
            <v>95000</v>
          </cell>
          <cell r="J671">
            <v>760000</v>
          </cell>
          <cell r="K671">
            <v>95000</v>
          </cell>
          <cell r="L671">
            <v>760000</v>
          </cell>
        </row>
        <row r="672">
          <cell r="B672" t="str">
            <v>\</v>
          </cell>
          <cell r="D672" t="str">
            <v>F</v>
          </cell>
          <cell r="E672" t="str">
            <v>18.13.1</v>
          </cell>
          <cell r="F672" t="str">
            <v>Válvula Borboleta,biexcêntrica vulcanizadas intertravadas com flanges, FºFº DN400  PN 16</v>
          </cell>
          <cell r="G672" t="str">
            <v>un</v>
          </cell>
          <cell r="H672">
            <v>4</v>
          </cell>
          <cell r="I672">
            <v>47400</v>
          </cell>
          <cell r="J672">
            <v>189600</v>
          </cell>
          <cell r="K672">
            <v>47400</v>
          </cell>
          <cell r="L672">
            <v>189600</v>
          </cell>
        </row>
        <row r="673">
          <cell r="B673">
            <v>3126</v>
          </cell>
          <cell r="D673" t="str">
            <v>F</v>
          </cell>
          <cell r="E673" t="str">
            <v>6.5.10.1.18</v>
          </cell>
          <cell r="F673" t="str">
            <v>Valvula Borboleta Triexcentrica c/ flanges FoFo PN 10,  DN 250mm</v>
          </cell>
          <cell r="G673" t="str">
            <v>pç</v>
          </cell>
          <cell r="H673">
            <v>3</v>
          </cell>
          <cell r="I673">
            <v>50498</v>
          </cell>
          <cell r="J673">
            <v>151494</v>
          </cell>
          <cell r="K673">
            <v>50498</v>
          </cell>
          <cell r="L673">
            <v>151494</v>
          </cell>
        </row>
        <row r="674">
          <cell r="B674">
            <v>2692</v>
          </cell>
          <cell r="D674" t="str">
            <v>F</v>
          </cell>
          <cell r="E674" t="str">
            <v>4.5.10.1.18</v>
          </cell>
          <cell r="F674" t="str">
            <v>Valvula Borboleta Triexcentrica c/ flanges FoFo PN 10,  DN 350mm</v>
          </cell>
          <cell r="G674" t="str">
            <v>pç</v>
          </cell>
          <cell r="H674">
            <v>1</v>
          </cell>
          <cell r="I674">
            <v>56153.4</v>
          </cell>
          <cell r="J674">
            <v>56153.4</v>
          </cell>
          <cell r="K674">
            <v>56153.4</v>
          </cell>
          <cell r="L674">
            <v>56153.4</v>
          </cell>
        </row>
        <row r="675">
          <cell r="B675">
            <v>2395</v>
          </cell>
          <cell r="D675" t="str">
            <v>F</v>
          </cell>
          <cell r="E675" t="str">
            <v>3.5.10.1.18</v>
          </cell>
          <cell r="F675" t="str">
            <v>Valvula Borboleta Triexcentrica c/ flanges FoFo PN 10,  DN 400mm</v>
          </cell>
          <cell r="G675" t="str">
            <v>pç</v>
          </cell>
          <cell r="H675">
            <v>1</v>
          </cell>
          <cell r="I675">
            <v>77407.66</v>
          </cell>
          <cell r="J675">
            <v>77407.66</v>
          </cell>
          <cell r="K675">
            <v>77407.66</v>
          </cell>
          <cell r="L675">
            <v>77407.66</v>
          </cell>
        </row>
        <row r="676">
          <cell r="B676">
            <v>3474</v>
          </cell>
          <cell r="D676" t="str">
            <v>F</v>
          </cell>
          <cell r="E676" t="str">
            <v>7.5.10.1.17</v>
          </cell>
          <cell r="F676" t="str">
            <v>Valvula Borboleta Triexcentrica c/ flanges FoFo PN 10,  DN 800mm</v>
          </cell>
          <cell r="G676" t="str">
            <v>pç</v>
          </cell>
          <cell r="H676">
            <v>1</v>
          </cell>
          <cell r="I676">
            <v>327133.8</v>
          </cell>
          <cell r="J676">
            <v>327133.8</v>
          </cell>
          <cell r="K676">
            <v>327133.8</v>
          </cell>
          <cell r="L676">
            <v>327133.8</v>
          </cell>
        </row>
        <row r="677">
          <cell r="B677">
            <v>126</v>
          </cell>
          <cell r="D677" t="str">
            <v>F</v>
          </cell>
          <cell r="E677" t="str">
            <v>3.3.1.18</v>
          </cell>
          <cell r="F677" t="str">
            <v>Válvula Borboleta triexcêntricas F°F°, FL DN 100 e acionamento elétrico</v>
          </cell>
          <cell r="G677" t="str">
            <v>un</v>
          </cell>
          <cell r="H677">
            <v>8</v>
          </cell>
          <cell r="I677">
            <v>31192</v>
          </cell>
          <cell r="J677">
            <v>249536</v>
          </cell>
          <cell r="K677">
            <v>31192</v>
          </cell>
          <cell r="L677">
            <v>249536</v>
          </cell>
        </row>
        <row r="678">
          <cell r="B678">
            <v>1940</v>
          </cell>
          <cell r="D678" t="str">
            <v>F</v>
          </cell>
          <cell r="E678" t="str">
            <v>18.13.2</v>
          </cell>
          <cell r="F678" t="str">
            <v>Válvula Borboleta triexcêntrica C/ flanges, FºFº DN300 PN 16, e acionamento elétrico</v>
          </cell>
          <cell r="G678" t="str">
            <v>un</v>
          </cell>
          <cell r="H678">
            <v>4</v>
          </cell>
          <cell r="I678">
            <v>55488</v>
          </cell>
          <cell r="J678">
            <v>221952</v>
          </cell>
          <cell r="K678">
            <v>55488</v>
          </cell>
          <cell r="L678">
            <v>221952</v>
          </cell>
        </row>
        <row r="679">
          <cell r="B679">
            <v>952</v>
          </cell>
          <cell r="D679" t="str">
            <v>F</v>
          </cell>
          <cell r="E679" t="str">
            <v>7.5.3.1.9</v>
          </cell>
          <cell r="F679" t="str">
            <v>Válvula controladora de nível sustentadora de pressão c/ flanges  FoFo PN 10 DN 300mm</v>
          </cell>
          <cell r="G679" t="str">
            <v>pç</v>
          </cell>
          <cell r="H679">
            <v>1</v>
          </cell>
          <cell r="I679">
            <v>22500</v>
          </cell>
          <cell r="J679">
            <v>22500</v>
          </cell>
          <cell r="K679">
            <v>22500</v>
          </cell>
          <cell r="L679">
            <v>22500</v>
          </cell>
        </row>
        <row r="680">
          <cell r="B680">
            <v>226</v>
          </cell>
          <cell r="D680" t="str">
            <v>F</v>
          </cell>
          <cell r="E680" t="str">
            <v>4.4.1.34</v>
          </cell>
          <cell r="F680" t="str">
            <v>Válvula de controle , monovar ou similar, DN 400</v>
          </cell>
          <cell r="G680" t="str">
            <v>pc</v>
          </cell>
          <cell r="H680">
            <v>8</v>
          </cell>
          <cell r="I680">
            <v>7502</v>
          </cell>
          <cell r="J680">
            <v>60016</v>
          </cell>
          <cell r="K680">
            <v>7502</v>
          </cell>
          <cell r="L680">
            <v>60016</v>
          </cell>
        </row>
        <row r="681">
          <cell r="B681">
            <v>680</v>
          </cell>
          <cell r="D681" t="str">
            <v>F</v>
          </cell>
          <cell r="E681" t="str">
            <v>7.3.4.1.11</v>
          </cell>
          <cell r="F681" t="str">
            <v xml:space="preserve">Válvula de gaveta acionamento manual FºFº DN 200mm  </v>
          </cell>
          <cell r="G681" t="str">
            <v>pç</v>
          </cell>
          <cell r="H681">
            <v>4</v>
          </cell>
          <cell r="I681">
            <v>2734.6</v>
          </cell>
          <cell r="J681">
            <v>10938.4</v>
          </cell>
          <cell r="K681">
            <v>2734.6</v>
          </cell>
          <cell r="L681">
            <v>10938.4</v>
          </cell>
        </row>
        <row r="682">
          <cell r="B682">
            <v>510</v>
          </cell>
          <cell r="D682" t="str">
            <v>F</v>
          </cell>
          <cell r="E682" t="str">
            <v>7.2.4.1.23</v>
          </cell>
          <cell r="F682" t="str">
            <v xml:space="preserve">Válvula de Gaveta Flangeada PN10 c/ acionamento manual FºFº DN 250mm </v>
          </cell>
          <cell r="G682" t="str">
            <v>pç</v>
          </cell>
          <cell r="H682">
            <v>2</v>
          </cell>
          <cell r="I682">
            <v>3678.4</v>
          </cell>
          <cell r="J682">
            <v>7356.8</v>
          </cell>
          <cell r="K682">
            <v>3678.4</v>
          </cell>
          <cell r="L682">
            <v>7356.8</v>
          </cell>
        </row>
        <row r="683">
          <cell r="B683">
            <v>3123</v>
          </cell>
          <cell r="D683" t="str">
            <v>F</v>
          </cell>
          <cell r="E683" t="str">
            <v>6.5.10.1.15</v>
          </cell>
          <cell r="F683" t="str">
            <v>Válvula de retenção Portinhola Única com Flanges FoFo PN 10 DN 150mm</v>
          </cell>
          <cell r="G683" t="str">
            <v>pç</v>
          </cell>
          <cell r="H683">
            <v>2</v>
          </cell>
          <cell r="I683">
            <v>1615.12</v>
          </cell>
          <cell r="J683">
            <v>3230.24</v>
          </cell>
          <cell r="K683">
            <v>1615.12</v>
          </cell>
          <cell r="L683">
            <v>3230.24</v>
          </cell>
        </row>
        <row r="684">
          <cell r="B684">
            <v>2392</v>
          </cell>
          <cell r="D684" t="str">
            <v>F</v>
          </cell>
          <cell r="E684" t="str">
            <v>3.5.10.1.15</v>
          </cell>
          <cell r="F684" t="str">
            <v>Válvula de retenção Portinhola Unica com Flanges FoFo PN 10 DN 200mm</v>
          </cell>
          <cell r="G684" t="str">
            <v>pç</v>
          </cell>
          <cell r="H684">
            <v>4</v>
          </cell>
          <cell r="I684">
            <v>1987.38</v>
          </cell>
          <cell r="J684">
            <v>7949.52</v>
          </cell>
          <cell r="K684">
            <v>1987.38</v>
          </cell>
          <cell r="L684">
            <v>7949.52</v>
          </cell>
        </row>
        <row r="685">
          <cell r="B685">
            <v>3471</v>
          </cell>
          <cell r="D685" t="str">
            <v>F</v>
          </cell>
          <cell r="E685" t="str">
            <v>7.5.10.1.14</v>
          </cell>
          <cell r="F685" t="str">
            <v>Válvula de retenção Portinhola Única com Flanges FoFo PN 10 DN 400mm</v>
          </cell>
          <cell r="G685" t="str">
            <v>pç</v>
          </cell>
          <cell r="H685">
            <v>2</v>
          </cell>
          <cell r="I685">
            <v>6737.87</v>
          </cell>
          <cell r="J685">
            <v>13475.74</v>
          </cell>
          <cell r="K685">
            <v>6737.87</v>
          </cell>
          <cell r="L685">
            <v>13475.74</v>
          </cell>
        </row>
        <row r="686">
          <cell r="B686">
            <v>3760</v>
          </cell>
          <cell r="D686" t="str">
            <v>F</v>
          </cell>
          <cell r="E686" t="str">
            <v>8.5.10.1.16</v>
          </cell>
          <cell r="F686" t="str">
            <v>Válvula de retenção Portinhola Dupla com Flanges FoFo PN 10 DN 150mm</v>
          </cell>
          <cell r="G686" t="str">
            <v>pç</v>
          </cell>
          <cell r="H686">
            <v>4</v>
          </cell>
          <cell r="I686">
            <v>1940</v>
          </cell>
          <cell r="J686">
            <v>7760</v>
          </cell>
          <cell r="K686">
            <v>1940</v>
          </cell>
          <cell r="L686">
            <v>7760</v>
          </cell>
        </row>
        <row r="687">
          <cell r="B687">
            <v>1822</v>
          </cell>
          <cell r="D687" t="str">
            <v>F</v>
          </cell>
          <cell r="E687" t="str">
            <v>17.2.3.1.1</v>
          </cell>
          <cell r="F687" t="str">
            <v>Válvula de Retenção, tipo fechamento rápido, c/deslocamento axial  FoFo DN200 PN 16</v>
          </cell>
          <cell r="G687" t="str">
            <v>pç</v>
          </cell>
          <cell r="H687">
            <v>2</v>
          </cell>
          <cell r="I687">
            <v>36700</v>
          </cell>
          <cell r="J687">
            <v>73400</v>
          </cell>
          <cell r="K687">
            <v>36700</v>
          </cell>
          <cell r="L687">
            <v>73400</v>
          </cell>
        </row>
        <row r="688">
          <cell r="B688">
            <v>1941</v>
          </cell>
          <cell r="D688" t="str">
            <v>F</v>
          </cell>
          <cell r="E688" t="str">
            <v>18.13.3</v>
          </cell>
          <cell r="F688" t="str">
            <v>Válvula de Retenção, tipo fechamento rápido, c/deslocamento axial  FoFo DN300 PN 16</v>
          </cell>
          <cell r="G688" t="str">
            <v>un</v>
          </cell>
          <cell r="H688">
            <v>4</v>
          </cell>
          <cell r="I688">
            <v>40700</v>
          </cell>
          <cell r="J688">
            <v>162800</v>
          </cell>
          <cell r="K688">
            <v>40700</v>
          </cell>
          <cell r="L688">
            <v>162800</v>
          </cell>
        </row>
        <row r="689">
          <cell r="B689">
            <v>681</v>
          </cell>
          <cell r="D689" t="str">
            <v>F</v>
          </cell>
          <cell r="E689" t="str">
            <v>7.3.4.1.12</v>
          </cell>
          <cell r="F689" t="str">
            <v>Válvula flangeada sustentadora de pressão a jusante, com acionamento e transmissão de dados via PLC, DN 200 FºFº</v>
          </cell>
          <cell r="G689" t="str">
            <v>pç</v>
          </cell>
          <cell r="H689">
            <v>2</v>
          </cell>
          <cell r="I689">
            <v>9760</v>
          </cell>
          <cell r="J689">
            <v>19520</v>
          </cell>
          <cell r="K689">
            <v>9760</v>
          </cell>
          <cell r="L689">
            <v>19520</v>
          </cell>
        </row>
        <row r="690">
          <cell r="B690">
            <v>511</v>
          </cell>
          <cell r="D690" t="str">
            <v>F</v>
          </cell>
          <cell r="E690" t="str">
            <v>7.2.4.1.24</v>
          </cell>
          <cell r="F690" t="str">
            <v>Válvula flangeada sustentadora de pressão a jusante, com acionamento e transmissão de dados via PLC, DN 250 FºFº</v>
          </cell>
          <cell r="G690" t="str">
            <v>pç</v>
          </cell>
          <cell r="H690">
            <v>1</v>
          </cell>
          <cell r="I690">
            <v>13280</v>
          </cell>
          <cell r="J690">
            <v>13280</v>
          </cell>
          <cell r="K690">
            <v>13280</v>
          </cell>
          <cell r="L690">
            <v>13280</v>
          </cell>
        </row>
        <row r="691">
          <cell r="B691">
            <v>1106</v>
          </cell>
          <cell r="D691" t="str">
            <v>F</v>
          </cell>
          <cell r="E691" t="str">
            <v>8.3.1.12</v>
          </cell>
          <cell r="F691" t="str">
            <v>Válvula flangeada sustentadora de pressão a jusante com acionamento e transmissão de dados via plc dn 300</v>
          </cell>
          <cell r="G691" t="str">
            <v>pc</v>
          </cell>
          <cell r="H691">
            <v>4</v>
          </cell>
          <cell r="I691">
            <v>14760</v>
          </cell>
          <cell r="J691">
            <v>59040</v>
          </cell>
          <cell r="K691">
            <v>14760</v>
          </cell>
          <cell r="L691">
            <v>59040</v>
          </cell>
        </row>
        <row r="692">
          <cell r="B692">
            <v>1104</v>
          </cell>
          <cell r="D692" t="str">
            <v>F</v>
          </cell>
          <cell r="E692" t="str">
            <v>8.3.1.10</v>
          </cell>
          <cell r="F692" t="str">
            <v>Valvula gaveta fofo acionamento manual dn 300</v>
          </cell>
          <cell r="G692" t="str">
            <v>un</v>
          </cell>
          <cell r="H692">
            <v>8</v>
          </cell>
          <cell r="I692">
            <v>5187</v>
          </cell>
          <cell r="J692">
            <v>41496</v>
          </cell>
          <cell r="K692">
            <v>5187</v>
          </cell>
          <cell r="L692">
            <v>41496</v>
          </cell>
        </row>
        <row r="693">
          <cell r="B693">
            <v>402</v>
          </cell>
          <cell r="D693" t="str">
            <v>F</v>
          </cell>
          <cell r="E693" t="str">
            <v>7.1.4.15</v>
          </cell>
          <cell r="F693" t="str">
            <v>Ventosa simples fofo c/ flanges pn-10/16/25 dn 50  5,800kg</v>
          </cell>
          <cell r="G693" t="str">
            <v>pc</v>
          </cell>
          <cell r="H693">
            <v>3</v>
          </cell>
          <cell r="I693">
            <v>283.92</v>
          </cell>
          <cell r="J693">
            <v>851.76</v>
          </cell>
          <cell r="K693">
            <v>283.92</v>
          </cell>
          <cell r="L693">
            <v>851.76</v>
          </cell>
        </row>
        <row r="694">
          <cell r="B694">
            <v>1713</v>
          </cell>
          <cell r="D694" t="str">
            <v>F</v>
          </cell>
          <cell r="E694" t="str">
            <v>15.5.1.23</v>
          </cell>
          <cell r="F694" t="str">
            <v>Viga "U" aço zincado de 304 x 76 x 7,11 x 1500mm</v>
          </cell>
          <cell r="G694" t="str">
            <v>un</v>
          </cell>
          <cell r="H694">
            <v>3</v>
          </cell>
          <cell r="I694">
            <v>740</v>
          </cell>
          <cell r="J694">
            <v>2220</v>
          </cell>
          <cell r="K694">
            <v>740</v>
          </cell>
          <cell r="L694">
            <v>2220</v>
          </cell>
        </row>
        <row r="695">
          <cell r="B695">
            <v>1714</v>
          </cell>
          <cell r="D695" t="str">
            <v>F</v>
          </cell>
          <cell r="E695" t="str">
            <v>15.5.1.24</v>
          </cell>
          <cell r="F695" t="str">
            <v>Viga "U" aço zincado de 304 x 76 x 7,11 x 2800mm</v>
          </cell>
          <cell r="G695" t="str">
            <v>un</v>
          </cell>
          <cell r="H695">
            <v>3</v>
          </cell>
          <cell r="I695">
            <v>1134.8</v>
          </cell>
          <cell r="J695">
            <v>3404.4</v>
          </cell>
          <cell r="K695">
            <v>1134.8</v>
          </cell>
          <cell r="L695">
            <v>3404.4</v>
          </cell>
          <cell r="P695">
            <v>26669136.909999996</v>
          </cell>
        </row>
        <row r="696">
          <cell r="B696">
            <v>1487</v>
          </cell>
          <cell r="D696" t="str">
            <v>M</v>
          </cell>
          <cell r="E696" t="str">
            <v>13.5.1</v>
          </cell>
          <cell r="F696" t="str">
            <v>Adaptador PVC PBA à bolsa de fofo DN 100</v>
          </cell>
          <cell r="G696" t="str">
            <v>pç</v>
          </cell>
          <cell r="H696">
            <v>6</v>
          </cell>
          <cell r="I696">
            <v>20.9</v>
          </cell>
          <cell r="J696">
            <v>125.4</v>
          </cell>
          <cell r="K696">
            <v>20.92</v>
          </cell>
          <cell r="L696">
            <v>125.52</v>
          </cell>
          <cell r="M696">
            <v>-9.5602294455077175E-4</v>
          </cell>
          <cell r="N696">
            <v>-0.11999999999999034</v>
          </cell>
        </row>
        <row r="697">
          <cell r="B697">
            <v>1488</v>
          </cell>
          <cell r="D697" t="str">
            <v>M</v>
          </cell>
          <cell r="E697" t="str">
            <v>13.5.2</v>
          </cell>
          <cell r="F697" t="str">
            <v>Anel de borracha para PVC PBA JE DN 75</v>
          </cell>
          <cell r="G697" t="str">
            <v>pç</v>
          </cell>
          <cell r="H697">
            <v>491</v>
          </cell>
          <cell r="I697">
            <v>0.70000000000000007</v>
          </cell>
          <cell r="J697">
            <v>343.7</v>
          </cell>
          <cell r="K697">
            <v>0.69</v>
          </cell>
          <cell r="L697">
            <v>338.79</v>
          </cell>
          <cell r="M697">
            <v>1.449275362318847E-2</v>
          </cell>
          <cell r="N697">
            <v>4.9099999999999682</v>
          </cell>
        </row>
        <row r="698">
          <cell r="B698">
            <v>1489</v>
          </cell>
          <cell r="D698" t="str">
            <v>M</v>
          </cell>
          <cell r="E698" t="str">
            <v>13.5.3</v>
          </cell>
          <cell r="F698" t="str">
            <v>Anel de borracha para PVC PBA JE DN 100</v>
          </cell>
          <cell r="G698" t="str">
            <v>pç</v>
          </cell>
          <cell r="H698">
            <v>79</v>
          </cell>
          <cell r="I698">
            <v>0.74</v>
          </cell>
          <cell r="J698">
            <v>58.46</v>
          </cell>
          <cell r="K698">
            <v>0.74</v>
          </cell>
          <cell r="L698">
            <v>58.46</v>
          </cell>
          <cell r="M698">
            <v>0</v>
          </cell>
          <cell r="N698">
            <v>0</v>
          </cell>
        </row>
        <row r="699">
          <cell r="B699">
            <v>654</v>
          </cell>
          <cell r="D699" t="str">
            <v>M</v>
          </cell>
          <cell r="E699" t="str">
            <v>7.2.15.2</v>
          </cell>
          <cell r="F699" t="str">
            <v>Assentamento da micro medição residencial</v>
          </cell>
          <cell r="G699" t="str">
            <v>und</v>
          </cell>
          <cell r="H699">
            <v>4552</v>
          </cell>
          <cell r="I699">
            <v>38.17</v>
          </cell>
          <cell r="J699">
            <v>173749.84</v>
          </cell>
          <cell r="K699">
            <v>38.159999999999997</v>
          </cell>
          <cell r="L699">
            <v>173704.32000000001</v>
          </cell>
          <cell r="M699">
            <v>2.6205450733773894E-4</v>
          </cell>
          <cell r="N699">
            <v>45.519999999989523</v>
          </cell>
        </row>
        <row r="700">
          <cell r="B700">
            <v>556</v>
          </cell>
          <cell r="D700" t="str">
            <v>M</v>
          </cell>
          <cell r="E700" t="str">
            <v>7.2.4.2.34</v>
          </cell>
          <cell r="F700" t="str">
            <v>Cap c/ bolsas JGS FºFº DN 150mm Inclusive anel de borracha.</v>
          </cell>
          <cell r="G700" t="str">
            <v>pç</v>
          </cell>
          <cell r="H700">
            <v>1</v>
          </cell>
          <cell r="I700">
            <v>27</v>
          </cell>
          <cell r="J700">
            <v>27</v>
          </cell>
          <cell r="K700">
            <v>27.09</v>
          </cell>
          <cell r="L700">
            <v>27.09</v>
          </cell>
          <cell r="M700">
            <v>-3.3222591362126463E-3</v>
          </cell>
          <cell r="N700">
            <v>-8.9999999999999858E-2</v>
          </cell>
        </row>
        <row r="701">
          <cell r="B701">
            <v>433</v>
          </cell>
          <cell r="D701" t="str">
            <v>M</v>
          </cell>
          <cell r="E701" t="str">
            <v>7.1.6.9</v>
          </cell>
          <cell r="F701" t="str">
            <v>Cap c/ bolsas jgs FoFo DN 300 32,100kg</v>
          </cell>
          <cell r="G701" t="str">
            <v>pc</v>
          </cell>
          <cell r="H701">
            <v>2</v>
          </cell>
          <cell r="I701">
            <v>111.25</v>
          </cell>
          <cell r="J701">
            <v>222.5</v>
          </cell>
          <cell r="K701">
            <v>111.25</v>
          </cell>
          <cell r="L701">
            <v>222.5</v>
          </cell>
          <cell r="M701">
            <v>0</v>
          </cell>
          <cell r="N701">
            <v>0</v>
          </cell>
        </row>
        <row r="702">
          <cell r="B702">
            <v>434</v>
          </cell>
          <cell r="D702" t="str">
            <v>M</v>
          </cell>
          <cell r="E702" t="str">
            <v>7.1.6.10</v>
          </cell>
          <cell r="F702" t="str">
            <v>Cap c/ bolsas jgs FoFo DN 400 51,500kg</v>
          </cell>
          <cell r="G702" t="str">
            <v>pç</v>
          </cell>
          <cell r="H702">
            <v>1</v>
          </cell>
          <cell r="I702">
            <v>202.51</v>
          </cell>
          <cell r="J702">
            <v>202.51</v>
          </cell>
          <cell r="K702">
            <v>202.52</v>
          </cell>
          <cell r="L702">
            <v>202.52</v>
          </cell>
          <cell r="M702">
            <v>-4.9377839225872577E-5</v>
          </cell>
          <cell r="N702">
            <v>-1.0000000000019327E-2</v>
          </cell>
        </row>
        <row r="703">
          <cell r="B703">
            <v>1491</v>
          </cell>
          <cell r="D703" t="str">
            <v>M</v>
          </cell>
          <cell r="E703" t="str">
            <v>13.5.5</v>
          </cell>
          <cell r="F703" t="str">
            <v>CAP em PVC PBA JE cl20 DN 75</v>
          </cell>
          <cell r="G703" t="str">
            <v>pç</v>
          </cell>
          <cell r="H703">
            <v>9</v>
          </cell>
          <cell r="I703">
            <v>2.21</v>
          </cell>
          <cell r="J703">
            <v>19.89</v>
          </cell>
          <cell r="K703">
            <v>2.23</v>
          </cell>
          <cell r="L703">
            <v>20.07</v>
          </cell>
          <cell r="M703">
            <v>-8.9686098654708779E-3</v>
          </cell>
          <cell r="N703">
            <v>-0.17999999999999972</v>
          </cell>
        </row>
        <row r="704">
          <cell r="B704">
            <v>1490</v>
          </cell>
          <cell r="D704" t="str">
            <v>M</v>
          </cell>
          <cell r="E704" t="str">
            <v>13.5.4</v>
          </cell>
          <cell r="F704" t="str">
            <v xml:space="preserve">CAP em PVC PBA JE cl20 DN 100 </v>
          </cell>
          <cell r="G704" t="str">
            <v>pç</v>
          </cell>
          <cell r="H704">
            <v>1</v>
          </cell>
          <cell r="I704">
            <v>4.13</v>
          </cell>
          <cell r="J704">
            <v>4.13</v>
          </cell>
          <cell r="K704">
            <v>4.1399999999999997</v>
          </cell>
          <cell r="L704">
            <v>4.1399999999999997</v>
          </cell>
          <cell r="M704">
            <v>-2.4154589371979673E-3</v>
          </cell>
          <cell r="N704">
            <v>-9.9999999999997868E-3</v>
          </cell>
        </row>
        <row r="705">
          <cell r="B705">
            <v>4224</v>
          </cell>
          <cell r="D705" t="str">
            <v>M</v>
          </cell>
          <cell r="E705" t="str">
            <v>10.7.2.2.5</v>
          </cell>
          <cell r="F705" t="str">
            <v>CAP Fofo c/bolsa PN 10 DN 300mm</v>
          </cell>
          <cell r="G705" t="str">
            <v>pc</v>
          </cell>
          <cell r="H705">
            <v>4</v>
          </cell>
          <cell r="I705">
            <v>111.25</v>
          </cell>
          <cell r="J705">
            <v>445</v>
          </cell>
          <cell r="K705">
            <v>111.25</v>
          </cell>
          <cell r="L705">
            <v>445</v>
          </cell>
          <cell r="M705">
            <v>0</v>
          </cell>
          <cell r="N705">
            <v>0</v>
          </cell>
        </row>
        <row r="706">
          <cell r="B706">
            <v>4245</v>
          </cell>
          <cell r="D706" t="str">
            <v>M</v>
          </cell>
          <cell r="E706" t="str">
            <v>10.7.2.6.4</v>
          </cell>
          <cell r="F706" t="str">
            <v>CAP Fofo c/bolsa PN 10 DN 400mm</v>
          </cell>
          <cell r="G706" t="str">
            <v>und</v>
          </cell>
          <cell r="H706">
            <v>6</v>
          </cell>
          <cell r="I706">
            <v>202.51</v>
          </cell>
          <cell r="J706">
            <v>1215.06</v>
          </cell>
          <cell r="K706">
            <v>202.52</v>
          </cell>
          <cell r="L706">
            <v>1215.1199999999999</v>
          </cell>
          <cell r="M706">
            <v>-4.9377839225872577E-5</v>
          </cell>
          <cell r="N706">
            <v>-5.999999999994543E-2</v>
          </cell>
        </row>
        <row r="707">
          <cell r="B707">
            <v>1404</v>
          </cell>
          <cell r="D707" t="str">
            <v>M</v>
          </cell>
          <cell r="E707" t="str">
            <v>12.5.1</v>
          </cell>
          <cell r="F707" t="str">
            <v>CAP FoFo jgs DN 100 2,600 kg</v>
          </cell>
          <cell r="G707" t="str">
            <v>pç</v>
          </cell>
          <cell r="H707">
            <v>4</v>
          </cell>
          <cell r="I707">
            <v>16.39</v>
          </cell>
          <cell r="J707">
            <v>65.56</v>
          </cell>
          <cell r="K707">
            <v>16.399999999999999</v>
          </cell>
          <cell r="L707">
            <v>65.599999999999994</v>
          </cell>
          <cell r="M707">
            <v>-6.0975609756086513E-4</v>
          </cell>
          <cell r="N707">
            <v>-3.9999999999992042E-2</v>
          </cell>
        </row>
        <row r="708">
          <cell r="B708">
            <v>1405</v>
          </cell>
          <cell r="D708" t="str">
            <v>M</v>
          </cell>
          <cell r="E708" t="str">
            <v>12.5.2</v>
          </cell>
          <cell r="F708" t="str">
            <v>CAP FoFo jgs DN 150 9,400 kg</v>
          </cell>
          <cell r="G708" t="str">
            <v>pç</v>
          </cell>
          <cell r="H708">
            <v>1</v>
          </cell>
          <cell r="I708">
            <v>27.07</v>
          </cell>
          <cell r="J708">
            <v>27.07</v>
          </cell>
          <cell r="K708">
            <v>27.09</v>
          </cell>
          <cell r="L708">
            <v>27.09</v>
          </cell>
          <cell r="M708">
            <v>-7.3827980804719306E-4</v>
          </cell>
          <cell r="N708">
            <v>-1.9999999999999574E-2</v>
          </cell>
        </row>
        <row r="709">
          <cell r="B709">
            <v>608</v>
          </cell>
          <cell r="D709" t="str">
            <v>M</v>
          </cell>
          <cell r="E709" t="str">
            <v>7.2.5.2.24</v>
          </cell>
          <cell r="F709" t="str">
            <v>Cap PVC-PBA (NBR 10351) P/ Rede de Água JE PB DN 50mm</v>
          </cell>
          <cell r="G709" t="str">
            <v>un</v>
          </cell>
          <cell r="H709">
            <v>14</v>
          </cell>
          <cell r="I709">
            <v>0.99</v>
          </cell>
          <cell r="J709">
            <v>13.86</v>
          </cell>
          <cell r="K709">
            <v>0.99</v>
          </cell>
          <cell r="L709">
            <v>13.86</v>
          </cell>
          <cell r="M709">
            <v>0</v>
          </cell>
          <cell r="N709">
            <v>0</v>
          </cell>
        </row>
        <row r="710">
          <cell r="B710">
            <v>609</v>
          </cell>
          <cell r="D710" t="str">
            <v>M</v>
          </cell>
          <cell r="E710" t="str">
            <v>7.2.5.2.25</v>
          </cell>
          <cell r="F710" t="str">
            <v>Cap PVC-PBA (NBR 10351) P/ Rede de Água JE PB DN 100mm</v>
          </cell>
          <cell r="G710" t="str">
            <v>un</v>
          </cell>
          <cell r="H710">
            <v>1</v>
          </cell>
          <cell r="I710">
            <v>4.13</v>
          </cell>
          <cell r="J710">
            <v>4.13</v>
          </cell>
          <cell r="K710">
            <v>4.1399999999999997</v>
          </cell>
          <cell r="L710">
            <v>4.1399999999999997</v>
          </cell>
          <cell r="M710">
            <v>-2.4154589371979673E-3</v>
          </cell>
          <cell r="N710">
            <v>-9.9999999999997868E-3</v>
          </cell>
        </row>
        <row r="711">
          <cell r="B711">
            <v>162</v>
          </cell>
          <cell r="D711" t="str">
            <v>M</v>
          </cell>
          <cell r="E711" t="str">
            <v>3.4.2.2</v>
          </cell>
          <cell r="F711" t="str">
            <v>Comporta de superficie com acionamento direto na gaveta, com área do canal de 0,401 m² ate 0,90 m², instalação.</v>
          </cell>
          <cell r="G711" t="str">
            <v>un</v>
          </cell>
          <cell r="H711">
            <v>8</v>
          </cell>
          <cell r="I711">
            <v>12009.580000000002</v>
          </cell>
          <cell r="J711">
            <v>96076.64</v>
          </cell>
          <cell r="K711">
            <v>12000</v>
          </cell>
          <cell r="L711">
            <v>96000</v>
          </cell>
          <cell r="M711">
            <v>7.9833333333345635E-4</v>
          </cell>
          <cell r="N711">
            <v>76.639999999999418</v>
          </cell>
        </row>
        <row r="712">
          <cell r="B712">
            <v>1948</v>
          </cell>
          <cell r="D712" t="str">
            <v>M</v>
          </cell>
          <cell r="E712" t="str">
            <v>18.14.4</v>
          </cell>
          <cell r="F712" t="str">
            <v>Conjunto Motor-Bomba, Centrífuga, de Eixo Horizontal, com rotação nominal de 1.770 rpm e potencia de 100Cv.  Rendimento igual a 80%.  Ponto de trabalho desejado (648m3/h x 25,0mca).</v>
          </cell>
          <cell r="G712" t="str">
            <v>un</v>
          </cell>
          <cell r="H712">
            <v>4</v>
          </cell>
          <cell r="I712">
            <v>2944.2099999999996</v>
          </cell>
          <cell r="J712">
            <v>11776.84</v>
          </cell>
          <cell r="K712">
            <v>36210</v>
          </cell>
          <cell r="L712">
            <v>144840</v>
          </cell>
          <cell r="M712">
            <v>-0.91869069317867991</v>
          </cell>
          <cell r="N712">
            <v>-133063.16</v>
          </cell>
        </row>
        <row r="713">
          <cell r="B713">
            <v>534</v>
          </cell>
          <cell r="D713" t="str">
            <v>M</v>
          </cell>
          <cell r="E713" t="str">
            <v>7.2.4.2.12</v>
          </cell>
          <cell r="F713" t="str">
            <v>Cruzeta de redução C/Bolsas JGS FºF° DN (150X100)mm, Inclusive anel de borracha</v>
          </cell>
          <cell r="G713" t="str">
            <v>pç</v>
          </cell>
          <cell r="H713">
            <v>21</v>
          </cell>
          <cell r="I713">
            <v>76.13</v>
          </cell>
          <cell r="J713">
            <v>1598.73</v>
          </cell>
          <cell r="K713">
            <v>76.14</v>
          </cell>
          <cell r="L713">
            <v>1598.94</v>
          </cell>
          <cell r="M713">
            <v>-1.3133701076972759E-4</v>
          </cell>
          <cell r="N713">
            <v>-0.21000000000003638</v>
          </cell>
        </row>
        <row r="714">
          <cell r="B714">
            <v>692</v>
          </cell>
          <cell r="D714" t="str">
            <v>M</v>
          </cell>
          <cell r="E714" t="str">
            <v>7.3.4.2.7</v>
          </cell>
          <cell r="F714" t="str">
            <v>Cruzeta de redução C/Bolsas JGS FºF° DN (200X100)mm, Inclusive anel de borracha</v>
          </cell>
          <cell r="G714" t="str">
            <v>pç</v>
          </cell>
          <cell r="H714">
            <v>2</v>
          </cell>
          <cell r="I714">
            <v>134.22999999999999</v>
          </cell>
          <cell r="J714">
            <v>268.45999999999998</v>
          </cell>
          <cell r="K714">
            <v>134.22999999999999</v>
          </cell>
          <cell r="L714">
            <v>268.45999999999998</v>
          </cell>
          <cell r="M714">
            <v>0</v>
          </cell>
          <cell r="N714">
            <v>0</v>
          </cell>
        </row>
        <row r="715">
          <cell r="B715">
            <v>535</v>
          </cell>
          <cell r="D715" t="str">
            <v>M</v>
          </cell>
          <cell r="E715" t="str">
            <v>7.2.4.2.13</v>
          </cell>
          <cell r="F715" t="str">
            <v>Cruzeta de redução C/Bolsas JGS FºF° DN (200X150)mm, Inclusive anel de borracha</v>
          </cell>
          <cell r="G715" t="str">
            <v>pç</v>
          </cell>
          <cell r="H715">
            <v>4</v>
          </cell>
          <cell r="I715">
            <v>187.36</v>
          </cell>
          <cell r="J715">
            <v>749.44</v>
          </cell>
          <cell r="K715">
            <v>187.4</v>
          </cell>
          <cell r="L715">
            <v>749.6</v>
          </cell>
          <cell r="M715">
            <v>-2.134471718249209E-4</v>
          </cell>
          <cell r="N715">
            <v>-0.15999999999996817</v>
          </cell>
        </row>
        <row r="716">
          <cell r="B716">
            <v>536</v>
          </cell>
          <cell r="D716" t="str">
            <v>M</v>
          </cell>
          <cell r="E716" t="str">
            <v>7.2.4.2.14</v>
          </cell>
          <cell r="F716" t="str">
            <v>Cruzeta de redução C/Bolsas JGS FºF° DN (250X100)mm, Inclusive anel de borracha</v>
          </cell>
          <cell r="G716" t="str">
            <v>pç</v>
          </cell>
          <cell r="H716">
            <v>2</v>
          </cell>
          <cell r="I716">
            <v>230.24</v>
          </cell>
          <cell r="J716">
            <v>460.48</v>
          </cell>
          <cell r="K716">
            <v>230.24</v>
          </cell>
          <cell r="L716">
            <v>460.48</v>
          </cell>
          <cell r="M716">
            <v>0</v>
          </cell>
          <cell r="N716">
            <v>0</v>
          </cell>
        </row>
        <row r="717">
          <cell r="B717">
            <v>4244</v>
          </cell>
          <cell r="D717" t="str">
            <v>M</v>
          </cell>
          <cell r="E717" t="str">
            <v>10.7.2.6.3</v>
          </cell>
          <cell r="F717" t="str">
            <v>Cruzeta c/bolsas JGS FOFO DN 600X400 Inclusive anel borracha</v>
          </cell>
          <cell r="G717" t="str">
            <v>pc</v>
          </cell>
          <cell r="H717">
            <v>2</v>
          </cell>
          <cell r="I717">
            <v>1063.8699999999999</v>
          </cell>
          <cell r="J717">
            <v>2127.7399999999998</v>
          </cell>
          <cell r="K717">
            <v>1058.98</v>
          </cell>
          <cell r="L717">
            <v>2117.96</v>
          </cell>
          <cell r="M717">
            <v>4.6176509471376193E-3</v>
          </cell>
          <cell r="N717">
            <v>9.7799999999997453</v>
          </cell>
        </row>
        <row r="718">
          <cell r="B718">
            <v>537</v>
          </cell>
          <cell r="D718" t="str">
            <v>M</v>
          </cell>
          <cell r="E718" t="str">
            <v>7.2.4.2.15</v>
          </cell>
          <cell r="F718" t="str">
            <v>Cruzeta F°F° JGS BBBB DN 150mm, Inclusive anel de borracha</v>
          </cell>
          <cell r="G718" t="str">
            <v>pç</v>
          </cell>
          <cell r="H718">
            <v>7</v>
          </cell>
          <cell r="I718">
            <v>164.92000000000002</v>
          </cell>
          <cell r="J718">
            <v>1154.44</v>
          </cell>
          <cell r="K718">
            <v>164.92</v>
          </cell>
          <cell r="L718">
            <v>1154.44</v>
          </cell>
          <cell r="M718">
            <v>0</v>
          </cell>
          <cell r="N718">
            <v>0</v>
          </cell>
        </row>
        <row r="719">
          <cell r="B719">
            <v>538</v>
          </cell>
          <cell r="D719" t="str">
            <v>M</v>
          </cell>
          <cell r="E719" t="str">
            <v>7.2.4.2.16</v>
          </cell>
          <cell r="F719" t="str">
            <v>Cruzeta F°F° JGS BBBB DN 300mm, Inclusive anel de borracha</v>
          </cell>
          <cell r="G719" t="str">
            <v>pç</v>
          </cell>
          <cell r="H719">
            <v>1</v>
          </cell>
          <cell r="I719">
            <v>421.86</v>
          </cell>
          <cell r="J719">
            <v>421.86</v>
          </cell>
          <cell r="K719">
            <v>421.85</v>
          </cell>
          <cell r="L719">
            <v>421.85</v>
          </cell>
          <cell r="M719">
            <v>2.3705108450844392E-5</v>
          </cell>
          <cell r="N719">
            <v>9.9999999999909051E-3</v>
          </cell>
        </row>
        <row r="720">
          <cell r="B720">
            <v>600</v>
          </cell>
          <cell r="D720" t="str">
            <v>M</v>
          </cell>
          <cell r="E720" t="str">
            <v>7.2.5.2.16</v>
          </cell>
          <cell r="F720" t="str">
            <v>Cruzeta de Redução PVC-PBA (EB 183) JE BBBB DN (75 x 50)mm</v>
          </cell>
          <cell r="G720" t="str">
            <v>un</v>
          </cell>
          <cell r="H720">
            <v>13</v>
          </cell>
          <cell r="I720">
            <v>5.9</v>
          </cell>
          <cell r="J720">
            <v>76.7</v>
          </cell>
          <cell r="K720">
            <v>5.9</v>
          </cell>
          <cell r="L720">
            <v>76.7</v>
          </cell>
          <cell r="M720">
            <v>0</v>
          </cell>
          <cell r="N720">
            <v>0</v>
          </cell>
        </row>
        <row r="721">
          <cell r="B721">
            <v>738</v>
          </cell>
          <cell r="D721" t="str">
            <v>M</v>
          </cell>
          <cell r="E721" t="str">
            <v>7.3.5.2.13</v>
          </cell>
          <cell r="F721" t="str">
            <v>Cruzeta de Redução PVC-PBA (EB 183) JE BBBB DN (100 x 50)mm</v>
          </cell>
          <cell r="G721" t="str">
            <v>un</v>
          </cell>
          <cell r="H721">
            <v>8</v>
          </cell>
          <cell r="I721">
            <v>10.23</v>
          </cell>
          <cell r="J721">
            <v>81.84</v>
          </cell>
          <cell r="K721">
            <v>10.23</v>
          </cell>
          <cell r="L721">
            <v>81.84</v>
          </cell>
          <cell r="M721">
            <v>0</v>
          </cell>
          <cell r="N721">
            <v>0</v>
          </cell>
        </row>
        <row r="722">
          <cell r="B722">
            <v>879</v>
          </cell>
          <cell r="D722" t="str">
            <v>M</v>
          </cell>
          <cell r="E722" t="str">
            <v>7.4.5.2.13</v>
          </cell>
          <cell r="F722" t="str">
            <v>Cruzeta de Redução PVC-PBA (EB 183) JE BBBB DN (100 x 75)mm</v>
          </cell>
          <cell r="G722" t="str">
            <v>un</v>
          </cell>
          <cell r="H722">
            <v>1</v>
          </cell>
          <cell r="I722">
            <v>12.14</v>
          </cell>
          <cell r="J722">
            <v>12.14</v>
          </cell>
          <cell r="K722">
            <v>12.16</v>
          </cell>
          <cell r="L722">
            <v>12.16</v>
          </cell>
          <cell r="M722">
            <v>-1.6447368421051989E-3</v>
          </cell>
          <cell r="N722">
            <v>-1.9999999999999574E-2</v>
          </cell>
        </row>
        <row r="723">
          <cell r="B723">
            <v>598</v>
          </cell>
          <cell r="D723" t="str">
            <v>M</v>
          </cell>
          <cell r="E723" t="str">
            <v>7.2.5.2.14</v>
          </cell>
          <cell r="F723" t="str">
            <v>Cruzeta PVC-PBA (EB 183) JE BBBB DN 50mm</v>
          </cell>
          <cell r="G723" t="str">
            <v>un</v>
          </cell>
          <cell r="H723">
            <v>49</v>
          </cell>
          <cell r="I723">
            <v>3.1599999999999997</v>
          </cell>
          <cell r="J723">
            <v>154.84</v>
          </cell>
          <cell r="K723">
            <v>3.16</v>
          </cell>
          <cell r="L723">
            <v>154.84</v>
          </cell>
          <cell r="M723">
            <v>0</v>
          </cell>
          <cell r="N723">
            <v>0</v>
          </cell>
        </row>
        <row r="724">
          <cell r="B724">
            <v>599</v>
          </cell>
          <cell r="D724" t="str">
            <v>M</v>
          </cell>
          <cell r="E724" t="str">
            <v>7.2.5.2.15</v>
          </cell>
          <cell r="F724" t="str">
            <v>Cruzeta PVC-PBA (EB 183) JE BBBB DN 75mm</v>
          </cell>
          <cell r="G724" t="str">
            <v>un</v>
          </cell>
          <cell r="H724">
            <v>2</v>
          </cell>
          <cell r="I724">
            <v>7.71</v>
          </cell>
          <cell r="J724">
            <v>15.42</v>
          </cell>
          <cell r="K724">
            <v>7.72</v>
          </cell>
          <cell r="L724">
            <v>15.44</v>
          </cell>
          <cell r="M724">
            <v>-1.2953367875647714E-3</v>
          </cell>
          <cell r="N724">
            <v>-1.9999999999999574E-2</v>
          </cell>
        </row>
        <row r="725">
          <cell r="B725">
            <v>736</v>
          </cell>
          <cell r="D725" t="str">
            <v>M</v>
          </cell>
          <cell r="E725" t="str">
            <v>7.3.5.2.11</v>
          </cell>
          <cell r="F725" t="str">
            <v>Cruzeta PVC-PBA (EB 183) JE BBBB DN 100mm</v>
          </cell>
          <cell r="G725" t="str">
            <v>un</v>
          </cell>
          <cell r="H725">
            <v>1</v>
          </cell>
          <cell r="I725">
            <v>14.3</v>
          </cell>
          <cell r="J725">
            <v>14.3</v>
          </cell>
          <cell r="K725">
            <v>14.31</v>
          </cell>
          <cell r="L725">
            <v>14.31</v>
          </cell>
          <cell r="M725">
            <v>-6.9881201956667471E-4</v>
          </cell>
          <cell r="N725">
            <v>-9.9999999999997868E-3</v>
          </cell>
        </row>
        <row r="726">
          <cell r="B726">
            <v>286</v>
          </cell>
          <cell r="D726" t="str">
            <v>M</v>
          </cell>
          <cell r="E726" t="str">
            <v>4.4.3.32</v>
          </cell>
          <cell r="F726" t="str">
            <v>Curva 90° aço c/ flanges  DN 400</v>
          </cell>
          <cell r="G726" t="str">
            <v>pc</v>
          </cell>
          <cell r="H726">
            <v>8</v>
          </cell>
          <cell r="I726">
            <v>824.21</v>
          </cell>
          <cell r="J726">
            <v>6593.68</v>
          </cell>
          <cell r="K726">
            <v>825</v>
          </cell>
          <cell r="L726">
            <v>6600</v>
          </cell>
          <cell r="M726">
            <v>-9.5757575757571267E-4</v>
          </cell>
          <cell r="N726">
            <v>-6.319999999999709</v>
          </cell>
        </row>
        <row r="727">
          <cell r="B727">
            <v>276</v>
          </cell>
          <cell r="D727" t="str">
            <v>M</v>
          </cell>
          <cell r="E727" t="str">
            <v>4.4.3.22</v>
          </cell>
          <cell r="F727" t="str">
            <v>Curva 90° aço c/ flanges PN10 DN 500</v>
          </cell>
          <cell r="G727" t="str">
            <v>pc</v>
          </cell>
          <cell r="H727">
            <v>4</v>
          </cell>
          <cell r="I727">
            <v>1512.56</v>
          </cell>
          <cell r="J727">
            <v>6050.24</v>
          </cell>
          <cell r="K727">
            <v>1513.8</v>
          </cell>
          <cell r="L727">
            <v>6055.2</v>
          </cell>
          <cell r="M727">
            <v>-8.1913066455274741E-4</v>
          </cell>
          <cell r="N727">
            <v>-4.9600000000000364</v>
          </cell>
        </row>
        <row r="728">
          <cell r="B728">
            <v>293</v>
          </cell>
          <cell r="D728" t="str">
            <v>M</v>
          </cell>
          <cell r="E728" t="str">
            <v>4.4.3.39</v>
          </cell>
          <cell r="F728" t="str">
            <v>Curva 90° aço c/ pontas p/ junta alvenius DN 600</v>
          </cell>
          <cell r="G728" t="str">
            <v>pc</v>
          </cell>
          <cell r="H728">
            <v>1</v>
          </cell>
          <cell r="I728">
            <v>2338.04</v>
          </cell>
          <cell r="J728">
            <v>2338.04</v>
          </cell>
          <cell r="K728">
            <v>2336.25</v>
          </cell>
          <cell r="L728">
            <v>2336.25</v>
          </cell>
          <cell r="M728">
            <v>7.6618512573567443E-4</v>
          </cell>
          <cell r="N728">
            <v>1.7899999999999636</v>
          </cell>
        </row>
        <row r="729">
          <cell r="B729">
            <v>297</v>
          </cell>
          <cell r="D729" t="str">
            <v>M</v>
          </cell>
          <cell r="E729" t="str">
            <v>4.4.3.43</v>
          </cell>
          <cell r="F729" t="str">
            <v>Curva 90° aço especial, c/ pontas p/ junta alvenius e flangeada  DN 600</v>
          </cell>
          <cell r="G729" t="str">
            <v>pc</v>
          </cell>
          <cell r="H729">
            <v>1</v>
          </cell>
          <cell r="I729">
            <v>2338.04</v>
          </cell>
          <cell r="J729">
            <v>2338.04</v>
          </cell>
          <cell r="K729">
            <v>2336.25</v>
          </cell>
          <cell r="L729">
            <v>2336.25</v>
          </cell>
          <cell r="M729">
            <v>7.6618512573567443E-4</v>
          </cell>
          <cell r="N729">
            <v>1.7899999999999636</v>
          </cell>
        </row>
        <row r="730">
          <cell r="B730">
            <v>300</v>
          </cell>
          <cell r="D730" t="str">
            <v>M</v>
          </cell>
          <cell r="E730" t="str">
            <v>4.4.3.46</v>
          </cell>
          <cell r="F730" t="str">
            <v>Curva 90° aço (peça especial), c/ pontas p/ junta alvenius DN 600</v>
          </cell>
          <cell r="G730" t="str">
            <v>pc</v>
          </cell>
          <cell r="H730">
            <v>1</v>
          </cell>
          <cell r="I730">
            <v>2338.04</v>
          </cell>
          <cell r="J730">
            <v>2338.04</v>
          </cell>
          <cell r="K730">
            <v>2336.25</v>
          </cell>
          <cell r="L730">
            <v>2336.25</v>
          </cell>
          <cell r="M730">
            <v>7.6618512573567443E-4</v>
          </cell>
          <cell r="N730">
            <v>1.7899999999999636</v>
          </cell>
        </row>
        <row r="731">
          <cell r="B731">
            <v>282</v>
          </cell>
          <cell r="D731" t="str">
            <v>M</v>
          </cell>
          <cell r="E731" t="str">
            <v>4.4.3.28</v>
          </cell>
          <cell r="F731" t="str">
            <v>Curva 90° aço c/ flange e ponta para solda DN 600 (peça especial)</v>
          </cell>
          <cell r="G731" t="str">
            <v>pc</v>
          </cell>
          <cell r="H731">
            <v>8</v>
          </cell>
          <cell r="I731">
            <v>2338.04</v>
          </cell>
          <cell r="J731">
            <v>18704.32</v>
          </cell>
          <cell r="K731">
            <v>2336.25</v>
          </cell>
          <cell r="L731">
            <v>18690</v>
          </cell>
          <cell r="M731">
            <v>7.6618512573567443E-4</v>
          </cell>
          <cell r="N731">
            <v>14.319999999999709</v>
          </cell>
        </row>
        <row r="732">
          <cell r="B732">
            <v>281</v>
          </cell>
          <cell r="D732" t="str">
            <v>M</v>
          </cell>
          <cell r="E732" t="str">
            <v>4.4.3.27</v>
          </cell>
          <cell r="F732" t="str">
            <v>Curva 90° aço c/ pontas para solda DN 1000</v>
          </cell>
          <cell r="G732" t="str">
            <v>pc</v>
          </cell>
          <cell r="H732">
            <v>2</v>
          </cell>
          <cell r="I732">
            <v>8750.0499999999993</v>
          </cell>
          <cell r="J732">
            <v>17500.099999999999</v>
          </cell>
          <cell r="K732">
            <v>8750</v>
          </cell>
          <cell r="L732">
            <v>17500</v>
          </cell>
          <cell r="M732">
            <v>5.7142857141645464E-6</v>
          </cell>
          <cell r="N732">
            <v>9.9999999998544808E-2</v>
          </cell>
        </row>
        <row r="733">
          <cell r="B733">
            <v>3702</v>
          </cell>
          <cell r="D733" t="str">
            <v>M</v>
          </cell>
          <cell r="E733" t="str">
            <v>8.4.8.1.3</v>
          </cell>
          <cell r="F733" t="str">
            <v>Curva FoFo 11 Gr C/Bolsas JGS DN 200 mm, inclusive anel de borracha</v>
          </cell>
          <cell r="G733" t="str">
            <v>pc</v>
          </cell>
          <cell r="H733">
            <v>3</v>
          </cell>
          <cell r="I733">
            <v>77.69</v>
          </cell>
          <cell r="J733">
            <v>233.07</v>
          </cell>
          <cell r="K733">
            <v>77.7</v>
          </cell>
          <cell r="L733">
            <v>233.1</v>
          </cell>
          <cell r="M733">
            <v>-1.2870012870014325E-4</v>
          </cell>
          <cell r="N733">
            <v>-3.0000000000001137E-2</v>
          </cell>
        </row>
        <row r="734">
          <cell r="B734">
            <v>2333</v>
          </cell>
          <cell r="D734" t="str">
            <v>M</v>
          </cell>
          <cell r="E734" t="str">
            <v>3.4.9.1.3</v>
          </cell>
          <cell r="F734" t="str">
            <v>Curva FoFo 11º Gr C/Bolsas JGS DN 250 mm, inclusive anel de borracha</v>
          </cell>
          <cell r="G734" t="str">
            <v>pc</v>
          </cell>
          <cell r="H734">
            <v>1</v>
          </cell>
          <cell r="I734">
            <v>93.76</v>
          </cell>
          <cell r="J734">
            <v>93.76</v>
          </cell>
          <cell r="K734">
            <v>93.72</v>
          </cell>
          <cell r="L734">
            <v>93.72</v>
          </cell>
          <cell r="M734">
            <v>4.2680324370469869E-4</v>
          </cell>
          <cell r="N734">
            <v>4.0000000000006253E-2</v>
          </cell>
        </row>
        <row r="735">
          <cell r="B735">
            <v>3412</v>
          </cell>
          <cell r="D735" t="str">
            <v>M</v>
          </cell>
          <cell r="E735" t="str">
            <v>7.4.8.1.5</v>
          </cell>
          <cell r="F735" t="str">
            <v>Curva FoFo 11 Gr C/Bolsas JGS DN 500 mm, inclusive anel de borracha</v>
          </cell>
          <cell r="G735" t="str">
            <v>pc</v>
          </cell>
          <cell r="H735">
            <v>1</v>
          </cell>
          <cell r="I735">
            <v>373.53999999999996</v>
          </cell>
          <cell r="J735">
            <v>373.54</v>
          </cell>
          <cell r="K735">
            <v>373.66</v>
          </cell>
          <cell r="L735">
            <v>373.66</v>
          </cell>
          <cell r="M735">
            <v>-3.2114756730738936E-4</v>
          </cell>
          <cell r="N735">
            <v>-0.12000000000000455</v>
          </cell>
        </row>
        <row r="736">
          <cell r="B736">
            <v>1406</v>
          </cell>
          <cell r="D736" t="str">
            <v>M</v>
          </cell>
          <cell r="E736" t="str">
            <v>12.5.3</v>
          </cell>
          <cell r="F736" t="str">
            <v>Curva FoFo 22º JGS DN 150 18,700 kg</v>
          </cell>
          <cell r="G736" t="str">
            <v>pç</v>
          </cell>
          <cell r="H736">
            <v>1</v>
          </cell>
          <cell r="I736">
            <v>55.82</v>
          </cell>
          <cell r="J736">
            <v>55.82</v>
          </cell>
          <cell r="K736">
            <v>55.76</v>
          </cell>
          <cell r="L736">
            <v>55.76</v>
          </cell>
          <cell r="M736">
            <v>1.0760401721665591E-3</v>
          </cell>
          <cell r="N736">
            <v>6.0000000000002274E-2</v>
          </cell>
        </row>
        <row r="737">
          <cell r="B737">
            <v>551</v>
          </cell>
          <cell r="D737" t="str">
            <v>M</v>
          </cell>
          <cell r="E737" t="str">
            <v>7.2.4.2.29</v>
          </cell>
          <cell r="F737" t="str">
            <v>Curva 22° FºF° JGS DN 150mm, Inclusive anel de borracha</v>
          </cell>
          <cell r="G737" t="str">
            <v>pç</v>
          </cell>
          <cell r="H737">
            <v>1</v>
          </cell>
          <cell r="I737">
            <v>55.82</v>
          </cell>
          <cell r="J737">
            <v>55.82</v>
          </cell>
          <cell r="K737">
            <v>55.76</v>
          </cell>
          <cell r="L737">
            <v>55.76</v>
          </cell>
          <cell r="M737">
            <v>1.0760401721665591E-3</v>
          </cell>
          <cell r="N737">
            <v>6.0000000000002274E-2</v>
          </cell>
        </row>
        <row r="738">
          <cell r="B738">
            <v>3411</v>
          </cell>
          <cell r="D738" t="str">
            <v>M</v>
          </cell>
          <cell r="E738" t="str">
            <v>7.4.8.1.4</v>
          </cell>
          <cell r="F738" t="str">
            <v>Curva FoFo 22 Gr C/Bolsas JGS DN 500 mm, inclusive anel de borracha</v>
          </cell>
          <cell r="G738" t="str">
            <v>pc</v>
          </cell>
          <cell r="H738">
            <v>1</v>
          </cell>
          <cell r="I738">
            <v>424.96999999999997</v>
          </cell>
          <cell r="J738">
            <v>424.97</v>
          </cell>
          <cell r="K738">
            <v>425.03</v>
          </cell>
          <cell r="L738">
            <v>425.03</v>
          </cell>
          <cell r="M738">
            <v>-1.4116650589368618E-4</v>
          </cell>
          <cell r="N738">
            <v>-5.999999999994543E-2</v>
          </cell>
        </row>
        <row r="739">
          <cell r="B739">
            <v>552</v>
          </cell>
          <cell r="D739" t="str">
            <v>M</v>
          </cell>
          <cell r="E739" t="str">
            <v>7.2.4.2.30</v>
          </cell>
          <cell r="F739" t="str">
            <v>Curva 45° FºF° JGS DN 150mm, Inclusive anel de borracha</v>
          </cell>
          <cell r="G739" t="str">
            <v>pç</v>
          </cell>
          <cell r="H739">
            <v>2</v>
          </cell>
          <cell r="I739">
            <v>52.43</v>
          </cell>
          <cell r="J739">
            <v>104.86</v>
          </cell>
          <cell r="K739">
            <v>52.51</v>
          </cell>
          <cell r="L739">
            <v>105.02</v>
          </cell>
          <cell r="M739">
            <v>-1.523519329651446E-3</v>
          </cell>
          <cell r="N739">
            <v>-0.15999999999999659</v>
          </cell>
        </row>
        <row r="740">
          <cell r="B740">
            <v>1407</v>
          </cell>
          <cell r="D740" t="str">
            <v>M</v>
          </cell>
          <cell r="E740" t="str">
            <v>12.5.4</v>
          </cell>
          <cell r="F740" t="str">
            <v>Curva FoFo 45º JGS DN 150 20,700 kg</v>
          </cell>
          <cell r="G740" t="str">
            <v>pç</v>
          </cell>
          <cell r="H740">
            <v>1</v>
          </cell>
          <cell r="I740">
            <v>52.43</v>
          </cell>
          <cell r="J740">
            <v>52.43</v>
          </cell>
          <cell r="K740">
            <v>52.51</v>
          </cell>
          <cell r="L740">
            <v>52.51</v>
          </cell>
          <cell r="M740">
            <v>-1.523519329651446E-3</v>
          </cell>
          <cell r="N740">
            <v>-7.9999999999998295E-2</v>
          </cell>
        </row>
        <row r="741">
          <cell r="B741">
            <v>1899</v>
          </cell>
          <cell r="D741" t="str">
            <v>M</v>
          </cell>
          <cell r="E741" t="str">
            <v>18.4.1.2</v>
          </cell>
          <cell r="F741" t="str">
            <v>Curva FoFo 45 Gr C/Bolsas JGS DN 400 mm, inclusuive anel de borracha</v>
          </cell>
          <cell r="G741" t="str">
            <v>pç</v>
          </cell>
          <cell r="H741">
            <v>3</v>
          </cell>
          <cell r="I741">
            <v>268.58</v>
          </cell>
          <cell r="J741">
            <v>805.74</v>
          </cell>
          <cell r="K741">
            <v>268.33999999999997</v>
          </cell>
          <cell r="L741">
            <v>805.02</v>
          </cell>
          <cell r="M741">
            <v>8.9438771707528453E-4</v>
          </cell>
          <cell r="N741">
            <v>0.72000000000002728</v>
          </cell>
        </row>
        <row r="742">
          <cell r="B742">
            <v>449</v>
          </cell>
          <cell r="D742" t="str">
            <v>M</v>
          </cell>
          <cell r="E742" t="str">
            <v>7.1.6.25</v>
          </cell>
          <cell r="F742" t="str">
            <v>Curva FoFo 45° c/ bolsas je DN400  90,900kg</v>
          </cell>
          <cell r="G742" t="str">
            <v>pc</v>
          </cell>
          <cell r="H742">
            <v>1</v>
          </cell>
          <cell r="I742">
            <v>268.58</v>
          </cell>
          <cell r="J742">
            <v>268.58</v>
          </cell>
          <cell r="K742">
            <v>268.33999999999997</v>
          </cell>
          <cell r="L742">
            <v>268.33999999999997</v>
          </cell>
          <cell r="M742">
            <v>8.9438771707528453E-4</v>
          </cell>
          <cell r="N742">
            <v>0.24000000000000909</v>
          </cell>
        </row>
        <row r="743">
          <cell r="B743">
            <v>3410</v>
          </cell>
          <cell r="D743" t="str">
            <v>M</v>
          </cell>
          <cell r="E743" t="str">
            <v>7.4.8.1.3</v>
          </cell>
          <cell r="F743" t="str">
            <v>Curva FoFo 45 Gr C/Bolsas JGS DN 500 mm, inclusive anel de borracha</v>
          </cell>
          <cell r="G743" t="str">
            <v>pc</v>
          </cell>
          <cell r="H743">
            <v>1</v>
          </cell>
          <cell r="I743">
            <v>492.51</v>
          </cell>
          <cell r="J743">
            <v>492.51</v>
          </cell>
          <cell r="K743">
            <v>492.61</v>
          </cell>
          <cell r="L743">
            <v>492.61</v>
          </cell>
          <cell r="M743">
            <v>-2.0300034510067899E-4</v>
          </cell>
          <cell r="N743">
            <v>-0.10000000000002274</v>
          </cell>
        </row>
        <row r="744">
          <cell r="B744">
            <v>3064</v>
          </cell>
          <cell r="D744" t="str">
            <v>M</v>
          </cell>
          <cell r="E744" t="str">
            <v>6.4.8.1.2</v>
          </cell>
          <cell r="F744" t="str">
            <v>Curva FoFo 90 Gr C/Bolsas JGS DN 150 mm, inclusive anel de borracha</v>
          </cell>
          <cell r="G744" t="str">
            <v>pc</v>
          </cell>
          <cell r="H744">
            <v>6</v>
          </cell>
          <cell r="I744">
            <v>50.53</v>
          </cell>
          <cell r="J744">
            <v>303.18</v>
          </cell>
          <cell r="K744">
            <v>50.59</v>
          </cell>
          <cell r="L744">
            <v>303.54000000000002</v>
          </cell>
          <cell r="M744">
            <v>-1.1860051393556281E-3</v>
          </cell>
          <cell r="N744">
            <v>-0.36000000000001364</v>
          </cell>
        </row>
        <row r="745">
          <cell r="B745">
            <v>553</v>
          </cell>
          <cell r="D745" t="str">
            <v>M</v>
          </cell>
          <cell r="E745" t="str">
            <v>7.2.4.2.31</v>
          </cell>
          <cell r="F745" t="str">
            <v>Curva 90° FºF° JGS DN 150mm, Inclusive anel de borracha</v>
          </cell>
          <cell r="G745" t="str">
            <v>pç</v>
          </cell>
          <cell r="H745">
            <v>2</v>
          </cell>
          <cell r="I745">
            <v>50.53</v>
          </cell>
          <cell r="J745">
            <v>101.06</v>
          </cell>
          <cell r="K745">
            <v>50.59</v>
          </cell>
          <cell r="L745">
            <v>101.18</v>
          </cell>
          <cell r="M745">
            <v>-1.1860051393556281E-3</v>
          </cell>
          <cell r="N745">
            <v>-0.12000000000000455</v>
          </cell>
        </row>
        <row r="746">
          <cell r="B746">
            <v>3701</v>
          </cell>
          <cell r="D746" t="str">
            <v>M</v>
          </cell>
          <cell r="E746" t="str">
            <v>8.4.8.1.2</v>
          </cell>
          <cell r="F746" t="str">
            <v>Curva FoFo 90 Gr C/Bolsas JGS DN 200 mm, inclusive anel de borracha</v>
          </cell>
          <cell r="G746" t="str">
            <v>pc</v>
          </cell>
          <cell r="H746">
            <v>7</v>
          </cell>
          <cell r="I746">
            <v>96.14</v>
          </cell>
          <cell r="J746">
            <v>672.98</v>
          </cell>
          <cell r="K746">
            <v>96.09</v>
          </cell>
          <cell r="L746">
            <v>672.63</v>
          </cell>
          <cell r="M746">
            <v>5.2034550941826296E-4</v>
          </cell>
          <cell r="N746">
            <v>0.35000000000002274</v>
          </cell>
        </row>
        <row r="747">
          <cell r="B747">
            <v>690</v>
          </cell>
          <cell r="D747" t="str">
            <v>M</v>
          </cell>
          <cell r="E747" t="str">
            <v>7.3.4.2.5</v>
          </cell>
          <cell r="F747" t="str">
            <v>Curva FºFº JGS 90° DN 200mm</v>
          </cell>
          <cell r="G747" t="str">
            <v>pç</v>
          </cell>
          <cell r="H747">
            <v>2</v>
          </cell>
          <cell r="I747">
            <v>96.14</v>
          </cell>
          <cell r="J747">
            <v>192.28</v>
          </cell>
          <cell r="K747">
            <v>96.09</v>
          </cell>
          <cell r="L747">
            <v>192.18</v>
          </cell>
          <cell r="M747">
            <v>5.2034550941826296E-4</v>
          </cell>
          <cell r="N747">
            <v>9.9999999999994316E-2</v>
          </cell>
        </row>
        <row r="748">
          <cell r="B748">
            <v>554</v>
          </cell>
          <cell r="D748" t="str">
            <v>M</v>
          </cell>
          <cell r="E748" t="str">
            <v>7.2.4.2.32</v>
          </cell>
          <cell r="F748" t="str">
            <v>Curva 90° FºF° JGS DN 200mm, Inclusive anel de borracha</v>
          </cell>
          <cell r="G748" t="str">
            <v>pç</v>
          </cell>
          <cell r="H748">
            <v>2</v>
          </cell>
          <cell r="I748">
            <v>96.14</v>
          </cell>
          <cell r="J748">
            <v>192.28</v>
          </cell>
          <cell r="K748">
            <v>96.09</v>
          </cell>
          <cell r="L748">
            <v>192.18</v>
          </cell>
          <cell r="M748">
            <v>5.2034550941826296E-4</v>
          </cell>
          <cell r="N748">
            <v>9.9999999999994316E-2</v>
          </cell>
        </row>
        <row r="749">
          <cell r="B749">
            <v>2332</v>
          </cell>
          <cell r="D749" t="str">
            <v>M</v>
          </cell>
          <cell r="E749" t="str">
            <v>3.4.9.1.2</v>
          </cell>
          <cell r="F749" t="str">
            <v>Curva FoFo 90 Gr C/Bolsas JGS DN 250 mm, inclusive anel de borracha</v>
          </cell>
          <cell r="G749" t="str">
            <v>pc</v>
          </cell>
          <cell r="H749">
            <v>12</v>
          </cell>
          <cell r="I749">
            <v>138.80000000000001</v>
          </cell>
          <cell r="J749">
            <v>1665.6</v>
          </cell>
          <cell r="K749">
            <v>138.78</v>
          </cell>
          <cell r="L749">
            <v>1665.36</v>
          </cell>
          <cell r="M749">
            <v>1.4411298458005817E-4</v>
          </cell>
          <cell r="N749">
            <v>0.24000000000000909</v>
          </cell>
        </row>
        <row r="750">
          <cell r="B750">
            <v>555</v>
          </cell>
          <cell r="D750" t="str">
            <v>M</v>
          </cell>
          <cell r="E750" t="str">
            <v>7.2.4.2.33</v>
          </cell>
          <cell r="F750" t="str">
            <v>Curva 90° FºF° JGS DN 250mm, Inclusive anel de borracha</v>
          </cell>
          <cell r="G750" t="str">
            <v>pç</v>
          </cell>
          <cell r="H750">
            <v>1</v>
          </cell>
          <cell r="I750">
            <v>138.80000000000001</v>
          </cell>
          <cell r="J750">
            <v>138.80000000000001</v>
          </cell>
          <cell r="K750">
            <v>138.78</v>
          </cell>
          <cell r="L750">
            <v>138.78</v>
          </cell>
          <cell r="M750">
            <v>1.4411298458005817E-4</v>
          </cell>
          <cell r="N750">
            <v>2.0000000000010232E-2</v>
          </cell>
        </row>
        <row r="751">
          <cell r="B751">
            <v>4223</v>
          </cell>
          <cell r="D751" t="str">
            <v>M</v>
          </cell>
          <cell r="E751" t="str">
            <v>10.7.2.2.4</v>
          </cell>
          <cell r="F751" t="str">
            <v>Curva FoFo 90 Gr C/Bolsas JGS DN 400 mm, inclusive anel de borracha</v>
          </cell>
          <cell r="G751" t="str">
            <v>pc</v>
          </cell>
          <cell r="H751">
            <v>2</v>
          </cell>
          <cell r="I751">
            <v>353.63</v>
          </cell>
          <cell r="J751">
            <v>707.26</v>
          </cell>
          <cell r="K751">
            <v>353.52</v>
          </cell>
          <cell r="L751">
            <v>707.04</v>
          </cell>
          <cell r="M751">
            <v>3.1115637021961184E-4</v>
          </cell>
          <cell r="N751">
            <v>0.22000000000002728</v>
          </cell>
        </row>
        <row r="752">
          <cell r="B752">
            <v>447</v>
          </cell>
          <cell r="D752" t="str">
            <v>M</v>
          </cell>
          <cell r="E752" t="str">
            <v>7.1.6.23</v>
          </cell>
          <cell r="F752" t="str">
            <v>Curva 90° FoFo c/ bolsas jgs  DN 400 186,900kg</v>
          </cell>
          <cell r="G752" t="str">
            <v>pc</v>
          </cell>
          <cell r="H752">
            <v>1</v>
          </cell>
          <cell r="I752">
            <v>353.63</v>
          </cell>
          <cell r="J752">
            <v>353.63</v>
          </cell>
          <cell r="K752">
            <v>353.52</v>
          </cell>
          <cell r="L752">
            <v>353.52</v>
          </cell>
          <cell r="M752">
            <v>3.1115637021961184E-4</v>
          </cell>
          <cell r="N752">
            <v>0.11000000000001364</v>
          </cell>
        </row>
        <row r="753">
          <cell r="B753">
            <v>3409</v>
          </cell>
          <cell r="D753" t="str">
            <v>M</v>
          </cell>
          <cell r="E753" t="str">
            <v>7.4.8.1.2</v>
          </cell>
          <cell r="F753" t="str">
            <v>Curva FoFo 90 Gr C/Bolsas JGS DN 500 mm, inclusive anel de borracha</v>
          </cell>
          <cell r="G753" t="str">
            <v>pc</v>
          </cell>
          <cell r="H753">
            <v>6</v>
          </cell>
          <cell r="I753">
            <v>628.61999999999989</v>
          </cell>
          <cell r="J753">
            <v>3771.72</v>
          </cell>
          <cell r="K753">
            <v>628.62</v>
          </cell>
          <cell r="L753">
            <v>3771.72</v>
          </cell>
          <cell r="M753">
            <v>0</v>
          </cell>
          <cell r="N753">
            <v>0</v>
          </cell>
        </row>
        <row r="754">
          <cell r="B754">
            <v>147</v>
          </cell>
          <cell r="D754" t="str">
            <v>M</v>
          </cell>
          <cell r="E754" t="str">
            <v>3.4.1.7</v>
          </cell>
          <cell r="F754" t="str">
            <v>Curva 90º com Bolsas FoFo, PN 10 DN 500 mm</v>
          </cell>
          <cell r="G754" t="str">
            <v>un</v>
          </cell>
          <cell r="H754">
            <v>1</v>
          </cell>
          <cell r="I754">
            <v>628.61999999999989</v>
          </cell>
          <cell r="J754">
            <v>628.62</v>
          </cell>
          <cell r="K754">
            <v>628.62</v>
          </cell>
          <cell r="L754">
            <v>628.62</v>
          </cell>
          <cell r="M754">
            <v>0</v>
          </cell>
          <cell r="N754">
            <v>0</v>
          </cell>
        </row>
        <row r="755">
          <cell r="B755">
            <v>430</v>
          </cell>
          <cell r="D755" t="str">
            <v>M</v>
          </cell>
          <cell r="E755" t="str">
            <v>7.1.6.6</v>
          </cell>
          <cell r="F755" t="str">
            <v>Curva FoFo 45° c/ bolsas jm DN 400 90,900kg</v>
          </cell>
          <cell r="G755" t="str">
            <v>pc</v>
          </cell>
          <cell r="H755">
            <v>3</v>
          </cell>
          <cell r="I755">
            <v>905.76</v>
          </cell>
          <cell r="J755">
            <v>2717.28</v>
          </cell>
          <cell r="K755">
            <v>905.89</v>
          </cell>
          <cell r="L755">
            <v>2717.67</v>
          </cell>
          <cell r="M755">
            <v>-1.435052820982774E-4</v>
          </cell>
          <cell r="N755">
            <v>-0.38999999999987267</v>
          </cell>
        </row>
        <row r="756">
          <cell r="B756">
            <v>435</v>
          </cell>
          <cell r="D756" t="str">
            <v>M</v>
          </cell>
          <cell r="E756" t="str">
            <v>7.1.6.11</v>
          </cell>
          <cell r="F756" t="str">
            <v>Curva 90° c/ bolsas jte FoFo DN 400  217,00 kg</v>
          </cell>
          <cell r="G756" t="str">
            <v>pc</v>
          </cell>
          <cell r="H756">
            <v>7</v>
          </cell>
          <cell r="I756">
            <v>1254.29</v>
          </cell>
          <cell r="J756">
            <v>8780.0300000000007</v>
          </cell>
          <cell r="K756">
            <v>1254.26</v>
          </cell>
          <cell r="L756">
            <v>8779.82</v>
          </cell>
          <cell r="M756">
            <v>2.391848580041156E-5</v>
          </cell>
          <cell r="N756">
            <v>0.21000000000094587</v>
          </cell>
        </row>
        <row r="757">
          <cell r="B757">
            <v>2423</v>
          </cell>
          <cell r="D757" t="str">
            <v>M</v>
          </cell>
          <cell r="E757" t="str">
            <v>3.5.12.12</v>
          </cell>
          <cell r="F757" t="str">
            <v>Curva FoFo 90 C/ flanges PN 10 DN 100 mm</v>
          </cell>
          <cell r="G757" t="str">
            <v>pç</v>
          </cell>
          <cell r="H757">
            <v>5</v>
          </cell>
          <cell r="I757">
            <v>45.849999999999994</v>
          </cell>
          <cell r="J757">
            <v>229.25</v>
          </cell>
          <cell r="K757">
            <v>45.96</v>
          </cell>
          <cell r="L757">
            <v>229.8</v>
          </cell>
          <cell r="M757">
            <v>-2.3933855526546699E-3</v>
          </cell>
          <cell r="N757">
            <v>-0.55000000000001137</v>
          </cell>
        </row>
        <row r="758">
          <cell r="B758">
            <v>1011</v>
          </cell>
          <cell r="D758" t="str">
            <v>M</v>
          </cell>
          <cell r="E758" t="str">
            <v>7.5.4.1.28</v>
          </cell>
          <cell r="F758" t="str">
            <v>Curva FoFo 90 Gr C/ flanges PN 10 DN 100 mm.</v>
          </cell>
          <cell r="G758" t="str">
            <v>pç</v>
          </cell>
          <cell r="H758">
            <v>8</v>
          </cell>
          <cell r="I758">
            <v>45.849999999999994</v>
          </cell>
          <cell r="J758">
            <v>366.8</v>
          </cell>
          <cell r="K758">
            <v>45.96</v>
          </cell>
          <cell r="L758">
            <v>367.68</v>
          </cell>
          <cell r="M758">
            <v>-2.3933855526546699E-3</v>
          </cell>
          <cell r="N758">
            <v>-0.87999999999999545</v>
          </cell>
        </row>
        <row r="759">
          <cell r="B759">
            <v>3150</v>
          </cell>
          <cell r="D759" t="str">
            <v>M</v>
          </cell>
          <cell r="E759" t="str">
            <v>6.5.12.11</v>
          </cell>
          <cell r="F759" t="str">
            <v>Curva FoFo 90 C/ flanges PN 10 DN 150 mm</v>
          </cell>
          <cell r="G759" t="str">
            <v>pç</v>
          </cell>
          <cell r="H759">
            <v>6</v>
          </cell>
          <cell r="I759">
            <v>71.180000000000007</v>
          </cell>
          <cell r="J759">
            <v>427.08</v>
          </cell>
          <cell r="K759">
            <v>71.180000000000007</v>
          </cell>
          <cell r="L759">
            <v>427.08</v>
          </cell>
          <cell r="M759">
            <v>0</v>
          </cell>
          <cell r="N759">
            <v>0</v>
          </cell>
        </row>
        <row r="760">
          <cell r="B760">
            <v>2422</v>
          </cell>
          <cell r="D760" t="str">
            <v>M</v>
          </cell>
          <cell r="E760" t="str">
            <v>3.5.12.11</v>
          </cell>
          <cell r="F760" t="str">
            <v>Curva FoFo 90 C/ flanges PN 10 DN 200 mm</v>
          </cell>
          <cell r="G760" t="str">
            <v>pç</v>
          </cell>
          <cell r="H760">
            <v>6</v>
          </cell>
          <cell r="I760">
            <v>109.61999999999999</v>
          </cell>
          <cell r="J760">
            <v>657.72</v>
          </cell>
          <cell r="K760">
            <v>109.73</v>
          </cell>
          <cell r="L760">
            <v>658.38</v>
          </cell>
          <cell r="M760">
            <v>-1.0024605850725843E-3</v>
          </cell>
          <cell r="N760">
            <v>-0.65999999999996817</v>
          </cell>
        </row>
        <row r="761">
          <cell r="B761">
            <v>991</v>
          </cell>
          <cell r="D761" t="str">
            <v>M</v>
          </cell>
          <cell r="E761" t="str">
            <v>7.5.4.1.8</v>
          </cell>
          <cell r="F761" t="str">
            <v>Curva FoFo 90 Gr C/ flanges PN 10 DN 300 mm.</v>
          </cell>
          <cell r="G761" t="str">
            <v>pç</v>
          </cell>
          <cell r="H761">
            <v>1</v>
          </cell>
          <cell r="I761">
            <v>237.24</v>
          </cell>
          <cell r="J761">
            <v>237.24</v>
          </cell>
          <cell r="K761">
            <v>237.26</v>
          </cell>
          <cell r="L761">
            <v>237.26</v>
          </cell>
          <cell r="M761">
            <v>-8.4295709348314318E-5</v>
          </cell>
          <cell r="N761">
            <v>-1.999999999998181E-2</v>
          </cell>
        </row>
        <row r="762">
          <cell r="B762">
            <v>259</v>
          </cell>
          <cell r="D762" t="str">
            <v>M</v>
          </cell>
          <cell r="E762" t="str">
            <v>4.4.3.5</v>
          </cell>
          <cell r="F762" t="str">
            <v>Curva fofo 90° c/ flanges PN-10 DN 300 66,000 kg</v>
          </cell>
          <cell r="G762" t="str">
            <v>pc</v>
          </cell>
          <cell r="H762">
            <v>4</v>
          </cell>
          <cell r="I762">
            <v>237.24</v>
          </cell>
          <cell r="J762">
            <v>948.96</v>
          </cell>
          <cell r="K762">
            <v>237.26</v>
          </cell>
          <cell r="L762">
            <v>949.04</v>
          </cell>
          <cell r="M762">
            <v>-8.4295709348314318E-5</v>
          </cell>
          <cell r="N762">
            <v>-7.999999999992724E-2</v>
          </cell>
        </row>
        <row r="763">
          <cell r="B763">
            <v>1010</v>
          </cell>
          <cell r="D763" t="str">
            <v>M</v>
          </cell>
          <cell r="E763" t="str">
            <v>7.5.4.1.27</v>
          </cell>
          <cell r="F763" t="str">
            <v>Curva FoFo 90 Gr C/ flanges PN 10 DN 400 mm.</v>
          </cell>
          <cell r="G763" t="str">
            <v>pç</v>
          </cell>
          <cell r="H763">
            <v>1</v>
          </cell>
          <cell r="I763">
            <v>480.48</v>
          </cell>
          <cell r="J763">
            <v>480.48</v>
          </cell>
          <cell r="K763">
            <v>480.46</v>
          </cell>
          <cell r="L763">
            <v>480.46</v>
          </cell>
          <cell r="M763">
            <v>4.1626774341274597E-5</v>
          </cell>
          <cell r="N763">
            <v>2.0000000000038654E-2</v>
          </cell>
        </row>
        <row r="764">
          <cell r="B764">
            <v>3500</v>
          </cell>
          <cell r="D764" t="str">
            <v>M</v>
          </cell>
          <cell r="E764" t="str">
            <v>7.5.12.10</v>
          </cell>
          <cell r="F764" t="str">
            <v>Curva FoFo 90 C/ flanges PN 10 DN 400 mm</v>
          </cell>
          <cell r="G764" t="str">
            <v>pç</v>
          </cell>
          <cell r="H764">
            <v>2</v>
          </cell>
          <cell r="I764">
            <v>489.1</v>
          </cell>
          <cell r="J764">
            <v>978.2</v>
          </cell>
          <cell r="K764">
            <v>480.46</v>
          </cell>
          <cell r="L764">
            <v>960.92</v>
          </cell>
          <cell r="M764">
            <v>1.7982766515422854E-2</v>
          </cell>
          <cell r="N764">
            <v>17.280000000000086</v>
          </cell>
        </row>
        <row r="765">
          <cell r="B765">
            <v>146</v>
          </cell>
          <cell r="D765" t="str">
            <v>M</v>
          </cell>
          <cell r="E765" t="str">
            <v>3.4.1.6</v>
          </cell>
          <cell r="F765" t="str">
            <v>Curva 90º com Flanges FoFo, PN 10 DN 500 mm</v>
          </cell>
          <cell r="G765" t="str">
            <v>un</v>
          </cell>
          <cell r="H765">
            <v>1</v>
          </cell>
          <cell r="I765">
            <v>1131.5999999999999</v>
          </cell>
          <cell r="J765">
            <v>1131.5999999999999</v>
          </cell>
          <cell r="K765">
            <v>1132.52</v>
          </cell>
          <cell r="L765">
            <v>1132.52</v>
          </cell>
          <cell r="M765">
            <v>-8.1234768480920039E-4</v>
          </cell>
          <cell r="N765">
            <v>-0.92000000000007276</v>
          </cell>
        </row>
        <row r="766">
          <cell r="B766">
            <v>990</v>
          </cell>
          <cell r="D766" t="str">
            <v>M</v>
          </cell>
          <cell r="E766" t="str">
            <v>7.5.4.1.7</v>
          </cell>
          <cell r="F766" t="str">
            <v>Curva FoFo 90 Gr C/ Flanges E Pe PN-10 DN 300</v>
          </cell>
          <cell r="G766" t="str">
            <v>pç</v>
          </cell>
          <cell r="H766">
            <v>1</v>
          </cell>
          <cell r="I766">
            <v>483.05000000000007</v>
          </cell>
          <cell r="J766">
            <v>483.05</v>
          </cell>
          <cell r="K766">
            <v>483.04</v>
          </cell>
          <cell r="L766">
            <v>483.04</v>
          </cell>
          <cell r="M766">
            <v>2.0702219277968226E-5</v>
          </cell>
          <cell r="N766">
            <v>9.9999999999909051E-3</v>
          </cell>
        </row>
        <row r="767">
          <cell r="B767">
            <v>998</v>
          </cell>
          <cell r="D767" t="str">
            <v>M</v>
          </cell>
          <cell r="E767" t="str">
            <v>7.5.4.1.15</v>
          </cell>
          <cell r="F767" t="str">
            <v>Curva Fofo 90 Gr C/ Flanges E Pe PN-10 DN 400</v>
          </cell>
          <cell r="G767" t="str">
            <v>pç</v>
          </cell>
          <cell r="H767">
            <v>2</v>
          </cell>
          <cell r="I767">
            <v>981.06</v>
          </cell>
          <cell r="J767">
            <v>1962.12</v>
          </cell>
          <cell r="K767">
            <v>981.34</v>
          </cell>
          <cell r="L767">
            <v>1962.68</v>
          </cell>
          <cell r="M767">
            <v>-2.8532414861326405E-4</v>
          </cell>
          <cell r="N767">
            <v>-0.5600000000001728</v>
          </cell>
        </row>
        <row r="768">
          <cell r="B768">
            <v>4228</v>
          </cell>
          <cell r="D768" t="str">
            <v>M</v>
          </cell>
          <cell r="E768" t="str">
            <v>10.7.2.2.9</v>
          </cell>
          <cell r="F768" t="str">
            <v>Curva FoFo 90 Gr C/Flanges DN 200 mm</v>
          </cell>
          <cell r="G768" t="str">
            <v>pc</v>
          </cell>
          <cell r="H768">
            <v>32</v>
          </cell>
          <cell r="I768">
            <v>187.4</v>
          </cell>
          <cell r="J768">
            <v>5996.8</v>
          </cell>
          <cell r="K768">
            <v>187.5</v>
          </cell>
          <cell r="L768">
            <v>6000</v>
          </cell>
          <cell r="M768">
            <v>-5.333333333332746E-4</v>
          </cell>
          <cell r="N768">
            <v>-3.1999999999998181</v>
          </cell>
        </row>
        <row r="769">
          <cell r="B769">
            <v>260</v>
          </cell>
          <cell r="D769" t="str">
            <v>M</v>
          </cell>
          <cell r="E769" t="str">
            <v>4.4.3.6</v>
          </cell>
          <cell r="F769" t="str">
            <v xml:space="preserve">Curva  fofo c/ flanges ver det. (peça especial), PN10 DN 600 </v>
          </cell>
          <cell r="G769" t="str">
            <v>pc</v>
          </cell>
          <cell r="H769">
            <v>1</v>
          </cell>
          <cell r="I769">
            <v>2266.19</v>
          </cell>
          <cell r="J769">
            <v>2266.19</v>
          </cell>
          <cell r="K769">
            <v>2266.54</v>
          </cell>
          <cell r="L769">
            <v>2266.54</v>
          </cell>
          <cell r="M769">
            <v>-1.5442039408075647E-4</v>
          </cell>
          <cell r="N769">
            <v>-0.34999999999990905</v>
          </cell>
        </row>
        <row r="770">
          <cell r="B770">
            <v>2080</v>
          </cell>
          <cell r="D770" t="str">
            <v>M</v>
          </cell>
          <cell r="E770" t="str">
            <v>2.1.9.1.5</v>
          </cell>
          <cell r="F770" t="str">
            <v>Curva 90º PVC JE NBR 10569 para rede coletora de esgoto DN 150mm</v>
          </cell>
          <cell r="G770" t="str">
            <v>pç</v>
          </cell>
          <cell r="H770">
            <v>162</v>
          </cell>
          <cell r="I770">
            <v>19.07</v>
          </cell>
          <cell r="J770">
            <v>3089.34</v>
          </cell>
          <cell r="K770">
            <v>19.13</v>
          </cell>
          <cell r="L770">
            <v>3099.06</v>
          </cell>
          <cell r="M770">
            <v>-3.136434918975417E-3</v>
          </cell>
          <cell r="N770">
            <v>-9.7199999999997999</v>
          </cell>
        </row>
        <row r="771">
          <cell r="B771">
            <v>2083</v>
          </cell>
          <cell r="D771" t="str">
            <v>M</v>
          </cell>
          <cell r="E771" t="str">
            <v>2.1.9.1.8</v>
          </cell>
          <cell r="F771" t="str">
            <v>Curva 90º PVC JE NBR 10569 para rede coletora de esgoto DN 200mm</v>
          </cell>
          <cell r="G771" t="str">
            <v>pç</v>
          </cell>
          <cell r="H771">
            <v>2</v>
          </cell>
          <cell r="I771">
            <v>45.59</v>
          </cell>
          <cell r="J771">
            <v>91.18</v>
          </cell>
          <cell r="K771">
            <v>45.53</v>
          </cell>
          <cell r="L771">
            <v>91.06</v>
          </cell>
          <cell r="M771">
            <v>1.3178124313639739E-3</v>
          </cell>
          <cell r="N771">
            <v>0.12000000000000455</v>
          </cell>
        </row>
        <row r="772">
          <cell r="B772">
            <v>2837</v>
          </cell>
          <cell r="D772" t="str">
            <v>M</v>
          </cell>
          <cell r="E772" t="str">
            <v>6.1.9.1.11</v>
          </cell>
          <cell r="F772" t="str">
            <v>Curva 45º PVC JE NBR 10569 para rede coletora de esgoto DN 200mm</v>
          </cell>
          <cell r="G772" t="str">
            <v>pç</v>
          </cell>
          <cell r="H772">
            <v>2</v>
          </cell>
          <cell r="I772">
            <v>17.32</v>
          </cell>
          <cell r="J772">
            <v>34.64</v>
          </cell>
          <cell r="K772">
            <v>17.38</v>
          </cell>
          <cell r="L772">
            <v>34.76</v>
          </cell>
          <cell r="M772">
            <v>-3.4522439585730202E-3</v>
          </cell>
          <cell r="N772">
            <v>-0.11999999999999744</v>
          </cell>
        </row>
        <row r="773">
          <cell r="B773">
            <v>3284</v>
          </cell>
          <cell r="D773" t="str">
            <v>M</v>
          </cell>
          <cell r="E773" t="str">
            <v>7.1.9.1.11</v>
          </cell>
          <cell r="F773" t="str">
            <v>Curva 90º PVC JE NBR 10569 para rede coletora de esgoto DN 250mm</v>
          </cell>
          <cell r="G773" t="str">
            <v>pç</v>
          </cell>
          <cell r="H773">
            <v>1</v>
          </cell>
          <cell r="I773">
            <v>74.959999999999994</v>
          </cell>
          <cell r="J773">
            <v>74.959999999999994</v>
          </cell>
          <cell r="K773">
            <v>75.08</v>
          </cell>
          <cell r="L773">
            <v>75.08</v>
          </cell>
          <cell r="M773">
            <v>-1.5982951518380695E-3</v>
          </cell>
          <cell r="N773">
            <v>-0.12000000000000455</v>
          </cell>
        </row>
        <row r="774">
          <cell r="B774">
            <v>3287</v>
          </cell>
          <cell r="D774" t="str">
            <v>M</v>
          </cell>
          <cell r="E774" t="str">
            <v>7.1.9.1.14</v>
          </cell>
          <cell r="F774" t="str">
            <v>Curva 90º PVC JE NBR 10569 para rede coletora de esgoto DN 300mm</v>
          </cell>
          <cell r="G774" t="str">
            <v>pç</v>
          </cell>
          <cell r="H774">
            <v>1</v>
          </cell>
          <cell r="I774">
            <v>166.17</v>
          </cell>
          <cell r="J774">
            <v>166.17</v>
          </cell>
          <cell r="K774">
            <v>166.22</v>
          </cell>
          <cell r="L774">
            <v>166.22</v>
          </cell>
          <cell r="M774">
            <v>-3.0080616051020304E-4</v>
          </cell>
          <cell r="N774">
            <v>-5.0000000000011369E-2</v>
          </cell>
        </row>
        <row r="775">
          <cell r="B775">
            <v>2840</v>
          </cell>
          <cell r="D775" t="str">
            <v>M</v>
          </cell>
          <cell r="E775" t="str">
            <v>6.1.9.1.14</v>
          </cell>
          <cell r="F775" t="str">
            <v>Curva 90º PVC JE NBR 10569 para rede coletora de esgoto DN 350mm</v>
          </cell>
          <cell r="G775" t="str">
            <v>pç</v>
          </cell>
          <cell r="H775">
            <v>1</v>
          </cell>
          <cell r="I775">
            <v>55.89</v>
          </cell>
          <cell r="J775">
            <v>55.89</v>
          </cell>
          <cell r="K775">
            <v>55.98</v>
          </cell>
          <cell r="L775">
            <v>55.98</v>
          </cell>
          <cell r="M775">
            <v>-1.607717041800627E-3</v>
          </cell>
          <cell r="N775">
            <v>-8.9999999999996305E-2</v>
          </cell>
        </row>
        <row r="776">
          <cell r="B776">
            <v>2086</v>
          </cell>
          <cell r="D776" t="str">
            <v>M</v>
          </cell>
          <cell r="E776" t="str">
            <v>2.1.9.1.11</v>
          </cell>
          <cell r="F776" t="str">
            <v>Curva 90º PVC JE NBR 10569 para rede coletora de esgoto DN 400mm</v>
          </cell>
          <cell r="G776" t="str">
            <v>pç</v>
          </cell>
          <cell r="H776">
            <v>2</v>
          </cell>
          <cell r="I776">
            <v>313.91000000000003</v>
          </cell>
          <cell r="J776">
            <v>627.82000000000005</v>
          </cell>
          <cell r="K776">
            <v>313.92</v>
          </cell>
          <cell r="L776">
            <v>627.84</v>
          </cell>
          <cell r="M776">
            <v>-3.1855249745138536E-5</v>
          </cell>
          <cell r="N776">
            <v>-1.999999999998181E-2</v>
          </cell>
        </row>
        <row r="777">
          <cell r="B777">
            <v>2089</v>
          </cell>
          <cell r="D777" t="str">
            <v>M</v>
          </cell>
          <cell r="E777" t="str">
            <v>2.1.9.1.14</v>
          </cell>
          <cell r="F777" t="str">
            <v>Curva 90º PVC JE NBR 10569 para rede coletora de esgoto DN 500mm</v>
          </cell>
          <cell r="G777" t="str">
            <v>pç</v>
          </cell>
          <cell r="H777">
            <v>2</v>
          </cell>
          <cell r="I777">
            <v>476.54999999999995</v>
          </cell>
          <cell r="J777">
            <v>953.1</v>
          </cell>
          <cell r="K777">
            <v>476.66</v>
          </cell>
          <cell r="L777">
            <v>953.32</v>
          </cell>
          <cell r="M777">
            <v>-2.3077245835623206E-4</v>
          </cell>
          <cell r="N777">
            <v>-0.22000000000002728</v>
          </cell>
        </row>
        <row r="778">
          <cell r="B778">
            <v>3296</v>
          </cell>
          <cell r="D778" t="str">
            <v>M</v>
          </cell>
          <cell r="E778" t="str">
            <v>7.1.9.1.23</v>
          </cell>
          <cell r="F778" t="str">
            <v>Curva 90º PVC JE NBR 10569 para rede coletora de esgoto DN 700mm</v>
          </cell>
          <cell r="G778" t="str">
            <v>pç</v>
          </cell>
          <cell r="H778">
            <v>1</v>
          </cell>
          <cell r="I778">
            <v>953.33</v>
          </cell>
          <cell r="J778">
            <v>953.33</v>
          </cell>
          <cell r="K778">
            <v>953.32</v>
          </cell>
          <cell r="L778">
            <v>953.32</v>
          </cell>
          <cell r="M778">
            <v>1.048965719796513E-5</v>
          </cell>
          <cell r="N778">
            <v>9.9999999999909051E-3</v>
          </cell>
        </row>
        <row r="779">
          <cell r="B779">
            <v>739</v>
          </cell>
          <cell r="D779" t="str">
            <v>M</v>
          </cell>
          <cell r="E779" t="str">
            <v>7.3.5.2.14</v>
          </cell>
          <cell r="F779" t="str">
            <v>Curva PVC-PBA (NBR 10351) P/ Rede de Água JE PB 22º DN 50mm</v>
          </cell>
          <cell r="G779" t="str">
            <v>un</v>
          </cell>
          <cell r="H779">
            <v>3</v>
          </cell>
          <cell r="I779">
            <v>3.63</v>
          </cell>
          <cell r="J779">
            <v>10.89</v>
          </cell>
          <cell r="K779">
            <v>3.63</v>
          </cell>
          <cell r="L779">
            <v>10.89</v>
          </cell>
          <cell r="M779">
            <v>0</v>
          </cell>
          <cell r="N779">
            <v>0</v>
          </cell>
        </row>
        <row r="780">
          <cell r="B780">
            <v>601</v>
          </cell>
          <cell r="D780" t="str">
            <v>M</v>
          </cell>
          <cell r="E780" t="str">
            <v>7.2.5.2.17</v>
          </cell>
          <cell r="F780" t="str">
            <v>Curva PVC-PBA (NBR 10351) P/ Rede de Água JE PB 45º DN 50mm</v>
          </cell>
          <cell r="G780" t="str">
            <v>un</v>
          </cell>
          <cell r="H780">
            <v>8</v>
          </cell>
          <cell r="I780">
            <v>3.9099999999999997</v>
          </cell>
          <cell r="J780">
            <v>31.28</v>
          </cell>
          <cell r="K780">
            <v>3.91</v>
          </cell>
          <cell r="L780">
            <v>31.28</v>
          </cell>
          <cell r="M780">
            <v>0</v>
          </cell>
          <cell r="N780">
            <v>0</v>
          </cell>
        </row>
        <row r="781">
          <cell r="B781">
            <v>602</v>
          </cell>
          <cell r="D781" t="str">
            <v>M</v>
          </cell>
          <cell r="E781" t="str">
            <v>7.2.5.2.18</v>
          </cell>
          <cell r="F781" t="str">
            <v>Curva PVC-PBA (NBR 10351) P/ Rede de Água JE PB 45° DN 100mm</v>
          </cell>
          <cell r="G781" t="str">
            <v>un</v>
          </cell>
          <cell r="H781">
            <v>2</v>
          </cell>
          <cell r="I781">
            <v>20.41</v>
          </cell>
          <cell r="J781">
            <v>40.82</v>
          </cell>
          <cell r="K781">
            <v>20.43</v>
          </cell>
          <cell r="L781">
            <v>40.86</v>
          </cell>
          <cell r="M781">
            <v>-9.7895252080271167E-4</v>
          </cell>
          <cell r="N781">
            <v>-3.9999999999999147E-2</v>
          </cell>
        </row>
        <row r="782">
          <cell r="B782">
            <v>603</v>
          </cell>
          <cell r="D782" t="str">
            <v>M</v>
          </cell>
          <cell r="E782" t="str">
            <v>7.2.5.2.19</v>
          </cell>
          <cell r="F782" t="str">
            <v>Curva PVC-PBA (NBR 10351) P/ Rede de Água JE PB 90° DN 50mm</v>
          </cell>
          <cell r="G782" t="str">
            <v>un</v>
          </cell>
          <cell r="H782">
            <v>45</v>
          </cell>
          <cell r="I782">
            <v>3.17</v>
          </cell>
          <cell r="J782">
            <v>142.65</v>
          </cell>
          <cell r="K782">
            <v>3.19</v>
          </cell>
          <cell r="L782">
            <v>143.55000000000001</v>
          </cell>
          <cell r="M782">
            <v>-6.2695924764890609E-3</v>
          </cell>
          <cell r="N782">
            <v>-0.90000000000000568</v>
          </cell>
        </row>
        <row r="783">
          <cell r="B783">
            <v>604</v>
          </cell>
          <cell r="D783" t="str">
            <v>M</v>
          </cell>
          <cell r="E783" t="str">
            <v>7.2.5.2.20</v>
          </cell>
          <cell r="F783" t="str">
            <v>Curva PVC-PBA (NBR 10351) P/ Rede de Água JE PB 90° DN 75mm</v>
          </cell>
          <cell r="G783" t="str">
            <v>un</v>
          </cell>
          <cell r="H783">
            <v>2</v>
          </cell>
          <cell r="I783">
            <v>13.31</v>
          </cell>
          <cell r="J783">
            <v>26.62</v>
          </cell>
          <cell r="K783">
            <v>13.36</v>
          </cell>
          <cell r="L783">
            <v>26.72</v>
          </cell>
          <cell r="M783">
            <v>-3.7425149700598404E-3</v>
          </cell>
          <cell r="N783">
            <v>-9.9999999999997868E-2</v>
          </cell>
        </row>
        <row r="784">
          <cell r="B784">
            <v>743</v>
          </cell>
          <cell r="D784" t="str">
            <v>M</v>
          </cell>
          <cell r="E784" t="str">
            <v>7.3.5.2.18</v>
          </cell>
          <cell r="F784" t="str">
            <v>Curva PVC-PBA (NBR 10351) P/ Rede de Água JE PB 90° DN 100mm</v>
          </cell>
          <cell r="G784" t="str">
            <v>un</v>
          </cell>
          <cell r="H784">
            <v>1</v>
          </cell>
          <cell r="I784">
            <v>20.41</v>
          </cell>
          <cell r="J784">
            <v>20.41</v>
          </cell>
          <cell r="K784">
            <v>20.440000000000001</v>
          </cell>
          <cell r="L784">
            <v>20.440000000000001</v>
          </cell>
          <cell r="M784">
            <v>-1.4677103718200302E-3</v>
          </cell>
          <cell r="N784">
            <v>-3.0000000000001137E-2</v>
          </cell>
        </row>
        <row r="785">
          <cell r="B785">
            <v>1493</v>
          </cell>
          <cell r="D785" t="str">
            <v>M</v>
          </cell>
          <cell r="E785" t="str">
            <v>13.5.7</v>
          </cell>
          <cell r="F785" t="str">
            <v>Curva 22º30´ em PVC PBA JE cl20 DN 75</v>
          </cell>
          <cell r="G785" t="str">
            <v>pç</v>
          </cell>
          <cell r="H785">
            <v>2</v>
          </cell>
          <cell r="I785">
            <v>9.98</v>
          </cell>
          <cell r="J785">
            <v>19.96</v>
          </cell>
          <cell r="K785">
            <v>9.99</v>
          </cell>
          <cell r="L785">
            <v>19.98</v>
          </cell>
          <cell r="M785">
            <v>-1.0010010010009784E-3</v>
          </cell>
          <cell r="N785">
            <v>-1.9999999999999574E-2</v>
          </cell>
        </row>
        <row r="786">
          <cell r="B786">
            <v>1492</v>
          </cell>
          <cell r="D786" t="str">
            <v>M</v>
          </cell>
          <cell r="E786" t="str">
            <v>13.5.6</v>
          </cell>
          <cell r="F786" t="str">
            <v>Curva 22º30´ em PVC PBA JE cl20 DN 100</v>
          </cell>
          <cell r="G786" t="str">
            <v>pç</v>
          </cell>
          <cell r="H786">
            <v>1</v>
          </cell>
          <cell r="I786">
            <v>18.600000000000001</v>
          </cell>
          <cell r="J786">
            <v>18.600000000000001</v>
          </cell>
          <cell r="K786">
            <v>18.54</v>
          </cell>
          <cell r="L786">
            <v>18.54</v>
          </cell>
          <cell r="M786">
            <v>3.2362459546926292E-3</v>
          </cell>
          <cell r="N786">
            <v>6.0000000000002274E-2</v>
          </cell>
        </row>
        <row r="787">
          <cell r="B787">
            <v>1494</v>
          </cell>
          <cell r="D787" t="str">
            <v>M</v>
          </cell>
          <cell r="E787" t="str">
            <v>13.5.8</v>
          </cell>
          <cell r="F787" t="str">
            <v>Curva 45º em PVC PBA JE cl20 DN 75</v>
          </cell>
          <cell r="G787" t="str">
            <v>pç</v>
          </cell>
          <cell r="H787">
            <v>2</v>
          </cell>
          <cell r="I787">
            <v>11.350000000000001</v>
          </cell>
          <cell r="J787">
            <v>22.7</v>
          </cell>
          <cell r="K787">
            <v>11.3</v>
          </cell>
          <cell r="L787">
            <v>22.6</v>
          </cell>
          <cell r="M787">
            <v>4.4247787610620648E-3</v>
          </cell>
          <cell r="N787">
            <v>9.9999999999997868E-2</v>
          </cell>
        </row>
        <row r="788">
          <cell r="B788">
            <v>1495</v>
          </cell>
          <cell r="D788" t="str">
            <v>M</v>
          </cell>
          <cell r="E788" t="str">
            <v>13.5.9</v>
          </cell>
          <cell r="F788" t="str">
            <v>Curva 45º em PVC PBA JE cl20 DN 100</v>
          </cell>
          <cell r="G788" t="str">
            <v>pç</v>
          </cell>
          <cell r="H788">
            <v>1</v>
          </cell>
          <cell r="I788">
            <v>20.41</v>
          </cell>
          <cell r="J788">
            <v>20.41</v>
          </cell>
          <cell r="K788">
            <v>20.43</v>
          </cell>
          <cell r="L788">
            <v>20.43</v>
          </cell>
          <cell r="M788">
            <v>-9.7895252080271167E-4</v>
          </cell>
          <cell r="N788">
            <v>-1.9999999999999574E-2</v>
          </cell>
        </row>
        <row r="789">
          <cell r="B789">
            <v>1497</v>
          </cell>
          <cell r="D789" t="str">
            <v>M</v>
          </cell>
          <cell r="E789" t="str">
            <v>13.5.11</v>
          </cell>
          <cell r="F789" t="str">
            <v>Curva 90º em PVC PBA JE cl20 DN 75</v>
          </cell>
          <cell r="G789" t="str">
            <v>pç</v>
          </cell>
          <cell r="H789">
            <v>14</v>
          </cell>
          <cell r="I789">
            <v>13.31</v>
          </cell>
          <cell r="J789">
            <v>186.34</v>
          </cell>
          <cell r="K789">
            <v>13.36</v>
          </cell>
          <cell r="L789">
            <v>187.04</v>
          </cell>
          <cell r="M789">
            <v>-3.7425149700598404E-3</v>
          </cell>
          <cell r="N789">
            <v>-0.69999999999998863</v>
          </cell>
        </row>
        <row r="790">
          <cell r="B790">
            <v>1496</v>
          </cell>
          <cell r="D790" t="str">
            <v>M</v>
          </cell>
          <cell r="E790" t="str">
            <v>13.5.10</v>
          </cell>
          <cell r="F790" t="str">
            <v>Curva 90º em PVC PBA JE cl20 DN 100</v>
          </cell>
          <cell r="G790" t="str">
            <v>pç</v>
          </cell>
          <cell r="H790">
            <v>5</v>
          </cell>
          <cell r="I790">
            <v>20.41</v>
          </cell>
          <cell r="J790">
            <v>102.05</v>
          </cell>
          <cell r="K790">
            <v>20.440000000000001</v>
          </cell>
          <cell r="L790">
            <v>102.2</v>
          </cell>
          <cell r="M790">
            <v>-1.4677103718200302E-3</v>
          </cell>
          <cell r="N790">
            <v>-0.15000000000000568</v>
          </cell>
        </row>
        <row r="791">
          <cell r="B791">
            <v>1143</v>
          </cell>
          <cell r="D791" t="str">
            <v>M</v>
          </cell>
          <cell r="E791" t="str">
            <v>8.4.1.11</v>
          </cell>
          <cell r="F791" t="str">
            <v>Estação base vhf completa (rádio, modem, antena, mastro e acessórios)</v>
          </cell>
          <cell r="G791" t="str">
            <v>un</v>
          </cell>
          <cell r="H791">
            <v>4</v>
          </cell>
          <cell r="I791">
            <v>2939.7200000000003</v>
          </cell>
          <cell r="J791">
            <v>11758.88</v>
          </cell>
          <cell r="K791">
            <v>2940</v>
          </cell>
          <cell r="L791">
            <v>11760</v>
          </cell>
          <cell r="M791">
            <v>-9.5238095238037168E-5</v>
          </cell>
          <cell r="N791">
            <v>-1.1200000000008004</v>
          </cell>
        </row>
        <row r="792">
          <cell r="B792">
            <v>2153</v>
          </cell>
          <cell r="D792" t="str">
            <v>M</v>
          </cell>
          <cell r="E792" t="str">
            <v>2.3.4.2</v>
          </cell>
          <cell r="F792" t="str">
            <v>Execução de ligação intra-domiciliar, em piso cerâmico, DN 100mm, sem fornecimento material Hidráulico</v>
          </cell>
          <cell r="G792" t="str">
            <v>m</v>
          </cell>
          <cell r="H792">
            <v>19542</v>
          </cell>
          <cell r="I792">
            <v>61.36999999999999</v>
          </cell>
          <cell r="J792">
            <v>1199292.54</v>
          </cell>
          <cell r="K792">
            <v>61.38</v>
          </cell>
          <cell r="L792">
            <v>1199487.96</v>
          </cell>
          <cell r="M792">
            <v>-1.6291951775837532E-4</v>
          </cell>
          <cell r="N792">
            <v>-195.41999999992549</v>
          </cell>
        </row>
        <row r="793">
          <cell r="B793">
            <v>2152</v>
          </cell>
          <cell r="D793" t="str">
            <v>M</v>
          </cell>
          <cell r="E793" t="str">
            <v>2.3.4.1</v>
          </cell>
          <cell r="F793" t="str">
            <v>Execução de ligação intra-domiciliar, em piso de concreto simples, DN 100mm, sem fornecimento do material Hidráulico</v>
          </cell>
          <cell r="G793" t="str">
            <v>m</v>
          </cell>
          <cell r="H793">
            <v>20438</v>
          </cell>
          <cell r="I793">
            <v>40.72</v>
          </cell>
          <cell r="J793">
            <v>832235.36</v>
          </cell>
          <cell r="K793">
            <v>40.72</v>
          </cell>
          <cell r="L793">
            <v>832235.36</v>
          </cell>
          <cell r="M793">
            <v>0</v>
          </cell>
          <cell r="N793">
            <v>0</v>
          </cell>
        </row>
        <row r="794">
          <cell r="B794">
            <v>2154</v>
          </cell>
          <cell r="D794" t="str">
            <v>M</v>
          </cell>
          <cell r="E794" t="str">
            <v>2.3.4.3</v>
          </cell>
          <cell r="F794" t="str">
            <v>Execução de ligação intra-domiciliar, em piso em terreno natural, DN 100mm, sem fornecimento do material hidráulico</v>
          </cell>
          <cell r="G794" t="str">
            <v>m</v>
          </cell>
          <cell r="H794">
            <v>4348</v>
          </cell>
          <cell r="I794">
            <v>13.96</v>
          </cell>
          <cell r="J794">
            <v>60698.080000000002</v>
          </cell>
          <cell r="K794">
            <v>13.98</v>
          </cell>
          <cell r="L794">
            <v>60785.04</v>
          </cell>
          <cell r="M794">
            <v>-1.4306151645206988E-3</v>
          </cell>
          <cell r="N794">
            <v>-86.959999999999127</v>
          </cell>
        </row>
        <row r="795">
          <cell r="B795">
            <v>2133</v>
          </cell>
          <cell r="D795" t="str">
            <v>M</v>
          </cell>
          <cell r="E795" t="str">
            <v>2.2.3.2</v>
          </cell>
          <cell r="F795" t="str">
            <v>Execução de ramal predial para esgoto em pavimentação com paralelepípedo / pedra irregular, DN 100mm, sem fornecimento do material hidráulico</v>
          </cell>
          <cell r="G795" t="str">
            <v>m</v>
          </cell>
          <cell r="H795">
            <v>1445</v>
          </cell>
          <cell r="I795">
            <v>39.33</v>
          </cell>
          <cell r="J795">
            <v>56831.85</v>
          </cell>
          <cell r="K795">
            <v>39.299999999999997</v>
          </cell>
          <cell r="L795">
            <v>56788.5</v>
          </cell>
          <cell r="M795">
            <v>7.6335877862598878E-4</v>
          </cell>
          <cell r="N795">
            <v>43.349999999998545</v>
          </cell>
        </row>
        <row r="796">
          <cell r="B796">
            <v>2132</v>
          </cell>
          <cell r="D796" t="str">
            <v>M</v>
          </cell>
          <cell r="E796" t="str">
            <v>2.2.3.1</v>
          </cell>
          <cell r="F796" t="str">
            <v>Execução de ramal predial para esgoto em pavimento asfaltico, DN 100mm, sem recomposição pavimentação asfaltica e sem fornecimento do material hidráulico</v>
          </cell>
          <cell r="G796" t="str">
            <v>m</v>
          </cell>
          <cell r="H796">
            <v>18829</v>
          </cell>
          <cell r="I796">
            <v>41.940000000000005</v>
          </cell>
          <cell r="J796">
            <v>789688.26</v>
          </cell>
          <cell r="K796">
            <v>41.94</v>
          </cell>
          <cell r="L796">
            <v>789688.26</v>
          </cell>
          <cell r="M796">
            <v>0</v>
          </cell>
          <cell r="N796">
            <v>0</v>
          </cell>
        </row>
        <row r="797">
          <cell r="B797">
            <v>2134</v>
          </cell>
          <cell r="D797" t="str">
            <v>M</v>
          </cell>
          <cell r="E797" t="str">
            <v>2.2.3.3</v>
          </cell>
          <cell r="F797" t="str">
            <v>Execução de ramal predial para esgoto em terreno natural, DN 100mm, sem / fornecimento do material hidráulico</v>
          </cell>
          <cell r="G797" t="str">
            <v>m</v>
          </cell>
          <cell r="H797">
            <v>6953</v>
          </cell>
          <cell r="I797">
            <v>27.16</v>
          </cell>
          <cell r="J797">
            <v>188843.48</v>
          </cell>
          <cell r="K797">
            <v>27.16</v>
          </cell>
          <cell r="L797">
            <v>188843.48</v>
          </cell>
          <cell r="M797">
            <v>0</v>
          </cell>
          <cell r="N797">
            <v>0</v>
          </cell>
        </row>
        <row r="798">
          <cell r="B798">
            <v>700</v>
          </cell>
          <cell r="D798" t="str">
            <v>M</v>
          </cell>
          <cell r="E798" t="str">
            <v>7.3.4.2.15</v>
          </cell>
          <cell r="F798" t="str">
            <v xml:space="preserve">Extremidade Bolsa e Flange FºFº classe PN-10 DN 200mm </v>
          </cell>
          <cell r="G798" t="str">
            <v>pç</v>
          </cell>
          <cell r="H798">
            <v>4</v>
          </cell>
          <cell r="I798">
            <v>119.69</v>
          </cell>
          <cell r="J798">
            <v>478.76</v>
          </cell>
          <cell r="K798">
            <v>119.64</v>
          </cell>
          <cell r="L798">
            <v>478.56</v>
          </cell>
          <cell r="M798">
            <v>4.179204279504134E-4</v>
          </cell>
          <cell r="N798">
            <v>0.19999999999998863</v>
          </cell>
        </row>
        <row r="799">
          <cell r="B799">
            <v>550</v>
          </cell>
          <cell r="D799" t="str">
            <v>M</v>
          </cell>
          <cell r="E799" t="str">
            <v>7.2.4.2.28</v>
          </cell>
          <cell r="F799" t="str">
            <v xml:space="preserve">Extremidade Bolsa e Flange FºFº JGS classe PN-10 DN 300mm </v>
          </cell>
          <cell r="G799" t="str">
            <v>pç</v>
          </cell>
          <cell r="H799">
            <v>2</v>
          </cell>
          <cell r="I799">
            <v>210.48</v>
          </cell>
          <cell r="J799">
            <v>420.96</v>
          </cell>
          <cell r="K799">
            <v>210.55</v>
          </cell>
          <cell r="L799">
            <v>421.1</v>
          </cell>
          <cell r="M799">
            <v>-3.3246259795782773E-4</v>
          </cell>
          <cell r="N799">
            <v>-0.1400000000000432</v>
          </cell>
        </row>
        <row r="800">
          <cell r="B800">
            <v>1012</v>
          </cell>
          <cell r="D800" t="str">
            <v>M</v>
          </cell>
          <cell r="E800" t="str">
            <v>7.5.4.1.29</v>
          </cell>
          <cell r="F800" t="str">
            <v>Extremidade fofo flange e ponta JE  PN-10 DN 100</v>
          </cell>
          <cell r="G800" t="str">
            <v>pç</v>
          </cell>
          <cell r="H800">
            <v>4</v>
          </cell>
          <cell r="I800">
            <v>36.559999999999995</v>
          </cell>
          <cell r="J800">
            <v>146.24</v>
          </cell>
          <cell r="K800">
            <v>36.56</v>
          </cell>
          <cell r="L800">
            <v>146.24</v>
          </cell>
          <cell r="M800">
            <v>0</v>
          </cell>
          <cell r="N800">
            <v>0</v>
          </cell>
        </row>
        <row r="801">
          <cell r="B801">
            <v>4217</v>
          </cell>
          <cell r="D801" t="str">
            <v>M</v>
          </cell>
          <cell r="E801" t="str">
            <v>10.7.2.1.11</v>
          </cell>
          <cell r="F801" t="str">
            <v>Extremidade Fofo flange e ponta P/ JE / JM PN-10/16 DN 200mm</v>
          </cell>
          <cell r="G801" t="str">
            <v>und</v>
          </cell>
          <cell r="H801">
            <v>32</v>
          </cell>
          <cell r="I801">
            <v>94.91</v>
          </cell>
          <cell r="J801">
            <v>3037.12</v>
          </cell>
          <cell r="K801">
            <v>94.9</v>
          </cell>
          <cell r="L801">
            <v>3036.8</v>
          </cell>
          <cell r="M801">
            <v>1.0537407797661658E-4</v>
          </cell>
          <cell r="N801">
            <v>0.31999999999970896</v>
          </cell>
        </row>
        <row r="802">
          <cell r="B802">
            <v>549</v>
          </cell>
          <cell r="D802" t="str">
            <v>M</v>
          </cell>
          <cell r="E802" t="str">
            <v>7.2.4.2.27</v>
          </cell>
          <cell r="F802" t="str">
            <v xml:space="preserve">Extremidade Ponta e Flange FºFº JGS classe PN-10 DN 250mm </v>
          </cell>
          <cell r="G802" t="str">
            <v>pç</v>
          </cell>
          <cell r="H802">
            <v>2</v>
          </cell>
          <cell r="I802">
            <v>155.87</v>
          </cell>
          <cell r="J802">
            <v>311.74</v>
          </cell>
          <cell r="K802">
            <v>155.84</v>
          </cell>
          <cell r="L802">
            <v>311.68</v>
          </cell>
          <cell r="M802">
            <v>1.9250513347013332E-4</v>
          </cell>
          <cell r="N802">
            <v>6.0000000000002274E-2</v>
          </cell>
        </row>
        <row r="803">
          <cell r="B803">
            <v>1139</v>
          </cell>
          <cell r="D803" t="str">
            <v>M</v>
          </cell>
          <cell r="E803" t="str">
            <v>8.4.1.7</v>
          </cell>
          <cell r="F803" t="str">
            <v xml:space="preserve">Extremidade ponta e flange pn10 fofo dn 300 </v>
          </cell>
          <cell r="G803" t="str">
            <v>pc</v>
          </cell>
          <cell r="H803">
            <v>8</v>
          </cell>
          <cell r="I803">
            <v>180.22</v>
          </cell>
          <cell r="J803">
            <v>1441.76</v>
          </cell>
          <cell r="K803">
            <v>180.22</v>
          </cell>
          <cell r="L803">
            <v>1441.76</v>
          </cell>
          <cell r="M803">
            <v>0</v>
          </cell>
          <cell r="N803">
            <v>0</v>
          </cell>
        </row>
        <row r="804">
          <cell r="B804">
            <v>1134</v>
          </cell>
          <cell r="D804" t="str">
            <v>M</v>
          </cell>
          <cell r="E804" t="str">
            <v>8.4.1.2</v>
          </cell>
          <cell r="F804" t="str">
            <v>Extremidade FoFo Bolsa e  flange c/aba vedação PN-10 DN 300</v>
          </cell>
          <cell r="G804" t="str">
            <v>und.</v>
          </cell>
          <cell r="H804">
            <v>4</v>
          </cell>
          <cell r="I804">
            <v>524.65</v>
          </cell>
          <cell r="J804">
            <v>2098.6</v>
          </cell>
          <cell r="K804">
            <v>524.66999999999996</v>
          </cell>
          <cell r="L804">
            <v>2098.6799999999998</v>
          </cell>
          <cell r="M804">
            <v>-3.8119198734420934E-5</v>
          </cell>
          <cell r="N804">
            <v>-7.999999999992724E-2</v>
          </cell>
        </row>
        <row r="805">
          <cell r="B805">
            <v>4238</v>
          </cell>
          <cell r="D805" t="str">
            <v>M</v>
          </cell>
          <cell r="E805" t="str">
            <v>10.7.2.4.2</v>
          </cell>
          <cell r="F805" t="str">
            <v>Extremidade Fofo flange e ponta com aba de vedação DN 400mm</v>
          </cell>
          <cell r="G805" t="str">
            <v>pc</v>
          </cell>
          <cell r="H805">
            <v>2</v>
          </cell>
          <cell r="I805">
            <v>680.06999999999994</v>
          </cell>
          <cell r="J805">
            <v>1360.14</v>
          </cell>
          <cell r="K805">
            <v>680.06</v>
          </cell>
          <cell r="L805">
            <v>1360.12</v>
          </cell>
          <cell r="M805">
            <v>1.4704584889502215E-5</v>
          </cell>
          <cell r="N805">
            <v>2.0000000000209184E-2</v>
          </cell>
        </row>
        <row r="806">
          <cell r="B806">
            <v>255</v>
          </cell>
          <cell r="D806" t="str">
            <v>M</v>
          </cell>
          <cell r="E806" t="str">
            <v>4.4.3.1</v>
          </cell>
          <cell r="F806" t="str">
            <v>Extremidade ponta e flange c/ aba de vedaçao fofo PN10 DN 500 78,500 kg</v>
          </cell>
          <cell r="G806" t="str">
            <v>pc</v>
          </cell>
          <cell r="H806">
            <v>8</v>
          </cell>
          <cell r="I806">
            <v>1096.97</v>
          </cell>
          <cell r="J806">
            <v>8775.76</v>
          </cell>
          <cell r="K806">
            <v>1097</v>
          </cell>
          <cell r="L806">
            <v>8776</v>
          </cell>
          <cell r="M806">
            <v>-2.734731084774733E-5</v>
          </cell>
          <cell r="N806">
            <v>-0.23999999999978172</v>
          </cell>
        </row>
        <row r="807">
          <cell r="B807">
            <v>266</v>
          </cell>
          <cell r="D807" t="str">
            <v>M</v>
          </cell>
          <cell r="E807" t="str">
            <v>4.4.3.12</v>
          </cell>
          <cell r="F807" t="str">
            <v xml:space="preserve">Flange cego aço DN 600 </v>
          </cell>
          <cell r="G807" t="str">
            <v>pc</v>
          </cell>
          <cell r="H807">
            <v>3</v>
          </cell>
          <cell r="I807">
            <v>823.62999999999988</v>
          </cell>
          <cell r="J807">
            <v>2470.89</v>
          </cell>
          <cell r="K807">
            <v>823.75</v>
          </cell>
          <cell r="L807">
            <v>2471.25</v>
          </cell>
          <cell r="M807">
            <v>-1.4567526555397947E-4</v>
          </cell>
          <cell r="N807">
            <v>-0.36000000000012733</v>
          </cell>
        </row>
        <row r="808">
          <cell r="B808">
            <v>267</v>
          </cell>
          <cell r="D808" t="str">
            <v>M</v>
          </cell>
          <cell r="E808" t="str">
            <v>4.4.3.13</v>
          </cell>
          <cell r="F808" t="str">
            <v>Flange cego aço DN 1000</v>
          </cell>
          <cell r="G808" t="str">
            <v>pc</v>
          </cell>
          <cell r="H808">
            <v>1</v>
          </cell>
          <cell r="I808">
            <v>1977.78</v>
          </cell>
          <cell r="J808">
            <v>1977.78</v>
          </cell>
          <cell r="K808">
            <v>1977.75</v>
          </cell>
          <cell r="L808">
            <v>1977.75</v>
          </cell>
          <cell r="M808">
            <v>1.5168752370176009E-5</v>
          </cell>
          <cell r="N808">
            <v>2.9999999999972715E-2</v>
          </cell>
        </row>
        <row r="809">
          <cell r="B809">
            <v>157</v>
          </cell>
          <cell r="D809" t="str">
            <v>M</v>
          </cell>
          <cell r="E809" t="str">
            <v>3.4.1.17</v>
          </cell>
          <cell r="F809" t="str">
            <v>Flange cego FoFo PN - 10 DN 100 mm</v>
          </cell>
          <cell r="G809" t="str">
            <v>un</v>
          </cell>
          <cell r="H809">
            <v>2</v>
          </cell>
          <cell r="I809">
            <v>21.93</v>
          </cell>
          <cell r="J809">
            <v>43.86</v>
          </cell>
          <cell r="K809">
            <v>22.01</v>
          </cell>
          <cell r="L809">
            <v>44.02</v>
          </cell>
          <cell r="M809">
            <v>-3.6347114947752335E-3</v>
          </cell>
          <cell r="N809">
            <v>-0.16000000000000369</v>
          </cell>
        </row>
        <row r="810">
          <cell r="B810">
            <v>3796</v>
          </cell>
          <cell r="D810" t="str">
            <v>M</v>
          </cell>
          <cell r="E810" t="str">
            <v>8.5.12.22</v>
          </cell>
          <cell r="F810" t="str">
            <v>Flange Cego fofo pn 10 DN 200mm</v>
          </cell>
          <cell r="G810" t="str">
            <v>pç</v>
          </cell>
          <cell r="H810">
            <v>8</v>
          </cell>
          <cell r="I810">
            <v>40.380000000000003</v>
          </cell>
          <cell r="J810">
            <v>323.04000000000002</v>
          </cell>
          <cell r="K810">
            <v>40.369999999999997</v>
          </cell>
          <cell r="L810">
            <v>322.95999999999998</v>
          </cell>
          <cell r="M810">
            <v>2.4770869457535483E-4</v>
          </cell>
          <cell r="N810">
            <v>8.0000000000040927E-2</v>
          </cell>
        </row>
        <row r="811">
          <cell r="B811">
            <v>2433</v>
          </cell>
          <cell r="D811" t="str">
            <v>M</v>
          </cell>
          <cell r="E811" t="str">
            <v>3.5.12.22</v>
          </cell>
          <cell r="F811" t="str">
            <v>Flange Cego Fofo PN 10 DN 250mm</v>
          </cell>
          <cell r="G811" t="str">
            <v>pç</v>
          </cell>
          <cell r="H811">
            <v>3</v>
          </cell>
          <cell r="I811">
            <v>68.459999999999994</v>
          </cell>
          <cell r="J811">
            <v>205.38</v>
          </cell>
          <cell r="K811">
            <v>68.42</v>
          </cell>
          <cell r="L811">
            <v>205.26</v>
          </cell>
          <cell r="M811">
            <v>5.8462437883655127E-4</v>
          </cell>
          <cell r="N811">
            <v>0.12000000000000455</v>
          </cell>
        </row>
        <row r="812">
          <cell r="B812">
            <v>3511</v>
          </cell>
          <cell r="D812" t="str">
            <v>M</v>
          </cell>
          <cell r="E812" t="str">
            <v>7.5.12.21</v>
          </cell>
          <cell r="F812" t="str">
            <v>Flange Cego fofo pn 10 DN 500mm</v>
          </cell>
          <cell r="G812" t="str">
            <v>pç</v>
          </cell>
          <cell r="H812">
            <v>1</v>
          </cell>
          <cell r="I812">
            <v>406.86</v>
          </cell>
          <cell r="J812">
            <v>406.86</v>
          </cell>
          <cell r="K812">
            <v>406.88</v>
          </cell>
          <cell r="L812">
            <v>406.88</v>
          </cell>
          <cell r="M812">
            <v>-4.915454187959245E-5</v>
          </cell>
          <cell r="N812">
            <v>-1.999999999998181E-2</v>
          </cell>
        </row>
        <row r="813">
          <cell r="B813">
            <v>156</v>
          </cell>
          <cell r="D813" t="str">
            <v>M</v>
          </cell>
          <cell r="E813" t="str">
            <v>3.4.1.16</v>
          </cell>
          <cell r="F813" t="str">
            <v>Flange cego FoFo PN - 10 DN 600 mm</v>
          </cell>
          <cell r="G813" t="str">
            <v>un</v>
          </cell>
          <cell r="H813">
            <v>8</v>
          </cell>
          <cell r="I813">
            <v>607.29999999999995</v>
          </cell>
          <cell r="J813">
            <v>4858.3999999999996</v>
          </cell>
          <cell r="K813">
            <v>607.32000000000005</v>
          </cell>
          <cell r="L813">
            <v>4858.5600000000004</v>
          </cell>
          <cell r="M813">
            <v>-3.293156820138865E-5</v>
          </cell>
          <cell r="N813">
            <v>-0.16000000000076398</v>
          </cell>
        </row>
        <row r="814">
          <cell r="B814">
            <v>1355</v>
          </cell>
          <cell r="D814" t="str">
            <v>M</v>
          </cell>
          <cell r="E814" t="str">
            <v>11.7.1.14</v>
          </cell>
          <cell r="F814" t="str">
            <v>Hidrometro velocimetrico de turbina horizontal,classe b, c/corpo  fofo p/agua, c/flanges, dn=300mm, cl.=16kgf/cm2, incl. acess. p/inst. (porcas, parafusos, arruelas, contra-flanges), c/opcao saida p/ telemetria</v>
          </cell>
          <cell r="G814" t="str">
            <v>cj</v>
          </cell>
          <cell r="H814">
            <v>1</v>
          </cell>
          <cell r="I814">
            <v>3031.25</v>
          </cell>
          <cell r="J814">
            <v>3031.25</v>
          </cell>
          <cell r="K814">
            <v>3040</v>
          </cell>
          <cell r="L814">
            <v>3040</v>
          </cell>
          <cell r="M814">
            <v>-2.8782894736841813E-3</v>
          </cell>
          <cell r="N814">
            <v>-8.75</v>
          </cell>
        </row>
        <row r="815">
          <cell r="B815">
            <v>1146</v>
          </cell>
          <cell r="D815" t="str">
            <v>M</v>
          </cell>
          <cell r="E815" t="str">
            <v>8.4.1.14</v>
          </cell>
          <cell r="F815" t="str">
            <v>Hidrometro velocimetrico de turbina horizontal,classe b,c/corpo fofop/agua, c/flanges, dn=300mm, cl.=16kgf/cm2, incl. acess. p/inst. (porcas, parafusos, arruelas, contra-flanges), c/opcaosaida p/telemetria</v>
          </cell>
          <cell r="G815" t="str">
            <v>cj</v>
          </cell>
          <cell r="H815">
            <v>3</v>
          </cell>
          <cell r="I815">
            <v>3845.7500000000005</v>
          </cell>
          <cell r="J815">
            <v>11537.25</v>
          </cell>
          <cell r="K815">
            <v>3800</v>
          </cell>
          <cell r="L815">
            <v>11400</v>
          </cell>
          <cell r="M815">
            <v>1.2039473684210655E-2</v>
          </cell>
          <cell r="N815">
            <v>137.25</v>
          </cell>
        </row>
        <row r="816">
          <cell r="B816">
            <v>161</v>
          </cell>
          <cell r="D816" t="str">
            <v>M</v>
          </cell>
          <cell r="E816" t="str">
            <v>3.4.2.1</v>
          </cell>
          <cell r="F816" t="str">
            <v>Instalação de Lonas Plásticas para decantação, inclusive suportes e elementos de fixacao, com largura do vão de 2,33 m, h= 1,20ml, ângulo de 60º com a horizontal e espaçamentos de 12 cm entre lonas. (conforme projeto).</v>
          </cell>
          <cell r="G816" t="str">
            <v>m²</v>
          </cell>
          <cell r="H816">
            <v>568</v>
          </cell>
          <cell r="I816">
            <v>149.33000000000001</v>
          </cell>
          <cell r="J816">
            <v>84819.44</v>
          </cell>
          <cell r="K816">
            <v>149.22</v>
          </cell>
          <cell r="L816">
            <v>84756.96</v>
          </cell>
          <cell r="M816">
            <v>7.3716659965161746E-4</v>
          </cell>
          <cell r="N816">
            <v>62.479999999995925</v>
          </cell>
        </row>
        <row r="817">
          <cell r="B817">
            <v>2081</v>
          </cell>
          <cell r="D817" t="str">
            <v>M</v>
          </cell>
          <cell r="E817" t="str">
            <v>2.1.9.1.6</v>
          </cell>
          <cell r="F817" t="str">
            <v>Joelho 45º PVC leve DN 150mm</v>
          </cell>
          <cell r="G817" t="str">
            <v>pç</v>
          </cell>
          <cell r="H817">
            <v>162</v>
          </cell>
          <cell r="I817">
            <v>9.5300000000000011</v>
          </cell>
          <cell r="J817">
            <v>1543.86</v>
          </cell>
          <cell r="K817">
            <v>9.51</v>
          </cell>
          <cell r="L817">
            <v>1540.62</v>
          </cell>
          <cell r="M817">
            <v>2.103049421661618E-3</v>
          </cell>
          <cell r="N817">
            <v>3.2400000000000091</v>
          </cell>
        </row>
        <row r="818">
          <cell r="B818">
            <v>2084</v>
          </cell>
          <cell r="D818" t="str">
            <v>M</v>
          </cell>
          <cell r="E818" t="str">
            <v>2.1.9.1.9</v>
          </cell>
          <cell r="F818" t="str">
            <v>Joelho 45º PVC leve DN 200mm</v>
          </cell>
          <cell r="G818" t="str">
            <v>pç</v>
          </cell>
          <cell r="H818">
            <v>2</v>
          </cell>
          <cell r="I818">
            <v>17.380000000000003</v>
          </cell>
          <cell r="J818">
            <v>34.76</v>
          </cell>
          <cell r="K818">
            <v>17.38</v>
          </cell>
          <cell r="L818">
            <v>34.76</v>
          </cell>
          <cell r="M818">
            <v>0</v>
          </cell>
          <cell r="N818">
            <v>0</v>
          </cell>
        </row>
        <row r="819">
          <cell r="B819">
            <v>2838</v>
          </cell>
          <cell r="D819" t="str">
            <v>M</v>
          </cell>
          <cell r="E819" t="str">
            <v>6.1.9.1.12</v>
          </cell>
          <cell r="F819" t="str">
            <v>Joelho 45º PVC leve DN 250mm</v>
          </cell>
          <cell r="G819" t="str">
            <v>pç</v>
          </cell>
          <cell r="H819">
            <v>2</v>
          </cell>
          <cell r="I819">
            <v>45.529999999999994</v>
          </cell>
          <cell r="J819">
            <v>91.06</v>
          </cell>
          <cell r="K819">
            <v>45.53</v>
          </cell>
          <cell r="L819">
            <v>91.06</v>
          </cell>
          <cell r="M819">
            <v>0</v>
          </cell>
          <cell r="N819">
            <v>0</v>
          </cell>
        </row>
        <row r="820">
          <cell r="B820">
            <v>3285</v>
          </cell>
          <cell r="D820" t="str">
            <v>M</v>
          </cell>
          <cell r="E820" t="str">
            <v>7.1.9.1.12</v>
          </cell>
          <cell r="F820" t="str">
            <v>Joelho 45º PVC leve DN 250mm</v>
          </cell>
          <cell r="G820" t="str">
            <v>pç</v>
          </cell>
          <cell r="H820">
            <v>1</v>
          </cell>
          <cell r="I820">
            <v>22.67</v>
          </cell>
          <cell r="J820">
            <v>22.67</v>
          </cell>
          <cell r="K820">
            <v>22.66</v>
          </cell>
          <cell r="L820">
            <v>22.66</v>
          </cell>
          <cell r="M820">
            <v>4.4130626654914629E-4</v>
          </cell>
          <cell r="N820">
            <v>1.0000000000001563E-2</v>
          </cell>
        </row>
        <row r="821">
          <cell r="B821">
            <v>3288</v>
          </cell>
          <cell r="D821" t="str">
            <v>M</v>
          </cell>
          <cell r="E821" t="str">
            <v>7.1.9.1.15</v>
          </cell>
          <cell r="F821" t="str">
            <v>Joelho 45º PVC leve DN 300mm</v>
          </cell>
          <cell r="G821" t="str">
            <v>pç</v>
          </cell>
          <cell r="H821">
            <v>1</v>
          </cell>
          <cell r="I821">
            <v>44.42</v>
          </cell>
          <cell r="J821">
            <v>44.42</v>
          </cell>
          <cell r="K821">
            <v>44.42</v>
          </cell>
          <cell r="L821">
            <v>44.42</v>
          </cell>
          <cell r="M821">
            <v>0</v>
          </cell>
          <cell r="N821">
            <v>0</v>
          </cell>
        </row>
        <row r="822">
          <cell r="B822">
            <v>2841</v>
          </cell>
          <cell r="D822" t="str">
            <v>M</v>
          </cell>
          <cell r="E822" t="str">
            <v>6.1.9.1.15</v>
          </cell>
          <cell r="F822" t="str">
            <v>Joelho 45º PVC leve DN 350mm</v>
          </cell>
          <cell r="G822" t="str">
            <v>pç</v>
          </cell>
          <cell r="H822">
            <v>1</v>
          </cell>
          <cell r="I822">
            <v>239.81</v>
          </cell>
          <cell r="J822">
            <v>239.81</v>
          </cell>
          <cell r="K822">
            <v>239.87</v>
          </cell>
          <cell r="L822">
            <v>239.87</v>
          </cell>
          <cell r="M822">
            <v>-2.5013549005714619E-4</v>
          </cell>
          <cell r="N822">
            <v>-6.0000000000002274E-2</v>
          </cell>
        </row>
        <row r="823">
          <cell r="B823">
            <v>2087</v>
          </cell>
          <cell r="D823" t="str">
            <v>M</v>
          </cell>
          <cell r="E823" t="str">
            <v>2.1.9.1.12</v>
          </cell>
          <cell r="F823" t="str">
            <v>Joelho 45º PVC leve DN 400mm</v>
          </cell>
          <cell r="G823" t="str">
            <v>pç</v>
          </cell>
          <cell r="H823">
            <v>2</v>
          </cell>
          <cell r="I823">
            <v>58.269999999999996</v>
          </cell>
          <cell r="J823">
            <v>116.54</v>
          </cell>
          <cell r="K823">
            <v>58.29</v>
          </cell>
          <cell r="L823">
            <v>116.58</v>
          </cell>
          <cell r="M823">
            <v>-3.4311202607661961E-4</v>
          </cell>
          <cell r="N823">
            <v>-3.9999999999992042E-2</v>
          </cell>
        </row>
        <row r="824">
          <cell r="B824">
            <v>2090</v>
          </cell>
          <cell r="D824" t="str">
            <v>M</v>
          </cell>
          <cell r="E824" t="str">
            <v>2.1.9.1.15</v>
          </cell>
          <cell r="F824" t="str">
            <v>Joelho 45º PVC leve DN 500mm</v>
          </cell>
          <cell r="G824" t="str">
            <v>pç</v>
          </cell>
          <cell r="H824">
            <v>2</v>
          </cell>
          <cell r="I824">
            <v>116.62</v>
          </cell>
          <cell r="J824">
            <v>233.24</v>
          </cell>
          <cell r="K824">
            <v>116.58</v>
          </cell>
          <cell r="L824">
            <v>233.16</v>
          </cell>
          <cell r="M824">
            <v>3.4311202607661961E-4</v>
          </cell>
          <cell r="N824">
            <v>8.0000000000012506E-2</v>
          </cell>
        </row>
        <row r="825">
          <cell r="B825">
            <v>3297</v>
          </cell>
          <cell r="D825" t="str">
            <v>M</v>
          </cell>
          <cell r="E825" t="str">
            <v>7.1.9.1.24</v>
          </cell>
          <cell r="F825" t="str">
            <v>Joelho 45º PVC leve DN 700mm</v>
          </cell>
          <cell r="G825" t="str">
            <v>pç</v>
          </cell>
          <cell r="H825">
            <v>1</v>
          </cell>
          <cell r="I825">
            <v>233.13</v>
          </cell>
          <cell r="J825">
            <v>233.13</v>
          </cell>
          <cell r="K825">
            <v>233.15</v>
          </cell>
          <cell r="L825">
            <v>233.15</v>
          </cell>
          <cell r="M825">
            <v>-8.578168561013122E-5</v>
          </cell>
          <cell r="N825">
            <v>-2.0000000000010232E-2</v>
          </cell>
        </row>
        <row r="826">
          <cell r="B826">
            <v>2079</v>
          </cell>
          <cell r="D826" t="str">
            <v>M</v>
          </cell>
          <cell r="E826" t="str">
            <v>2.1.9.1.4</v>
          </cell>
          <cell r="F826" t="str">
            <v>Junção 45º PVC JE NBR 10569 para rede coletora de esgoto DN 150mm</v>
          </cell>
          <cell r="G826" t="str">
            <v>pç</v>
          </cell>
          <cell r="H826">
            <v>162</v>
          </cell>
          <cell r="I826">
            <v>6.86</v>
          </cell>
          <cell r="J826">
            <v>1111.32</v>
          </cell>
          <cell r="K826">
            <v>6.86</v>
          </cell>
          <cell r="L826">
            <v>1111.32</v>
          </cell>
          <cell r="M826">
            <v>0</v>
          </cell>
          <cell r="N826">
            <v>0</v>
          </cell>
        </row>
        <row r="827">
          <cell r="B827">
            <v>2082</v>
          </cell>
          <cell r="D827" t="str">
            <v>M</v>
          </cell>
          <cell r="E827" t="str">
            <v>2.1.9.1.7</v>
          </cell>
          <cell r="F827" t="str">
            <v>Junção 45º PVC JE NBR 10569 para rede coletora de esgoto DN 200mm</v>
          </cell>
          <cell r="G827" t="str">
            <v>pç</v>
          </cell>
          <cell r="H827">
            <v>2</v>
          </cell>
          <cell r="I827">
            <v>11.399999999999999</v>
          </cell>
          <cell r="J827">
            <v>22.8</v>
          </cell>
          <cell r="K827">
            <v>11.38</v>
          </cell>
          <cell r="L827">
            <v>22.76</v>
          </cell>
          <cell r="M827">
            <v>1.7574692442881013E-3</v>
          </cell>
          <cell r="N827">
            <v>3.9999999999999147E-2</v>
          </cell>
        </row>
        <row r="828">
          <cell r="B828">
            <v>2836</v>
          </cell>
          <cell r="D828" t="str">
            <v>M</v>
          </cell>
          <cell r="E828" t="str">
            <v>6.1.9.1.10</v>
          </cell>
          <cell r="F828" t="str">
            <v>Junção 45º PVC JE NBR 10569 para rede coletora de esgoto DN 200mm</v>
          </cell>
          <cell r="G828" t="str">
            <v>pç</v>
          </cell>
          <cell r="H828">
            <v>2</v>
          </cell>
          <cell r="I828">
            <v>11.399999999999999</v>
          </cell>
          <cell r="J828">
            <v>22.8</v>
          </cell>
          <cell r="K828">
            <v>11.38</v>
          </cell>
          <cell r="L828">
            <v>22.76</v>
          </cell>
          <cell r="M828">
            <v>1.7574692442881013E-3</v>
          </cell>
          <cell r="N828">
            <v>3.9999999999999147E-2</v>
          </cell>
        </row>
        <row r="829">
          <cell r="B829">
            <v>3283</v>
          </cell>
          <cell r="D829" t="str">
            <v>M</v>
          </cell>
          <cell r="E829" t="str">
            <v>7.1.9.1.10</v>
          </cell>
          <cell r="F829" t="str">
            <v>Junção 45º PVC JE NBR 10569 para rede coletora de esgoto DN 250mm</v>
          </cell>
          <cell r="G829" t="str">
            <v>pç</v>
          </cell>
          <cell r="H829">
            <v>1</v>
          </cell>
          <cell r="I829">
            <v>33.1</v>
          </cell>
          <cell r="J829">
            <v>33.1</v>
          </cell>
          <cell r="K829">
            <v>33.18</v>
          </cell>
          <cell r="L829">
            <v>33.18</v>
          </cell>
          <cell r="M829">
            <v>-2.4110910186858625E-3</v>
          </cell>
          <cell r="N829">
            <v>-7.9999999999998295E-2</v>
          </cell>
        </row>
        <row r="830">
          <cell r="B830">
            <v>3286</v>
          </cell>
          <cell r="D830" t="str">
            <v>M</v>
          </cell>
          <cell r="E830" t="str">
            <v>7.1.9.1.13</v>
          </cell>
          <cell r="F830" t="str">
            <v>Junção 45º PVC JE NBR 10569 para rede coletora de esgoto DN 300mm</v>
          </cell>
          <cell r="G830" t="str">
            <v>pç</v>
          </cell>
          <cell r="H830">
            <v>1</v>
          </cell>
          <cell r="I830">
            <v>54.259999999999991</v>
          </cell>
          <cell r="J830">
            <v>54.26</v>
          </cell>
          <cell r="K830">
            <v>54.27</v>
          </cell>
          <cell r="L830">
            <v>54.27</v>
          </cell>
          <cell r="M830">
            <v>-1.8426386585612686E-4</v>
          </cell>
          <cell r="N830">
            <v>-1.0000000000005116E-2</v>
          </cell>
        </row>
        <row r="831">
          <cell r="B831">
            <v>2839</v>
          </cell>
          <cell r="D831" t="str">
            <v>M</v>
          </cell>
          <cell r="E831" t="str">
            <v>6.1.9.1.13</v>
          </cell>
          <cell r="F831" t="str">
            <v>Junção 45º PVC JE NBR 10569 para rede coletora de esgoto DN 350mm</v>
          </cell>
          <cell r="G831" t="str">
            <v>pç</v>
          </cell>
          <cell r="H831">
            <v>1</v>
          </cell>
          <cell r="I831">
            <v>79.78</v>
          </cell>
          <cell r="J831">
            <v>79.78</v>
          </cell>
          <cell r="K831">
            <v>79.790000000000006</v>
          </cell>
          <cell r="L831">
            <v>79.790000000000006</v>
          </cell>
          <cell r="M831">
            <v>-1.253289885950748E-4</v>
          </cell>
          <cell r="N831">
            <v>-1.0000000000005116E-2</v>
          </cell>
        </row>
        <row r="832">
          <cell r="B832">
            <v>2085</v>
          </cell>
          <cell r="D832" t="str">
            <v>M</v>
          </cell>
          <cell r="E832" t="str">
            <v>2.1.9.1.10</v>
          </cell>
          <cell r="F832" t="str">
            <v>Junção 45º PVC JE NBR 10569 para rede coletora de esgoto DN 400mm</v>
          </cell>
          <cell r="G832" t="str">
            <v>pç</v>
          </cell>
          <cell r="H832">
            <v>2</v>
          </cell>
          <cell r="I832">
            <v>108.29</v>
          </cell>
          <cell r="J832">
            <v>216.58</v>
          </cell>
          <cell r="K832">
            <v>108.32</v>
          </cell>
          <cell r="L832">
            <v>216.64</v>
          </cell>
          <cell r="M832">
            <v>-2.7695716395848002E-4</v>
          </cell>
          <cell r="N832">
            <v>-5.9999999999973852E-2</v>
          </cell>
        </row>
        <row r="833">
          <cell r="B833">
            <v>2088</v>
          </cell>
          <cell r="D833" t="str">
            <v>M</v>
          </cell>
          <cell r="E833" t="str">
            <v>2.1.9.1.13</v>
          </cell>
          <cell r="F833" t="str">
            <v>Junção 45º PVC JE NBR 10569 para rede coletora de esgoto DN 500mm</v>
          </cell>
          <cell r="G833" t="str">
            <v>pç</v>
          </cell>
          <cell r="H833">
            <v>2</v>
          </cell>
          <cell r="I833">
            <v>272.03999999999996</v>
          </cell>
          <cell r="J833">
            <v>544.08000000000004</v>
          </cell>
          <cell r="K833">
            <v>272.01</v>
          </cell>
          <cell r="L833">
            <v>544.02</v>
          </cell>
          <cell r="M833">
            <v>1.1029006286533694E-4</v>
          </cell>
          <cell r="N833">
            <v>6.0000000000059117E-2</v>
          </cell>
        </row>
        <row r="834">
          <cell r="B834">
            <v>3295</v>
          </cell>
          <cell r="D834" t="str">
            <v>M</v>
          </cell>
          <cell r="E834" t="str">
            <v>7.1.9.1.22</v>
          </cell>
          <cell r="F834" t="str">
            <v>Junção 45º PVC JE NBR 10569 para rede coletora de esgoto DN 700mm</v>
          </cell>
          <cell r="G834" t="str">
            <v>pç</v>
          </cell>
          <cell r="H834">
            <v>1</v>
          </cell>
          <cell r="I834">
            <v>544.07999999999993</v>
          </cell>
          <cell r="J834">
            <v>544.08000000000004</v>
          </cell>
          <cell r="K834">
            <v>544.02</v>
          </cell>
          <cell r="L834">
            <v>544.02</v>
          </cell>
          <cell r="M834">
            <v>1.1029006286533694E-4</v>
          </cell>
          <cell r="N834">
            <v>6.0000000000059117E-2</v>
          </cell>
        </row>
        <row r="835">
          <cell r="B835">
            <v>699</v>
          </cell>
          <cell r="D835" t="str">
            <v>M</v>
          </cell>
          <cell r="E835" t="str">
            <v>7.3.4.2.14</v>
          </cell>
          <cell r="F835" t="str">
            <v xml:space="preserve">Junta de Desmontagem FºFº DN 200mm </v>
          </cell>
          <cell r="G835" t="str">
            <v>pç</v>
          </cell>
          <cell r="H835">
            <v>4</v>
          </cell>
          <cell r="I835">
            <v>359.4</v>
          </cell>
          <cell r="J835">
            <v>1437.6</v>
          </cell>
          <cell r="K835">
            <v>360</v>
          </cell>
          <cell r="L835">
            <v>1440</v>
          </cell>
          <cell r="M835">
            <v>-1.6666666666667052E-3</v>
          </cell>
          <cell r="N835">
            <v>-2.4000000000000909</v>
          </cell>
        </row>
        <row r="836">
          <cell r="B836">
            <v>4216</v>
          </cell>
          <cell r="D836" t="str">
            <v>M</v>
          </cell>
          <cell r="E836" t="str">
            <v>10.7.2.1.10</v>
          </cell>
          <cell r="F836" t="str">
            <v>Junta de Desmontagem fofo PN 10 DN 200mm</v>
          </cell>
          <cell r="G836" t="str">
            <v>pc</v>
          </cell>
          <cell r="H836">
            <v>16</v>
          </cell>
          <cell r="I836">
            <v>449.84000000000003</v>
          </cell>
          <cell r="J836">
            <v>7197.44</v>
          </cell>
          <cell r="K836">
            <v>450</v>
          </cell>
          <cell r="L836">
            <v>7200</v>
          </cell>
          <cell r="M836">
            <v>-3.5555555555544238E-4</v>
          </cell>
          <cell r="N836">
            <v>-2.5600000000004002</v>
          </cell>
        </row>
        <row r="837">
          <cell r="B837">
            <v>548</v>
          </cell>
          <cell r="D837" t="str">
            <v>M</v>
          </cell>
          <cell r="E837" t="str">
            <v>7.2.4.2.26</v>
          </cell>
          <cell r="F837" t="str">
            <v>Junta de Desmontagem F°Fº DN 250mm</v>
          </cell>
          <cell r="G837" t="str">
            <v>pç</v>
          </cell>
          <cell r="H837">
            <v>2</v>
          </cell>
          <cell r="I837">
            <v>479.72999999999996</v>
          </cell>
          <cell r="J837">
            <v>959.46</v>
          </cell>
          <cell r="K837">
            <v>480</v>
          </cell>
          <cell r="L837">
            <v>960</v>
          </cell>
          <cell r="M837">
            <v>-5.6250000000013234E-4</v>
          </cell>
          <cell r="N837">
            <v>-0.53999999999996362</v>
          </cell>
        </row>
        <row r="838">
          <cell r="B838">
            <v>2428</v>
          </cell>
          <cell r="D838" t="str">
            <v>M</v>
          </cell>
          <cell r="E838" t="str">
            <v>3.5.12.17</v>
          </cell>
          <cell r="F838" t="str">
            <v>Junta de desmontagem Travada FoFo JDTA DN 100mm</v>
          </cell>
          <cell r="G838" t="str">
            <v>pç</v>
          </cell>
          <cell r="H838">
            <v>6</v>
          </cell>
          <cell r="I838">
            <v>200.02</v>
          </cell>
          <cell r="J838">
            <v>1200.1199999999999</v>
          </cell>
          <cell r="K838">
            <v>200</v>
          </cell>
          <cell r="L838">
            <v>1200</v>
          </cell>
          <cell r="M838">
            <v>9.9999999999988987E-5</v>
          </cell>
          <cell r="N838">
            <v>0.11999999999989086</v>
          </cell>
        </row>
        <row r="839">
          <cell r="B839">
            <v>3155</v>
          </cell>
          <cell r="D839" t="str">
            <v>M</v>
          </cell>
          <cell r="E839" t="str">
            <v>6.5.12.16</v>
          </cell>
          <cell r="F839" t="str">
            <v>Junta de desmontagem Travada FoFo JDTA DN 150mm</v>
          </cell>
          <cell r="G839" t="str">
            <v>pç</v>
          </cell>
          <cell r="H839">
            <v>6</v>
          </cell>
          <cell r="I839">
            <v>324.75</v>
          </cell>
          <cell r="J839">
            <v>1948.5</v>
          </cell>
          <cell r="K839">
            <v>325</v>
          </cell>
          <cell r="L839">
            <v>1950</v>
          </cell>
          <cell r="M839">
            <v>-7.6923076923074429E-4</v>
          </cell>
          <cell r="N839">
            <v>-1.5</v>
          </cell>
        </row>
        <row r="840">
          <cell r="B840">
            <v>2427</v>
          </cell>
          <cell r="D840" t="str">
            <v>M</v>
          </cell>
          <cell r="E840" t="str">
            <v>3.5.12.16</v>
          </cell>
          <cell r="F840" t="str">
            <v>Junta de desmontagem Travada FoFo JDTA DN 200mm</v>
          </cell>
          <cell r="G840" t="str">
            <v>pç</v>
          </cell>
          <cell r="H840">
            <v>5</v>
          </cell>
          <cell r="I840">
            <v>450.40000000000003</v>
          </cell>
          <cell r="J840">
            <v>2252</v>
          </cell>
          <cell r="K840">
            <v>450</v>
          </cell>
          <cell r="L840">
            <v>2250</v>
          </cell>
          <cell r="M840">
            <v>8.8888888888893902E-4</v>
          </cell>
          <cell r="N840">
            <v>2</v>
          </cell>
        </row>
        <row r="841">
          <cell r="B841">
            <v>3505</v>
          </cell>
          <cell r="D841" t="str">
            <v>M</v>
          </cell>
          <cell r="E841" t="str">
            <v>7.5.12.15</v>
          </cell>
          <cell r="F841" t="str">
            <v>Junta de desmontagem Travada FoFo JDTA DN 400mm</v>
          </cell>
          <cell r="G841" t="str">
            <v>pç</v>
          </cell>
          <cell r="H841">
            <v>2</v>
          </cell>
          <cell r="I841">
            <v>1399.74</v>
          </cell>
          <cell r="J841">
            <v>2799.48</v>
          </cell>
          <cell r="K841">
            <v>1400</v>
          </cell>
          <cell r="L841">
            <v>2800</v>
          </cell>
          <cell r="M841">
            <v>-1.8571428571423354E-4</v>
          </cell>
          <cell r="N841">
            <v>-0.51999999999998181</v>
          </cell>
        </row>
        <row r="842">
          <cell r="B842">
            <v>264</v>
          </cell>
          <cell r="D842" t="str">
            <v>M</v>
          </cell>
          <cell r="E842" t="str">
            <v>4.4.3.10</v>
          </cell>
          <cell r="F842" t="str">
            <v xml:space="preserve">Junta de montagem tipo Gibault aço DN 600 </v>
          </cell>
          <cell r="G842" t="str">
            <v>pc</v>
          </cell>
          <cell r="H842">
            <v>2</v>
          </cell>
          <cell r="I842">
            <v>444.86</v>
          </cell>
          <cell r="J842">
            <v>889.72</v>
          </cell>
          <cell r="K842">
            <v>444.74</v>
          </cell>
          <cell r="L842">
            <v>889.48</v>
          </cell>
          <cell r="M842">
            <v>2.6982056932145504E-4</v>
          </cell>
          <cell r="N842">
            <v>0.24000000000000909</v>
          </cell>
        </row>
        <row r="843">
          <cell r="B843">
            <v>155</v>
          </cell>
          <cell r="D843" t="str">
            <v>M</v>
          </cell>
          <cell r="E843" t="str">
            <v>3.4.1.15</v>
          </cell>
          <cell r="F843" t="str">
            <v>Junta Gibault FoFo, DN 100   9,000 kg</v>
          </cell>
          <cell r="G843" t="str">
            <v>un</v>
          </cell>
          <cell r="H843">
            <v>1</v>
          </cell>
          <cell r="I843">
            <v>28.9</v>
          </cell>
          <cell r="J843">
            <v>28.9</v>
          </cell>
          <cell r="K843">
            <v>28.8</v>
          </cell>
          <cell r="L843">
            <v>28.8</v>
          </cell>
          <cell r="M843">
            <v>3.4722222222220989E-3</v>
          </cell>
          <cell r="N843">
            <v>9.9999999999997868E-2</v>
          </cell>
        </row>
        <row r="844">
          <cell r="B844">
            <v>1140</v>
          </cell>
          <cell r="D844" t="str">
            <v>M</v>
          </cell>
          <cell r="E844" t="str">
            <v>8.4.1.8</v>
          </cell>
          <cell r="F844" t="str">
            <v>Junta Gibault fofo dn 300 34,000 kg</v>
          </cell>
          <cell r="G844" t="str">
            <v>pc</v>
          </cell>
          <cell r="H844">
            <v>8</v>
          </cell>
          <cell r="I844">
            <v>118.60000000000001</v>
          </cell>
          <cell r="J844">
            <v>948.8</v>
          </cell>
          <cell r="K844">
            <v>118.46</v>
          </cell>
          <cell r="L844">
            <v>947.68</v>
          </cell>
          <cell r="M844">
            <v>1.1818335303057648E-3</v>
          </cell>
          <cell r="N844">
            <v>1.1200000000000045</v>
          </cell>
        </row>
        <row r="845">
          <cell r="B845">
            <v>265</v>
          </cell>
          <cell r="D845" t="str">
            <v>M</v>
          </cell>
          <cell r="E845" t="str">
            <v>4.4.3.11</v>
          </cell>
          <cell r="F845" t="str">
            <v xml:space="preserve">Junta tipo dresser aço DN 1000 </v>
          </cell>
          <cell r="G845" t="str">
            <v>pc</v>
          </cell>
          <cell r="H845">
            <v>1</v>
          </cell>
          <cell r="I845">
            <v>1920.8</v>
          </cell>
          <cell r="J845">
            <v>1920.8</v>
          </cell>
          <cell r="K845">
            <v>1920</v>
          </cell>
          <cell r="L845">
            <v>1920</v>
          </cell>
          <cell r="M845">
            <v>4.166666666667318E-4</v>
          </cell>
          <cell r="N845">
            <v>0.79999999999995453</v>
          </cell>
        </row>
        <row r="846">
          <cell r="B846">
            <v>1408</v>
          </cell>
          <cell r="D846" t="str">
            <v>M</v>
          </cell>
          <cell r="E846" t="str">
            <v>12.5.5</v>
          </cell>
          <cell r="F846" t="str">
            <v>Luva FoFo JGS DN 100 5,400 kg</v>
          </cell>
          <cell r="G846" t="str">
            <v>pç</v>
          </cell>
          <cell r="H846">
            <v>4</v>
          </cell>
          <cell r="I846">
            <v>34.020000000000003</v>
          </cell>
          <cell r="J846">
            <v>136.08000000000001</v>
          </cell>
          <cell r="K846">
            <v>34.03</v>
          </cell>
          <cell r="L846">
            <v>136.12</v>
          </cell>
          <cell r="M846">
            <v>-2.9385836027029377E-4</v>
          </cell>
          <cell r="N846">
            <v>-3.9999999999992042E-2</v>
          </cell>
        </row>
        <row r="847">
          <cell r="B847">
            <v>1498</v>
          </cell>
          <cell r="D847" t="str">
            <v>M</v>
          </cell>
          <cell r="E847" t="str">
            <v>13.5.12</v>
          </cell>
          <cell r="F847" t="str">
            <v>Luva em fofo JGS pn10 DN 100 11,800 kg</v>
          </cell>
          <cell r="G847" t="str">
            <v>pç</v>
          </cell>
          <cell r="H847">
            <v>4</v>
          </cell>
          <cell r="I847">
            <v>34.020000000000003</v>
          </cell>
          <cell r="J847">
            <v>136.08000000000001</v>
          </cell>
          <cell r="K847">
            <v>34.03</v>
          </cell>
          <cell r="L847">
            <v>136.12</v>
          </cell>
          <cell r="M847">
            <v>-2.9385836027029377E-4</v>
          </cell>
          <cell r="N847">
            <v>-3.9999999999992042E-2</v>
          </cell>
        </row>
        <row r="848">
          <cell r="B848">
            <v>1499</v>
          </cell>
          <cell r="D848" t="str">
            <v>M</v>
          </cell>
          <cell r="E848" t="str">
            <v>13.5.13</v>
          </cell>
          <cell r="F848" t="str">
            <v>Luva em fofo JGS pn10 DN 150 18,700 kg</v>
          </cell>
          <cell r="G848" t="str">
            <v>pç</v>
          </cell>
          <cell r="H848">
            <v>3</v>
          </cell>
          <cell r="I848">
            <v>45.599999999999994</v>
          </cell>
          <cell r="J848">
            <v>136.80000000000001</v>
          </cell>
          <cell r="K848">
            <v>45.7</v>
          </cell>
          <cell r="L848">
            <v>137.1</v>
          </cell>
          <cell r="M848">
            <v>-2.188183807440014E-3</v>
          </cell>
          <cell r="N848">
            <v>-0.29999999999998295</v>
          </cell>
        </row>
        <row r="849">
          <cell r="B849">
            <v>1410</v>
          </cell>
          <cell r="D849" t="str">
            <v>M</v>
          </cell>
          <cell r="E849" t="str">
            <v>12.5.7</v>
          </cell>
          <cell r="F849" t="str">
            <v>Luva FoFo JGS DN 300 46,300 kg</v>
          </cell>
          <cell r="G849" t="str">
            <v>pç</v>
          </cell>
          <cell r="H849">
            <v>1</v>
          </cell>
          <cell r="I849">
            <v>121</v>
          </cell>
          <cell r="J849">
            <v>121</v>
          </cell>
          <cell r="K849">
            <v>121.06</v>
          </cell>
          <cell r="L849">
            <v>121.06</v>
          </cell>
          <cell r="M849">
            <v>-4.9562200561703573E-4</v>
          </cell>
          <cell r="N849">
            <v>-6.0000000000002274E-2</v>
          </cell>
        </row>
        <row r="850">
          <cell r="B850">
            <v>440</v>
          </cell>
          <cell r="D850" t="str">
            <v>M</v>
          </cell>
          <cell r="E850" t="str">
            <v>7.1.6.16</v>
          </cell>
          <cell r="F850" t="str">
            <v>Luva de correr c/ bolsas jm FoFo DN 500 je  172,300kg</v>
          </cell>
          <cell r="G850" t="str">
            <v>pc</v>
          </cell>
          <cell r="H850">
            <v>1</v>
          </cell>
          <cell r="I850">
            <v>1203.1199999999999</v>
          </cell>
          <cell r="J850">
            <v>1203.1199999999999</v>
          </cell>
          <cell r="K850">
            <v>1206.0999999999999</v>
          </cell>
          <cell r="L850">
            <v>1206.0999999999999</v>
          </cell>
          <cell r="M850">
            <v>-2.4707735676975373E-3</v>
          </cell>
          <cell r="N850">
            <v>-2.9800000000000182</v>
          </cell>
        </row>
        <row r="851">
          <cell r="B851">
            <v>698</v>
          </cell>
          <cell r="D851" t="str">
            <v>M</v>
          </cell>
          <cell r="E851" t="str">
            <v>7.3.4.2.13</v>
          </cell>
          <cell r="F851" t="str">
            <v>Medidor de vazão tipo turbina, sistema de medição por contador mecânico/transmissor eletro - ótico p/ PLC DN 200mm FºFº</v>
          </cell>
          <cell r="G851" t="str">
            <v>pç</v>
          </cell>
          <cell r="H851">
            <v>2</v>
          </cell>
          <cell r="I851">
            <v>3666.7500000000005</v>
          </cell>
          <cell r="J851">
            <v>7333.5</v>
          </cell>
          <cell r="K851">
            <v>3640</v>
          </cell>
          <cell r="L851">
            <v>7280</v>
          </cell>
          <cell r="M851">
            <v>7.3489010989011838E-3</v>
          </cell>
          <cell r="N851">
            <v>53.5</v>
          </cell>
        </row>
        <row r="852">
          <cell r="B852">
            <v>547</v>
          </cell>
          <cell r="D852" t="str">
            <v>M</v>
          </cell>
          <cell r="E852" t="str">
            <v>7.2.4.2.25</v>
          </cell>
          <cell r="F852" t="str">
            <v>Medidor de vazão tipo turbina, sistema de medição por contador mecânico/transmissor eletro - ótico p/ PLC DN 250mm FºFº</v>
          </cell>
          <cell r="G852" t="str">
            <v>pç</v>
          </cell>
          <cell r="H852">
            <v>1</v>
          </cell>
          <cell r="I852">
            <v>4950.75</v>
          </cell>
          <cell r="J852">
            <v>4950.75</v>
          </cell>
          <cell r="K852">
            <v>4960</v>
          </cell>
          <cell r="L852">
            <v>4960</v>
          </cell>
          <cell r="M852">
            <v>-1.8649193548386789E-3</v>
          </cell>
          <cell r="N852">
            <v>-9.25</v>
          </cell>
        </row>
        <row r="853">
          <cell r="B853">
            <v>1598</v>
          </cell>
          <cell r="D853" t="str">
            <v>M</v>
          </cell>
          <cell r="E853" t="str">
            <v>15.1.2.1</v>
          </cell>
          <cell r="F853" t="str">
            <v>Montagem de instalações elétricas</v>
          </cell>
          <cell r="G853" t="str">
            <v>un</v>
          </cell>
          <cell r="H853">
            <v>1</v>
          </cell>
          <cell r="I853">
            <v>258.72999999999996</v>
          </cell>
          <cell r="J853">
            <v>258.73</v>
          </cell>
          <cell r="K853">
            <v>259.14999999999998</v>
          </cell>
          <cell r="L853">
            <v>259.14999999999998</v>
          </cell>
          <cell r="M853">
            <v>-1.6206830021223695E-3</v>
          </cell>
          <cell r="N853">
            <v>-0.41999999999995907</v>
          </cell>
        </row>
        <row r="854">
          <cell r="B854">
            <v>1688</v>
          </cell>
          <cell r="D854" t="str">
            <v>M</v>
          </cell>
          <cell r="E854" t="str">
            <v>15.4.2.1</v>
          </cell>
          <cell r="F854" t="str">
            <v>Montagem de instalações elétricas</v>
          </cell>
          <cell r="G854" t="str">
            <v>un</v>
          </cell>
          <cell r="H854">
            <v>1</v>
          </cell>
          <cell r="I854">
            <v>8685.98</v>
          </cell>
          <cell r="J854">
            <v>8685.98</v>
          </cell>
          <cell r="K854">
            <v>8727.77</v>
          </cell>
          <cell r="L854">
            <v>8727.77</v>
          </cell>
          <cell r="M854">
            <v>-4.7881646743670458E-3</v>
          </cell>
          <cell r="N854">
            <v>-41.790000000000873</v>
          </cell>
        </row>
        <row r="855">
          <cell r="B855">
            <v>1733</v>
          </cell>
          <cell r="D855" t="str">
            <v>M</v>
          </cell>
          <cell r="E855" t="str">
            <v>15.5.2.1</v>
          </cell>
          <cell r="F855" t="str">
            <v>Montagem de enstalações elétricas</v>
          </cell>
          <cell r="G855" t="str">
            <v>un</v>
          </cell>
          <cell r="H855">
            <v>1</v>
          </cell>
          <cell r="I855">
            <v>10718.859999999999</v>
          </cell>
          <cell r="J855">
            <v>10718.86</v>
          </cell>
          <cell r="K855">
            <v>10721.56</v>
          </cell>
          <cell r="L855">
            <v>10721.56</v>
          </cell>
          <cell r="M855">
            <v>-2.5182902488074532E-4</v>
          </cell>
          <cell r="N855">
            <v>-2.6999999999989086</v>
          </cell>
        </row>
        <row r="856">
          <cell r="B856">
            <v>1677</v>
          </cell>
          <cell r="D856" t="str">
            <v>M</v>
          </cell>
          <cell r="E856" t="str">
            <v>15.3.2.1</v>
          </cell>
          <cell r="F856" t="str">
            <v>Montagem de instalações elétricas</v>
          </cell>
          <cell r="G856" t="str">
            <v>un</v>
          </cell>
          <cell r="H856">
            <v>1</v>
          </cell>
          <cell r="I856">
            <v>12058.720000000001</v>
          </cell>
          <cell r="J856">
            <v>12058.72</v>
          </cell>
          <cell r="K856">
            <v>12078.82</v>
          </cell>
          <cell r="L856">
            <v>12078.82</v>
          </cell>
          <cell r="M856">
            <v>-1.6640698346360727E-3</v>
          </cell>
          <cell r="N856">
            <v>-20.100000000000364</v>
          </cell>
        </row>
        <row r="857">
          <cell r="B857">
            <v>1774</v>
          </cell>
          <cell r="D857" t="str">
            <v>M</v>
          </cell>
          <cell r="E857" t="str">
            <v>15.6.2.1</v>
          </cell>
          <cell r="F857" t="str">
            <v>Montagem da instalações elétricas</v>
          </cell>
          <cell r="G857" t="str">
            <v>un</v>
          </cell>
          <cell r="H857">
            <v>1</v>
          </cell>
          <cell r="I857">
            <v>73938.350000000006</v>
          </cell>
          <cell r="J857">
            <v>73938.350000000006</v>
          </cell>
          <cell r="K857">
            <v>73974.86</v>
          </cell>
          <cell r="L857">
            <v>73974.86</v>
          </cell>
          <cell r="M857">
            <v>-4.935460506446665E-4</v>
          </cell>
          <cell r="N857">
            <v>-36.509999999994761</v>
          </cell>
        </row>
        <row r="858">
          <cell r="B858">
            <v>4322</v>
          </cell>
          <cell r="D858" t="str">
            <v>M</v>
          </cell>
          <cell r="E858" t="str">
            <v>12.1.1.2.1</v>
          </cell>
          <cell r="F858" t="str">
            <v>Montagem e instalação da Subestação</v>
          </cell>
          <cell r="G858" t="str">
            <v>un</v>
          </cell>
          <cell r="H858">
            <v>2</v>
          </cell>
          <cell r="I858">
            <v>19266.18</v>
          </cell>
          <cell r="J858">
            <v>38532.36</v>
          </cell>
          <cell r="K858">
            <v>19262.79</v>
          </cell>
          <cell r="L858">
            <v>38525.58</v>
          </cell>
          <cell r="M858">
            <v>1.7598696761988997E-4</v>
          </cell>
          <cell r="N858">
            <v>6.7799999999988358</v>
          </cell>
        </row>
        <row r="859">
          <cell r="B859">
            <v>3171</v>
          </cell>
          <cell r="D859" t="str">
            <v>M</v>
          </cell>
          <cell r="E859" t="str">
            <v>8.5.16.1</v>
          </cell>
          <cell r="F859" t="str">
            <v>Montagem e instalação de conjunto moto-bomba submersível (eixo vertical) em poços tubulares, potência maior que  30 CV, Q=22,19 l/s, Hm = 16,35 m, P= 10 CV</v>
          </cell>
          <cell r="G859" t="str">
            <v>un</v>
          </cell>
          <cell r="H859">
            <v>2</v>
          </cell>
          <cell r="I859">
            <v>3184.65</v>
          </cell>
          <cell r="J859">
            <v>6369.3</v>
          </cell>
          <cell r="K859">
            <v>6400.4</v>
          </cell>
          <cell r="L859">
            <v>12800.8</v>
          </cell>
          <cell r="M859">
            <v>-0.5024295356540216</v>
          </cell>
          <cell r="N859">
            <v>-6431.4999999999991</v>
          </cell>
        </row>
        <row r="860">
          <cell r="B860">
            <v>3806</v>
          </cell>
          <cell r="D860" t="str">
            <v>M</v>
          </cell>
          <cell r="E860" t="str">
            <v>8.5.16.1</v>
          </cell>
          <cell r="F860" t="str">
            <v>Montagem e instalação de conjunto moto-bomba submersível (eixo vertical) em poços tubulares, potência maior que  30 CV, Q=27,59 l/s, Hm = 7,83 m, P= 5 CV</v>
          </cell>
          <cell r="G860" t="str">
            <v>un</v>
          </cell>
          <cell r="H860">
            <v>4</v>
          </cell>
          <cell r="I860">
            <v>2018.2</v>
          </cell>
          <cell r="J860">
            <v>8072.8</v>
          </cell>
          <cell r="K860">
            <v>6400.4</v>
          </cell>
          <cell r="L860">
            <v>25601.599999999999</v>
          </cell>
          <cell r="M860">
            <v>-0.68467595775264045</v>
          </cell>
          <cell r="N860">
            <v>-17528.8</v>
          </cell>
        </row>
        <row r="861">
          <cell r="B861">
            <v>2739</v>
          </cell>
          <cell r="D861" t="str">
            <v>M</v>
          </cell>
          <cell r="E861" t="str">
            <v>4.5.16.1</v>
          </cell>
          <cell r="F861" t="str">
            <v>Montagem e instalação de conjunto moto-bomba submersível (eixo vertical) em poços tubulares, potência maior que  30 CV, Q=49,59 l/s, Hm = 13,84 m, P= 20 CV</v>
          </cell>
          <cell r="G861" t="str">
            <v>un</v>
          </cell>
          <cell r="H861">
            <v>2</v>
          </cell>
          <cell r="I861">
            <v>3520.26</v>
          </cell>
          <cell r="J861">
            <v>7040.52</v>
          </cell>
          <cell r="K861">
            <v>11131.2</v>
          </cell>
          <cell r="L861">
            <v>22262.400000000001</v>
          </cell>
          <cell r="M861">
            <v>-0.68374838292367401</v>
          </cell>
          <cell r="N861">
            <v>-15221.880000000001</v>
          </cell>
        </row>
        <row r="862">
          <cell r="B862">
            <v>2443</v>
          </cell>
          <cell r="D862" t="str">
            <v>M</v>
          </cell>
          <cell r="E862" t="str">
            <v>3.5.16.1</v>
          </cell>
          <cell r="F862" t="str">
            <v>Montagem e instalação de conjunto moto-bomba submersível (eixo vertical) em poços tubulares, potência maior que  30 CV, Q=72,37 l/s, Hm = 18,14 m, P= 30 CV</v>
          </cell>
          <cell r="G862" t="str">
            <v>un</v>
          </cell>
          <cell r="H862">
            <v>2</v>
          </cell>
          <cell r="I862">
            <v>6380.37</v>
          </cell>
          <cell r="J862">
            <v>12760.74</v>
          </cell>
          <cell r="K862">
            <v>16696.8</v>
          </cell>
          <cell r="L862">
            <v>33393.599999999999</v>
          </cell>
          <cell r="M862">
            <v>-0.61786869340232853</v>
          </cell>
          <cell r="N862">
            <v>-20632.86</v>
          </cell>
        </row>
        <row r="863">
          <cell r="B863">
            <v>3521</v>
          </cell>
          <cell r="D863" t="str">
            <v>M</v>
          </cell>
          <cell r="E863" t="str">
            <v>7.5.16.1</v>
          </cell>
          <cell r="F863" t="str">
            <v>Montagem e instalação de conjunto moto-bomba submersível (eixo vertical) em poços tubulares, potência maior que  30 CV, Q=133,63 l/s, Hm = 11,12 m, P= 35 CV</v>
          </cell>
          <cell r="G863" t="str">
            <v>un</v>
          </cell>
          <cell r="H863">
            <v>2</v>
          </cell>
          <cell r="I863">
            <v>17499.080000000002</v>
          </cell>
          <cell r="J863">
            <v>34998.160000000003</v>
          </cell>
          <cell r="K863">
            <v>36463.199999999997</v>
          </cell>
          <cell r="L863">
            <v>72926.399999999994</v>
          </cell>
          <cell r="M863">
            <v>-0.52008929550889649</v>
          </cell>
          <cell r="N863">
            <v>-37928.239999999991</v>
          </cell>
        </row>
        <row r="864">
          <cell r="B864">
            <v>2162</v>
          </cell>
          <cell r="D864" t="str">
            <v>M</v>
          </cell>
          <cell r="E864" t="str">
            <v>2.4.2.1</v>
          </cell>
          <cell r="F864" t="str">
            <v>Montagem e instalação de conjunto moto-bomba submersível (eixo vertical) em poços tubulares, potência maior que  30 CV, Q=190,30 l/s,  AMT =  16,00 m,  P= 60 CV</v>
          </cell>
          <cell r="G864" t="str">
            <v>un</v>
          </cell>
          <cell r="H864">
            <v>1</v>
          </cell>
          <cell r="I864">
            <v>18369.490000000002</v>
          </cell>
          <cell r="J864">
            <v>18369.490000000002</v>
          </cell>
          <cell r="K864">
            <v>61987.44</v>
          </cell>
          <cell r="L864">
            <v>61987.44</v>
          </cell>
          <cell r="M864">
            <v>-0.70365787004593194</v>
          </cell>
          <cell r="N864">
            <v>-43617.95</v>
          </cell>
        </row>
        <row r="865">
          <cell r="B865">
            <v>5394</v>
          </cell>
          <cell r="D865" t="str">
            <v>M</v>
          </cell>
          <cell r="E865" t="str">
            <v>12.6.3.2.1</v>
          </cell>
          <cell r="F865" t="str">
            <v>Montagem e instalação de materiais e equipamentos eletricos</v>
          </cell>
          <cell r="G865" t="str">
            <v>un</v>
          </cell>
          <cell r="H865">
            <v>2</v>
          </cell>
          <cell r="I865">
            <v>21323.16</v>
          </cell>
          <cell r="J865">
            <v>42646.32</v>
          </cell>
          <cell r="K865">
            <v>21326.99</v>
          </cell>
          <cell r="L865">
            <v>42653.98</v>
          </cell>
          <cell r="M865">
            <v>-1.7958464837286581E-4</v>
          </cell>
          <cell r="N865">
            <v>-7.6600000000034925</v>
          </cell>
        </row>
        <row r="866">
          <cell r="B866">
            <v>4936</v>
          </cell>
          <cell r="D866" t="str">
            <v>M</v>
          </cell>
          <cell r="E866" t="str">
            <v>12.4.3.2.1</v>
          </cell>
          <cell r="F866" t="str">
            <v>Montagem e instalação de materiais e equipamentos eletricos</v>
          </cell>
          <cell r="G866" t="str">
            <v>un</v>
          </cell>
          <cell r="H866">
            <v>1</v>
          </cell>
          <cell r="I866">
            <v>21431.81</v>
          </cell>
          <cell r="J866">
            <v>21431.81</v>
          </cell>
          <cell r="K866">
            <v>21430.94</v>
          </cell>
          <cell r="L866">
            <v>21430.94</v>
          </cell>
          <cell r="M866">
            <v>4.0595512842855896E-5</v>
          </cell>
          <cell r="N866">
            <v>0.87000000000261934</v>
          </cell>
        </row>
        <row r="867">
          <cell r="B867">
            <v>4712</v>
          </cell>
          <cell r="D867" t="str">
            <v>M</v>
          </cell>
          <cell r="E867" t="str">
            <v>12.3.3.2.1</v>
          </cell>
          <cell r="F867" t="str">
            <v>Montagem e instalação de materiais e equipamentos eletricos</v>
          </cell>
          <cell r="G867" t="str">
            <v>un</v>
          </cell>
          <cell r="H867">
            <v>1</v>
          </cell>
          <cell r="I867">
            <v>27652.18</v>
          </cell>
          <cell r="J867">
            <v>27652.18</v>
          </cell>
          <cell r="K867">
            <v>27648.53</v>
          </cell>
          <cell r="L867">
            <v>27648.53</v>
          </cell>
          <cell r="M867">
            <v>1.3201425175224379E-4</v>
          </cell>
          <cell r="N867">
            <v>3.6500000000014552</v>
          </cell>
        </row>
        <row r="868">
          <cell r="B868">
            <v>4486</v>
          </cell>
          <cell r="D868" t="str">
            <v>M</v>
          </cell>
          <cell r="E868" t="str">
            <v>12.2.3.2.1</v>
          </cell>
          <cell r="F868" t="str">
            <v>Montagem e instalação de materiais e equipamentos eletricos</v>
          </cell>
          <cell r="G868" t="str">
            <v>un</v>
          </cell>
          <cell r="H868">
            <v>1</v>
          </cell>
          <cell r="I868">
            <v>27744.539999999997</v>
          </cell>
          <cell r="J868">
            <v>27744.54</v>
          </cell>
          <cell r="K868">
            <v>27746.29</v>
          </cell>
          <cell r="L868">
            <v>27746.29</v>
          </cell>
          <cell r="M868">
            <v>-6.3071495324362736E-5</v>
          </cell>
          <cell r="N868">
            <v>-1.75</v>
          </cell>
        </row>
        <row r="869">
          <cell r="B869">
            <v>4354</v>
          </cell>
          <cell r="D869" t="str">
            <v>M</v>
          </cell>
          <cell r="E869" t="str">
            <v>12.1.3.2.1</v>
          </cell>
          <cell r="F869" t="str">
            <v>Montagem e instalação de materiais e equipamentos eletricos</v>
          </cell>
          <cell r="G869" t="str">
            <v>un</v>
          </cell>
          <cell r="H869">
            <v>2</v>
          </cell>
          <cell r="I869">
            <v>52642.36</v>
          </cell>
          <cell r="J869">
            <v>105284.72</v>
          </cell>
          <cell r="K869">
            <v>52646.96</v>
          </cell>
          <cell r="L869">
            <v>105293.92</v>
          </cell>
          <cell r="M869">
            <v>-8.737446568607421E-5</v>
          </cell>
          <cell r="N869">
            <v>-9.1999999999970896</v>
          </cell>
        </row>
        <row r="870">
          <cell r="B870">
            <v>5531</v>
          </cell>
          <cell r="D870" t="str">
            <v>M</v>
          </cell>
          <cell r="E870" t="str">
            <v>12.6.4.2.1</v>
          </cell>
          <cell r="F870" t="str">
            <v>Montagem e instalação de materiais eletricos</v>
          </cell>
          <cell r="G870" t="str">
            <v>un</v>
          </cell>
          <cell r="H870">
            <v>2</v>
          </cell>
          <cell r="I870">
            <v>15320.069999999998</v>
          </cell>
          <cell r="J870">
            <v>30640.14</v>
          </cell>
          <cell r="K870">
            <v>15342.54</v>
          </cell>
          <cell r="L870">
            <v>30685.08</v>
          </cell>
          <cell r="M870">
            <v>-1.4645554125981564E-3</v>
          </cell>
          <cell r="N870">
            <v>-44.940000000002328</v>
          </cell>
        </row>
        <row r="871">
          <cell r="B871">
            <v>5072</v>
          </cell>
          <cell r="D871" t="str">
            <v>M</v>
          </cell>
          <cell r="E871" t="str">
            <v>12.4.4.2.1</v>
          </cell>
          <cell r="F871" t="str">
            <v>Montagem e instalação de materiais eletricos</v>
          </cell>
          <cell r="G871" t="str">
            <v>un</v>
          </cell>
          <cell r="H871">
            <v>1</v>
          </cell>
          <cell r="I871">
            <v>19068.600000000002</v>
          </cell>
          <cell r="J871">
            <v>19068.599999999999</v>
          </cell>
          <cell r="K871">
            <v>19062.45</v>
          </cell>
          <cell r="L871">
            <v>19062.45</v>
          </cell>
          <cell r="M871">
            <v>3.2262379704617317E-4</v>
          </cell>
          <cell r="N871">
            <v>6.1499999999978172</v>
          </cell>
        </row>
        <row r="872">
          <cell r="B872">
            <v>4847</v>
          </cell>
          <cell r="D872" t="str">
            <v>M</v>
          </cell>
          <cell r="E872" t="str">
            <v>12.3.4.2.1</v>
          </cell>
          <cell r="F872" t="str">
            <v>Montagem e instalação de materiais eletricos</v>
          </cell>
          <cell r="G872" t="str">
            <v>un</v>
          </cell>
          <cell r="H872">
            <v>1</v>
          </cell>
          <cell r="I872">
            <v>35040.58</v>
          </cell>
          <cell r="J872">
            <v>35040.58</v>
          </cell>
          <cell r="K872">
            <v>35066.629999999997</v>
          </cell>
          <cell r="L872">
            <v>35066.629999999997</v>
          </cell>
          <cell r="M872">
            <v>-7.4287149920015949E-4</v>
          </cell>
          <cell r="N872">
            <v>-26.049999999995634</v>
          </cell>
        </row>
        <row r="873">
          <cell r="B873">
            <v>4621</v>
          </cell>
          <cell r="D873" t="str">
            <v>M</v>
          </cell>
          <cell r="E873" t="str">
            <v>12.2.4.2.1</v>
          </cell>
          <cell r="F873" t="str">
            <v>Montagem e instalação de materiais eletricos</v>
          </cell>
          <cell r="G873" t="str">
            <v>un</v>
          </cell>
          <cell r="H873">
            <v>1</v>
          </cell>
          <cell r="I873">
            <v>40310.240000000005</v>
          </cell>
          <cell r="J873">
            <v>40310.239999999998</v>
          </cell>
          <cell r="K873">
            <v>40338.769999999997</v>
          </cell>
          <cell r="L873">
            <v>40338.769999999997</v>
          </cell>
          <cell r="M873">
            <v>-7.0726003792365155E-4</v>
          </cell>
          <cell r="N873">
            <v>-28.529999999998836</v>
          </cell>
        </row>
        <row r="874">
          <cell r="B874">
            <v>4395</v>
          </cell>
          <cell r="D874" t="str">
            <v>M</v>
          </cell>
          <cell r="E874" t="str">
            <v>12.1.4.2.1</v>
          </cell>
          <cell r="F874" t="str">
            <v>Montagem e instalação de materiais eletricos</v>
          </cell>
          <cell r="G874" t="str">
            <v>un</v>
          </cell>
          <cell r="H874">
            <v>1</v>
          </cell>
          <cell r="I874">
            <v>90562.239999999991</v>
          </cell>
          <cell r="J874">
            <v>90562.240000000005</v>
          </cell>
          <cell r="K874">
            <v>90597.43</v>
          </cell>
          <cell r="L874">
            <v>90597.43</v>
          </cell>
          <cell r="M874">
            <v>-3.8842161416718923E-4</v>
          </cell>
          <cell r="N874">
            <v>-35.189999999987776</v>
          </cell>
        </row>
        <row r="875">
          <cell r="B875">
            <v>5305</v>
          </cell>
          <cell r="D875" t="str">
            <v>M</v>
          </cell>
          <cell r="E875" t="str">
            <v>12.5.4.2.1</v>
          </cell>
          <cell r="F875" t="str">
            <v>Montagem e instalação de materiais eletricos</v>
          </cell>
          <cell r="G875" t="str">
            <v>un</v>
          </cell>
          <cell r="H875">
            <v>1</v>
          </cell>
          <cell r="I875">
            <v>98385.260000000009</v>
          </cell>
          <cell r="J875">
            <v>98385.26</v>
          </cell>
          <cell r="K875">
            <v>98399.25</v>
          </cell>
          <cell r="L875">
            <v>98399.25</v>
          </cell>
          <cell r="M875">
            <v>-1.421758804055484E-4</v>
          </cell>
          <cell r="N875">
            <v>-13.990000000005239</v>
          </cell>
        </row>
        <row r="876">
          <cell r="B876">
            <v>5594</v>
          </cell>
          <cell r="D876" t="str">
            <v>M</v>
          </cell>
          <cell r="E876" t="str">
            <v>12.7.2.2.1</v>
          </cell>
          <cell r="F876" t="str">
            <v xml:space="preserve">Montagem e instalação do material elétrico </v>
          </cell>
          <cell r="G876" t="str">
            <v>un</v>
          </cell>
          <cell r="H876">
            <v>1</v>
          </cell>
          <cell r="I876">
            <v>3927.17</v>
          </cell>
          <cell r="J876">
            <v>3927.17</v>
          </cell>
          <cell r="K876">
            <v>3942.2</v>
          </cell>
          <cell r="L876">
            <v>3942.2</v>
          </cell>
          <cell r="M876">
            <v>-3.8125919537314035E-3</v>
          </cell>
          <cell r="N876">
            <v>-15.029999999999745</v>
          </cell>
        </row>
        <row r="877">
          <cell r="B877">
            <v>4910</v>
          </cell>
          <cell r="D877" t="str">
            <v>M</v>
          </cell>
          <cell r="E877" t="str">
            <v>12.4.2.2.1</v>
          </cell>
          <cell r="F877" t="str">
            <v xml:space="preserve">Montagem e instalação do material elétrico </v>
          </cell>
          <cell r="G877" t="str">
            <v>un</v>
          </cell>
          <cell r="H877">
            <v>2</v>
          </cell>
          <cell r="I877">
            <v>4065.7799999999997</v>
          </cell>
          <cell r="J877">
            <v>8131.56</v>
          </cell>
          <cell r="K877">
            <v>4067</v>
          </cell>
          <cell r="L877">
            <v>8134</v>
          </cell>
          <cell r="M877">
            <v>-2.9997541185156074E-4</v>
          </cell>
          <cell r="N877">
            <v>-2.4399999999995998</v>
          </cell>
        </row>
        <row r="878">
          <cell r="B878">
            <v>4686</v>
          </cell>
          <cell r="D878" t="str">
            <v>M</v>
          </cell>
          <cell r="E878" t="str">
            <v>12.3.2.2.1</v>
          </cell>
          <cell r="F878" t="str">
            <v xml:space="preserve">Montagem e instalação do material elétrico </v>
          </cell>
          <cell r="G878" t="str">
            <v>un</v>
          </cell>
          <cell r="H878">
            <v>1</v>
          </cell>
          <cell r="I878">
            <v>4435.3900000000003</v>
          </cell>
          <cell r="J878">
            <v>4435.3900000000003</v>
          </cell>
          <cell r="K878">
            <v>4449.1400000000003</v>
          </cell>
          <cell r="L878">
            <v>4449.1400000000003</v>
          </cell>
          <cell r="M878">
            <v>-3.0904849027002523E-3</v>
          </cell>
          <cell r="N878">
            <v>-13.75</v>
          </cell>
        </row>
        <row r="879">
          <cell r="B879">
            <v>4328</v>
          </cell>
          <cell r="D879" t="str">
            <v>M</v>
          </cell>
          <cell r="E879" t="str">
            <v>12.1.2.2.1</v>
          </cell>
          <cell r="F879" t="str">
            <v xml:space="preserve">Montagem e instalação do material elétrico </v>
          </cell>
          <cell r="G879" t="str">
            <v>un</v>
          </cell>
          <cell r="H879">
            <v>1</v>
          </cell>
          <cell r="I879">
            <v>4805.01</v>
          </cell>
          <cell r="J879">
            <v>4805.01</v>
          </cell>
          <cell r="K879">
            <v>4789.7299999999996</v>
          </cell>
          <cell r="L879">
            <v>4789.7299999999996</v>
          </cell>
          <cell r="M879">
            <v>3.1901589442413503E-3</v>
          </cell>
          <cell r="N879">
            <v>15.280000000000655</v>
          </cell>
        </row>
        <row r="880">
          <cell r="B880">
            <v>4460</v>
          </cell>
          <cell r="D880" t="str">
            <v>M</v>
          </cell>
          <cell r="E880" t="str">
            <v>12.2.2.2.1</v>
          </cell>
          <cell r="F880" t="str">
            <v xml:space="preserve">Montagem e instalação do material elétrico </v>
          </cell>
          <cell r="G880" t="str">
            <v>un</v>
          </cell>
          <cell r="H880">
            <v>1</v>
          </cell>
          <cell r="I880">
            <v>5174.6200000000008</v>
          </cell>
          <cell r="J880">
            <v>5174.62</v>
          </cell>
          <cell r="K880">
            <v>5165.5600000000004</v>
          </cell>
          <cell r="L880">
            <v>5165.5600000000004</v>
          </cell>
          <cell r="M880">
            <v>1.7539240663162481E-3</v>
          </cell>
          <cell r="N880">
            <v>9.0599999999994907</v>
          </cell>
        </row>
        <row r="881">
          <cell r="B881">
            <v>5143</v>
          </cell>
          <cell r="D881" t="str">
            <v>M</v>
          </cell>
          <cell r="E881" t="str">
            <v>12.5.2.2.1</v>
          </cell>
          <cell r="F881" t="str">
            <v xml:space="preserve">Montagem e instalação do material elétrico </v>
          </cell>
          <cell r="G881" t="str">
            <v>un</v>
          </cell>
          <cell r="H881">
            <v>1</v>
          </cell>
          <cell r="I881">
            <v>8639.77</v>
          </cell>
          <cell r="J881">
            <v>8639.77</v>
          </cell>
          <cell r="K881">
            <v>8634.74</v>
          </cell>
          <cell r="L881">
            <v>8634.74</v>
          </cell>
          <cell r="M881">
            <v>5.8253056837842543E-4</v>
          </cell>
          <cell r="N881">
            <v>5.0300000000006548</v>
          </cell>
        </row>
        <row r="882">
          <cell r="B882">
            <v>5344</v>
          </cell>
          <cell r="D882" t="str">
            <v>M</v>
          </cell>
          <cell r="E882" t="str">
            <v>12.6.1.2.1</v>
          </cell>
          <cell r="F882" t="str">
            <v>Montagem e instalação do Ramal de Entrada</v>
          </cell>
          <cell r="G882" t="str">
            <v>un</v>
          </cell>
          <cell r="H882">
            <v>1</v>
          </cell>
          <cell r="I882">
            <v>1201.25</v>
          </cell>
          <cell r="J882">
            <v>1201.25</v>
          </cell>
          <cell r="K882">
            <v>1211.24</v>
          </cell>
          <cell r="L882">
            <v>1211.24</v>
          </cell>
          <cell r="M882">
            <v>-8.2477461114229822E-3</v>
          </cell>
          <cell r="N882">
            <v>-9.9900000000000091</v>
          </cell>
        </row>
        <row r="883">
          <cell r="B883">
            <v>4886</v>
          </cell>
          <cell r="D883" t="str">
            <v>M</v>
          </cell>
          <cell r="E883" t="str">
            <v>12.4.1.2.1</v>
          </cell>
          <cell r="F883" t="str">
            <v>Montagem e instalação do Ramal de Entrada</v>
          </cell>
          <cell r="G883" t="str">
            <v>un</v>
          </cell>
          <cell r="H883">
            <v>1</v>
          </cell>
          <cell r="I883">
            <v>1219.74</v>
          </cell>
          <cell r="J883">
            <v>1219.74</v>
          </cell>
          <cell r="K883">
            <v>1219.04</v>
          </cell>
          <cell r="L883">
            <v>1219.04</v>
          </cell>
          <cell r="M883">
            <v>5.7422233888959617E-4</v>
          </cell>
          <cell r="N883">
            <v>0.70000000000004547</v>
          </cell>
        </row>
        <row r="884">
          <cell r="B884">
            <v>5570</v>
          </cell>
          <cell r="D884" t="str">
            <v>M</v>
          </cell>
          <cell r="E884" t="str">
            <v>12.7.1.2.1</v>
          </cell>
          <cell r="F884" t="str">
            <v>Montagem e instalação do Ramal de Entrada</v>
          </cell>
          <cell r="G884" t="str">
            <v>un</v>
          </cell>
          <cell r="H884">
            <v>1</v>
          </cell>
          <cell r="I884">
            <v>1293.6600000000001</v>
          </cell>
          <cell r="J884">
            <v>1293.6600000000001</v>
          </cell>
          <cell r="K884">
            <v>1291.6400000000001</v>
          </cell>
          <cell r="L884">
            <v>1291.6400000000001</v>
          </cell>
          <cell r="M884">
            <v>1.5639032547769549E-3</v>
          </cell>
          <cell r="N884">
            <v>2.0199999999999818</v>
          </cell>
        </row>
        <row r="885">
          <cell r="B885">
            <v>4661</v>
          </cell>
          <cell r="D885" t="str">
            <v>M</v>
          </cell>
          <cell r="E885" t="str">
            <v>12.3.1.2.1</v>
          </cell>
          <cell r="F885" t="str">
            <v>Montagem e instalação do Ramal de Entrada</v>
          </cell>
          <cell r="G885" t="str">
            <v>un</v>
          </cell>
          <cell r="H885">
            <v>1</v>
          </cell>
          <cell r="I885">
            <v>1418.3999999999999</v>
          </cell>
          <cell r="J885">
            <v>1418.4</v>
          </cell>
          <cell r="K885">
            <v>1419.17</v>
          </cell>
          <cell r="L885">
            <v>1419.17</v>
          </cell>
          <cell r="M885">
            <v>-5.425706574971878E-4</v>
          </cell>
          <cell r="N885">
            <v>-0.76999999999998181</v>
          </cell>
        </row>
        <row r="886">
          <cell r="B886">
            <v>4435</v>
          </cell>
          <cell r="D886" t="str">
            <v>M</v>
          </cell>
          <cell r="E886" t="str">
            <v>12.2.1.2.1</v>
          </cell>
          <cell r="F886" t="str">
            <v>Montagem e instalação do Ramal de Entrada</v>
          </cell>
          <cell r="G886" t="str">
            <v>un</v>
          </cell>
          <cell r="H886">
            <v>1</v>
          </cell>
          <cell r="I886">
            <v>1774.16</v>
          </cell>
          <cell r="J886">
            <v>1774.16</v>
          </cell>
          <cell r="K886">
            <v>1775.86</v>
          </cell>
          <cell r="L886">
            <v>1775.86</v>
          </cell>
          <cell r="M886">
            <v>-9.5728266867878276E-4</v>
          </cell>
          <cell r="N886">
            <v>-1.6999999999998181</v>
          </cell>
        </row>
        <row r="887">
          <cell r="B887">
            <v>2457</v>
          </cell>
          <cell r="D887" t="str">
            <v>M</v>
          </cell>
          <cell r="E887" t="str">
            <v>3.5.20.2</v>
          </cell>
          <cell r="F887" t="str">
            <v>Montagem e instalação de talha manual com trole manual, com capacidade de 02t</v>
          </cell>
          <cell r="G887" t="str">
            <v>un</v>
          </cell>
          <cell r="H887">
            <v>6</v>
          </cell>
          <cell r="I887">
            <v>2946.5</v>
          </cell>
          <cell r="J887">
            <v>17679</v>
          </cell>
          <cell r="K887">
            <v>2958.18</v>
          </cell>
          <cell r="L887">
            <v>17749.080000000002</v>
          </cell>
          <cell r="M887">
            <v>-3.9483736621841459E-3</v>
          </cell>
          <cell r="N887">
            <v>-70.080000000001746</v>
          </cell>
        </row>
        <row r="888">
          <cell r="B888">
            <v>1647</v>
          </cell>
          <cell r="D888" t="str">
            <v>M</v>
          </cell>
          <cell r="E888" t="str">
            <v>15.2.3.1</v>
          </cell>
          <cell r="F888" t="str">
            <v>Montagem e instalações de equipamentos e sistemas de automoção e controle,  dos itens 17.2.1</v>
          </cell>
          <cell r="G888" t="str">
            <v>un</v>
          </cell>
          <cell r="H888">
            <v>1</v>
          </cell>
          <cell r="I888">
            <v>49420.490000000005</v>
          </cell>
          <cell r="J888">
            <v>49420.49</v>
          </cell>
          <cell r="K888">
            <v>49443.49</v>
          </cell>
          <cell r="L888">
            <v>49443.49</v>
          </cell>
          <cell r="M888">
            <v>-4.6517751881980374E-4</v>
          </cell>
          <cell r="N888">
            <v>-23</v>
          </cell>
        </row>
        <row r="889">
          <cell r="B889">
            <v>1650</v>
          </cell>
          <cell r="D889" t="str">
            <v>M</v>
          </cell>
          <cell r="E889" t="str">
            <v>15.2.4.1</v>
          </cell>
          <cell r="F889" t="str">
            <v>Montagem instalações elétricas gerais, conforme projeto especifico dos itens 17.2.2</v>
          </cell>
          <cell r="G889" t="str">
            <v>un</v>
          </cell>
          <cell r="H889">
            <v>1</v>
          </cell>
          <cell r="I889">
            <v>3197.18</v>
          </cell>
          <cell r="J889">
            <v>3197.18</v>
          </cell>
          <cell r="K889">
            <v>3199.61</v>
          </cell>
          <cell r="L889">
            <v>3199.61</v>
          </cell>
          <cell r="M889">
            <v>-7.5946756010902838E-4</v>
          </cell>
          <cell r="N889">
            <v>-2.430000000000291</v>
          </cell>
        </row>
        <row r="890">
          <cell r="B890">
            <v>257</v>
          </cell>
          <cell r="D890" t="str">
            <v>M</v>
          </cell>
          <cell r="E890" t="str">
            <v>4.4.3.3</v>
          </cell>
          <cell r="F890" t="str">
            <v>Placa de redução fofo PN10 DN 400 x 300 38,000 kg</v>
          </cell>
          <cell r="G890" t="str">
            <v>pc</v>
          </cell>
          <cell r="H890">
            <v>4</v>
          </cell>
          <cell r="I890">
            <v>185.52</v>
          </cell>
          <cell r="J890">
            <v>742.08</v>
          </cell>
          <cell r="K890">
            <v>185.89</v>
          </cell>
          <cell r="L890">
            <v>743.56</v>
          </cell>
          <cell r="M890">
            <v>-1.9904244445638763E-3</v>
          </cell>
          <cell r="N890">
            <v>-1.4799999999999045</v>
          </cell>
        </row>
        <row r="891">
          <cell r="B891">
            <v>256</v>
          </cell>
          <cell r="D891" t="str">
            <v>M</v>
          </cell>
          <cell r="E891" t="str">
            <v>4.4.3.2</v>
          </cell>
          <cell r="F891" t="str">
            <v>Placa de redução fofo PN10 DN 500 x 400 53,000 kg</v>
          </cell>
          <cell r="G891" t="str">
            <v>pc</v>
          </cell>
          <cell r="H891">
            <v>4</v>
          </cell>
          <cell r="I891">
            <v>276.27999999999997</v>
          </cell>
          <cell r="J891">
            <v>1105.1199999999999</v>
          </cell>
          <cell r="K891">
            <v>277.3</v>
          </cell>
          <cell r="L891">
            <v>1109.2</v>
          </cell>
          <cell r="M891">
            <v>-3.6783267219618887E-3</v>
          </cell>
          <cell r="N891">
            <v>-4.0800000000001546</v>
          </cell>
        </row>
        <row r="892">
          <cell r="B892">
            <v>273</v>
          </cell>
          <cell r="D892" t="str">
            <v>M</v>
          </cell>
          <cell r="E892" t="str">
            <v>4.4.3.19</v>
          </cell>
          <cell r="F892" t="str">
            <v>Reducao concentrica em aço  com flanges, DN 500 x 400</v>
          </cell>
          <cell r="G892" t="str">
            <v>pc</v>
          </cell>
          <cell r="H892">
            <v>8</v>
          </cell>
          <cell r="I892">
            <v>1558.69</v>
          </cell>
          <cell r="J892">
            <v>12469.52</v>
          </cell>
          <cell r="K892">
            <v>1569.06</v>
          </cell>
          <cell r="L892">
            <v>12552.48</v>
          </cell>
          <cell r="M892">
            <v>-6.6090525537582101E-3</v>
          </cell>
          <cell r="N892">
            <v>-82.959999999999127</v>
          </cell>
        </row>
        <row r="893">
          <cell r="B893">
            <v>159</v>
          </cell>
          <cell r="D893" t="str">
            <v>M</v>
          </cell>
          <cell r="E893" t="str">
            <v>3.4.1.19</v>
          </cell>
          <cell r="F893" t="str">
            <v>Redução em aço com PT/FL e aba de vedação conforme det. 01  (peça especial) DN 800 x 600 mm</v>
          </cell>
          <cell r="G893" t="str">
            <v>un</v>
          </cell>
          <cell r="H893">
            <v>1</v>
          </cell>
          <cell r="I893">
            <v>2338.04</v>
          </cell>
          <cell r="J893">
            <v>2338.04</v>
          </cell>
          <cell r="K893">
            <v>2348</v>
          </cell>
          <cell r="L893">
            <v>2348</v>
          </cell>
          <cell r="M893">
            <v>-4.2419080068143433E-3</v>
          </cell>
          <cell r="N893">
            <v>-9.9600000000000364</v>
          </cell>
        </row>
        <row r="894">
          <cell r="B894">
            <v>431</v>
          </cell>
          <cell r="D894" t="str">
            <v>M</v>
          </cell>
          <cell r="E894" t="str">
            <v>7.1.6.7</v>
          </cell>
          <cell r="F894" t="str">
            <v>Reducao concentrica c/ flanges FoFo PN 10 DN 100 x 50   15,500kg</v>
          </cell>
          <cell r="G894" t="str">
            <v>pc</v>
          </cell>
          <cell r="H894">
            <v>3</v>
          </cell>
          <cell r="I894">
            <v>48.95</v>
          </cell>
          <cell r="J894">
            <v>146.85</v>
          </cell>
          <cell r="K894">
            <v>49.09</v>
          </cell>
          <cell r="L894">
            <v>147.27000000000001</v>
          </cell>
          <cell r="M894">
            <v>-2.8519046649012614E-3</v>
          </cell>
          <cell r="N894">
            <v>-0.42000000000001592</v>
          </cell>
        </row>
        <row r="895">
          <cell r="B895">
            <v>3160</v>
          </cell>
          <cell r="D895" t="str">
            <v>M</v>
          </cell>
          <cell r="E895" t="str">
            <v>6.5.12.21</v>
          </cell>
          <cell r="F895" t="str">
            <v>Redução Concentrica c/ flanges FoFo PN 10, DN (150x100)mm</v>
          </cell>
          <cell r="G895" t="str">
            <v>pç</v>
          </cell>
          <cell r="H895">
            <v>2</v>
          </cell>
          <cell r="I895">
            <v>56.97</v>
          </cell>
          <cell r="J895">
            <v>113.94</v>
          </cell>
          <cell r="K895">
            <v>57.05</v>
          </cell>
          <cell r="L895">
            <v>114.1</v>
          </cell>
          <cell r="M895">
            <v>-1.4022787028922234E-3</v>
          </cell>
          <cell r="N895">
            <v>-0.15999999999999659</v>
          </cell>
        </row>
        <row r="896">
          <cell r="B896">
            <v>432</v>
          </cell>
          <cell r="D896" t="str">
            <v>M</v>
          </cell>
          <cell r="E896" t="str">
            <v>7.1.6.8</v>
          </cell>
          <cell r="F896" t="str">
            <v>Reducao concentrica c/ flanges FoFo PN 10 DN 200 x 150  22,000kg</v>
          </cell>
          <cell r="G896" t="str">
            <v>pc</v>
          </cell>
          <cell r="H896">
            <v>3</v>
          </cell>
          <cell r="I896">
            <v>87.69</v>
          </cell>
          <cell r="J896">
            <v>263.07</v>
          </cell>
          <cell r="K896">
            <v>87.77</v>
          </cell>
          <cell r="L896">
            <v>263.31</v>
          </cell>
          <cell r="M896">
            <v>-9.1147316850859195E-4</v>
          </cell>
          <cell r="N896">
            <v>-0.24000000000000909</v>
          </cell>
        </row>
        <row r="897">
          <cell r="B897">
            <v>2432</v>
          </cell>
          <cell r="D897" t="str">
            <v>M</v>
          </cell>
          <cell r="E897" t="str">
            <v>3.5.12.21</v>
          </cell>
          <cell r="F897" t="str">
            <v>Redução Concentrica c/ flanges FoFo PN 10, DN (200x150)mm</v>
          </cell>
          <cell r="G897" t="str">
            <v>pç</v>
          </cell>
          <cell r="H897">
            <v>4</v>
          </cell>
          <cell r="I897">
            <v>87.69</v>
          </cell>
          <cell r="J897">
            <v>350.76</v>
          </cell>
          <cell r="K897">
            <v>87.77</v>
          </cell>
          <cell r="L897">
            <v>351.08</v>
          </cell>
          <cell r="M897">
            <v>-9.1147316850859195E-4</v>
          </cell>
          <cell r="N897">
            <v>-0.31999999999999318</v>
          </cell>
        </row>
        <row r="898">
          <cell r="B898">
            <v>3510</v>
          </cell>
          <cell r="D898" t="str">
            <v>M</v>
          </cell>
          <cell r="E898" t="str">
            <v>7.5.12.20</v>
          </cell>
          <cell r="F898" t="str">
            <v>Redução Concentrica c/ flanges FoFo PN 10, DN (400x300)mm</v>
          </cell>
          <cell r="G898" t="str">
            <v>pç</v>
          </cell>
          <cell r="H898">
            <v>2</v>
          </cell>
          <cell r="I898">
            <v>379.71999999999997</v>
          </cell>
          <cell r="J898">
            <v>759.44</v>
          </cell>
          <cell r="K898">
            <v>380.34</v>
          </cell>
          <cell r="L898">
            <v>760.68</v>
          </cell>
          <cell r="M898">
            <v>-1.6301204185729112E-3</v>
          </cell>
          <cell r="N898">
            <v>-1.2399999999998954</v>
          </cell>
        </row>
        <row r="899">
          <cell r="B899">
            <v>1003</v>
          </cell>
          <cell r="D899" t="str">
            <v>M</v>
          </cell>
          <cell r="E899" t="str">
            <v>7.5.4.1.20</v>
          </cell>
          <cell r="F899" t="str">
            <v>Redução concêntrica c/Flanges FoFo PN-10 DN (500x400)mm</v>
          </cell>
          <cell r="G899" t="str">
            <v>pç</v>
          </cell>
          <cell r="H899">
            <v>1</v>
          </cell>
          <cell r="I899">
            <v>763.46</v>
          </cell>
          <cell r="J899">
            <v>763.46</v>
          </cell>
          <cell r="K899">
            <v>763.62</v>
          </cell>
          <cell r="L899">
            <v>763.62</v>
          </cell>
          <cell r="M899">
            <v>-2.0952829941589535E-4</v>
          </cell>
          <cell r="N899">
            <v>-0.15999999999996817</v>
          </cell>
        </row>
        <row r="900">
          <cell r="B900">
            <v>539</v>
          </cell>
          <cell r="D900" t="str">
            <v>M</v>
          </cell>
          <cell r="E900" t="str">
            <v>7.2.4.2.17</v>
          </cell>
          <cell r="F900" t="str">
            <v>Redução Ponta e Bolsa FºF° JGS DN (150 X 100)mm, Inclusive anel de borracha</v>
          </cell>
          <cell r="G900" t="str">
            <v>pç</v>
          </cell>
          <cell r="H900">
            <v>22</v>
          </cell>
          <cell r="I900">
            <v>39.74</v>
          </cell>
          <cell r="J900">
            <v>874.28</v>
          </cell>
          <cell r="K900">
            <v>39.79</v>
          </cell>
          <cell r="L900">
            <v>875.38</v>
          </cell>
          <cell r="M900">
            <v>-1.2565971349585148E-3</v>
          </cell>
          <cell r="N900">
            <v>-1.1000000000000227</v>
          </cell>
        </row>
        <row r="901">
          <cell r="B901">
            <v>1500</v>
          </cell>
          <cell r="D901" t="str">
            <v>M</v>
          </cell>
          <cell r="E901" t="str">
            <v>13.5.14</v>
          </cell>
          <cell r="F901" t="str">
            <v>Redução em fofo, ponta e bolsa JGS pn10, DN150x100 13,500 kg</v>
          </cell>
          <cell r="G901" t="str">
            <v>pç</v>
          </cell>
          <cell r="H901">
            <v>4</v>
          </cell>
          <cell r="I901">
            <v>39.74</v>
          </cell>
          <cell r="J901">
            <v>158.96</v>
          </cell>
          <cell r="K901">
            <v>39.79</v>
          </cell>
          <cell r="L901">
            <v>159.16</v>
          </cell>
          <cell r="M901">
            <v>-1.2565971349585148E-3</v>
          </cell>
          <cell r="N901">
            <v>-0.19999999999998863</v>
          </cell>
        </row>
        <row r="902">
          <cell r="B902">
            <v>540</v>
          </cell>
          <cell r="D902" t="str">
            <v>M</v>
          </cell>
          <cell r="E902" t="str">
            <v>7.2.4.2.18</v>
          </cell>
          <cell r="F902" t="str">
            <v>Redução Ponta e Bolsa FºF° JGS DN (200 X 100)mm, Inclusive anel de borracha</v>
          </cell>
          <cell r="G902" t="str">
            <v>pç</v>
          </cell>
          <cell r="H902">
            <v>2</v>
          </cell>
          <cell r="I902">
            <v>50.38</v>
          </cell>
          <cell r="J902">
            <v>100.76</v>
          </cell>
          <cell r="K902">
            <v>50.32</v>
          </cell>
          <cell r="L902">
            <v>100.64</v>
          </cell>
          <cell r="M902">
            <v>1.1923688394277487E-3</v>
          </cell>
          <cell r="N902">
            <v>0.12000000000000455</v>
          </cell>
        </row>
        <row r="903">
          <cell r="B903">
            <v>541</v>
          </cell>
          <cell r="D903" t="str">
            <v>M</v>
          </cell>
          <cell r="E903" t="str">
            <v>7.2.4.2.19</v>
          </cell>
          <cell r="F903" t="str">
            <v>Redução Ponta e Bolsa FºF° JGS DN (200 X 150)mm, Inclusive anel de borracha</v>
          </cell>
          <cell r="G903" t="str">
            <v>pç</v>
          </cell>
          <cell r="H903">
            <v>4</v>
          </cell>
          <cell r="I903">
            <v>51.43</v>
          </cell>
          <cell r="J903">
            <v>205.72</v>
          </cell>
          <cell r="K903">
            <v>51.49</v>
          </cell>
          <cell r="L903">
            <v>205.96</v>
          </cell>
          <cell r="M903">
            <v>-1.1652748106428801E-3</v>
          </cell>
          <cell r="N903">
            <v>-0.24000000000000909</v>
          </cell>
        </row>
        <row r="904">
          <cell r="B904">
            <v>1412</v>
          </cell>
          <cell r="D904" t="str">
            <v>M</v>
          </cell>
          <cell r="E904" t="str">
            <v>12.5.9</v>
          </cell>
          <cell r="F904" t="str">
            <v>Redução FoFo ponta e bolsa JGS DN 200x150 20,000 kg</v>
          </cell>
          <cell r="G904" t="str">
            <v>pç</v>
          </cell>
          <cell r="H904">
            <v>1</v>
          </cell>
          <cell r="I904">
            <v>51.43</v>
          </cell>
          <cell r="J904">
            <v>51.43</v>
          </cell>
          <cell r="K904">
            <v>51.49</v>
          </cell>
          <cell r="L904">
            <v>51.49</v>
          </cell>
          <cell r="M904">
            <v>-1.1652748106428801E-3</v>
          </cell>
          <cell r="N904">
            <v>-6.0000000000002274E-2</v>
          </cell>
        </row>
        <row r="905">
          <cell r="B905">
            <v>542</v>
          </cell>
          <cell r="D905" t="str">
            <v>M</v>
          </cell>
          <cell r="E905" t="str">
            <v>7.2.4.2.20</v>
          </cell>
          <cell r="F905" t="str">
            <v>Redução Ponta e Bolsa FºF° JGS DN (250 X 200)mm, Inclusive anel de borracha</v>
          </cell>
          <cell r="G905" t="str">
            <v>pç</v>
          </cell>
          <cell r="H905">
            <v>1</v>
          </cell>
          <cell r="I905">
            <v>69.08</v>
          </cell>
          <cell r="J905">
            <v>69.08</v>
          </cell>
          <cell r="K905">
            <v>69.05</v>
          </cell>
          <cell r="L905">
            <v>69.05</v>
          </cell>
          <cell r="M905">
            <v>4.3446777697320194E-4</v>
          </cell>
          <cell r="N905">
            <v>3.0000000000001137E-2</v>
          </cell>
        </row>
        <row r="906">
          <cell r="B906">
            <v>543</v>
          </cell>
          <cell r="D906" t="str">
            <v>M</v>
          </cell>
          <cell r="E906" t="str">
            <v>7.2.4.2.21</v>
          </cell>
          <cell r="F906" t="str">
            <v>Redução Ponta e Bolsa FºF° JGS DN (300 X 200)mm, Inclusive anel de borracha</v>
          </cell>
          <cell r="G906" t="str">
            <v>pç</v>
          </cell>
          <cell r="H906">
            <v>3</v>
          </cell>
          <cell r="I906">
            <v>86.74</v>
          </cell>
          <cell r="J906">
            <v>260.22000000000003</v>
          </cell>
          <cell r="K906">
            <v>86.79</v>
          </cell>
          <cell r="L906">
            <v>260.37</v>
          </cell>
          <cell r="M906">
            <v>-5.7610323770029837E-4</v>
          </cell>
          <cell r="N906">
            <v>-0.14999999999997726</v>
          </cell>
        </row>
        <row r="907">
          <cell r="B907">
            <v>1413</v>
          </cell>
          <cell r="D907" t="str">
            <v>M</v>
          </cell>
          <cell r="E907" t="str">
            <v>12.5.10</v>
          </cell>
          <cell r="F907" t="str">
            <v>Redução FoFo ponta e bolsa JGS DN 300x250 29,500 kg</v>
          </cell>
          <cell r="G907" t="str">
            <v>pç</v>
          </cell>
          <cell r="H907">
            <v>1</v>
          </cell>
          <cell r="I907">
            <v>86.74</v>
          </cell>
          <cell r="J907">
            <v>86.74</v>
          </cell>
          <cell r="K907">
            <v>86.79</v>
          </cell>
          <cell r="L907">
            <v>86.79</v>
          </cell>
          <cell r="M907">
            <v>-5.7610323770029837E-4</v>
          </cell>
          <cell r="N907">
            <v>-5.0000000000011369E-2</v>
          </cell>
        </row>
        <row r="908">
          <cell r="B908">
            <v>544</v>
          </cell>
          <cell r="D908" t="str">
            <v>M</v>
          </cell>
          <cell r="E908" t="str">
            <v>7.2.4.2.22</v>
          </cell>
          <cell r="F908" t="str">
            <v>Redução Ponta e Bolsa FºF° JGS DN (300 X 250)mm, Inclusive anel de borracha</v>
          </cell>
          <cell r="G908" t="str">
            <v>pç</v>
          </cell>
          <cell r="H908">
            <v>3</v>
          </cell>
          <cell r="I908">
            <v>91.35</v>
          </cell>
          <cell r="J908">
            <v>274.05</v>
          </cell>
          <cell r="K908">
            <v>91.28</v>
          </cell>
          <cell r="L908">
            <v>273.83999999999997</v>
          </cell>
          <cell r="M908">
            <v>7.6687116564411184E-4</v>
          </cell>
          <cell r="N908">
            <v>0.21000000000003638</v>
          </cell>
        </row>
        <row r="909">
          <cell r="B909">
            <v>1133</v>
          </cell>
          <cell r="D909" t="str">
            <v>M</v>
          </cell>
          <cell r="E909" t="str">
            <v>8.4.1.1</v>
          </cell>
          <cell r="F909" t="str">
            <v>Redução Ponta e Bolsa FoFo JGS DN 350x 300mm</v>
          </cell>
          <cell r="G909" t="str">
            <v>und.</v>
          </cell>
          <cell r="H909">
            <v>4</v>
          </cell>
          <cell r="I909">
            <v>152.56</v>
          </cell>
          <cell r="J909">
            <v>610.24</v>
          </cell>
          <cell r="K909">
            <v>152.57</v>
          </cell>
          <cell r="L909">
            <v>610.28</v>
          </cell>
          <cell r="M909">
            <v>-6.5543684865887464E-5</v>
          </cell>
          <cell r="N909">
            <v>-3.999999999996362E-2</v>
          </cell>
        </row>
        <row r="910">
          <cell r="B910">
            <v>443</v>
          </cell>
          <cell r="D910" t="str">
            <v>M</v>
          </cell>
          <cell r="E910" t="str">
            <v>7.1.6.19</v>
          </cell>
          <cell r="F910" t="str">
            <v>Redução ponta e bolsa FoFo jgs DN 500x400  60,600kg</v>
          </cell>
          <cell r="G910" t="str">
            <v>pc</v>
          </cell>
          <cell r="H910">
            <v>1</v>
          </cell>
          <cell r="I910">
            <v>285.31000000000006</v>
          </cell>
          <cell r="J910">
            <v>285.31</v>
          </cell>
          <cell r="K910">
            <v>286.02999999999997</v>
          </cell>
          <cell r="L910">
            <v>286.02999999999997</v>
          </cell>
          <cell r="M910">
            <v>-2.5172184735864356E-3</v>
          </cell>
          <cell r="N910">
            <v>-0.71999999999997044</v>
          </cell>
        </row>
        <row r="911">
          <cell r="B911">
            <v>4247</v>
          </cell>
          <cell r="D911" t="str">
            <v>M</v>
          </cell>
          <cell r="E911" t="str">
            <v>10.7.2.6.6</v>
          </cell>
          <cell r="F911" t="str">
            <v>Redução c/ ponta e bolsa FoFo PN 10 DN (600 x 400)mm</v>
          </cell>
          <cell r="G911" t="str">
            <v>und</v>
          </cell>
          <cell r="H911">
            <v>4</v>
          </cell>
          <cell r="I911">
            <v>639.74</v>
          </cell>
          <cell r="J911">
            <v>2558.96</v>
          </cell>
          <cell r="K911">
            <v>640</v>
          </cell>
          <cell r="L911">
            <v>2560</v>
          </cell>
          <cell r="M911">
            <v>-4.0624999999994138E-4</v>
          </cell>
          <cell r="N911">
            <v>-1.0399999999999636</v>
          </cell>
        </row>
        <row r="912">
          <cell r="B912">
            <v>4220</v>
          </cell>
          <cell r="D912" t="str">
            <v>M</v>
          </cell>
          <cell r="E912" t="str">
            <v>10.7.2.2.1</v>
          </cell>
          <cell r="F912" t="str">
            <v>Redução c/ bolsas FoFo PN 10 DN (400 x 300)mm</v>
          </cell>
          <cell r="G912" t="str">
            <v>pc</v>
          </cell>
          <cell r="H912">
            <v>2</v>
          </cell>
          <cell r="I912">
            <v>499.15999999999997</v>
          </cell>
          <cell r="J912">
            <v>998.32</v>
          </cell>
          <cell r="K912">
            <v>500</v>
          </cell>
          <cell r="L912">
            <v>1000</v>
          </cell>
          <cell r="M912">
            <v>-1.6800000000000148E-3</v>
          </cell>
          <cell r="N912">
            <v>-1.67999999999995</v>
          </cell>
        </row>
        <row r="913">
          <cell r="B913">
            <v>4246</v>
          </cell>
          <cell r="D913" t="str">
            <v>M</v>
          </cell>
          <cell r="E913" t="str">
            <v>10.7.2.6.5</v>
          </cell>
          <cell r="F913" t="str">
            <v>Redução c/ bolsas FoFo PN 10 DN (700 x 600)mm</v>
          </cell>
          <cell r="G913" t="str">
            <v>und</v>
          </cell>
          <cell r="H913">
            <v>2</v>
          </cell>
          <cell r="I913">
            <v>759.82</v>
          </cell>
          <cell r="J913">
            <v>1519.64</v>
          </cell>
          <cell r="K913">
            <v>760</v>
          </cell>
          <cell r="L913">
            <v>1520</v>
          </cell>
          <cell r="M913">
            <v>-2.3684210526309091E-4</v>
          </cell>
          <cell r="N913">
            <v>-0.35999999999989996</v>
          </cell>
        </row>
        <row r="914">
          <cell r="B914">
            <v>605</v>
          </cell>
          <cell r="D914" t="str">
            <v>M</v>
          </cell>
          <cell r="E914" t="str">
            <v>7.2.5.2.21</v>
          </cell>
          <cell r="F914" t="str">
            <v>Redução PVC-PBA JE BB P/Rede de água DN (75 X 50)mm</v>
          </cell>
          <cell r="G914" t="str">
            <v>un</v>
          </cell>
          <cell r="H914">
            <v>24</v>
          </cell>
          <cell r="I914">
            <v>8.870000000000001</v>
          </cell>
          <cell r="J914">
            <v>212.88</v>
          </cell>
          <cell r="K914">
            <v>8.89</v>
          </cell>
          <cell r="L914">
            <v>213.36</v>
          </cell>
          <cell r="M914">
            <v>-2.2497187851517886E-3</v>
          </cell>
          <cell r="N914">
            <v>-0.48000000000001819</v>
          </cell>
        </row>
        <row r="915">
          <cell r="B915">
            <v>606</v>
          </cell>
          <cell r="D915" t="str">
            <v>M</v>
          </cell>
          <cell r="E915" t="str">
            <v>7.2.5.2.22</v>
          </cell>
          <cell r="F915" t="str">
            <v>Redução PVC-PBA JE BB P/Rede de água DN (100 X 50)mm</v>
          </cell>
          <cell r="G915" t="str">
            <v>un</v>
          </cell>
          <cell r="H915">
            <v>56</v>
          </cell>
          <cell r="I915">
            <v>12.84</v>
          </cell>
          <cell r="J915">
            <v>719.04</v>
          </cell>
          <cell r="K915">
            <v>12.86</v>
          </cell>
          <cell r="L915">
            <v>720.16</v>
          </cell>
          <cell r="M915">
            <v>-1.5552099533436836E-3</v>
          </cell>
          <cell r="N915">
            <v>-1.1200000000000045</v>
          </cell>
        </row>
        <row r="916">
          <cell r="B916">
            <v>607</v>
          </cell>
          <cell r="D916" t="str">
            <v>M</v>
          </cell>
          <cell r="E916" t="str">
            <v>7.2.5.2.23</v>
          </cell>
          <cell r="F916" t="str">
            <v>Redução PVC-PBA JE BB P/Rede de água DN (100 X 75)mm</v>
          </cell>
          <cell r="G916" t="str">
            <v>un</v>
          </cell>
          <cell r="H916">
            <v>21</v>
          </cell>
          <cell r="I916">
            <v>15.430000000000001</v>
          </cell>
          <cell r="J916">
            <v>324.02999999999997</v>
          </cell>
          <cell r="K916">
            <v>15.39</v>
          </cell>
          <cell r="L916">
            <v>323.19</v>
          </cell>
          <cell r="M916">
            <v>2.5990903183885639E-3</v>
          </cell>
          <cell r="N916">
            <v>0.83999999999997499</v>
          </cell>
        </row>
        <row r="917">
          <cell r="B917">
            <v>1501</v>
          </cell>
          <cell r="D917" t="str">
            <v>M</v>
          </cell>
          <cell r="E917" t="str">
            <v>13.5.15</v>
          </cell>
          <cell r="F917" t="str">
            <v>Redução em PVC PBA JE DN 100x75</v>
          </cell>
          <cell r="G917" t="str">
            <v>pç</v>
          </cell>
          <cell r="H917">
            <v>4</v>
          </cell>
          <cell r="I917">
            <v>8.6199999999999992</v>
          </cell>
          <cell r="J917">
            <v>34.479999999999997</v>
          </cell>
          <cell r="K917">
            <v>8.6199999999999992</v>
          </cell>
          <cell r="L917">
            <v>34.479999999999997</v>
          </cell>
          <cell r="M917">
            <v>0</v>
          </cell>
          <cell r="N917">
            <v>0</v>
          </cell>
        </row>
        <row r="918">
          <cell r="B918">
            <v>2431</v>
          </cell>
          <cell r="D918" t="str">
            <v>M</v>
          </cell>
          <cell r="E918" t="str">
            <v>3.5.12.20</v>
          </cell>
          <cell r="F918" t="str">
            <v>Registro chato c/ flanges FoFo PN 10, c/ cabeçote e volante DN 100mm</v>
          </cell>
          <cell r="G918" t="str">
            <v>pç</v>
          </cell>
          <cell r="H918">
            <v>5</v>
          </cell>
          <cell r="I918">
            <v>261.63</v>
          </cell>
          <cell r="J918">
            <v>1308.1500000000001</v>
          </cell>
          <cell r="K918">
            <v>261.45</v>
          </cell>
          <cell r="L918">
            <v>1307.25</v>
          </cell>
          <cell r="M918">
            <v>6.8846815834766595E-4</v>
          </cell>
          <cell r="N918">
            <v>0.90000000000009095</v>
          </cell>
        </row>
        <row r="919">
          <cell r="B919">
            <v>3158</v>
          </cell>
          <cell r="D919" t="str">
            <v>M</v>
          </cell>
          <cell r="E919" t="str">
            <v>6.5.12.19</v>
          </cell>
          <cell r="F919" t="str">
            <v>Registro chato c/ flanges FoFo PN 10, c/ cabeçote e volante DN 150mm</v>
          </cell>
          <cell r="G919" t="str">
            <v>pç</v>
          </cell>
          <cell r="H919">
            <v>6</v>
          </cell>
          <cell r="I919">
            <v>429.12</v>
          </cell>
          <cell r="J919">
            <v>2574.7199999999998</v>
          </cell>
          <cell r="K919">
            <v>429</v>
          </cell>
          <cell r="L919">
            <v>2574</v>
          </cell>
          <cell r="M919">
            <v>2.7972027972023028E-4</v>
          </cell>
          <cell r="N919">
            <v>0.71999999999979991</v>
          </cell>
        </row>
        <row r="920">
          <cell r="B920">
            <v>2430</v>
          </cell>
          <cell r="D920" t="str">
            <v>M</v>
          </cell>
          <cell r="E920" t="str">
            <v>3.5.12.19</v>
          </cell>
          <cell r="F920" t="str">
            <v>Registro chato c/ flanges FoFo PN 10, c/ cabeçote e volante DN 200mm</v>
          </cell>
          <cell r="G920" t="str">
            <v>pç</v>
          </cell>
          <cell r="H920">
            <v>5</v>
          </cell>
          <cell r="I920">
            <v>629.04</v>
          </cell>
          <cell r="J920">
            <v>3145.2</v>
          </cell>
          <cell r="K920">
            <v>630</v>
          </cell>
          <cell r="L920">
            <v>3150</v>
          </cell>
          <cell r="M920">
            <v>-1.5238095238095939E-3</v>
          </cell>
          <cell r="N920">
            <v>-4.8000000000001819</v>
          </cell>
        </row>
        <row r="921">
          <cell r="B921">
            <v>4218</v>
          </cell>
          <cell r="D921" t="str">
            <v>M</v>
          </cell>
          <cell r="E921" t="str">
            <v>10.7.2.1.12</v>
          </cell>
          <cell r="F921" t="str">
            <v>Registro chato c/ flanges FoFo PN 10, c/ cabeçote DN 200mm</v>
          </cell>
          <cell r="G921" t="str">
            <v>und</v>
          </cell>
          <cell r="H921">
            <v>16</v>
          </cell>
          <cell r="I921">
            <v>629.04</v>
          </cell>
          <cell r="J921">
            <v>10064.64</v>
          </cell>
          <cell r="K921">
            <v>630</v>
          </cell>
          <cell r="L921">
            <v>10080</v>
          </cell>
          <cell r="M921">
            <v>-1.5238095238095939E-3</v>
          </cell>
          <cell r="N921">
            <v>-15.360000000000582</v>
          </cell>
        </row>
        <row r="922">
          <cell r="B922">
            <v>3508</v>
          </cell>
          <cell r="D922" t="str">
            <v>M</v>
          </cell>
          <cell r="E922" t="str">
            <v>7.5.12.18</v>
          </cell>
          <cell r="F922" t="str">
            <v>Registro chato c/ flanges FoFo PN 10, c/ cabeçote e volante DN 400mm</v>
          </cell>
          <cell r="G922" t="str">
            <v>pç</v>
          </cell>
          <cell r="H922">
            <v>2</v>
          </cell>
          <cell r="I922">
            <v>2014.5100000000002</v>
          </cell>
          <cell r="J922">
            <v>4029.02</v>
          </cell>
          <cell r="K922">
            <v>2015</v>
          </cell>
          <cell r="L922">
            <v>4030</v>
          </cell>
          <cell r="M922">
            <v>-2.4317617865998731E-4</v>
          </cell>
          <cell r="N922">
            <v>-0.98000000000001819</v>
          </cell>
        </row>
        <row r="923">
          <cell r="B923">
            <v>1000</v>
          </cell>
          <cell r="D923" t="str">
            <v>M</v>
          </cell>
          <cell r="E923" t="str">
            <v>7.5.4.1.17</v>
          </cell>
          <cell r="F923" t="str">
            <v xml:space="preserve">Registro chato c/flanges FoFo PN 10  c/ cabeçote, haste inox DN 200mm </v>
          </cell>
          <cell r="G923" t="str">
            <v>pç</v>
          </cell>
          <cell r="H923">
            <v>1</v>
          </cell>
          <cell r="I923">
            <v>629.04</v>
          </cell>
          <cell r="J923">
            <v>629.04</v>
          </cell>
          <cell r="K923">
            <v>630</v>
          </cell>
          <cell r="L923">
            <v>630</v>
          </cell>
          <cell r="M923">
            <v>-1.5238095238095939E-3</v>
          </cell>
          <cell r="N923">
            <v>-0.96000000000003638</v>
          </cell>
        </row>
        <row r="924">
          <cell r="B924">
            <v>993</v>
          </cell>
          <cell r="D924" t="str">
            <v>M</v>
          </cell>
          <cell r="E924" t="str">
            <v>7.5.4.1.10</v>
          </cell>
          <cell r="F924" t="str">
            <v xml:space="preserve">Registro chato c/flanges FoFo PN 10  c/ cabeçote, haste inox DN 300mm </v>
          </cell>
          <cell r="G924" t="str">
            <v>pç</v>
          </cell>
          <cell r="H924">
            <v>1</v>
          </cell>
          <cell r="I924">
            <v>1296.6600000000001</v>
          </cell>
          <cell r="J924">
            <v>1296.6600000000001</v>
          </cell>
          <cell r="K924">
            <v>1296.75</v>
          </cell>
          <cell r="L924">
            <v>1296.75</v>
          </cell>
          <cell r="M924">
            <v>-6.9404279930518342E-5</v>
          </cell>
          <cell r="N924">
            <v>-8.9999999999918145E-2</v>
          </cell>
        </row>
        <row r="925">
          <cell r="B925">
            <v>1001</v>
          </cell>
          <cell r="D925" t="str">
            <v>M</v>
          </cell>
          <cell r="E925" t="str">
            <v>7.5.4.1.18</v>
          </cell>
          <cell r="F925" t="str">
            <v xml:space="preserve">Registro chato c/flanges FoFo PN 10  c/ cabeçote, haste inox DN 400mm </v>
          </cell>
          <cell r="G925" t="str">
            <v>pç</v>
          </cell>
          <cell r="H925">
            <v>1</v>
          </cell>
          <cell r="I925">
            <v>4734.05</v>
          </cell>
          <cell r="J925">
            <v>4734.05</v>
          </cell>
          <cell r="K925">
            <v>4734.43</v>
          </cell>
          <cell r="L925">
            <v>4734.43</v>
          </cell>
          <cell r="M925">
            <v>-8.0263093973353961E-5</v>
          </cell>
          <cell r="N925">
            <v>-0.38000000000010914</v>
          </cell>
        </row>
        <row r="926">
          <cell r="B926">
            <v>437</v>
          </cell>
          <cell r="D926" t="str">
            <v>M</v>
          </cell>
          <cell r="E926" t="str">
            <v>7.1.6.13</v>
          </cell>
          <cell r="F926" t="str">
            <v>Registro de gaveta chato fofo c/ flanges pn 10 DN 50  13,000kg</v>
          </cell>
          <cell r="G926" t="str">
            <v>pc</v>
          </cell>
          <cell r="H926">
            <v>3</v>
          </cell>
          <cell r="I926">
            <v>78.69</v>
          </cell>
          <cell r="J926">
            <v>236.07</v>
          </cell>
          <cell r="K926">
            <v>78.650000000000006</v>
          </cell>
          <cell r="L926">
            <v>235.95</v>
          </cell>
          <cell r="M926">
            <v>5.0858232676409543E-4</v>
          </cell>
          <cell r="N926">
            <v>0.12000000000000455</v>
          </cell>
        </row>
        <row r="927">
          <cell r="B927">
            <v>438</v>
          </cell>
          <cell r="D927" t="str">
            <v>M</v>
          </cell>
          <cell r="E927" t="str">
            <v>7.1.6.14</v>
          </cell>
          <cell r="F927" t="str">
            <v>Registro de gaveta chato fofo c/ flanges pn 10 pn 150   60,00kg</v>
          </cell>
          <cell r="G927" t="str">
            <v>pc</v>
          </cell>
          <cell r="H927">
            <v>3</v>
          </cell>
          <cell r="I927">
            <v>362.88</v>
          </cell>
          <cell r="J927">
            <v>1088.6400000000001</v>
          </cell>
          <cell r="K927">
            <v>363</v>
          </cell>
          <cell r="L927">
            <v>1089</v>
          </cell>
          <cell r="M927">
            <v>-3.3057851239670644E-4</v>
          </cell>
          <cell r="N927">
            <v>-0.35999999999989996</v>
          </cell>
        </row>
        <row r="928">
          <cell r="B928">
            <v>258</v>
          </cell>
          <cell r="D928" t="str">
            <v>M</v>
          </cell>
          <cell r="E928" t="str">
            <v>4.4.3.4</v>
          </cell>
          <cell r="F928" t="str">
            <v>Registro de gaveta chato fofo c/ flanges e cabeçote PN10, DN 300 215,000 kg</v>
          </cell>
          <cell r="G928" t="str">
            <v>pc</v>
          </cell>
          <cell r="H928">
            <v>4</v>
          </cell>
          <cell r="I928">
            <v>1296.8000000000002</v>
          </cell>
          <cell r="J928">
            <v>5187.2</v>
          </cell>
          <cell r="K928">
            <v>1296.75</v>
          </cell>
          <cell r="L928">
            <v>5187</v>
          </cell>
          <cell r="M928">
            <v>3.8557933294880442E-5</v>
          </cell>
          <cell r="N928">
            <v>0.1999999999998181</v>
          </cell>
        </row>
        <row r="929">
          <cell r="B929">
            <v>1414</v>
          </cell>
          <cell r="D929" t="str">
            <v>M</v>
          </cell>
          <cell r="E929" t="str">
            <v>12.5.11</v>
          </cell>
          <cell r="F929" t="str">
            <v>Registro gaveta com bolsas e cunha de borracha para tubos de PVC Defofo  DN 100 23,000 kg</v>
          </cell>
          <cell r="G929" t="str">
            <v>pç</v>
          </cell>
          <cell r="H929">
            <v>4</v>
          </cell>
          <cell r="I929">
            <v>111.23</v>
          </cell>
          <cell r="J929">
            <v>444.92</v>
          </cell>
          <cell r="K929">
            <v>111.32</v>
          </cell>
          <cell r="L929">
            <v>445.28</v>
          </cell>
          <cell r="M929">
            <v>-8.0848005749178942E-4</v>
          </cell>
          <cell r="N929">
            <v>-0.3599999999999568</v>
          </cell>
        </row>
        <row r="930">
          <cell r="B930">
            <v>1415</v>
          </cell>
          <cell r="D930" t="str">
            <v>M</v>
          </cell>
          <cell r="E930" t="str">
            <v>12.5.12</v>
          </cell>
          <cell r="F930" t="str">
            <v>Registro gaveta com bolsas e cunha de borracha para tubos de PVC Defofo  DN 150 40,000 kg</v>
          </cell>
          <cell r="G930" t="str">
            <v>pç</v>
          </cell>
          <cell r="H930">
            <v>1</v>
          </cell>
          <cell r="I930">
            <v>193.53</v>
          </cell>
          <cell r="J930">
            <v>193.53</v>
          </cell>
          <cell r="K930">
            <v>193.6</v>
          </cell>
          <cell r="L930">
            <v>193.6</v>
          </cell>
          <cell r="M930">
            <v>-3.6157024793381787E-4</v>
          </cell>
          <cell r="N930">
            <v>-6.9999999999993179E-2</v>
          </cell>
        </row>
        <row r="931">
          <cell r="B931">
            <v>1416</v>
          </cell>
          <cell r="D931" t="str">
            <v>M</v>
          </cell>
          <cell r="E931" t="str">
            <v>12.5.13</v>
          </cell>
          <cell r="F931" t="str">
            <v>Registro gaveta com bolsas e cunha de borracha para tubos de PVC Defofo  DN 200 65,000 kg</v>
          </cell>
          <cell r="G931" t="str">
            <v>pç</v>
          </cell>
          <cell r="H931">
            <v>1</v>
          </cell>
          <cell r="I931">
            <v>314.68</v>
          </cell>
          <cell r="J931">
            <v>314.68</v>
          </cell>
          <cell r="K931">
            <v>314.60000000000002</v>
          </cell>
          <cell r="L931">
            <v>314.60000000000002</v>
          </cell>
          <cell r="M931">
            <v>2.5429116338204771E-4</v>
          </cell>
          <cell r="N931">
            <v>7.9999999999984084E-2</v>
          </cell>
        </row>
        <row r="932">
          <cell r="B932">
            <v>1417</v>
          </cell>
          <cell r="D932" t="str">
            <v>M</v>
          </cell>
          <cell r="E932" t="str">
            <v>12.5.14</v>
          </cell>
          <cell r="F932" t="str">
            <v>Registro gaveta com bolsas e cunha de borracha para tubos de PVC Defofo  DN 300 130,000 kg</v>
          </cell>
          <cell r="G932" t="str">
            <v>pç</v>
          </cell>
          <cell r="H932">
            <v>1</v>
          </cell>
          <cell r="I932">
            <v>629.16000000000008</v>
          </cell>
          <cell r="J932">
            <v>629.16</v>
          </cell>
          <cell r="K932">
            <v>629.20000000000005</v>
          </cell>
          <cell r="L932">
            <v>629.20000000000005</v>
          </cell>
          <cell r="M932">
            <v>-6.3572790845456417E-5</v>
          </cell>
          <cell r="N932">
            <v>-4.0000000000077307E-2</v>
          </cell>
        </row>
        <row r="933">
          <cell r="B933">
            <v>163</v>
          </cell>
          <cell r="D933" t="str">
            <v>M</v>
          </cell>
          <cell r="E933" t="str">
            <v>3.4.2.3</v>
          </cell>
          <cell r="F933" t="str">
            <v>Stop log's e vertedores em fibra de vidro</v>
          </cell>
          <cell r="G933" t="str">
            <v>un</v>
          </cell>
          <cell r="H933">
            <v>8</v>
          </cell>
          <cell r="I933">
            <v>311.83</v>
          </cell>
          <cell r="J933">
            <v>2494.64</v>
          </cell>
          <cell r="K933">
            <v>312</v>
          </cell>
          <cell r="L933">
            <v>2496</v>
          </cell>
          <cell r="M933">
            <v>-5.4487179487183734E-4</v>
          </cell>
          <cell r="N933">
            <v>-1.3600000000001273</v>
          </cell>
        </row>
        <row r="934">
          <cell r="B934">
            <v>270</v>
          </cell>
          <cell r="D934" t="str">
            <v>M</v>
          </cell>
          <cell r="E934" t="str">
            <v>4.4.3.16</v>
          </cell>
          <cell r="F934" t="str">
            <v xml:space="preserve">Te redução aço c/  flanges DN 500 x 400 </v>
          </cell>
          <cell r="G934" t="str">
            <v>pc</v>
          </cell>
          <cell r="H934">
            <v>8</v>
          </cell>
          <cell r="I934">
            <v>2028.1299999999999</v>
          </cell>
          <cell r="J934">
            <v>16225.04</v>
          </cell>
          <cell r="K934">
            <v>2028.78</v>
          </cell>
          <cell r="L934">
            <v>16230.24</v>
          </cell>
          <cell r="M934">
            <v>-3.2038959374602882E-4</v>
          </cell>
          <cell r="N934">
            <v>-5.1999999999989086</v>
          </cell>
        </row>
        <row r="935">
          <cell r="B935">
            <v>277</v>
          </cell>
          <cell r="D935" t="str">
            <v>M</v>
          </cell>
          <cell r="E935" t="str">
            <v>4.4.3.23</v>
          </cell>
          <cell r="F935" t="str">
            <v xml:space="preserve">Te aço c/  flanges DN 500 x 500 </v>
          </cell>
          <cell r="G935" t="str">
            <v>pc</v>
          </cell>
          <cell r="H935">
            <v>8</v>
          </cell>
          <cell r="I935">
            <v>2105.23</v>
          </cell>
          <cell r="J935">
            <v>16841.84</v>
          </cell>
          <cell r="K935">
            <v>2106.81</v>
          </cell>
          <cell r="L935">
            <v>16854.48</v>
          </cell>
          <cell r="M935">
            <v>-7.4994897499058855E-4</v>
          </cell>
          <cell r="N935">
            <v>-12.639999999999418</v>
          </cell>
        </row>
        <row r="936">
          <cell r="B936">
            <v>289</v>
          </cell>
          <cell r="D936" t="str">
            <v>M</v>
          </cell>
          <cell r="E936" t="str">
            <v>4.4.3.35</v>
          </cell>
          <cell r="F936" t="str">
            <v xml:space="preserve">Te aço c/  flanges DN 600 x 400 </v>
          </cell>
          <cell r="G936" t="str">
            <v>pc</v>
          </cell>
          <cell r="H936">
            <v>8</v>
          </cell>
          <cell r="I936">
            <v>2737.5899999999997</v>
          </cell>
          <cell r="J936">
            <v>21900.720000000001</v>
          </cell>
          <cell r="K936">
            <v>2739.72</v>
          </cell>
          <cell r="L936">
            <v>21917.759999999998</v>
          </cell>
          <cell r="M936">
            <v>-7.7745171039378391E-4</v>
          </cell>
          <cell r="N936">
            <v>-17.039999999997235</v>
          </cell>
        </row>
        <row r="937">
          <cell r="B937">
            <v>262</v>
          </cell>
          <cell r="D937" t="str">
            <v>M</v>
          </cell>
          <cell r="E937" t="str">
            <v>4.4.3.8</v>
          </cell>
          <cell r="F937" t="str">
            <v xml:space="preserve">Te redução aço c/  flanges DN 600 x 500 </v>
          </cell>
          <cell r="G937" t="str">
            <v>pc</v>
          </cell>
          <cell r="H937">
            <v>4</v>
          </cell>
          <cell r="I937">
            <v>2891.82</v>
          </cell>
          <cell r="J937">
            <v>11567.28</v>
          </cell>
          <cell r="K937">
            <v>2895.78</v>
          </cell>
          <cell r="L937">
            <v>11583.12</v>
          </cell>
          <cell r="M937">
            <v>-1.3675072001325672E-3</v>
          </cell>
          <cell r="N937">
            <v>-15.840000000000146</v>
          </cell>
        </row>
        <row r="938">
          <cell r="B938">
            <v>295</v>
          </cell>
          <cell r="D938" t="str">
            <v>M</v>
          </cell>
          <cell r="E938" t="str">
            <v>4.4.3.41</v>
          </cell>
          <cell r="F938" t="str">
            <v xml:space="preserve">Te aço c/  flanges DN 600 x 600 </v>
          </cell>
          <cell r="G938" t="str">
            <v>pc</v>
          </cell>
          <cell r="H938">
            <v>2</v>
          </cell>
          <cell r="I938">
            <v>3053.7700000000004</v>
          </cell>
          <cell r="J938">
            <v>6107.54</v>
          </cell>
          <cell r="K938">
            <v>3051.84</v>
          </cell>
          <cell r="L938">
            <v>6103.68</v>
          </cell>
          <cell r="M938">
            <v>6.3240536856468132E-4</v>
          </cell>
          <cell r="N938">
            <v>3.8599999999996726</v>
          </cell>
        </row>
        <row r="939">
          <cell r="B939">
            <v>278</v>
          </cell>
          <cell r="D939" t="str">
            <v>M</v>
          </cell>
          <cell r="E939" t="str">
            <v>4.4.3.24</v>
          </cell>
          <cell r="F939" t="str">
            <v>Te rd aço c/  flanges DN 1000 x 500 (peça especial)</v>
          </cell>
          <cell r="G939" t="str">
            <v>pc</v>
          </cell>
          <cell r="H939">
            <v>4</v>
          </cell>
          <cell r="I939">
            <v>10153.200000000001</v>
          </cell>
          <cell r="J939">
            <v>40612.800000000003</v>
          </cell>
          <cell r="K939">
            <v>10150</v>
          </cell>
          <cell r="L939">
            <v>40600</v>
          </cell>
          <cell r="M939">
            <v>3.1527093596062095E-4</v>
          </cell>
          <cell r="N939">
            <v>12.80000000000291</v>
          </cell>
        </row>
        <row r="940">
          <cell r="B940">
            <v>292</v>
          </cell>
          <cell r="D940" t="str">
            <v>M</v>
          </cell>
          <cell r="E940" t="str">
            <v>4.4.3.38</v>
          </cell>
          <cell r="F940" t="str">
            <v xml:space="preserve">Te aço c/ pontas p/ junta alvenius DN 600 x 600 </v>
          </cell>
          <cell r="G940" t="str">
            <v>pc</v>
          </cell>
          <cell r="H940">
            <v>2</v>
          </cell>
          <cell r="I940">
            <v>3048.0999999999995</v>
          </cell>
          <cell r="J940">
            <v>6096.2</v>
          </cell>
          <cell r="K940">
            <v>3051.84</v>
          </cell>
          <cell r="L940">
            <v>6103.68</v>
          </cell>
          <cell r="M940">
            <v>-1.2254901960786491E-3</v>
          </cell>
          <cell r="N940">
            <v>-7.4800000000004729</v>
          </cell>
        </row>
        <row r="941">
          <cell r="B941">
            <v>154</v>
          </cell>
          <cell r="D941" t="str">
            <v>M</v>
          </cell>
          <cell r="E941" t="str">
            <v>3.4.1.14</v>
          </cell>
          <cell r="F941" t="str">
            <v>Tê com Flanges nas três extremidades TFL PN-10, DN 100  18,800 kg</v>
          </cell>
          <cell r="G941" t="str">
            <v>un</v>
          </cell>
          <cell r="H941">
            <v>9</v>
          </cell>
          <cell r="I941">
            <v>62.519999999999996</v>
          </cell>
          <cell r="J941">
            <v>562.67999999999995</v>
          </cell>
          <cell r="K941">
            <v>62.86</v>
          </cell>
          <cell r="L941">
            <v>565.74</v>
          </cell>
          <cell r="M941">
            <v>-5.4088450524976128E-3</v>
          </cell>
          <cell r="N941">
            <v>-3.0600000000000591</v>
          </cell>
        </row>
        <row r="942">
          <cell r="B942">
            <v>4215</v>
          </cell>
          <cell r="D942" t="str">
            <v>M</v>
          </cell>
          <cell r="E942" t="str">
            <v>10.7.2.1.9</v>
          </cell>
          <cell r="F942" t="str">
            <v>Te fofo c/flanges PN 10 DN 200mm</v>
          </cell>
          <cell r="G942" t="str">
            <v>pc</v>
          </cell>
          <cell r="H942">
            <v>20</v>
          </cell>
          <cell r="I942">
            <v>325.68</v>
          </cell>
          <cell r="J942">
            <v>6513.6</v>
          </cell>
          <cell r="K942">
            <v>325</v>
          </cell>
          <cell r="L942">
            <v>6500</v>
          </cell>
          <cell r="M942">
            <v>2.0923076923076156E-3</v>
          </cell>
          <cell r="N942">
            <v>13.600000000000364</v>
          </cell>
        </row>
        <row r="943">
          <cell r="B943">
            <v>3153</v>
          </cell>
          <cell r="D943" t="str">
            <v>M</v>
          </cell>
          <cell r="E943" t="str">
            <v>6.5.12.14</v>
          </cell>
          <cell r="F943" t="str">
            <v>Tê c/ flanges FoFo PN 10, DN (150x100)mm</v>
          </cell>
          <cell r="G943" t="str">
            <v>pç</v>
          </cell>
          <cell r="H943">
            <v>1</v>
          </cell>
          <cell r="I943">
            <v>97.29</v>
          </cell>
          <cell r="J943">
            <v>97.29</v>
          </cell>
          <cell r="K943">
            <v>98.14</v>
          </cell>
          <cell r="L943">
            <v>98.14</v>
          </cell>
          <cell r="M943">
            <v>-8.6610963929080187E-3</v>
          </cell>
          <cell r="N943">
            <v>-0.84999999999999432</v>
          </cell>
        </row>
        <row r="944">
          <cell r="B944">
            <v>3152</v>
          </cell>
          <cell r="D944" t="str">
            <v>M</v>
          </cell>
          <cell r="E944" t="str">
            <v>6.5.12.13</v>
          </cell>
          <cell r="F944" t="str">
            <v xml:space="preserve">Tê c/ flanges FoFo PN 10, DN (150x150)mm </v>
          </cell>
          <cell r="G944" t="str">
            <v>pç</v>
          </cell>
          <cell r="H944">
            <v>2</v>
          </cell>
          <cell r="I944">
            <v>88.8</v>
          </cell>
          <cell r="J944">
            <v>177.6</v>
          </cell>
          <cell r="K944">
            <v>88.9</v>
          </cell>
          <cell r="L944">
            <v>177.8</v>
          </cell>
          <cell r="M944">
            <v>-1.1248593925760053E-3</v>
          </cell>
          <cell r="N944">
            <v>-0.20000000000001705</v>
          </cell>
        </row>
        <row r="945">
          <cell r="B945">
            <v>3789</v>
          </cell>
          <cell r="D945" t="str">
            <v>M</v>
          </cell>
          <cell r="E945" t="str">
            <v>8.5.12.15</v>
          </cell>
          <cell r="F945" t="str">
            <v xml:space="preserve">Tê c/ flanges FoFo PN 10, DN (200x100)mm </v>
          </cell>
          <cell r="G945" t="str">
            <v>pç</v>
          </cell>
          <cell r="H945">
            <v>2</v>
          </cell>
          <cell r="I945">
            <v>138.19</v>
          </cell>
          <cell r="J945">
            <v>276.38</v>
          </cell>
          <cell r="K945">
            <v>138</v>
          </cell>
          <cell r="L945">
            <v>276</v>
          </cell>
          <cell r="M945">
            <v>1.3768115942027759E-3</v>
          </cell>
          <cell r="N945">
            <v>0.37999999999999545</v>
          </cell>
        </row>
        <row r="946">
          <cell r="B946">
            <v>3788</v>
          </cell>
          <cell r="D946" t="str">
            <v>M</v>
          </cell>
          <cell r="E946" t="str">
            <v>8.5.12.14</v>
          </cell>
          <cell r="F946" t="str">
            <v xml:space="preserve">Tê c/ flanges FoFo PN 10, DN (200x150)mm </v>
          </cell>
          <cell r="G946" t="str">
            <v>pç</v>
          </cell>
          <cell r="H946">
            <v>4</v>
          </cell>
          <cell r="I946">
            <v>253.26999999999998</v>
          </cell>
          <cell r="J946">
            <v>1013.08</v>
          </cell>
          <cell r="K946">
            <v>253.39</v>
          </cell>
          <cell r="L946">
            <v>1013.56</v>
          </cell>
          <cell r="M946">
            <v>-4.735782785429965E-4</v>
          </cell>
          <cell r="N946">
            <v>-0.4799999999999045</v>
          </cell>
        </row>
        <row r="947">
          <cell r="B947">
            <v>2425</v>
          </cell>
          <cell r="D947" t="str">
            <v>M</v>
          </cell>
          <cell r="E947" t="str">
            <v>3.5.12.14</v>
          </cell>
          <cell r="F947" t="str">
            <v xml:space="preserve">Tê c/ flanges FoFo PN 10, DN (250x100)mm </v>
          </cell>
          <cell r="G947" t="str">
            <v>pç</v>
          </cell>
          <cell r="H947">
            <v>2</v>
          </cell>
          <cell r="I947">
            <v>318.12</v>
          </cell>
          <cell r="J947">
            <v>636.24</v>
          </cell>
          <cell r="K947">
            <v>318.44</v>
          </cell>
          <cell r="L947">
            <v>636.88</v>
          </cell>
          <cell r="M947">
            <v>-1.0048988820500204E-3</v>
          </cell>
          <cell r="N947">
            <v>-0.63999999999998636</v>
          </cell>
        </row>
        <row r="948">
          <cell r="B948">
            <v>2424</v>
          </cell>
          <cell r="D948" t="str">
            <v>M</v>
          </cell>
          <cell r="E948" t="str">
            <v>3.5.12.13</v>
          </cell>
          <cell r="F948" t="str">
            <v xml:space="preserve">Tê c/ flanges FoFo PN 10, DN (250x200)mm </v>
          </cell>
          <cell r="G948" t="str">
            <v>pç</v>
          </cell>
          <cell r="H948">
            <v>4</v>
          </cell>
          <cell r="I948">
            <v>415.39</v>
          </cell>
          <cell r="J948">
            <v>1661.56</v>
          </cell>
          <cell r="K948">
            <v>416.26</v>
          </cell>
          <cell r="L948">
            <v>1665.04</v>
          </cell>
          <cell r="M948">
            <v>-2.0900398789218677E-3</v>
          </cell>
          <cell r="N948">
            <v>-3.4800000000000182</v>
          </cell>
        </row>
        <row r="949">
          <cell r="B949">
            <v>999</v>
          </cell>
          <cell r="D949" t="str">
            <v>M</v>
          </cell>
          <cell r="E949" t="str">
            <v>7.5.4.1.16</v>
          </cell>
          <cell r="F949" t="str">
            <v>Te C/Flanges Fofo PN-10 DN 400x200</v>
          </cell>
          <cell r="G949" t="str">
            <v>pç</v>
          </cell>
          <cell r="H949">
            <v>1</v>
          </cell>
          <cell r="I949">
            <v>748.62</v>
          </cell>
          <cell r="J949">
            <v>748.62</v>
          </cell>
          <cell r="K949">
            <v>749.15</v>
          </cell>
          <cell r="L949">
            <v>749.15</v>
          </cell>
          <cell r="M949">
            <v>-7.074684642595086E-4</v>
          </cell>
          <cell r="N949">
            <v>-0.52999999999997272</v>
          </cell>
        </row>
        <row r="950">
          <cell r="B950">
            <v>3503</v>
          </cell>
          <cell r="D950" t="str">
            <v>M</v>
          </cell>
          <cell r="E950" t="str">
            <v>7.5.12.13</v>
          </cell>
          <cell r="F950" t="str">
            <v xml:space="preserve">Tê c/ flanges FoFo PN 10, DN (500x200)mm </v>
          </cell>
          <cell r="G950" t="str">
            <v>pç</v>
          </cell>
          <cell r="H950">
            <v>1</v>
          </cell>
          <cell r="I950">
            <v>1292.03</v>
          </cell>
          <cell r="J950">
            <v>1292.03</v>
          </cell>
          <cell r="K950">
            <v>1292.03</v>
          </cell>
          <cell r="L950">
            <v>1292.03</v>
          </cell>
          <cell r="M950">
            <v>0</v>
          </cell>
          <cell r="N950">
            <v>0</v>
          </cell>
        </row>
        <row r="951">
          <cell r="B951">
            <v>3502</v>
          </cell>
          <cell r="D951" t="str">
            <v>M</v>
          </cell>
          <cell r="E951" t="str">
            <v>7.5.12.12</v>
          </cell>
          <cell r="F951" t="str">
            <v xml:space="preserve">Tê c/ flanges FoFo PN 10, DN (500x400)mm </v>
          </cell>
          <cell r="G951" t="str">
            <v>pç</v>
          </cell>
          <cell r="H951">
            <v>2</v>
          </cell>
          <cell r="I951">
            <v>1600.3799999999999</v>
          </cell>
          <cell r="J951">
            <v>3200.76</v>
          </cell>
          <cell r="K951">
            <v>1600.04</v>
          </cell>
          <cell r="L951">
            <v>3200.08</v>
          </cell>
          <cell r="M951">
            <v>2.1249468763273605E-4</v>
          </cell>
          <cell r="N951">
            <v>0.68000000000029104</v>
          </cell>
        </row>
        <row r="952">
          <cell r="B952">
            <v>429</v>
          </cell>
          <cell r="D952" t="str">
            <v>M</v>
          </cell>
          <cell r="E952" t="str">
            <v>7.1.6.5</v>
          </cell>
          <cell r="F952" t="str">
            <v>Te FoFo c/ bolsas e flange PN 10 DN 300  101,500kg</v>
          </cell>
          <cell r="G952" t="str">
            <v>pç</v>
          </cell>
          <cell r="H952">
            <v>2</v>
          </cell>
          <cell r="I952">
            <v>500.31</v>
          </cell>
          <cell r="J952">
            <v>1000.62</v>
          </cell>
          <cell r="K952">
            <v>500.59</v>
          </cell>
          <cell r="L952">
            <v>1001.18</v>
          </cell>
          <cell r="M952">
            <v>-5.5933997882495756E-4</v>
          </cell>
          <cell r="N952">
            <v>-0.55999999999994543</v>
          </cell>
        </row>
        <row r="953">
          <cell r="B953">
            <v>426</v>
          </cell>
          <cell r="D953" t="str">
            <v>M</v>
          </cell>
          <cell r="E953" t="str">
            <v>7.1.6.2</v>
          </cell>
          <cell r="F953" t="str">
            <v>Te FoFo c/ bolsas e flange JMF PN 10 DN 400x100 136,000kg</v>
          </cell>
          <cell r="G953" t="str">
            <v>pc</v>
          </cell>
          <cell r="H953">
            <v>3</v>
          </cell>
          <cell r="I953">
            <v>986.28000000000009</v>
          </cell>
          <cell r="J953">
            <v>2958.84</v>
          </cell>
          <cell r="K953">
            <v>986.22</v>
          </cell>
          <cell r="L953">
            <v>2958.66</v>
          </cell>
          <cell r="M953">
            <v>6.0838352497372128E-5</v>
          </cell>
          <cell r="N953">
            <v>0.18000000000029104</v>
          </cell>
        </row>
        <row r="954">
          <cell r="B954">
            <v>427</v>
          </cell>
          <cell r="D954" t="str">
            <v>M</v>
          </cell>
          <cell r="E954" t="str">
            <v>7.1.6.3</v>
          </cell>
          <cell r="F954" t="str">
            <v>Te FoFo c/ bolsas e flange JMF PN 10 DN 400x200 175,000kg</v>
          </cell>
          <cell r="G954" t="str">
            <v>pc</v>
          </cell>
          <cell r="H954">
            <v>3</v>
          </cell>
          <cell r="I954">
            <v>1144.5099999999998</v>
          </cell>
          <cell r="J954">
            <v>3433.53</v>
          </cell>
          <cell r="K954">
            <v>1145.17</v>
          </cell>
          <cell r="L954">
            <v>3435.51</v>
          </cell>
          <cell r="M954">
            <v>-5.7633364478659743E-4</v>
          </cell>
          <cell r="N954">
            <v>-1.9800000000000182</v>
          </cell>
        </row>
        <row r="955">
          <cell r="B955">
            <v>428</v>
          </cell>
          <cell r="D955" t="str">
            <v>M</v>
          </cell>
          <cell r="E955" t="str">
            <v>7.1.6.4</v>
          </cell>
          <cell r="F955" t="str">
            <v>Te FoFo c/ bolsas e flange JMF PN 10 DN 400x300 182,00kg</v>
          </cell>
          <cell r="G955" t="str">
            <v>pc</v>
          </cell>
          <cell r="H955">
            <v>1</v>
          </cell>
          <cell r="I955">
            <v>1318.5900000000001</v>
          </cell>
          <cell r="J955">
            <v>1318.59</v>
          </cell>
          <cell r="K955">
            <v>1318.57</v>
          </cell>
          <cell r="L955">
            <v>1318.57</v>
          </cell>
          <cell r="M955">
            <v>1.5167947094330003E-5</v>
          </cell>
          <cell r="N955">
            <v>1.999999999998181E-2</v>
          </cell>
        </row>
        <row r="956">
          <cell r="B956">
            <v>530</v>
          </cell>
          <cell r="D956" t="str">
            <v>M</v>
          </cell>
          <cell r="E956" t="str">
            <v>7.2.4.2.8</v>
          </cell>
          <cell r="F956" t="str">
            <v>Tê C/Bolsas JGS FºFº DN 150mm Inclusive anel de borracha</v>
          </cell>
          <cell r="G956" t="str">
            <v>un</v>
          </cell>
          <cell r="H956">
            <v>3</v>
          </cell>
          <cell r="I956">
            <v>90.53</v>
          </cell>
          <cell r="J956">
            <v>271.58999999999997</v>
          </cell>
          <cell r="K956">
            <v>90.78</v>
          </cell>
          <cell r="L956">
            <v>272.33999999999997</v>
          </cell>
          <cell r="M956">
            <v>-2.7539105529852392E-3</v>
          </cell>
          <cell r="N956">
            <v>-0.75</v>
          </cell>
        </row>
        <row r="957">
          <cell r="B957">
            <v>1418</v>
          </cell>
          <cell r="D957" t="str">
            <v>M</v>
          </cell>
          <cell r="E957" t="str">
            <v>12.5.15</v>
          </cell>
          <cell r="F957" t="str">
            <v>Tê FoFo JGS DN 150 30,800 kg</v>
          </cell>
          <cell r="G957" t="str">
            <v>pç</v>
          </cell>
          <cell r="H957">
            <v>2</v>
          </cell>
          <cell r="I957">
            <v>90.53</v>
          </cell>
          <cell r="J957">
            <v>181.06</v>
          </cell>
          <cell r="K957">
            <v>90.78</v>
          </cell>
          <cell r="L957">
            <v>181.56</v>
          </cell>
          <cell r="M957">
            <v>-2.7539105529852392E-3</v>
          </cell>
          <cell r="N957">
            <v>-0.5</v>
          </cell>
        </row>
        <row r="958">
          <cell r="B958">
            <v>531</v>
          </cell>
          <cell r="D958" t="str">
            <v>M</v>
          </cell>
          <cell r="E958" t="str">
            <v>7.2.4.2.9</v>
          </cell>
          <cell r="F958" t="str">
            <v>Tê C/Bolsas JGS FºFº DN 200mm Inclusive anel de borracha</v>
          </cell>
          <cell r="G958" t="str">
            <v>un</v>
          </cell>
          <cell r="H958">
            <v>2</v>
          </cell>
          <cell r="I958">
            <v>144.51999999999998</v>
          </cell>
          <cell r="J958">
            <v>289.04000000000002</v>
          </cell>
          <cell r="K958">
            <v>144.75</v>
          </cell>
          <cell r="L958">
            <v>289.5</v>
          </cell>
          <cell r="M958">
            <v>-1.5889464594128766E-3</v>
          </cell>
          <cell r="N958">
            <v>-0.45999999999997954</v>
          </cell>
        </row>
        <row r="959">
          <cell r="B959">
            <v>532</v>
          </cell>
          <cell r="D959" t="str">
            <v>M</v>
          </cell>
          <cell r="E959" t="str">
            <v>7.2.4.2.10</v>
          </cell>
          <cell r="F959" t="str">
            <v>Tê C/Bolsas JGS FºFº DN 300mm Inclusive anel de borracha</v>
          </cell>
          <cell r="G959" t="str">
            <v>un</v>
          </cell>
          <cell r="H959">
            <v>1</v>
          </cell>
          <cell r="I959">
            <v>240.62</v>
          </cell>
          <cell r="J959">
            <v>240.62</v>
          </cell>
          <cell r="K959">
            <v>240.44</v>
          </cell>
          <cell r="L959">
            <v>240.44</v>
          </cell>
          <cell r="M959">
            <v>7.4862751622029045E-4</v>
          </cell>
          <cell r="N959">
            <v>0.18000000000000682</v>
          </cell>
        </row>
        <row r="960">
          <cell r="B960">
            <v>442</v>
          </cell>
          <cell r="D960" t="str">
            <v>M</v>
          </cell>
          <cell r="E960" t="str">
            <v>7.1.6.18</v>
          </cell>
          <cell r="F960" t="str">
            <v>Tê c/ bolsas je FoFo Dn 500  205,900kg</v>
          </cell>
          <cell r="G960" t="str">
            <v>pc</v>
          </cell>
          <cell r="H960">
            <v>1</v>
          </cell>
          <cell r="I960">
            <v>809.81000000000006</v>
          </cell>
          <cell r="J960">
            <v>809.81</v>
          </cell>
          <cell r="K960">
            <v>809.02</v>
          </cell>
          <cell r="L960">
            <v>809.02</v>
          </cell>
          <cell r="M960">
            <v>9.7649007441114044E-4</v>
          </cell>
          <cell r="N960">
            <v>0.78999999999996362</v>
          </cell>
        </row>
        <row r="961">
          <cell r="B961">
            <v>4248</v>
          </cell>
          <cell r="D961" t="str">
            <v>M</v>
          </cell>
          <cell r="E961" t="str">
            <v>10.7.2.6.7</v>
          </cell>
          <cell r="F961" t="str">
            <v>Tê c/bolsas  FoFo PN 10 DN 600mm</v>
          </cell>
          <cell r="G961" t="str">
            <v>pc</v>
          </cell>
          <cell r="H961">
            <v>2</v>
          </cell>
          <cell r="I961">
            <v>997.07</v>
          </cell>
          <cell r="J961">
            <v>1994.14</v>
          </cell>
          <cell r="K961">
            <v>997.07</v>
          </cell>
          <cell r="L961">
            <v>1994.14</v>
          </cell>
          <cell r="M961">
            <v>0</v>
          </cell>
          <cell r="N961">
            <v>0</v>
          </cell>
        </row>
        <row r="962">
          <cell r="B962">
            <v>527</v>
          </cell>
          <cell r="D962" t="str">
            <v>M</v>
          </cell>
          <cell r="E962" t="str">
            <v>7.2.4.2.5</v>
          </cell>
          <cell r="F962" t="str">
            <v>Tê de Redução C/Bolsas JGS FºFº DN (150 x 100)mm Inclusive anel de borracha</v>
          </cell>
          <cell r="G962" t="str">
            <v>pç</v>
          </cell>
          <cell r="H962">
            <v>2</v>
          </cell>
          <cell r="I962">
            <v>80.98</v>
          </cell>
          <cell r="J962">
            <v>161.96</v>
          </cell>
          <cell r="K962">
            <v>80.959999999999994</v>
          </cell>
          <cell r="L962">
            <v>161.91999999999999</v>
          </cell>
          <cell r="M962">
            <v>2.4703557312255597E-4</v>
          </cell>
          <cell r="N962">
            <v>4.0000000000020464E-2</v>
          </cell>
        </row>
        <row r="963">
          <cell r="B963">
            <v>1419</v>
          </cell>
          <cell r="D963" t="str">
            <v>M</v>
          </cell>
          <cell r="E963" t="str">
            <v>12.5.16</v>
          </cell>
          <cell r="F963" t="str">
            <v>Tê FoFo JGS DN 150x100 26,000 kg</v>
          </cell>
          <cell r="G963" t="str">
            <v>pç</v>
          </cell>
          <cell r="H963">
            <v>1</v>
          </cell>
          <cell r="I963">
            <v>80.98</v>
          </cell>
          <cell r="J963">
            <v>80.98</v>
          </cell>
          <cell r="K963">
            <v>80.959999999999994</v>
          </cell>
          <cell r="L963">
            <v>80.959999999999994</v>
          </cell>
          <cell r="M963">
            <v>2.4703557312255597E-4</v>
          </cell>
          <cell r="N963">
            <v>2.0000000000010232E-2</v>
          </cell>
        </row>
        <row r="964">
          <cell r="B964">
            <v>528</v>
          </cell>
          <cell r="D964" t="str">
            <v>M</v>
          </cell>
          <cell r="E964" t="str">
            <v>7.2.4.2.6</v>
          </cell>
          <cell r="F964" t="str">
            <v>Tê de Redução C/Bolsas JGS FºFº DN (200 x 100)mm Inclusive anel de borracha</v>
          </cell>
          <cell r="G964" t="str">
            <v>pç</v>
          </cell>
          <cell r="H964">
            <v>1</v>
          </cell>
          <cell r="I964">
            <v>98.059999999999988</v>
          </cell>
          <cell r="J964">
            <v>98.06</v>
          </cell>
          <cell r="K964">
            <v>98.14</v>
          </cell>
          <cell r="L964">
            <v>98.14</v>
          </cell>
          <cell r="M964">
            <v>-8.1516201345033235E-4</v>
          </cell>
          <cell r="N964">
            <v>-7.9999999999998295E-2</v>
          </cell>
        </row>
        <row r="965">
          <cell r="B965">
            <v>1420</v>
          </cell>
          <cell r="D965" t="str">
            <v>M</v>
          </cell>
          <cell r="E965" t="str">
            <v>12.5.17</v>
          </cell>
          <cell r="F965" t="str">
            <v>Tê FoFo JGS DN 200x100 36,700 kg</v>
          </cell>
          <cell r="G965" t="str">
            <v>pç</v>
          </cell>
          <cell r="H965">
            <v>1</v>
          </cell>
          <cell r="I965">
            <v>98.059999999999988</v>
          </cell>
          <cell r="J965">
            <v>98.06</v>
          </cell>
          <cell r="K965">
            <v>98.14</v>
          </cell>
          <cell r="L965">
            <v>98.14</v>
          </cell>
          <cell r="M965">
            <v>-8.1516201345033235E-4</v>
          </cell>
          <cell r="N965">
            <v>-7.9999999999998295E-2</v>
          </cell>
        </row>
        <row r="966">
          <cell r="B966">
            <v>529</v>
          </cell>
          <cell r="D966" t="str">
            <v>M</v>
          </cell>
          <cell r="E966" t="str">
            <v>7.2.4.2.7</v>
          </cell>
          <cell r="F966" t="str">
            <v>Tê de Redução C/Bolsas JGS FºFº DN (250 x 100)mm Inclusive anel de borracha</v>
          </cell>
          <cell r="G966" t="str">
            <v>pç</v>
          </cell>
          <cell r="H966">
            <v>2</v>
          </cell>
          <cell r="I966">
            <v>121.42</v>
          </cell>
          <cell r="J966">
            <v>242.84</v>
          </cell>
          <cell r="K966">
            <v>121.44</v>
          </cell>
          <cell r="L966">
            <v>242.88</v>
          </cell>
          <cell r="M966">
            <v>-1.6469038208166698E-4</v>
          </cell>
          <cell r="N966">
            <v>-3.9999999999992042E-2</v>
          </cell>
        </row>
        <row r="967">
          <cell r="B967">
            <v>1421</v>
          </cell>
          <cell r="D967" t="str">
            <v>M</v>
          </cell>
          <cell r="E967" t="str">
            <v>12.5.18</v>
          </cell>
          <cell r="F967" t="str">
            <v>Tê FoFo JGS DN 300x200 76,600 kg</v>
          </cell>
          <cell r="G967" t="str">
            <v>pç</v>
          </cell>
          <cell r="H967">
            <v>1</v>
          </cell>
          <cell r="I967">
            <v>210.95000000000002</v>
          </cell>
          <cell r="J967">
            <v>210.95</v>
          </cell>
          <cell r="K967">
            <v>211</v>
          </cell>
          <cell r="L967">
            <v>211</v>
          </cell>
          <cell r="M967">
            <v>-2.3696682464446894E-4</v>
          </cell>
          <cell r="N967">
            <v>-5.0000000000011369E-2</v>
          </cell>
        </row>
        <row r="968">
          <cell r="B968">
            <v>4221</v>
          </cell>
          <cell r="D968" t="str">
            <v>M</v>
          </cell>
          <cell r="E968" t="str">
            <v>10.7.2.2.2</v>
          </cell>
          <cell r="F968" t="str">
            <v>Te fofo c/bolsas PN 10 DN (300x200)mm</v>
          </cell>
          <cell r="G968" t="str">
            <v>pc</v>
          </cell>
          <cell r="H968">
            <v>16</v>
          </cell>
          <cell r="I968">
            <v>210.95000000000002</v>
          </cell>
          <cell r="J968">
            <v>3375.2</v>
          </cell>
          <cell r="K968">
            <v>211</v>
          </cell>
          <cell r="L968">
            <v>3376</v>
          </cell>
          <cell r="M968">
            <v>-2.3696682464446894E-4</v>
          </cell>
          <cell r="N968">
            <v>-0.8000000000001819</v>
          </cell>
        </row>
        <row r="969">
          <cell r="B969">
            <v>4222</v>
          </cell>
          <cell r="D969" t="str">
            <v>M</v>
          </cell>
          <cell r="E969" t="str">
            <v>10.7.2.2.3</v>
          </cell>
          <cell r="F969" t="str">
            <v>Te fofo c/bolsas PN 10 DN (400x300)mm</v>
          </cell>
          <cell r="G969" t="str">
            <v>pc</v>
          </cell>
          <cell r="H969">
            <v>2</v>
          </cell>
          <cell r="I969">
            <v>403.05</v>
          </cell>
          <cell r="J969">
            <v>806.1</v>
          </cell>
          <cell r="K969">
            <v>403.44</v>
          </cell>
          <cell r="L969">
            <v>806.88</v>
          </cell>
          <cell r="M969">
            <v>-9.6668649613318447E-4</v>
          </cell>
          <cell r="N969">
            <v>-0.77999999999997272</v>
          </cell>
        </row>
        <row r="970">
          <cell r="B970">
            <v>595</v>
          </cell>
          <cell r="D970" t="str">
            <v>M</v>
          </cell>
          <cell r="E970" t="str">
            <v>7.2.5.2.11</v>
          </cell>
          <cell r="F970" t="str">
            <v>Tê PVC-PBA (NBR 10351) P/ Rede de Água 90G BBB DN 50mm</v>
          </cell>
          <cell r="G970" t="str">
            <v>un</v>
          </cell>
          <cell r="H970">
            <v>64</v>
          </cell>
          <cell r="I970">
            <v>3.0200000000000005</v>
          </cell>
          <cell r="J970">
            <v>193.28</v>
          </cell>
          <cell r="K970">
            <v>3</v>
          </cell>
          <cell r="L970">
            <v>192</v>
          </cell>
          <cell r="M970">
            <v>6.6666666666668206E-3</v>
          </cell>
          <cell r="N970">
            <v>1.2800000000000011</v>
          </cell>
        </row>
        <row r="971">
          <cell r="B971">
            <v>596</v>
          </cell>
          <cell r="D971" t="str">
            <v>M</v>
          </cell>
          <cell r="E971" t="str">
            <v>7.2.5.2.12</v>
          </cell>
          <cell r="F971" t="str">
            <v>Tê PVC-PBA (NBR 10351) P/ Rede de Água 90G BBB DN 75mm</v>
          </cell>
          <cell r="G971" t="str">
            <v>un</v>
          </cell>
          <cell r="H971">
            <v>4</v>
          </cell>
          <cell r="I971">
            <v>7.57</v>
          </cell>
          <cell r="J971">
            <v>30.28</v>
          </cell>
          <cell r="K971">
            <v>7.52</v>
          </cell>
          <cell r="L971">
            <v>30.08</v>
          </cell>
          <cell r="M971">
            <v>6.6489361702128935E-3</v>
          </cell>
          <cell r="N971">
            <v>0.20000000000000284</v>
          </cell>
        </row>
        <row r="972">
          <cell r="B972">
            <v>597</v>
          </cell>
          <cell r="D972" t="str">
            <v>M</v>
          </cell>
          <cell r="E972" t="str">
            <v>7.2.5.2.13</v>
          </cell>
          <cell r="F972" t="str">
            <v>Tê PVC-PBA (NBR 10351) P/ Rede de Água 90G BBB DN 100mm</v>
          </cell>
          <cell r="G972" t="str">
            <v>un</v>
          </cell>
          <cell r="H972">
            <v>1</v>
          </cell>
          <cell r="I972">
            <v>13.91</v>
          </cell>
          <cell r="J972">
            <v>13.91</v>
          </cell>
          <cell r="K972">
            <v>13.96</v>
          </cell>
          <cell r="L972">
            <v>13.96</v>
          </cell>
          <cell r="M972">
            <v>-3.5816618911175269E-3</v>
          </cell>
          <cell r="N972">
            <v>-5.0000000000000711E-2</v>
          </cell>
        </row>
        <row r="973">
          <cell r="B973">
            <v>1502</v>
          </cell>
          <cell r="D973" t="str">
            <v>M</v>
          </cell>
          <cell r="E973" t="str">
            <v>13.5.16</v>
          </cell>
          <cell r="F973" t="str">
            <v>Tê em PVC PBA JE cl20 DN 75</v>
          </cell>
          <cell r="G973" t="str">
            <v>pç</v>
          </cell>
          <cell r="H973">
            <v>3</v>
          </cell>
          <cell r="I973">
            <v>7.57</v>
          </cell>
          <cell r="J973">
            <v>22.71</v>
          </cell>
          <cell r="K973">
            <v>7.52</v>
          </cell>
          <cell r="L973">
            <v>22.56</v>
          </cell>
          <cell r="M973">
            <v>6.6489361702128935E-3</v>
          </cell>
          <cell r="N973">
            <v>0.15000000000000213</v>
          </cell>
        </row>
        <row r="974">
          <cell r="B974">
            <v>592</v>
          </cell>
          <cell r="D974" t="str">
            <v>M</v>
          </cell>
          <cell r="E974" t="str">
            <v>7.2.5.2.8</v>
          </cell>
          <cell r="F974" t="str">
            <v>Tê de Redução c/ Bolsas JGS  em PVC-PBA ( 75 x 50)mm P/ Rede de Água 90G BBBB</v>
          </cell>
          <cell r="G974" t="str">
            <v>un</v>
          </cell>
          <cell r="H974">
            <v>14</v>
          </cell>
          <cell r="I974">
            <v>6.1999999999999993</v>
          </cell>
          <cell r="J974">
            <v>86.8</v>
          </cell>
          <cell r="K974">
            <v>6.25</v>
          </cell>
          <cell r="L974">
            <v>87.5</v>
          </cell>
          <cell r="M974">
            <v>-8.0000000000001181E-3</v>
          </cell>
          <cell r="N974">
            <v>-0.70000000000000284</v>
          </cell>
        </row>
        <row r="975">
          <cell r="B975">
            <v>593</v>
          </cell>
          <cell r="D975" t="str">
            <v>M</v>
          </cell>
          <cell r="E975" t="str">
            <v>7.2.5.2.9</v>
          </cell>
          <cell r="F975" t="str">
            <v xml:space="preserve">Tê de Redução c/ Bolsas JGS  em PVC-PBA ( 100 x 50)mm P/ Rede de Água 90G BBBB </v>
          </cell>
          <cell r="G975" t="str">
            <v>un</v>
          </cell>
          <cell r="H975">
            <v>4</v>
          </cell>
          <cell r="I975">
            <v>11.350000000000001</v>
          </cell>
          <cell r="J975">
            <v>45.4</v>
          </cell>
          <cell r="K975">
            <v>11.31</v>
          </cell>
          <cell r="L975">
            <v>45.24</v>
          </cell>
          <cell r="M975">
            <v>3.5366931918656697E-3</v>
          </cell>
          <cell r="N975">
            <v>0.15999999999999659</v>
          </cell>
        </row>
        <row r="976">
          <cell r="B976">
            <v>594</v>
          </cell>
          <cell r="D976" t="str">
            <v>M</v>
          </cell>
          <cell r="E976" t="str">
            <v>7.2.5.2.10</v>
          </cell>
          <cell r="F976" t="str">
            <v>Tê de Redução c/ Bolsas JGS  em PVC-PBA ( 100 x 75)mm P/ Rede de Água 90G BBBB</v>
          </cell>
          <cell r="G976" t="str">
            <v>un</v>
          </cell>
          <cell r="H976">
            <v>2</v>
          </cell>
          <cell r="I976">
            <v>12.399999999999999</v>
          </cell>
          <cell r="J976">
            <v>24.8</v>
          </cell>
          <cell r="K976">
            <v>12.36</v>
          </cell>
          <cell r="L976">
            <v>24.72</v>
          </cell>
          <cell r="M976">
            <v>3.2362459546924072E-3</v>
          </cell>
          <cell r="N976">
            <v>8.0000000000001847E-2</v>
          </cell>
        </row>
        <row r="977">
          <cell r="B977">
            <v>2421</v>
          </cell>
          <cell r="D977" t="str">
            <v>M</v>
          </cell>
          <cell r="E977" t="str">
            <v>3.5.12.10</v>
          </cell>
          <cell r="F977" t="str">
            <v>Toco c/ Flanges FoFo PN 10, DN 100mm L=0,25m</v>
          </cell>
          <cell r="G977" t="str">
            <v>pç</v>
          </cell>
          <cell r="H977">
            <v>5</v>
          </cell>
          <cell r="I977">
            <v>124.32</v>
          </cell>
          <cell r="J977">
            <v>621.6</v>
          </cell>
          <cell r="K977">
            <v>124.88</v>
          </cell>
          <cell r="L977">
            <v>624.4</v>
          </cell>
          <cell r="M977">
            <v>-4.484304932735439E-3</v>
          </cell>
          <cell r="N977">
            <v>-2.7999999999999545</v>
          </cell>
        </row>
        <row r="978">
          <cell r="B978">
            <v>153</v>
          </cell>
          <cell r="D978" t="str">
            <v>M</v>
          </cell>
          <cell r="E978" t="str">
            <v>3.4.1.13</v>
          </cell>
          <cell r="F978" t="str">
            <v>Toco FoFo Flangeado PN  10 DN100  L=0,50 m</v>
          </cell>
          <cell r="G978" t="str">
            <v>un</v>
          </cell>
          <cell r="H978">
            <v>1</v>
          </cell>
          <cell r="I978">
            <v>138.19</v>
          </cell>
          <cell r="J978">
            <v>138.19</v>
          </cell>
          <cell r="K978">
            <v>137.9</v>
          </cell>
          <cell r="L978">
            <v>137.9</v>
          </cell>
          <cell r="M978">
            <v>2.1029731689630182E-3</v>
          </cell>
          <cell r="N978">
            <v>0.28999999999999204</v>
          </cell>
        </row>
        <row r="979">
          <cell r="B979">
            <v>3147</v>
          </cell>
          <cell r="D979" t="str">
            <v>M</v>
          </cell>
          <cell r="E979" t="str">
            <v>6.5.12.8</v>
          </cell>
          <cell r="F979" t="str">
            <v>Toco c/ Flanges FoFo PN 10, DN 150mm L=0,25m</v>
          </cell>
          <cell r="G979" t="str">
            <v>pç</v>
          </cell>
          <cell r="H979">
            <v>7</v>
          </cell>
          <cell r="I979">
            <v>145.94</v>
          </cell>
          <cell r="J979">
            <v>1021.58</v>
          </cell>
          <cell r="K979">
            <v>146.01</v>
          </cell>
          <cell r="L979">
            <v>1022.07</v>
          </cell>
          <cell r="M979">
            <v>-4.7941921786176511E-4</v>
          </cell>
          <cell r="N979">
            <v>-0.49000000000000909</v>
          </cell>
        </row>
        <row r="980">
          <cell r="B980">
            <v>2420</v>
          </cell>
          <cell r="D980" t="str">
            <v>M</v>
          </cell>
          <cell r="E980" t="str">
            <v>3.5.12.9</v>
          </cell>
          <cell r="F980" t="str">
            <v>Toco c/ Flanges FoFo PN 10, DN 200mm L=0,25m</v>
          </cell>
          <cell r="G980" t="str">
            <v>pç</v>
          </cell>
          <cell r="H980">
            <v>10</v>
          </cell>
          <cell r="I980">
            <v>307.31</v>
          </cell>
          <cell r="J980">
            <v>3073.1</v>
          </cell>
          <cell r="K980">
            <v>307.49</v>
          </cell>
          <cell r="L980">
            <v>3074.9</v>
          </cell>
          <cell r="M980">
            <v>-5.8538489056558785E-4</v>
          </cell>
          <cell r="N980">
            <v>-1.8000000000001819</v>
          </cell>
        </row>
        <row r="981">
          <cell r="B981">
            <v>3498</v>
          </cell>
          <cell r="D981" t="str">
            <v>M</v>
          </cell>
          <cell r="E981" t="str">
            <v>7.5.12.8</v>
          </cell>
          <cell r="F981" t="str">
            <v>Toco c/ Flanges FoFo PN 10, DN 400mm L=0,25m</v>
          </cell>
          <cell r="G981" t="str">
            <v>pç</v>
          </cell>
          <cell r="H981">
            <v>1</v>
          </cell>
          <cell r="I981">
            <v>979.25</v>
          </cell>
          <cell r="J981">
            <v>979.25</v>
          </cell>
          <cell r="K981">
            <v>979.77</v>
          </cell>
          <cell r="L981">
            <v>979.77</v>
          </cell>
          <cell r="M981">
            <v>-5.3073680557680358E-4</v>
          </cell>
          <cell r="N981">
            <v>-0.51999999999998181</v>
          </cell>
        </row>
        <row r="982">
          <cell r="B982">
            <v>3497</v>
          </cell>
          <cell r="D982" t="str">
            <v>M</v>
          </cell>
          <cell r="E982" t="str">
            <v>7.5.12.7</v>
          </cell>
          <cell r="F982" t="str">
            <v>Toco c/ Flanges FoFo PN 10, DN 500mm L=0,50m</v>
          </cell>
          <cell r="G982" t="str">
            <v>pç</v>
          </cell>
          <cell r="H982">
            <v>2</v>
          </cell>
          <cell r="I982">
            <v>1797.98</v>
          </cell>
          <cell r="J982">
            <v>3595.96</v>
          </cell>
          <cell r="K982">
            <v>1798.17</v>
          </cell>
          <cell r="L982">
            <v>3596.34</v>
          </cell>
          <cell r="M982">
            <v>-1.0566297958480853E-4</v>
          </cell>
          <cell r="N982">
            <v>-0.38000000000010914</v>
          </cell>
        </row>
        <row r="983">
          <cell r="B983">
            <v>989</v>
          </cell>
          <cell r="D983" t="str">
            <v>M</v>
          </cell>
          <cell r="E983" t="str">
            <v>7.5.4.1.6</v>
          </cell>
          <cell r="F983" t="str">
            <v>Toco c/flange e aba vedacao FoFo PN-10 DN 300</v>
          </cell>
          <cell r="G983" t="str">
            <v>pç</v>
          </cell>
          <cell r="H983">
            <v>1</v>
          </cell>
          <cell r="I983">
            <v>1005.51</v>
          </cell>
          <cell r="J983">
            <v>1005.51</v>
          </cell>
          <cell r="K983">
            <v>1005.87</v>
          </cell>
          <cell r="L983">
            <v>1005.87</v>
          </cell>
          <cell r="M983">
            <v>-3.5789913209460789E-4</v>
          </cell>
          <cell r="N983">
            <v>-0.36000000000001364</v>
          </cell>
        </row>
        <row r="984">
          <cell r="B984">
            <v>994</v>
          </cell>
          <cell r="D984" t="str">
            <v>M</v>
          </cell>
          <cell r="E984" t="str">
            <v>7.5.4.1.11</v>
          </cell>
          <cell r="F984" t="str">
            <v>Toco c/flange e aba vedacao FoFo PN-10 DN 400</v>
          </cell>
          <cell r="G984" t="str">
            <v>pç</v>
          </cell>
          <cell r="H984">
            <v>1</v>
          </cell>
          <cell r="I984">
            <v>1568.0700000000002</v>
          </cell>
          <cell r="J984">
            <v>1568.07</v>
          </cell>
          <cell r="K984">
            <v>1567.63</v>
          </cell>
          <cell r="L984">
            <v>1567.63</v>
          </cell>
          <cell r="M984">
            <v>2.8067847642621047E-4</v>
          </cell>
          <cell r="N984">
            <v>0.4399999999998272</v>
          </cell>
        </row>
        <row r="985">
          <cell r="B985">
            <v>1006</v>
          </cell>
          <cell r="D985" t="str">
            <v>M</v>
          </cell>
          <cell r="E985" t="str">
            <v>7.5.4.1.23</v>
          </cell>
          <cell r="F985" t="str">
            <v>Toco c/flange e aba vedacao FoFo PN-10 DN 400,  L=0,70m</v>
          </cell>
          <cell r="G985" t="str">
            <v>pç</v>
          </cell>
          <cell r="H985">
            <v>1</v>
          </cell>
          <cell r="I985">
            <v>1568.0700000000002</v>
          </cell>
          <cell r="J985">
            <v>1568.07</v>
          </cell>
          <cell r="K985">
            <v>1567.63</v>
          </cell>
          <cell r="L985">
            <v>1567.63</v>
          </cell>
          <cell r="M985">
            <v>2.8067847642621047E-4</v>
          </cell>
          <cell r="N985">
            <v>0.4399999999998272</v>
          </cell>
        </row>
        <row r="986">
          <cell r="B986">
            <v>1007</v>
          </cell>
          <cell r="D986" t="str">
            <v>M</v>
          </cell>
          <cell r="E986" t="str">
            <v>7.5.4.1.24</v>
          </cell>
          <cell r="F986" t="str">
            <v>Toco c/flange e aba vedacao FoFo PN-10 DN 400,  L=1,10m</v>
          </cell>
          <cell r="G986" t="str">
            <v>pç</v>
          </cell>
          <cell r="H986">
            <v>1</v>
          </cell>
          <cell r="I986">
            <v>1724.6299999999999</v>
          </cell>
          <cell r="J986">
            <v>1724.63</v>
          </cell>
          <cell r="K986">
            <v>1724.4</v>
          </cell>
          <cell r="L986">
            <v>1724.4</v>
          </cell>
          <cell r="M986">
            <v>1.3337972628146844E-4</v>
          </cell>
          <cell r="N986">
            <v>0.23000000000001819</v>
          </cell>
        </row>
        <row r="987">
          <cell r="B987">
            <v>1145</v>
          </cell>
          <cell r="D987" t="str">
            <v>M</v>
          </cell>
          <cell r="E987" t="str">
            <v>8.4.1.13</v>
          </cell>
          <cell r="F987" t="str">
            <v>Transmissor de pressão piezoresistivo, analógico (4-20ma), rosca dn 1/2", classe de pressão 300lbs</v>
          </cell>
          <cell r="G987" t="str">
            <v>pc</v>
          </cell>
          <cell r="H987">
            <v>4</v>
          </cell>
          <cell r="I987">
            <v>619.87</v>
          </cell>
          <cell r="J987">
            <v>2479.48</v>
          </cell>
          <cell r="K987">
            <v>620</v>
          </cell>
          <cell r="L987">
            <v>2480</v>
          </cell>
          <cell r="M987">
            <v>-2.0967741935484785E-4</v>
          </cell>
          <cell r="N987">
            <v>-0.51999999999998181</v>
          </cell>
        </row>
        <row r="988">
          <cell r="B988">
            <v>533</v>
          </cell>
          <cell r="D988" t="str">
            <v>M</v>
          </cell>
          <cell r="E988" t="str">
            <v>7.2.4.2.11</v>
          </cell>
          <cell r="F988" t="str">
            <v>Transmissor de pressão tipo Piezoresistivo "Nivetec 790" (4-20mA) ou similar, Rosca NPT 1/2, DN 1/2"</v>
          </cell>
          <cell r="G988" t="str">
            <v>pç</v>
          </cell>
          <cell r="H988">
            <v>3</v>
          </cell>
          <cell r="I988">
            <v>619.87</v>
          </cell>
          <cell r="J988">
            <v>1859.61</v>
          </cell>
          <cell r="K988">
            <v>620</v>
          </cell>
          <cell r="L988">
            <v>1860</v>
          </cell>
          <cell r="M988">
            <v>-2.0967741935484785E-4</v>
          </cell>
          <cell r="N988">
            <v>-0.39000000000010004</v>
          </cell>
        </row>
        <row r="989">
          <cell r="B989">
            <v>4250</v>
          </cell>
          <cell r="D989" t="str">
            <v>M</v>
          </cell>
          <cell r="E989" t="str">
            <v>10.7.2.7.1</v>
          </cell>
          <cell r="F989" t="str">
            <v>Tubo concreto armado classe A-2 PB JE NBR 8890 DN 200mm para esgoto sanitário, inclusive com anel de borracha</v>
          </cell>
          <cell r="G989" t="str">
            <v>m</v>
          </cell>
          <cell r="H989">
            <v>54</v>
          </cell>
          <cell r="I989">
            <v>28.41</v>
          </cell>
          <cell r="J989">
            <v>1534.14</v>
          </cell>
          <cell r="K989">
            <v>28.63</v>
          </cell>
          <cell r="L989">
            <v>1546.02</v>
          </cell>
          <cell r="M989">
            <v>-7.6842472930491734E-3</v>
          </cell>
          <cell r="N989">
            <v>-11.879999999999882</v>
          </cell>
        </row>
        <row r="990">
          <cell r="B990">
            <v>2843</v>
          </cell>
          <cell r="D990" t="str">
            <v>M</v>
          </cell>
          <cell r="E990" t="str">
            <v>6.1.9.2.1</v>
          </cell>
          <cell r="F990" t="str">
            <v>Tubo concreto armado classe A-2 PB JE NBR 8890 DN 500mm para esgoto sanitário, inclusive com anel de borracha</v>
          </cell>
          <cell r="G990" t="str">
            <v>m</v>
          </cell>
          <cell r="H990">
            <v>825.14</v>
          </cell>
          <cell r="I990">
            <v>46.980000000000004</v>
          </cell>
          <cell r="J990">
            <v>38765.07</v>
          </cell>
          <cell r="K990">
            <v>46.92</v>
          </cell>
          <cell r="L990">
            <v>38715.56</v>
          </cell>
          <cell r="M990">
            <v>1.2787723785165905E-3</v>
          </cell>
          <cell r="N990">
            <v>49.510000000002037</v>
          </cell>
        </row>
        <row r="991">
          <cell r="B991">
            <v>3300</v>
          </cell>
          <cell r="D991" t="str">
            <v>M</v>
          </cell>
          <cell r="E991" t="str">
            <v>7.1.9.2.2</v>
          </cell>
          <cell r="F991" t="str">
            <v>Tubo Concreto Armado Classe A-2 PB JE NBR-8890 DN 700mm para esgoto sanitário</v>
          </cell>
          <cell r="G991" t="str">
            <v>m</v>
          </cell>
          <cell r="H991">
            <v>173.49</v>
          </cell>
          <cell r="I991">
            <v>75.400000000000006</v>
          </cell>
          <cell r="J991">
            <v>13081.14</v>
          </cell>
          <cell r="K991">
            <v>75.33</v>
          </cell>
          <cell r="L991">
            <v>13069</v>
          </cell>
          <cell r="M991">
            <v>9.2924465684340873E-4</v>
          </cell>
          <cell r="N991">
            <v>12.139999999999418</v>
          </cell>
        </row>
        <row r="992">
          <cell r="B992">
            <v>2092</v>
          </cell>
          <cell r="D992" t="str">
            <v>M</v>
          </cell>
          <cell r="E992" t="str">
            <v>2.1.9.2.1</v>
          </cell>
          <cell r="F992" t="str">
            <v>Tubo Concreto Armado Classe A-2 PB JE NBR-8890 DN 800mm para esgoto sanitário</v>
          </cell>
          <cell r="G992" t="str">
            <v>m</v>
          </cell>
          <cell r="H992">
            <v>212.95</v>
          </cell>
          <cell r="I992">
            <v>87.09</v>
          </cell>
          <cell r="J992">
            <v>18545.810000000001</v>
          </cell>
          <cell r="K992">
            <v>87.05</v>
          </cell>
          <cell r="L992">
            <v>18537.29</v>
          </cell>
          <cell r="M992">
            <v>4.5950603101663212E-4</v>
          </cell>
          <cell r="N992">
            <v>8.5200000000004366</v>
          </cell>
        </row>
        <row r="993">
          <cell r="B993">
            <v>2093</v>
          </cell>
          <cell r="D993" t="str">
            <v>M</v>
          </cell>
          <cell r="E993" t="str">
            <v>2.1.9.2.2</v>
          </cell>
          <cell r="F993" t="str">
            <v>Tubo Concreto Armado Classe A-2 PB JE NBR-8890 DN 900mm para esgoto sanitário</v>
          </cell>
          <cell r="G993" t="str">
            <v>m</v>
          </cell>
          <cell r="H993">
            <v>667.23</v>
          </cell>
          <cell r="I993">
            <v>119.39</v>
          </cell>
          <cell r="J993">
            <v>79660.58</v>
          </cell>
          <cell r="K993">
            <v>119.28</v>
          </cell>
          <cell r="L993">
            <v>79587.19</v>
          </cell>
          <cell r="M993">
            <v>9.2219986586172809E-4</v>
          </cell>
          <cell r="N993">
            <v>73.389999999999418</v>
          </cell>
        </row>
        <row r="994">
          <cell r="B994">
            <v>2094</v>
          </cell>
          <cell r="D994" t="str">
            <v>M</v>
          </cell>
          <cell r="E994" t="str">
            <v>2.1.9.2.3</v>
          </cell>
          <cell r="F994" t="str">
            <v>Tubo Concreto Armado Classe A-2 PB JE NBR-8890 DN 1000mm para esgoto sanitário</v>
          </cell>
          <cell r="G994" t="str">
            <v>m</v>
          </cell>
          <cell r="H994">
            <v>549.42999999999995</v>
          </cell>
          <cell r="I994">
            <v>127.58</v>
          </cell>
          <cell r="J994">
            <v>70096.27</v>
          </cell>
          <cell r="K994">
            <v>127.67</v>
          </cell>
          <cell r="L994">
            <v>70145.72</v>
          </cell>
          <cell r="M994">
            <v>-7.0494242970164933E-4</v>
          </cell>
          <cell r="N994">
            <v>-49.44999999999709</v>
          </cell>
        </row>
        <row r="995">
          <cell r="B995">
            <v>301</v>
          </cell>
          <cell r="D995" t="str">
            <v>M</v>
          </cell>
          <cell r="E995" t="str">
            <v>4.4.3.47</v>
          </cell>
          <cell r="F995" t="str">
            <v>Tubo de aço c/ pontas p/ junta alvenius e flangeada DN 600 mm L = 2,15 m</v>
          </cell>
          <cell r="G995" t="str">
            <v>pc</v>
          </cell>
          <cell r="H995">
            <v>1</v>
          </cell>
          <cell r="I995">
            <v>2532.88</v>
          </cell>
          <cell r="J995">
            <v>2532.88</v>
          </cell>
          <cell r="K995">
            <v>2540.5500000000002</v>
          </cell>
          <cell r="L995">
            <v>2540.5500000000002</v>
          </cell>
          <cell r="M995">
            <v>-3.0190313121174484E-3</v>
          </cell>
          <cell r="N995">
            <v>-7.6700000000000728</v>
          </cell>
        </row>
        <row r="996">
          <cell r="B996">
            <v>285</v>
          </cell>
          <cell r="D996" t="str">
            <v>M</v>
          </cell>
          <cell r="E996" t="str">
            <v>4.4.3.31</v>
          </cell>
          <cell r="F996" t="str">
            <v>Tubo de aço c/ flange e  ponta DN 400 mm L = 0,50 m</v>
          </cell>
          <cell r="G996" t="str">
            <v>pc</v>
          </cell>
          <cell r="H996">
            <v>8</v>
          </cell>
          <cell r="I996">
            <v>545.55999999999995</v>
          </cell>
          <cell r="J996">
            <v>4364.4799999999996</v>
          </cell>
          <cell r="K996">
            <v>543.82000000000005</v>
          </cell>
          <cell r="L996">
            <v>4350.5600000000004</v>
          </cell>
          <cell r="M996">
            <v>3.1995880990032255E-3</v>
          </cell>
          <cell r="N996">
            <v>13.919999999999163</v>
          </cell>
        </row>
        <row r="997">
          <cell r="B997">
            <v>284</v>
          </cell>
          <cell r="D997" t="str">
            <v>M</v>
          </cell>
          <cell r="E997" t="str">
            <v>4.4.3.30</v>
          </cell>
          <cell r="F997" t="str">
            <v>Tubo de aço c/ flange e  ponta DN 600 mm L = 0,50 m</v>
          </cell>
          <cell r="G997" t="str">
            <v>pc</v>
          </cell>
          <cell r="H997">
            <v>8</v>
          </cell>
          <cell r="I997">
            <v>1013.1599999999999</v>
          </cell>
          <cell r="J997">
            <v>8105.28</v>
          </cell>
          <cell r="K997">
            <v>1009.2</v>
          </cell>
          <cell r="L997">
            <v>8073.6</v>
          </cell>
          <cell r="M997">
            <v>3.9239001189059763E-3</v>
          </cell>
          <cell r="N997">
            <v>31.679999999999382</v>
          </cell>
        </row>
        <row r="998">
          <cell r="B998">
            <v>291</v>
          </cell>
          <cell r="D998" t="str">
            <v>M</v>
          </cell>
          <cell r="E998" t="str">
            <v>4.4.3.37</v>
          </cell>
          <cell r="F998" t="str">
            <v>Tubo de aço c/ flange e  ponta para junta alvenius DN 600 mm L = 1,20 m</v>
          </cell>
          <cell r="G998" t="str">
            <v>pc</v>
          </cell>
          <cell r="H998">
            <v>1</v>
          </cell>
          <cell r="I998">
            <v>1831.4699999999998</v>
          </cell>
          <cell r="J998">
            <v>1831.47</v>
          </cell>
          <cell r="K998">
            <v>1836.13</v>
          </cell>
          <cell r="L998">
            <v>1836.13</v>
          </cell>
          <cell r="M998">
            <v>-2.5379466595504274E-3</v>
          </cell>
          <cell r="N998">
            <v>-4.6600000000000819</v>
          </cell>
        </row>
        <row r="999">
          <cell r="B999">
            <v>263</v>
          </cell>
          <cell r="D999" t="str">
            <v>M</v>
          </cell>
          <cell r="E999" t="str">
            <v>4.4.3.9</v>
          </cell>
          <cell r="F999" t="str">
            <v>Tubo de aço c/ flange e  ponta DN 600 mm L = 2,15 m</v>
          </cell>
          <cell r="G999" t="str">
            <v>pc</v>
          </cell>
          <cell r="H999">
            <v>4</v>
          </cell>
          <cell r="I999">
            <v>2961.5</v>
          </cell>
          <cell r="J999">
            <v>11846</v>
          </cell>
          <cell r="K999">
            <v>2958.87</v>
          </cell>
          <cell r="L999">
            <v>11835.48</v>
          </cell>
          <cell r="M999">
            <v>8.8885283909068136E-4</v>
          </cell>
          <cell r="N999">
            <v>10.520000000000437</v>
          </cell>
        </row>
        <row r="1000">
          <cell r="B1000">
            <v>294</v>
          </cell>
          <cell r="D1000" t="str">
            <v>M</v>
          </cell>
          <cell r="E1000" t="str">
            <v>4.4.3.40</v>
          </cell>
          <cell r="F1000" t="str">
            <v>Tubo de aço com pontas para junta alvenius DN 600 mm L = 1,25 m</v>
          </cell>
          <cell r="G1000" t="str">
            <v>pc</v>
          </cell>
          <cell r="H1000">
            <v>1</v>
          </cell>
          <cell r="I1000">
            <v>1831.4699999999998</v>
          </cell>
          <cell r="J1000">
            <v>1831.47</v>
          </cell>
          <cell r="K1000">
            <v>1836.13</v>
          </cell>
          <cell r="L1000">
            <v>1836.13</v>
          </cell>
          <cell r="M1000">
            <v>-2.5379466595504274E-3</v>
          </cell>
          <cell r="N1000">
            <v>-4.6600000000000819</v>
          </cell>
        </row>
        <row r="1001">
          <cell r="B1001">
            <v>149</v>
          </cell>
          <cell r="D1001" t="str">
            <v>M</v>
          </cell>
          <cell r="E1001" t="str">
            <v>3.4.1.9</v>
          </cell>
          <cell r="F1001" t="str">
            <v xml:space="preserve">Tubo de aço c/ flange e Ponta DN 600 L=3,40 </v>
          </cell>
          <cell r="G1001" t="str">
            <v>un</v>
          </cell>
          <cell r="H1001">
            <v>1</v>
          </cell>
          <cell r="I1001">
            <v>4442.28</v>
          </cell>
          <cell r="J1001">
            <v>4442.28</v>
          </cell>
          <cell r="K1001">
            <v>4436.43</v>
          </cell>
          <cell r="L1001">
            <v>4436.43</v>
          </cell>
          <cell r="M1001">
            <v>1.3186278156083198E-3</v>
          </cell>
          <cell r="N1001">
            <v>5.8499999999994543</v>
          </cell>
        </row>
        <row r="1002">
          <cell r="B1002">
            <v>279</v>
          </cell>
          <cell r="D1002" t="str">
            <v>M</v>
          </cell>
          <cell r="E1002" t="str">
            <v>4.4.3.25</v>
          </cell>
          <cell r="F1002" t="str">
            <v>Tubo de aço c/ flange e  ponta DN 1000 mm L = 1,90 m</v>
          </cell>
          <cell r="G1002" t="str">
            <v>pc</v>
          </cell>
          <cell r="H1002">
            <v>2</v>
          </cell>
          <cell r="I1002">
            <v>7559.6599999999989</v>
          </cell>
          <cell r="J1002">
            <v>15119.32</v>
          </cell>
          <cell r="K1002">
            <v>7540.22</v>
          </cell>
          <cell r="L1002">
            <v>15080.44</v>
          </cell>
          <cell r="M1002">
            <v>2.5781741116304158E-3</v>
          </cell>
          <cell r="N1002">
            <v>38.8799999999992</v>
          </cell>
        </row>
        <row r="1003">
          <cell r="B1003">
            <v>280</v>
          </cell>
          <cell r="D1003" t="str">
            <v>M</v>
          </cell>
          <cell r="E1003" t="str">
            <v>4.4.3.26</v>
          </cell>
          <cell r="F1003" t="str">
            <v>Tubo de aço c/ flange e  ponta DN 1000 mm L= 8,80 m</v>
          </cell>
          <cell r="G1003" t="str">
            <v>pc</v>
          </cell>
          <cell r="H1003">
            <v>1</v>
          </cell>
          <cell r="I1003">
            <v>30862.050000000003</v>
          </cell>
          <cell r="J1003">
            <v>30862.05</v>
          </cell>
          <cell r="K1003">
            <v>30852.59</v>
          </cell>
          <cell r="L1003">
            <v>30852.59</v>
          </cell>
          <cell r="M1003">
            <v>3.0661931461839487E-4</v>
          </cell>
          <cell r="N1003">
            <v>9.4599999999991269</v>
          </cell>
        </row>
        <row r="1004">
          <cell r="B1004">
            <v>272</v>
          </cell>
          <cell r="D1004" t="str">
            <v>M</v>
          </cell>
          <cell r="E1004" t="str">
            <v>4.4.3.18</v>
          </cell>
          <cell r="F1004" t="str">
            <v>Tubo de aço c/ flanges DN 400 mm L = 0,45 m 169,935 kg</v>
          </cell>
          <cell r="G1004" t="str">
            <v>pc</v>
          </cell>
          <cell r="H1004">
            <v>2</v>
          </cell>
          <cell r="I1004">
            <v>720.03</v>
          </cell>
          <cell r="J1004">
            <v>1440.06</v>
          </cell>
          <cell r="K1004">
            <v>719.36</v>
          </cell>
          <cell r="L1004">
            <v>1438.72</v>
          </cell>
          <cell r="M1004">
            <v>9.3138345195731276E-4</v>
          </cell>
          <cell r="N1004">
            <v>1.3399999999999181</v>
          </cell>
        </row>
        <row r="1005">
          <cell r="B1005">
            <v>287</v>
          </cell>
          <cell r="D1005" t="str">
            <v>M</v>
          </cell>
          <cell r="E1005" t="str">
            <v>4.4.3.33</v>
          </cell>
          <cell r="F1005" t="str">
            <v>Tubo de aço c/ flanges DN 400 mm L = 1,00 m</v>
          </cell>
          <cell r="G1005" t="str">
            <v>pc</v>
          </cell>
          <cell r="H1005">
            <v>8</v>
          </cell>
          <cell r="I1005">
            <v>1086.67</v>
          </cell>
          <cell r="J1005">
            <v>8693.36</v>
          </cell>
          <cell r="K1005">
            <v>1086.8900000000001</v>
          </cell>
          <cell r="L1005">
            <v>8695.1200000000008</v>
          </cell>
          <cell r="M1005">
            <v>-2.0241238763818448E-4</v>
          </cell>
          <cell r="N1005">
            <v>-1.7600000000002183</v>
          </cell>
        </row>
        <row r="1006">
          <cell r="B1006">
            <v>274</v>
          </cell>
          <cell r="D1006" t="str">
            <v>M</v>
          </cell>
          <cell r="E1006" t="str">
            <v>4.4.3.20</v>
          </cell>
          <cell r="F1006" t="str">
            <v>Tubo de aço c/ flanges DN 400 mm L = 1,35 m 100,610 kg</v>
          </cell>
          <cell r="G1006" t="str">
            <v>pc</v>
          </cell>
          <cell r="H1006">
            <v>2</v>
          </cell>
          <cell r="I1006">
            <v>1318.02</v>
          </cell>
          <cell r="J1006">
            <v>2636.04</v>
          </cell>
          <cell r="K1006">
            <v>1320.7</v>
          </cell>
          <cell r="L1006">
            <v>2641.4</v>
          </cell>
          <cell r="M1006">
            <v>-2.0292269251155348E-3</v>
          </cell>
          <cell r="N1006">
            <v>-5.3600000000001273</v>
          </cell>
        </row>
        <row r="1007">
          <cell r="B1007">
            <v>275</v>
          </cell>
          <cell r="D1007" t="str">
            <v>M</v>
          </cell>
          <cell r="E1007" t="str">
            <v>4.4.3.21</v>
          </cell>
          <cell r="F1007" t="str">
            <v>Tubo de aço c/ flanges DN 400 mm L = 1,80 m 100,610 kg</v>
          </cell>
          <cell r="G1007" t="str">
            <v>pc</v>
          </cell>
          <cell r="H1007">
            <v>2</v>
          </cell>
          <cell r="I1007">
            <v>1617.28</v>
          </cell>
          <cell r="J1007">
            <v>3234.56</v>
          </cell>
          <cell r="K1007">
            <v>1621.74</v>
          </cell>
          <cell r="L1007">
            <v>3243.48</v>
          </cell>
          <cell r="M1007">
            <v>-2.7501325736555282E-3</v>
          </cell>
          <cell r="N1007">
            <v>-8.9200000000000728</v>
          </cell>
        </row>
        <row r="1008">
          <cell r="B1008">
            <v>269</v>
          </cell>
          <cell r="D1008" t="str">
            <v>M</v>
          </cell>
          <cell r="E1008" t="str">
            <v>4.4.3.15</v>
          </cell>
          <cell r="F1008" t="str">
            <v>Tubo de aço c/ flanges DN 500 mm L = 0,45 m 116,780 kg</v>
          </cell>
          <cell r="G1008" t="str">
            <v>pc</v>
          </cell>
          <cell r="H1008">
            <v>8</v>
          </cell>
          <cell r="I1008">
            <v>973.82</v>
          </cell>
          <cell r="J1008">
            <v>7790.56</v>
          </cell>
          <cell r="K1008">
            <v>977.08</v>
          </cell>
          <cell r="L1008">
            <v>7816.64</v>
          </cell>
          <cell r="M1008">
            <v>-3.3364719367912077E-3</v>
          </cell>
          <cell r="N1008">
            <v>-26.079999999999927</v>
          </cell>
        </row>
        <row r="1009">
          <cell r="B1009">
            <v>261</v>
          </cell>
          <cell r="D1009" t="str">
            <v>M</v>
          </cell>
          <cell r="E1009" t="str">
            <v>4.4.3.7</v>
          </cell>
          <cell r="F1009" t="str">
            <v>Tubo de aço c/ flanges DN 600mm L = 0,40 m 152,320 kg</v>
          </cell>
          <cell r="G1009" t="str">
            <v>pc</v>
          </cell>
          <cell r="H1009">
            <v>2</v>
          </cell>
          <cell r="I1009">
            <v>1308.81</v>
          </cell>
          <cell r="J1009">
            <v>2617.62</v>
          </cell>
          <cell r="K1009">
            <v>1309.49</v>
          </cell>
          <cell r="L1009">
            <v>2618.98</v>
          </cell>
          <cell r="M1009">
            <v>-5.1928613429663706E-4</v>
          </cell>
          <cell r="N1009">
            <v>-1.3600000000001273</v>
          </cell>
        </row>
        <row r="1010">
          <cell r="B1010">
            <v>299</v>
          </cell>
          <cell r="D1010" t="str">
            <v>M</v>
          </cell>
          <cell r="E1010" t="str">
            <v>4.4.3.45</v>
          </cell>
          <cell r="F1010" t="str">
            <v>Tubo de aço c/ flanges DN 600 mm L = 1,40 m</v>
          </cell>
          <cell r="G1010" t="str">
            <v>pc</v>
          </cell>
          <cell r="H1010">
            <v>1</v>
          </cell>
          <cell r="I1010">
            <v>2491.0100000000002</v>
          </cell>
          <cell r="J1010">
            <v>2491.0100000000002</v>
          </cell>
          <cell r="K1010">
            <v>2491.25</v>
          </cell>
          <cell r="L1010">
            <v>2491.25</v>
          </cell>
          <cell r="M1010">
            <v>-9.633718013035697E-5</v>
          </cell>
          <cell r="N1010">
            <v>-0.23999999999978172</v>
          </cell>
        </row>
        <row r="1011">
          <cell r="B1011">
            <v>296</v>
          </cell>
          <cell r="D1011" t="str">
            <v>M</v>
          </cell>
          <cell r="E1011" t="str">
            <v>4.4.3.42</v>
          </cell>
          <cell r="F1011" t="str">
            <v>Tubo de aço c/ flanges DN 600 mm L = 2,20 m</v>
          </cell>
          <cell r="G1011" t="str">
            <v>pc</v>
          </cell>
          <cell r="H1011">
            <v>2</v>
          </cell>
          <cell r="I1011">
            <v>3437.23</v>
          </cell>
          <cell r="J1011">
            <v>6874.46</v>
          </cell>
          <cell r="K1011">
            <v>3436.2</v>
          </cell>
          <cell r="L1011">
            <v>6872.4</v>
          </cell>
          <cell r="M1011">
            <v>2.9974972353197238E-4</v>
          </cell>
          <cell r="N1011">
            <v>2.0600000000004002</v>
          </cell>
        </row>
        <row r="1012">
          <cell r="B1012">
            <v>290</v>
          </cell>
          <cell r="D1012" t="str">
            <v>M</v>
          </cell>
          <cell r="E1012" t="str">
            <v>4.4.3.36</v>
          </cell>
          <cell r="F1012" t="str">
            <v>Tubo de aço c/ flanges DN 600 mm L = 4,60 m</v>
          </cell>
          <cell r="G1012" t="str">
            <v>pc</v>
          </cell>
          <cell r="H1012">
            <v>6</v>
          </cell>
          <cell r="I1012">
            <v>6267.79</v>
          </cell>
          <cell r="J1012">
            <v>37606.74</v>
          </cell>
          <cell r="K1012">
            <v>6272.56</v>
          </cell>
          <cell r="L1012">
            <v>37635.360000000001</v>
          </cell>
          <cell r="M1012">
            <v>-7.6045506141042551E-4</v>
          </cell>
          <cell r="N1012">
            <v>-28.620000000002619</v>
          </cell>
        </row>
        <row r="1013">
          <cell r="B1013">
            <v>151</v>
          </cell>
          <cell r="D1013" t="str">
            <v>M</v>
          </cell>
          <cell r="E1013" t="str">
            <v>3.4.1.11</v>
          </cell>
          <cell r="F1013" t="str">
            <v>Tubo em aço, com Flanges(Peça Especial) com curva 90° Conforme det 02 TFL  PN-10 DN 600 mm L =3,25 m</v>
          </cell>
          <cell r="G1013" t="str">
            <v>un</v>
          </cell>
          <cell r="H1013">
            <v>1</v>
          </cell>
          <cell r="I1013">
            <v>7508.71</v>
          </cell>
          <cell r="J1013">
            <v>7508.71</v>
          </cell>
          <cell r="K1013">
            <v>7508.84</v>
          </cell>
          <cell r="L1013">
            <v>7508.84</v>
          </cell>
          <cell r="M1013">
            <v>-1.7312927163226632E-5</v>
          </cell>
          <cell r="N1013">
            <v>-0.13000000000010914</v>
          </cell>
        </row>
        <row r="1014">
          <cell r="B1014">
            <v>1503</v>
          </cell>
          <cell r="D1014" t="str">
            <v>M</v>
          </cell>
          <cell r="E1014" t="str">
            <v>13.5.17</v>
          </cell>
          <cell r="F1014" t="str">
            <v>Tubo cilindrico em fofo pn10, DN 100 L=1,00m 17,200 kg</v>
          </cell>
          <cell r="G1014" t="str">
            <v>pç</v>
          </cell>
          <cell r="H1014">
            <v>4</v>
          </cell>
          <cell r="I1014">
            <v>59.929999999999993</v>
          </cell>
          <cell r="J1014">
            <v>239.72</v>
          </cell>
          <cell r="K1014">
            <v>59.97</v>
          </cell>
          <cell r="L1014">
            <v>239.88</v>
          </cell>
          <cell r="M1014">
            <v>-6.670001667501424E-4</v>
          </cell>
          <cell r="N1014">
            <v>-0.15999999999999659</v>
          </cell>
        </row>
        <row r="1015">
          <cell r="B1015">
            <v>1504</v>
          </cell>
          <cell r="D1015" t="str">
            <v>M</v>
          </cell>
          <cell r="E1015" t="str">
            <v>13.5.18</v>
          </cell>
          <cell r="F1015" t="str">
            <v>Tubo cilindrico em fofo pn10, DN 150 L=1,00m 26,000 kg</v>
          </cell>
          <cell r="G1015" t="str">
            <v>pç</v>
          </cell>
          <cell r="H1015">
            <v>2</v>
          </cell>
          <cell r="I1015">
            <v>83.1</v>
          </cell>
          <cell r="J1015">
            <v>166.2</v>
          </cell>
          <cell r="K1015">
            <v>83.03</v>
          </cell>
          <cell r="L1015">
            <v>166.06</v>
          </cell>
          <cell r="M1015">
            <v>8.4306877032380712E-4</v>
          </cell>
          <cell r="N1015">
            <v>0.13999999999998636</v>
          </cell>
        </row>
        <row r="1016">
          <cell r="B1016">
            <v>441</v>
          </cell>
          <cell r="D1016" t="str">
            <v>M</v>
          </cell>
          <cell r="E1016" t="str">
            <v>7.1.6.17</v>
          </cell>
          <cell r="F1016" t="str">
            <v>Tubos de FoFo ductil cilindricos (tcl) DN 500, L=0,50m  60,900kg</v>
          </cell>
          <cell r="G1016" t="str">
            <v>pc</v>
          </cell>
          <cell r="H1016">
            <v>2</v>
          </cell>
          <cell r="I1016">
            <v>202.14000000000001</v>
          </cell>
          <cell r="J1016">
            <v>404.28</v>
          </cell>
          <cell r="K1016">
            <v>202.19</v>
          </cell>
          <cell r="L1016">
            <v>404.38</v>
          </cell>
          <cell r="M1016">
            <v>-2.4729215094709822E-4</v>
          </cell>
          <cell r="N1016">
            <v>-0.10000000000002274</v>
          </cell>
        </row>
        <row r="1017">
          <cell r="B1017">
            <v>3782</v>
          </cell>
          <cell r="D1017" t="str">
            <v>M</v>
          </cell>
          <cell r="E1017" t="str">
            <v>8.5.12.8</v>
          </cell>
          <cell r="F1017" t="str">
            <v>Tubo FoFo Cilindrico TCL DN 250mm</v>
          </cell>
          <cell r="G1017" t="str">
            <v>m</v>
          </cell>
          <cell r="H1017">
            <v>2</v>
          </cell>
          <cell r="I1017">
            <v>182.1</v>
          </cell>
          <cell r="J1017">
            <v>364.2</v>
          </cell>
          <cell r="K1017">
            <v>182.43</v>
          </cell>
          <cell r="L1017">
            <v>364.86</v>
          </cell>
          <cell r="M1017">
            <v>-1.8089130077290072E-3</v>
          </cell>
          <cell r="N1017">
            <v>-0.66000000000002501</v>
          </cell>
        </row>
        <row r="1018">
          <cell r="B1018">
            <v>1141</v>
          </cell>
          <cell r="D1018" t="str">
            <v>M</v>
          </cell>
          <cell r="E1018" t="str">
            <v>8.4.1.9</v>
          </cell>
          <cell r="F1018" t="str">
            <v>Tubo cilindrico fofo dn  300 57,100 kg</v>
          </cell>
          <cell r="G1018" t="str">
            <v>m</v>
          </cell>
          <cell r="H1018">
            <v>8</v>
          </cell>
          <cell r="I1018">
            <v>183.85000000000002</v>
          </cell>
          <cell r="J1018">
            <v>1470.8</v>
          </cell>
          <cell r="K1018">
            <v>183.93</v>
          </cell>
          <cell r="L1018">
            <v>1471.44</v>
          </cell>
          <cell r="M1018">
            <v>-4.349480780730941E-4</v>
          </cell>
          <cell r="N1018">
            <v>-0.64000000000010004</v>
          </cell>
        </row>
        <row r="1019">
          <cell r="B1019">
            <v>2715</v>
          </cell>
          <cell r="D1019" t="str">
            <v>M</v>
          </cell>
          <cell r="E1019" t="str">
            <v>4.5.12.8</v>
          </cell>
          <cell r="F1019" t="str">
            <v>Tubo FoFo Cilindrico TCL DN 350mm</v>
          </cell>
          <cell r="G1019" t="str">
            <v>m</v>
          </cell>
          <cell r="H1019">
            <v>1</v>
          </cell>
          <cell r="I1019">
            <v>300.34000000000003</v>
          </cell>
          <cell r="J1019">
            <v>300.33999999999997</v>
          </cell>
          <cell r="K1019">
            <v>301</v>
          </cell>
          <cell r="L1019">
            <v>301</v>
          </cell>
          <cell r="M1019">
            <v>-2.1926910299002733E-3</v>
          </cell>
          <cell r="N1019">
            <v>-0.66000000000002501</v>
          </cell>
        </row>
        <row r="1020">
          <cell r="B1020">
            <v>2419</v>
          </cell>
          <cell r="D1020" t="str">
            <v>M</v>
          </cell>
          <cell r="E1020" t="str">
            <v>3.5.12.8</v>
          </cell>
          <cell r="F1020" t="str">
            <v>Tubo FoFo Cilindrico TCL DN 400mm</v>
          </cell>
          <cell r="G1020" t="str">
            <v>m</v>
          </cell>
          <cell r="H1020">
            <v>1</v>
          </cell>
          <cell r="I1020">
            <v>357.55</v>
          </cell>
          <cell r="J1020">
            <v>357.55</v>
          </cell>
          <cell r="K1020">
            <v>357.55</v>
          </cell>
          <cell r="L1020">
            <v>357.55</v>
          </cell>
          <cell r="M1020">
            <v>0</v>
          </cell>
          <cell r="N1020">
            <v>0</v>
          </cell>
        </row>
        <row r="1021">
          <cell r="B1021">
            <v>3496</v>
          </cell>
          <cell r="D1021" t="str">
            <v>M</v>
          </cell>
          <cell r="E1021" t="str">
            <v>7.5.12.6</v>
          </cell>
          <cell r="F1021" t="str">
            <v>Tubo FoFo Cilindrico TCL DN 800mm</v>
          </cell>
          <cell r="G1021" t="str">
            <v>m</v>
          </cell>
          <cell r="H1021">
            <v>1</v>
          </cell>
          <cell r="I1021">
            <v>946.2700000000001</v>
          </cell>
          <cell r="J1021">
            <v>946.27</v>
          </cell>
          <cell r="K1021">
            <v>945.53</v>
          </cell>
          <cell r="L1021">
            <v>945.53</v>
          </cell>
          <cell r="M1021">
            <v>7.8262984781041212E-4</v>
          </cell>
          <cell r="N1021">
            <v>0.74000000000000909</v>
          </cell>
        </row>
        <row r="1022">
          <cell r="B1022">
            <v>3063</v>
          </cell>
          <cell r="D1022" t="str">
            <v>M</v>
          </cell>
          <cell r="E1022" t="str">
            <v>6.4.8.1.1</v>
          </cell>
          <cell r="F1022" t="str">
            <v>Tubo FoFo integral c/ponta e bolsa p/ esgoto sanitário JGS DN 150 mm, inclusive anel de borracha</v>
          </cell>
          <cell r="G1022" t="str">
            <v>m</v>
          </cell>
          <cell r="H1022">
            <v>678</v>
          </cell>
          <cell r="I1022">
            <v>28.95</v>
          </cell>
          <cell r="J1022">
            <v>19628.099999999999</v>
          </cell>
          <cell r="K1022">
            <v>29.02</v>
          </cell>
          <cell r="L1022">
            <v>19675.560000000001</v>
          </cell>
          <cell r="M1022">
            <v>-2.4121295658167119E-3</v>
          </cell>
          <cell r="N1022">
            <v>-47.460000000002765</v>
          </cell>
        </row>
        <row r="1023">
          <cell r="B1023">
            <v>3700</v>
          </cell>
          <cell r="D1023" t="str">
            <v>M</v>
          </cell>
          <cell r="E1023" t="str">
            <v>8.4.8.1.1</v>
          </cell>
          <cell r="F1023" t="str">
            <v>Tubo FoFo integral c/ponta e bolsa p/ esgoto sanitário JGS DN 200 mm, inclusive anel de borracha</v>
          </cell>
          <cell r="G1023" t="str">
            <v>m</v>
          </cell>
          <cell r="H1023">
            <v>524</v>
          </cell>
          <cell r="I1023">
            <v>39.14</v>
          </cell>
          <cell r="J1023">
            <v>20509.36</v>
          </cell>
          <cell r="K1023">
            <v>39.159999999999997</v>
          </cell>
          <cell r="L1023">
            <v>20519.84</v>
          </cell>
          <cell r="M1023">
            <v>-5.1072522982620328E-4</v>
          </cell>
          <cell r="N1023">
            <v>-10.479999999999563</v>
          </cell>
        </row>
        <row r="1024">
          <cell r="B1024">
            <v>2331</v>
          </cell>
          <cell r="D1024" t="str">
            <v>M</v>
          </cell>
          <cell r="E1024" t="str">
            <v>3.4.9.1.1</v>
          </cell>
          <cell r="F1024" t="str">
            <v>Tubo FoFo integral c/ponta e bolsa p/ esgoto sanitário JGS DN 250 mm, inclusive anel de borracha</v>
          </cell>
          <cell r="G1024" t="str">
            <v>m</v>
          </cell>
          <cell r="H1024">
            <v>1790</v>
          </cell>
          <cell r="I1024">
            <v>50.3</v>
          </cell>
          <cell r="J1024">
            <v>90037</v>
          </cell>
          <cell r="K1024">
            <v>50.29</v>
          </cell>
          <cell r="L1024">
            <v>90019.1</v>
          </cell>
          <cell r="M1024">
            <v>1.9884668920266968E-4</v>
          </cell>
          <cell r="N1024">
            <v>17.899999999994179</v>
          </cell>
        </row>
        <row r="1025">
          <cell r="B1025">
            <v>3408</v>
          </cell>
          <cell r="D1025" t="str">
            <v>M</v>
          </cell>
          <cell r="E1025" t="str">
            <v>7.4.8.1.1</v>
          </cell>
          <cell r="F1025" t="str">
            <v>Tubo FoFo integral c/ponta e bolsa p/ esgoto sanitário JGS DN 500 mm, inclusive anel de borracha</v>
          </cell>
          <cell r="G1025" t="str">
            <v>m</v>
          </cell>
          <cell r="H1025">
            <v>1725</v>
          </cell>
          <cell r="I1025">
            <v>134.99</v>
          </cell>
          <cell r="J1025">
            <v>232857.75</v>
          </cell>
          <cell r="K1025">
            <v>134.99</v>
          </cell>
          <cell r="L1025">
            <v>232857.75</v>
          </cell>
          <cell r="M1025">
            <v>0</v>
          </cell>
          <cell r="N1025">
            <v>0</v>
          </cell>
        </row>
        <row r="1026">
          <cell r="B1026">
            <v>4243</v>
          </cell>
          <cell r="D1026" t="str">
            <v>M</v>
          </cell>
          <cell r="E1026" t="str">
            <v>10.7.2.6.2</v>
          </cell>
          <cell r="F1026" t="str">
            <v>Tubo FoFo c/ bolsas TB PN 10 DN 600mm L= 16,40m</v>
          </cell>
          <cell r="G1026" t="str">
            <v>pc</v>
          </cell>
          <cell r="H1026">
            <v>2</v>
          </cell>
          <cell r="I1026">
            <v>5211.8599999999997</v>
          </cell>
          <cell r="J1026">
            <v>10423.719999999999</v>
          </cell>
          <cell r="K1026">
            <v>5214.49</v>
          </cell>
          <cell r="L1026">
            <v>10428.98</v>
          </cell>
          <cell r="M1026">
            <v>-5.0436380163743078E-4</v>
          </cell>
          <cell r="N1026">
            <v>-5.2600000000002183</v>
          </cell>
        </row>
        <row r="1027">
          <cell r="B1027">
            <v>1898</v>
          </cell>
          <cell r="D1027" t="str">
            <v>M</v>
          </cell>
          <cell r="E1027" t="str">
            <v>18.4.1.1</v>
          </cell>
          <cell r="F1027" t="str">
            <v>Tubo FoFo classe K-7 JGS DN 400 mm, inclusive anel de borracha</v>
          </cell>
          <cell r="G1027" t="str">
            <v>m</v>
          </cell>
          <cell r="H1027">
            <v>30</v>
          </cell>
          <cell r="I1027">
            <v>89.88</v>
          </cell>
          <cell r="J1027">
            <v>2696.4</v>
          </cell>
          <cell r="K1027">
            <v>90.1</v>
          </cell>
          <cell r="L1027">
            <v>2703</v>
          </cell>
          <cell r="M1027">
            <v>-2.441731409544956E-3</v>
          </cell>
          <cell r="N1027">
            <v>-6.5999999999999091</v>
          </cell>
        </row>
        <row r="1028">
          <cell r="B1028">
            <v>425</v>
          </cell>
          <cell r="D1028" t="str">
            <v>M</v>
          </cell>
          <cell r="E1028" t="str">
            <v>7.1.6.1</v>
          </cell>
          <cell r="F1028" t="str">
            <v>Tubo de fofo ductil K7 ponta e bolsa c/ junta elastica (jgs), incluindo aneis de borracha DN 400  78,100kg</v>
          </cell>
          <cell r="G1028" t="str">
            <v>m</v>
          </cell>
          <cell r="H1028">
            <v>2292.7800000000002</v>
          </cell>
          <cell r="I1028">
            <v>90.13</v>
          </cell>
          <cell r="J1028">
            <v>206648.26</v>
          </cell>
          <cell r="K1028">
            <v>90.1</v>
          </cell>
          <cell r="L1028">
            <v>206579.47</v>
          </cell>
          <cell r="M1028">
            <v>3.3296337402877185E-4</v>
          </cell>
          <cell r="N1028">
            <v>68.790000000008149</v>
          </cell>
        </row>
        <row r="1029">
          <cell r="B1029">
            <v>523</v>
          </cell>
          <cell r="D1029" t="str">
            <v>M</v>
          </cell>
          <cell r="E1029" t="str">
            <v>7.2.4.2.1</v>
          </cell>
          <cell r="F1029" t="str">
            <v>Tubo FºFº c/ ponta e bolsa classe K-7 JGS DN 300 mm, L= 1,50m</v>
          </cell>
          <cell r="G1029" t="str">
            <v>pç</v>
          </cell>
          <cell r="H1029">
            <v>1</v>
          </cell>
          <cell r="I1029">
            <v>216.32999999999998</v>
          </cell>
          <cell r="J1029">
            <v>216.33</v>
          </cell>
          <cell r="K1029">
            <v>216.33</v>
          </cell>
          <cell r="L1029">
            <v>216.33</v>
          </cell>
          <cell r="M1029">
            <v>0</v>
          </cell>
          <cell r="N1029">
            <v>0</v>
          </cell>
        </row>
        <row r="1030">
          <cell r="B1030">
            <v>444</v>
          </cell>
          <cell r="D1030" t="str">
            <v>M</v>
          </cell>
          <cell r="E1030" t="str">
            <v>7.1.6.20</v>
          </cell>
          <cell r="F1030" t="str">
            <v>Tubo de fofo ductil K7 ponta e bolsa c/ junta elastica (jgs), incluindo aneis de borracha DN 400, L=6,00m  468,600kg</v>
          </cell>
          <cell r="G1030" t="str">
            <v>pc</v>
          </cell>
          <cell r="H1030">
            <v>2</v>
          </cell>
          <cell r="I1030">
            <v>1081.3100000000002</v>
          </cell>
          <cell r="J1030">
            <v>2162.62</v>
          </cell>
          <cell r="K1030">
            <v>1081.19</v>
          </cell>
          <cell r="L1030">
            <v>2162.38</v>
          </cell>
          <cell r="M1030">
            <v>1.1098881787674486E-4</v>
          </cell>
          <cell r="N1030">
            <v>0.23999999999978172</v>
          </cell>
        </row>
        <row r="1031">
          <cell r="B1031">
            <v>302</v>
          </cell>
          <cell r="D1031" t="str">
            <v>M</v>
          </cell>
          <cell r="E1031" t="str">
            <v>4.4.3.48</v>
          </cell>
          <cell r="F1031" t="str">
            <v>Tubo de fofo ductil k7 ponta e bolsa c/ junta elastica (jgs), incluindo aneis de borracha, DN 800 mm L = 7,00 m</v>
          </cell>
          <cell r="G1031" t="str">
            <v>pc</v>
          </cell>
          <cell r="H1031">
            <v>3</v>
          </cell>
          <cell r="I1031">
            <v>3292.46</v>
          </cell>
          <cell r="J1031">
            <v>9877.3799999999992</v>
          </cell>
          <cell r="K1031">
            <v>3292.6</v>
          </cell>
          <cell r="L1031">
            <v>9877.7999999999993</v>
          </cell>
          <cell r="M1031">
            <v>-4.2519589382172818E-5</v>
          </cell>
          <cell r="N1031">
            <v>-0.42000000000007276</v>
          </cell>
        </row>
        <row r="1032">
          <cell r="B1032">
            <v>2710</v>
          </cell>
          <cell r="D1032" t="str">
            <v>M</v>
          </cell>
          <cell r="E1032" t="str">
            <v>4.5.12.3</v>
          </cell>
          <cell r="F1032" t="str">
            <v>Tubo FoFo c/flanges TFL PN 10 DN 100mm L=1,40m</v>
          </cell>
          <cell r="G1032" t="str">
            <v>pç</v>
          </cell>
          <cell r="H1032">
            <v>1</v>
          </cell>
          <cell r="I1032">
            <v>159.77000000000001</v>
          </cell>
          <cell r="J1032">
            <v>159.77000000000001</v>
          </cell>
          <cell r="K1032">
            <v>159.82</v>
          </cell>
          <cell r="L1032">
            <v>159.82</v>
          </cell>
          <cell r="M1032">
            <v>-3.1285195845320857E-4</v>
          </cell>
          <cell r="N1032">
            <v>-4.9999999999982947E-2</v>
          </cell>
        </row>
        <row r="1033">
          <cell r="B1033">
            <v>2711</v>
          </cell>
          <cell r="D1033" t="str">
            <v>M</v>
          </cell>
          <cell r="E1033" t="str">
            <v>4.5.12.4</v>
          </cell>
          <cell r="F1033" t="str">
            <v>Tubo FoFo c/flanges TFL PN 10 DN 100mm L=2,10m</v>
          </cell>
          <cell r="G1033" t="str">
            <v>pç</v>
          </cell>
          <cell r="H1033">
            <v>1</v>
          </cell>
          <cell r="I1033">
            <v>229.2</v>
          </cell>
          <cell r="J1033">
            <v>229.2</v>
          </cell>
          <cell r="K1033">
            <v>229.55</v>
          </cell>
          <cell r="L1033">
            <v>229.55</v>
          </cell>
          <cell r="M1033">
            <v>-1.5247222827271534E-3</v>
          </cell>
          <cell r="N1033">
            <v>-0.35000000000002274</v>
          </cell>
        </row>
        <row r="1034">
          <cell r="B1034">
            <v>150</v>
          </cell>
          <cell r="D1034" t="str">
            <v>M</v>
          </cell>
          <cell r="E1034" t="str">
            <v>3.4.1.10</v>
          </cell>
          <cell r="F1034" t="str">
            <v>Tubo FoFo com Flanges(Peça Especial) TFL  PN-10 DN 100 mm L = 2,20 m</v>
          </cell>
          <cell r="G1034" t="str">
            <v>un</v>
          </cell>
          <cell r="H1034">
            <v>8</v>
          </cell>
          <cell r="I1034">
            <v>238.51000000000002</v>
          </cell>
          <cell r="J1034">
            <v>1908.08</v>
          </cell>
          <cell r="K1034">
            <v>238.96</v>
          </cell>
          <cell r="L1034">
            <v>1911.68</v>
          </cell>
          <cell r="M1034">
            <v>-1.8831603615667714E-3</v>
          </cell>
          <cell r="N1034">
            <v>-3.6000000000001364</v>
          </cell>
        </row>
        <row r="1035">
          <cell r="B1035">
            <v>2415</v>
          </cell>
          <cell r="D1035" t="str">
            <v>M</v>
          </cell>
          <cell r="E1035" t="str">
            <v>3.5.12.4</v>
          </cell>
          <cell r="F1035" t="str">
            <v>Tubo FoFo c/flanges TFL PN 10 DN 100mm L=3,10m</v>
          </cell>
          <cell r="G1035" t="str">
            <v>pç</v>
          </cell>
          <cell r="H1035">
            <v>1</v>
          </cell>
          <cell r="I1035">
            <v>318.02</v>
          </cell>
          <cell r="J1035">
            <v>318.02</v>
          </cell>
          <cell r="K1035">
            <v>317.39</v>
          </cell>
          <cell r="L1035">
            <v>317.39</v>
          </cell>
          <cell r="M1035">
            <v>1.9849396641355987E-3</v>
          </cell>
          <cell r="N1035">
            <v>0.62999999999999545</v>
          </cell>
        </row>
        <row r="1036">
          <cell r="B1036">
            <v>2414</v>
          </cell>
          <cell r="D1036" t="str">
            <v>M</v>
          </cell>
          <cell r="E1036" t="str">
            <v>3.5.12.3</v>
          </cell>
          <cell r="F1036" t="str">
            <v>Tubo FoFo c/flanges TFL PN 10 DN 100mm L=4,69m</v>
          </cell>
          <cell r="G1036" t="str">
            <v>pç</v>
          </cell>
          <cell r="H1036">
            <v>1</v>
          </cell>
          <cell r="I1036">
            <v>427.6</v>
          </cell>
          <cell r="J1036">
            <v>427.6</v>
          </cell>
          <cell r="K1036">
            <v>428.54</v>
          </cell>
          <cell r="L1036">
            <v>428.54</v>
          </cell>
          <cell r="M1036">
            <v>-2.1934941895739302E-3</v>
          </cell>
          <cell r="N1036">
            <v>-0.93999999999999773</v>
          </cell>
        </row>
        <row r="1037">
          <cell r="B1037">
            <v>3141</v>
          </cell>
          <cell r="D1037" t="str">
            <v>M</v>
          </cell>
          <cell r="E1037" t="str">
            <v>6.5.12.2</v>
          </cell>
          <cell r="F1037" t="str">
            <v>Tubo FoFo c/flanges TFL PN 10 DN 150mm L=1,20m</v>
          </cell>
          <cell r="G1037" t="str">
            <v>pç</v>
          </cell>
          <cell r="H1037">
            <v>2</v>
          </cell>
          <cell r="I1037">
            <v>221.53</v>
          </cell>
          <cell r="J1037">
            <v>443.06</v>
          </cell>
          <cell r="K1037">
            <v>221.96</v>
          </cell>
          <cell r="L1037">
            <v>443.92</v>
          </cell>
          <cell r="M1037">
            <v>-1.9372859974770007E-3</v>
          </cell>
          <cell r="N1037">
            <v>-0.86000000000001364</v>
          </cell>
        </row>
        <row r="1038">
          <cell r="B1038">
            <v>3778</v>
          </cell>
          <cell r="D1038" t="str">
            <v>M</v>
          </cell>
          <cell r="E1038" t="str">
            <v>8.5.12.2</v>
          </cell>
          <cell r="F1038" t="str">
            <v>Tubo FoFo c/flanges TFL PN 10 DN 150mm L=2,20m</v>
          </cell>
          <cell r="G1038" t="str">
            <v>pç</v>
          </cell>
          <cell r="H1038">
            <v>5</v>
          </cell>
          <cell r="I1038">
            <v>379.03</v>
          </cell>
          <cell r="J1038">
            <v>1895.15</v>
          </cell>
          <cell r="K1038">
            <v>379.84</v>
          </cell>
          <cell r="L1038">
            <v>1899.2</v>
          </cell>
          <cell r="M1038">
            <v>-2.1324768323505161E-3</v>
          </cell>
          <cell r="N1038">
            <v>-4.0499999999999545</v>
          </cell>
        </row>
        <row r="1039">
          <cell r="B1039">
            <v>3140</v>
          </cell>
          <cell r="D1039" t="str">
            <v>M</v>
          </cell>
          <cell r="E1039" t="str">
            <v>6.5.12.1</v>
          </cell>
          <cell r="F1039" t="str">
            <v>Tubo FoFo c/flanges TFL PN 10 DN 150mm L=3,90m</v>
          </cell>
          <cell r="G1039" t="str">
            <v>pç</v>
          </cell>
          <cell r="H1039">
            <v>2</v>
          </cell>
          <cell r="I1039">
            <v>590.55999999999995</v>
          </cell>
          <cell r="J1039">
            <v>1181.1199999999999</v>
          </cell>
          <cell r="K1039">
            <v>591.74</v>
          </cell>
          <cell r="L1039">
            <v>1183.48</v>
          </cell>
          <cell r="M1039">
            <v>-1.994119038767117E-3</v>
          </cell>
          <cell r="N1039">
            <v>-2.3600000000001273</v>
          </cell>
        </row>
        <row r="1040">
          <cell r="B1040">
            <v>3777</v>
          </cell>
          <cell r="D1040" t="str">
            <v>M</v>
          </cell>
          <cell r="E1040" t="str">
            <v>8.5.12.1</v>
          </cell>
          <cell r="F1040" t="str">
            <v>Tubo FoFo c/flanges TFL PN 10 DN 150mm L=4,20m</v>
          </cell>
          <cell r="G1040" t="str">
            <v>pç</v>
          </cell>
          <cell r="H1040">
            <v>4</v>
          </cell>
          <cell r="I1040">
            <v>620.66999999999996</v>
          </cell>
          <cell r="J1040">
            <v>2482.6799999999998</v>
          </cell>
          <cell r="K1040">
            <v>621.75</v>
          </cell>
          <cell r="L1040">
            <v>2487</v>
          </cell>
          <cell r="M1040">
            <v>-1.7370325693607525E-3</v>
          </cell>
          <cell r="N1040">
            <v>-4.3200000000001637</v>
          </cell>
        </row>
        <row r="1041">
          <cell r="B1041">
            <v>4213</v>
          </cell>
          <cell r="D1041" t="str">
            <v>M</v>
          </cell>
          <cell r="E1041" t="str">
            <v>10.7.2.1.7</v>
          </cell>
          <cell r="F1041" t="str">
            <v>Tubo FoFo c/flanges TFL PN 10 DN 200mm com abas de vedação</v>
          </cell>
          <cell r="G1041" t="str">
            <v>pc</v>
          </cell>
          <cell r="H1041">
            <v>16</v>
          </cell>
          <cell r="I1041">
            <v>521.86</v>
          </cell>
          <cell r="J1041">
            <v>8349.76</v>
          </cell>
          <cell r="K1041">
            <v>522.45000000000005</v>
          </cell>
          <cell r="L1041">
            <v>8359.2000000000007</v>
          </cell>
          <cell r="M1041">
            <v>-1.1292946693464145E-3</v>
          </cell>
          <cell r="N1041">
            <v>-9.4400000000005093</v>
          </cell>
        </row>
        <row r="1042">
          <cell r="B1042">
            <v>4207</v>
          </cell>
          <cell r="D1042" t="str">
            <v>M</v>
          </cell>
          <cell r="E1042" t="str">
            <v>10.7.2.1.1</v>
          </cell>
          <cell r="F1042" t="str">
            <v>Tubo FoFo c/flanges TFL PN 10 DN 200mm L=1,00m</v>
          </cell>
          <cell r="G1042" t="str">
            <v>pc</v>
          </cell>
          <cell r="H1042">
            <v>16</v>
          </cell>
          <cell r="I1042">
            <v>243.97000000000003</v>
          </cell>
          <cell r="J1042">
            <v>3903.52</v>
          </cell>
          <cell r="K1042">
            <v>244.55</v>
          </cell>
          <cell r="L1042">
            <v>3912.8</v>
          </cell>
          <cell r="M1042">
            <v>-2.3717031281945689E-3</v>
          </cell>
          <cell r="N1042">
            <v>-9.2800000000002001</v>
          </cell>
        </row>
        <row r="1043">
          <cell r="B1043">
            <v>686</v>
          </cell>
          <cell r="D1043" t="str">
            <v>M</v>
          </cell>
          <cell r="E1043" t="str">
            <v>7.3.4.2.1</v>
          </cell>
          <cell r="F1043" t="str">
            <v>Tubo FºFº c/ flanges PN-10 DN 200 mm, L= 1,00m</v>
          </cell>
          <cell r="G1043" t="str">
            <v>pç</v>
          </cell>
          <cell r="H1043">
            <v>2</v>
          </cell>
          <cell r="I1043">
            <v>243.97000000000003</v>
          </cell>
          <cell r="J1043">
            <v>487.94</v>
          </cell>
          <cell r="K1043">
            <v>244.55</v>
          </cell>
          <cell r="L1043">
            <v>489.1</v>
          </cell>
          <cell r="M1043">
            <v>-2.3717031281945689E-3</v>
          </cell>
          <cell r="N1043">
            <v>-1.160000000000025</v>
          </cell>
        </row>
        <row r="1044">
          <cell r="B1044">
            <v>2413</v>
          </cell>
          <cell r="D1044" t="str">
            <v>M</v>
          </cell>
          <cell r="E1044" t="str">
            <v>3.5.12.2</v>
          </cell>
          <cell r="F1044" t="str">
            <v>Tubo FoFo c/flanges TFL PN 10 DN 200mm L=1,85m</v>
          </cell>
          <cell r="G1044" t="str">
            <v>pç</v>
          </cell>
          <cell r="H1044">
            <v>4</v>
          </cell>
          <cell r="I1044">
            <v>427.73</v>
          </cell>
          <cell r="J1044">
            <v>1710.92</v>
          </cell>
          <cell r="K1044">
            <v>428.22</v>
          </cell>
          <cell r="L1044">
            <v>1712.88</v>
          </cell>
          <cell r="M1044">
            <v>-1.1442716360748895E-3</v>
          </cell>
          <cell r="N1044">
            <v>-1.9600000000000364</v>
          </cell>
        </row>
        <row r="1045">
          <cell r="B1045">
            <v>2708</v>
          </cell>
          <cell r="D1045" t="str">
            <v>M</v>
          </cell>
          <cell r="E1045" t="str">
            <v>4.5.12.1</v>
          </cell>
          <cell r="F1045" t="str">
            <v>Tubo FoFo c/flanges TFL PN 10 DN 200mm L=1,90m</v>
          </cell>
          <cell r="G1045" t="str">
            <v>pç</v>
          </cell>
          <cell r="H1045">
            <v>2</v>
          </cell>
          <cell r="I1045">
            <v>438.53</v>
          </cell>
          <cell r="J1045">
            <v>877.06</v>
          </cell>
          <cell r="K1045">
            <v>438.33</v>
          </cell>
          <cell r="L1045">
            <v>876.66</v>
          </cell>
          <cell r="M1045">
            <v>4.5627723404728648E-4</v>
          </cell>
          <cell r="N1045">
            <v>0.39999999999997726</v>
          </cell>
        </row>
        <row r="1046">
          <cell r="B1046">
            <v>2412</v>
          </cell>
          <cell r="D1046" t="str">
            <v>M</v>
          </cell>
          <cell r="E1046" t="str">
            <v>3.5.12.1</v>
          </cell>
          <cell r="F1046" t="str">
            <v>Tubo FoFo c/flanges TFL PN 10 DN 200mm L=2,20m</v>
          </cell>
          <cell r="G1046" t="str">
            <v>pç</v>
          </cell>
          <cell r="H1046">
            <v>2</v>
          </cell>
          <cell r="I1046">
            <v>497.22</v>
          </cell>
          <cell r="J1046">
            <v>994.44</v>
          </cell>
          <cell r="K1046">
            <v>497.39</v>
          </cell>
          <cell r="L1046">
            <v>994.78</v>
          </cell>
          <cell r="M1046">
            <v>-3.4178411307017598E-4</v>
          </cell>
          <cell r="N1046">
            <v>-0.33999999999991815</v>
          </cell>
        </row>
        <row r="1047">
          <cell r="B1047">
            <v>4208</v>
          </cell>
          <cell r="D1047" t="str">
            <v>M</v>
          </cell>
          <cell r="E1047" t="str">
            <v>10.7.2.1.2</v>
          </cell>
          <cell r="F1047" t="str">
            <v>Tubo FoFo c/flanges TFL PN 10 DN 200mm L=2,40m</v>
          </cell>
          <cell r="G1047" t="str">
            <v>pc</v>
          </cell>
          <cell r="H1047">
            <v>12</v>
          </cell>
          <cell r="I1047">
            <v>535.07000000000005</v>
          </cell>
          <cell r="J1047">
            <v>6420.84</v>
          </cell>
          <cell r="K1047">
            <v>535.22</v>
          </cell>
          <cell r="L1047">
            <v>6422.64</v>
          </cell>
          <cell r="M1047">
            <v>-2.8025858525460023E-4</v>
          </cell>
          <cell r="N1047">
            <v>-1.8000000000001819</v>
          </cell>
        </row>
        <row r="1048">
          <cell r="B1048">
            <v>3494</v>
          </cell>
          <cell r="D1048" t="str">
            <v>M</v>
          </cell>
          <cell r="E1048" t="str">
            <v>7.5.12.4</v>
          </cell>
          <cell r="F1048" t="str">
            <v>Tubo FoFo c/flanges TFL PN 10 DN 200mm L=3,50m</v>
          </cell>
          <cell r="G1048" t="str">
            <v>pç</v>
          </cell>
          <cell r="H1048">
            <v>1</v>
          </cell>
          <cell r="I1048">
            <v>721.89</v>
          </cell>
          <cell r="J1048">
            <v>721.89</v>
          </cell>
          <cell r="K1048">
            <v>721.28</v>
          </cell>
          <cell r="L1048">
            <v>721.28</v>
          </cell>
          <cell r="M1048">
            <v>8.4571872227146017E-4</v>
          </cell>
          <cell r="N1048">
            <v>0.61000000000001364</v>
          </cell>
        </row>
        <row r="1049">
          <cell r="B1049">
            <v>4209</v>
          </cell>
          <cell r="D1049" t="str">
            <v>M</v>
          </cell>
          <cell r="E1049" t="str">
            <v>10.7.2.1.3</v>
          </cell>
          <cell r="F1049" t="str">
            <v>Tubo FoFo c/flanges TFL PN 10 DN 200mm L=4,60m</v>
          </cell>
          <cell r="G1049" t="str">
            <v>pc</v>
          </cell>
          <cell r="H1049">
            <v>2</v>
          </cell>
          <cell r="I1049">
            <v>870.16000000000008</v>
          </cell>
          <cell r="J1049">
            <v>1740.32</v>
          </cell>
          <cell r="K1049">
            <v>870.11</v>
          </cell>
          <cell r="L1049">
            <v>1740.22</v>
          </cell>
          <cell r="M1049">
            <v>5.746399880490749E-5</v>
          </cell>
          <cell r="N1049">
            <v>9.9999999999909051E-2</v>
          </cell>
        </row>
        <row r="1050">
          <cell r="B1050">
            <v>4234</v>
          </cell>
          <cell r="D1050" t="str">
            <v>M</v>
          </cell>
          <cell r="E1050" t="str">
            <v>10.7.2.3.4</v>
          </cell>
          <cell r="F1050" t="str">
            <v>Tubo FoFo c/flanges TFL PN 10 DN 200mm L=4,80m</v>
          </cell>
          <cell r="G1050" t="str">
            <v>pc</v>
          </cell>
          <cell r="H1050">
            <v>8</v>
          </cell>
          <cell r="I1050">
            <v>892.53000000000009</v>
          </cell>
          <cell r="J1050">
            <v>7140.24</v>
          </cell>
          <cell r="K1050">
            <v>893.16</v>
          </cell>
          <cell r="L1050">
            <v>7145.28</v>
          </cell>
          <cell r="M1050">
            <v>-7.0536074163629614E-4</v>
          </cell>
          <cell r="N1050">
            <v>-5.0399999999999636</v>
          </cell>
        </row>
        <row r="1051">
          <cell r="B1051">
            <v>4210</v>
          </cell>
          <cell r="D1051" t="str">
            <v>M</v>
          </cell>
          <cell r="E1051" t="str">
            <v>10.7.2.1.4</v>
          </cell>
          <cell r="F1051" t="str">
            <v>Tubo FoFo c/flanges TFL PN 10 DN 200mm L=5,00m</v>
          </cell>
          <cell r="G1051" t="str">
            <v>pc</v>
          </cell>
          <cell r="H1051">
            <v>4</v>
          </cell>
          <cell r="I1051">
            <v>914.15000000000009</v>
          </cell>
          <cell r="J1051">
            <v>3656.6</v>
          </cell>
          <cell r="K1051">
            <v>914.99</v>
          </cell>
          <cell r="L1051">
            <v>3659.96</v>
          </cell>
          <cell r="M1051">
            <v>-9.1804282014007477E-4</v>
          </cell>
          <cell r="N1051">
            <v>-3.3600000000001273</v>
          </cell>
        </row>
        <row r="1052">
          <cell r="B1052">
            <v>3493</v>
          </cell>
          <cell r="D1052" t="str">
            <v>M</v>
          </cell>
          <cell r="E1052" t="str">
            <v>7.5.12.3</v>
          </cell>
          <cell r="F1052" t="str">
            <v>Tubo FoFo c/flanges TFL PN 10 DN 200mm L=5,50m</v>
          </cell>
          <cell r="G1052" t="str">
            <v>pç</v>
          </cell>
          <cell r="H1052">
            <v>1</v>
          </cell>
          <cell r="I1052">
            <v>963.55000000000007</v>
          </cell>
          <cell r="J1052">
            <v>963.55</v>
          </cell>
          <cell r="K1052">
            <v>964.17</v>
          </cell>
          <cell r="L1052">
            <v>964.17</v>
          </cell>
          <cell r="M1052">
            <v>-6.4304012777816055E-4</v>
          </cell>
          <cell r="N1052">
            <v>-0.62000000000000455</v>
          </cell>
        </row>
        <row r="1053">
          <cell r="B1053">
            <v>4211</v>
          </cell>
          <cell r="D1053" t="str">
            <v>M</v>
          </cell>
          <cell r="E1053" t="str">
            <v>10.7.2.1.5</v>
          </cell>
          <cell r="F1053" t="str">
            <v>Tubo FoFo c/flanges TFL PN 10 DN 200mm L=5,80m</v>
          </cell>
          <cell r="G1053" t="str">
            <v>pc</v>
          </cell>
          <cell r="H1053">
            <v>34</v>
          </cell>
          <cell r="I1053">
            <v>989.81999999999994</v>
          </cell>
          <cell r="J1053">
            <v>33653.879999999997</v>
          </cell>
          <cell r="K1053">
            <v>989.99</v>
          </cell>
          <cell r="L1053">
            <v>33659.660000000003</v>
          </cell>
          <cell r="M1053">
            <v>-1.7171890625167219E-4</v>
          </cell>
          <cell r="N1053">
            <v>-5.7800000000061118</v>
          </cell>
        </row>
        <row r="1054">
          <cell r="B1054">
            <v>525</v>
          </cell>
          <cell r="D1054" t="str">
            <v>M</v>
          </cell>
          <cell r="E1054" t="str">
            <v>7.2.4.2.3</v>
          </cell>
          <cell r="F1054" t="str">
            <v>Tubo FºFº c/ flanges classe PN-10 JGS DN 250 mm, L= 1,25m</v>
          </cell>
          <cell r="G1054" t="str">
            <v>pç</v>
          </cell>
          <cell r="H1054">
            <v>1</v>
          </cell>
          <cell r="I1054">
            <v>408.42</v>
          </cell>
          <cell r="J1054">
            <v>408.42</v>
          </cell>
          <cell r="K1054">
            <v>408.05</v>
          </cell>
          <cell r="L1054">
            <v>408.05</v>
          </cell>
          <cell r="M1054">
            <v>9.0675162357545247E-4</v>
          </cell>
          <cell r="N1054">
            <v>0.37000000000000455</v>
          </cell>
        </row>
        <row r="1055">
          <cell r="B1055">
            <v>1135</v>
          </cell>
          <cell r="D1055" t="str">
            <v>M</v>
          </cell>
          <cell r="E1055" t="str">
            <v>8.4.1.3</v>
          </cell>
          <cell r="F1055" t="str">
            <v>Tubo c/ flanges pn10 fofo dn  300 x 1.50 121,650 kg</v>
          </cell>
          <cell r="G1055" t="str">
            <v>pc</v>
          </cell>
          <cell r="H1055">
            <v>4</v>
          </cell>
          <cell r="I1055">
            <v>602.99</v>
          </cell>
          <cell r="J1055">
            <v>2411.96</v>
          </cell>
          <cell r="K1055">
            <v>602.44000000000005</v>
          </cell>
          <cell r="L1055">
            <v>2409.7600000000002</v>
          </cell>
          <cell r="M1055">
            <v>9.1295398711888076E-4</v>
          </cell>
          <cell r="N1055">
            <v>2.1999999999998181</v>
          </cell>
        </row>
        <row r="1056">
          <cell r="B1056">
            <v>985</v>
          </cell>
          <cell r="D1056" t="str">
            <v>M</v>
          </cell>
          <cell r="E1056" t="str">
            <v>7.5.4.1.2</v>
          </cell>
          <cell r="F1056" t="str">
            <v xml:space="preserve">Tubo c/ Flanges FoFo PN 10, DN 300mm L=2,50m  </v>
          </cell>
          <cell r="G1056" t="str">
            <v>pç</v>
          </cell>
          <cell r="H1056">
            <v>1</v>
          </cell>
          <cell r="I1056">
            <v>934.25</v>
          </cell>
          <cell r="J1056">
            <v>934.25</v>
          </cell>
          <cell r="K1056">
            <v>934.82</v>
          </cell>
          <cell r="L1056">
            <v>934.82</v>
          </cell>
          <cell r="M1056">
            <v>-6.0974305213845614E-4</v>
          </cell>
          <cell r="N1056">
            <v>-0.57000000000005002</v>
          </cell>
        </row>
        <row r="1057">
          <cell r="B1057">
            <v>986</v>
          </cell>
          <cell r="D1057" t="str">
            <v>M</v>
          </cell>
          <cell r="E1057" t="str">
            <v>7.5.4.1.3</v>
          </cell>
          <cell r="F1057" t="str">
            <v xml:space="preserve">Tubo c/ Flanges FoFo PN 10, DN 300mm L=3,00m  </v>
          </cell>
          <cell r="G1057" t="str">
            <v>pç</v>
          </cell>
          <cell r="H1057">
            <v>1</v>
          </cell>
          <cell r="I1057">
            <v>1079.3999999999999</v>
          </cell>
          <cell r="J1057">
            <v>1079.4000000000001</v>
          </cell>
          <cell r="K1057">
            <v>1080.23</v>
          </cell>
          <cell r="L1057">
            <v>1080.23</v>
          </cell>
          <cell r="M1057">
            <v>-7.6835488738524749E-4</v>
          </cell>
          <cell r="N1057">
            <v>-0.82999999999992724</v>
          </cell>
        </row>
        <row r="1058">
          <cell r="B1058">
            <v>987</v>
          </cell>
          <cell r="D1058" t="str">
            <v>M</v>
          </cell>
          <cell r="E1058" t="str">
            <v>7.5.4.1.4</v>
          </cell>
          <cell r="F1058" t="str">
            <v xml:space="preserve">Tubo c/ Flanges FoFo PN 10, DN 300mm L=4,50m  </v>
          </cell>
          <cell r="G1058" t="str">
            <v>pç</v>
          </cell>
          <cell r="H1058">
            <v>1</v>
          </cell>
          <cell r="I1058">
            <v>1432.9900000000002</v>
          </cell>
          <cell r="J1058">
            <v>1432.99</v>
          </cell>
          <cell r="K1058">
            <v>1433.37</v>
          </cell>
          <cell r="L1058">
            <v>1433.37</v>
          </cell>
          <cell r="M1058">
            <v>-2.6510949719871224E-4</v>
          </cell>
          <cell r="N1058">
            <v>-0.37999999999988177</v>
          </cell>
        </row>
        <row r="1059">
          <cell r="B1059">
            <v>988</v>
          </cell>
          <cell r="D1059" t="str">
            <v>M</v>
          </cell>
          <cell r="E1059" t="str">
            <v>7.5.4.1.5</v>
          </cell>
          <cell r="F1059" t="str">
            <v xml:space="preserve">Tubo c/ Flanges FoFo PN 10, DN 300mm L=5,80m  </v>
          </cell>
          <cell r="G1059" t="str">
            <v>pç</v>
          </cell>
          <cell r="H1059">
            <v>4</v>
          </cell>
          <cell r="I1059">
            <v>1638.0400000000002</v>
          </cell>
          <cell r="J1059">
            <v>6552.16</v>
          </cell>
          <cell r="K1059">
            <v>1638.6</v>
          </cell>
          <cell r="L1059">
            <v>6554.4</v>
          </cell>
          <cell r="M1059">
            <v>-3.4175515684098379E-4</v>
          </cell>
          <cell r="N1059">
            <v>-2.2399999999997817</v>
          </cell>
        </row>
        <row r="1060">
          <cell r="B1060">
            <v>1009</v>
          </cell>
          <cell r="D1060" t="str">
            <v>M</v>
          </cell>
          <cell r="E1060" t="str">
            <v>7.5.4.1.26</v>
          </cell>
          <cell r="F1060" t="str">
            <v xml:space="preserve">Tubo c/ Flanges FoFo PN 10, DN 400mm L=2,00m  </v>
          </cell>
          <cell r="G1060" t="str">
            <v>pç</v>
          </cell>
          <cell r="H1060">
            <v>1</v>
          </cell>
          <cell r="I1060">
            <v>1211.6999999999998</v>
          </cell>
          <cell r="J1060">
            <v>1211.7</v>
          </cell>
          <cell r="K1060">
            <v>1212.45</v>
          </cell>
          <cell r="L1060">
            <v>1212.45</v>
          </cell>
          <cell r="M1060">
            <v>-6.1858220957589083E-4</v>
          </cell>
          <cell r="N1060">
            <v>-0.75</v>
          </cell>
        </row>
        <row r="1061">
          <cell r="B1061">
            <v>996</v>
          </cell>
          <cell r="D1061" t="str">
            <v>M</v>
          </cell>
          <cell r="E1061" t="str">
            <v>7.5.4.1.13</v>
          </cell>
          <cell r="F1061" t="str">
            <v xml:space="preserve">Tubo c/ Flanges FoFo PN 10, DN 400mm L=2,50m  </v>
          </cell>
          <cell r="G1061" t="str">
            <v>pç</v>
          </cell>
          <cell r="H1061">
            <v>1</v>
          </cell>
          <cell r="I1061">
            <v>1461.7099999999998</v>
          </cell>
          <cell r="J1061">
            <v>1461.71</v>
          </cell>
          <cell r="K1061">
            <v>1461.71</v>
          </cell>
          <cell r="L1061">
            <v>1461.71</v>
          </cell>
          <cell r="M1061">
            <v>0</v>
          </cell>
          <cell r="N1061">
            <v>0</v>
          </cell>
        </row>
        <row r="1062">
          <cell r="B1062">
            <v>997</v>
          </cell>
          <cell r="D1062" t="str">
            <v>M</v>
          </cell>
          <cell r="E1062" t="str">
            <v>7.5.4.1.14</v>
          </cell>
          <cell r="F1062" t="str">
            <v xml:space="preserve">Tubo c/ Flanges FoFo PN 10, DN 400mm L=3,10m  </v>
          </cell>
          <cell r="G1062" t="str">
            <v>pç</v>
          </cell>
          <cell r="H1062">
            <v>1</v>
          </cell>
          <cell r="I1062">
            <v>1733.46</v>
          </cell>
          <cell r="J1062">
            <v>1733.46</v>
          </cell>
          <cell r="K1062">
            <v>1732.38</v>
          </cell>
          <cell r="L1062">
            <v>1732.38</v>
          </cell>
          <cell r="M1062">
            <v>6.2341980396896091E-4</v>
          </cell>
          <cell r="N1062">
            <v>1.0799999999999272</v>
          </cell>
        </row>
        <row r="1063">
          <cell r="B1063">
            <v>3492</v>
          </cell>
          <cell r="D1063" t="str">
            <v>M</v>
          </cell>
          <cell r="E1063" t="str">
            <v>7.5.12.2</v>
          </cell>
          <cell r="F1063" t="str">
            <v>Tubo FoFo c/flanges TFL PN 10 DN 400mm L=3,80m</v>
          </cell>
          <cell r="G1063" t="str">
            <v>pç</v>
          </cell>
          <cell r="H1063">
            <v>2</v>
          </cell>
          <cell r="I1063">
            <v>2008.23</v>
          </cell>
          <cell r="J1063">
            <v>4016.46</v>
          </cell>
          <cell r="K1063">
            <v>2008.95</v>
          </cell>
          <cell r="L1063">
            <v>4017.9</v>
          </cell>
          <cell r="M1063">
            <v>-3.5839617710742289E-4</v>
          </cell>
          <cell r="N1063">
            <v>-1.4400000000000546</v>
          </cell>
        </row>
        <row r="1064">
          <cell r="B1064">
            <v>1004</v>
          </cell>
          <cell r="D1064" t="str">
            <v>M</v>
          </cell>
          <cell r="E1064" t="str">
            <v>7.5.4.1.21</v>
          </cell>
          <cell r="F1064" t="str">
            <v xml:space="preserve">Tubo c/ Flanges FoFo PN 10, DN 400mm L=4,00m  </v>
          </cell>
          <cell r="G1064" t="str">
            <v>pç</v>
          </cell>
          <cell r="H1064">
            <v>1</v>
          </cell>
          <cell r="I1064">
            <v>2080.9899999999998</v>
          </cell>
          <cell r="J1064">
            <v>2080.9899999999998</v>
          </cell>
          <cell r="K1064">
            <v>2080.21</v>
          </cell>
          <cell r="L1064">
            <v>2080.21</v>
          </cell>
          <cell r="M1064">
            <v>3.7496214324495014E-4</v>
          </cell>
          <cell r="N1064">
            <v>0.77999999999974534</v>
          </cell>
        </row>
        <row r="1065">
          <cell r="B1065">
            <v>3491</v>
          </cell>
          <cell r="D1065" t="str">
            <v>M</v>
          </cell>
          <cell r="E1065" t="str">
            <v>7.5.12.1</v>
          </cell>
          <cell r="F1065" t="str">
            <v>Tubo FoFo c/flanges TFL PN 10 DN 400mm L=5,20m</v>
          </cell>
          <cell r="G1065" t="str">
            <v>pç</v>
          </cell>
          <cell r="H1065">
            <v>2</v>
          </cell>
          <cell r="I1065">
            <v>2434.54</v>
          </cell>
          <cell r="J1065">
            <v>4869.08</v>
          </cell>
          <cell r="K1065">
            <v>2435.41</v>
          </cell>
          <cell r="L1065">
            <v>4870.82</v>
          </cell>
          <cell r="M1065">
            <v>-3.5722937821558443E-4</v>
          </cell>
          <cell r="N1065">
            <v>-1.7399999999997817</v>
          </cell>
        </row>
        <row r="1066">
          <cell r="B1066">
            <v>4237</v>
          </cell>
          <cell r="D1066" t="str">
            <v>M</v>
          </cell>
          <cell r="E1066" t="str">
            <v>10.7.2.4.1</v>
          </cell>
          <cell r="F1066" t="str">
            <v>Tubo FoFo c/flanges TFL PN 10 DN 400mm L=5,80m</v>
          </cell>
          <cell r="G1066" t="str">
            <v>pc</v>
          </cell>
          <cell r="H1066">
            <v>8</v>
          </cell>
          <cell r="I1066">
            <v>2565.88</v>
          </cell>
          <cell r="J1066">
            <v>20527.04</v>
          </cell>
          <cell r="K1066">
            <v>2566.48</v>
          </cell>
          <cell r="L1066">
            <v>20531.84</v>
          </cell>
          <cell r="M1066">
            <v>-2.3378323618339358E-4</v>
          </cell>
          <cell r="N1066">
            <v>-4.7999999999992724</v>
          </cell>
        </row>
        <row r="1067">
          <cell r="B1067">
            <v>995</v>
          </cell>
          <cell r="D1067" t="str">
            <v>M</v>
          </cell>
          <cell r="E1067" t="str">
            <v>7.5.4.1.12</v>
          </cell>
          <cell r="F1067" t="str">
            <v xml:space="preserve">Tubo c/ Flanges FoFo PN 10, DN 400mm L=5,80m  </v>
          </cell>
          <cell r="G1067" t="str">
            <v>pç</v>
          </cell>
          <cell r="H1067">
            <v>7</v>
          </cell>
          <cell r="I1067">
            <v>2565.88</v>
          </cell>
          <cell r="J1067">
            <v>17961.16</v>
          </cell>
          <cell r="K1067">
            <v>2566.48</v>
          </cell>
          <cell r="L1067">
            <v>17965.36</v>
          </cell>
          <cell r="M1067">
            <v>-2.3378323618339358E-4</v>
          </cell>
          <cell r="N1067">
            <v>-4.2000000000007276</v>
          </cell>
        </row>
        <row r="1068">
          <cell r="B1068">
            <v>4225</v>
          </cell>
          <cell r="D1068" t="str">
            <v>M</v>
          </cell>
          <cell r="E1068" t="str">
            <v>10.7.2.2.6</v>
          </cell>
          <cell r="F1068" t="str">
            <v>Tubo FoFo c/ ponta e bolsa TFP PN 10 DN 300mm, (metros)</v>
          </cell>
          <cell r="G1068" t="str">
            <v>pc</v>
          </cell>
          <cell r="H1068">
            <v>138</v>
          </cell>
          <cell r="I1068">
            <v>252.94000000000003</v>
          </cell>
          <cell r="J1068">
            <v>34905.72</v>
          </cell>
          <cell r="K1068">
            <v>252.97</v>
          </cell>
          <cell r="L1068">
            <v>34909.86</v>
          </cell>
          <cell r="M1068">
            <v>-1.1859113728884818E-4</v>
          </cell>
          <cell r="N1068">
            <v>-4.1399999999994179</v>
          </cell>
        </row>
        <row r="1069">
          <cell r="B1069">
            <v>448</v>
          </cell>
          <cell r="D1069" t="str">
            <v>M</v>
          </cell>
          <cell r="E1069" t="str">
            <v>7.1.6.24</v>
          </cell>
          <cell r="F1069" t="str">
            <v>Tubos de fofo DUCTIL c/  01 flange e 01 ponta lisa (tfp) DN 400 PN-10  L=2,15m  207,000kg</v>
          </cell>
          <cell r="G1069" t="str">
            <v>pc</v>
          </cell>
          <cell r="H1069">
            <v>1</v>
          </cell>
          <cell r="I1069">
            <v>1013.1399999999999</v>
          </cell>
          <cell r="J1069">
            <v>1013.14</v>
          </cell>
          <cell r="K1069">
            <v>1013.44</v>
          </cell>
          <cell r="L1069">
            <v>1013.44</v>
          </cell>
          <cell r="M1069">
            <v>-2.9602147142426816E-4</v>
          </cell>
          <cell r="N1069">
            <v>-0.30000000000006821</v>
          </cell>
        </row>
        <row r="1070">
          <cell r="B1070">
            <v>445</v>
          </cell>
          <cell r="D1070" t="str">
            <v>M</v>
          </cell>
          <cell r="E1070" t="str">
            <v>7.1.6.21</v>
          </cell>
          <cell r="F1070" t="str">
            <v>Tubos de fofo DUCTIL c/  01 flange e 01 ponta lisa (tfp) DN 400 PN-10, L=1,00m  207,000kg</v>
          </cell>
          <cell r="G1070" t="str">
            <v>pc</v>
          </cell>
          <cell r="H1070">
            <v>1</v>
          </cell>
          <cell r="I1070">
            <v>494.03</v>
          </cell>
          <cell r="J1070">
            <v>494.03</v>
          </cell>
          <cell r="K1070">
            <v>494.74</v>
          </cell>
          <cell r="L1070">
            <v>494.74</v>
          </cell>
          <cell r="M1070">
            <v>-1.4350972227837877E-3</v>
          </cell>
          <cell r="N1070">
            <v>-0.71000000000003638</v>
          </cell>
        </row>
        <row r="1071">
          <cell r="B1071">
            <v>436</v>
          </cell>
          <cell r="D1071" t="str">
            <v>M</v>
          </cell>
          <cell r="E1071" t="str">
            <v>7.1.6.12</v>
          </cell>
          <cell r="F1071" t="str">
            <v xml:space="preserve">Tubo de fofo ductil c/  01 flange e 01 ponta lisa (tfp)  150 x 1,00 </v>
          </cell>
          <cell r="G1071" t="str">
            <v>pc</v>
          </cell>
          <cell r="H1071">
            <v>3</v>
          </cell>
          <cell r="I1071">
            <v>143.04</v>
          </cell>
          <cell r="J1071">
            <v>429.12</v>
          </cell>
          <cell r="K1071">
            <v>143.16</v>
          </cell>
          <cell r="L1071">
            <v>429.48</v>
          </cell>
          <cell r="M1071">
            <v>-8.382229673092878E-4</v>
          </cell>
          <cell r="N1071">
            <v>-0.36000000000001364</v>
          </cell>
        </row>
        <row r="1072">
          <cell r="B1072">
            <v>298</v>
          </cell>
          <cell r="D1072" t="str">
            <v>M</v>
          </cell>
          <cell r="E1072" t="str">
            <v>4.4.3.44</v>
          </cell>
          <cell r="F1072" t="str">
            <v>Tubo de fofo ductil c/ flange e ponta DN 300 mm L = 0,25 m 46,550 kg</v>
          </cell>
          <cell r="G1072" t="str">
            <v>pc</v>
          </cell>
          <cell r="H1072">
            <v>4</v>
          </cell>
          <cell r="I1072">
            <v>81.459999999999994</v>
          </cell>
          <cell r="J1072">
            <v>325.83999999999997</v>
          </cell>
          <cell r="K1072">
            <v>81.5</v>
          </cell>
          <cell r="L1072">
            <v>326</v>
          </cell>
          <cell r="M1072">
            <v>-4.9079754601233372E-4</v>
          </cell>
          <cell r="N1072">
            <v>-0.16000000000002501</v>
          </cell>
        </row>
        <row r="1073">
          <cell r="B1073">
            <v>142</v>
          </cell>
          <cell r="D1073" t="str">
            <v>M</v>
          </cell>
          <cell r="E1073" t="str">
            <v>3.4.1.2</v>
          </cell>
          <cell r="F1073" t="str">
            <v>Tubo FoFo com Flange e Ponta TFP PN-10 DN 100 mm L = 0,70m</v>
          </cell>
          <cell r="G1073" t="str">
            <v>un</v>
          </cell>
          <cell r="H1073">
            <v>2</v>
          </cell>
          <cell r="I1073">
            <v>64.22999999999999</v>
          </cell>
          <cell r="J1073">
            <v>128.46</v>
          </cell>
          <cell r="K1073">
            <v>64.650000000000006</v>
          </cell>
          <cell r="L1073">
            <v>129.30000000000001</v>
          </cell>
          <cell r="M1073">
            <v>-6.4965197215779424E-3</v>
          </cell>
          <cell r="N1073">
            <v>-0.84000000000000341</v>
          </cell>
        </row>
        <row r="1074">
          <cell r="B1074">
            <v>3146</v>
          </cell>
          <cell r="D1074" t="str">
            <v>M</v>
          </cell>
          <cell r="E1074" t="str">
            <v>6.5.12.7</v>
          </cell>
          <cell r="F1074" t="str">
            <v>Tubo FoFo c/ flange e ponta TFP PN 10 DN 100mm, L=2,00m</v>
          </cell>
          <cell r="G1074" t="str">
            <v>pç</v>
          </cell>
          <cell r="H1074">
            <v>3</v>
          </cell>
          <cell r="I1074">
            <v>176.44</v>
          </cell>
          <cell r="J1074">
            <v>529.32000000000005</v>
          </cell>
          <cell r="K1074">
            <v>176.21</v>
          </cell>
          <cell r="L1074">
            <v>528.63</v>
          </cell>
          <cell r="M1074">
            <v>1.3052607684012063E-3</v>
          </cell>
          <cell r="N1074">
            <v>0.69000000000005457</v>
          </cell>
        </row>
        <row r="1075">
          <cell r="B1075">
            <v>4066</v>
          </cell>
          <cell r="D1075" t="str">
            <v>M</v>
          </cell>
          <cell r="E1075" t="str">
            <v>9.5.12.7</v>
          </cell>
          <cell r="F1075" t="str">
            <v>Tubo FoFo c/ flange e ponta TFP PN 10 DN 100mm, L=2,70m</v>
          </cell>
          <cell r="G1075" t="str">
            <v>pç</v>
          </cell>
          <cell r="H1075">
            <v>1</v>
          </cell>
          <cell r="I1075">
            <v>231.10999999999996</v>
          </cell>
          <cell r="J1075">
            <v>231.11</v>
          </cell>
          <cell r="K1075">
            <v>231.71</v>
          </cell>
          <cell r="L1075">
            <v>231.71</v>
          </cell>
          <cell r="M1075">
            <v>-2.5894437011784177E-3</v>
          </cell>
          <cell r="N1075">
            <v>-0.59999999999999432</v>
          </cell>
        </row>
        <row r="1076">
          <cell r="B1076">
            <v>3145</v>
          </cell>
          <cell r="D1076" t="str">
            <v>M</v>
          </cell>
          <cell r="E1076" t="str">
            <v>6.5.12.6</v>
          </cell>
          <cell r="F1076" t="str">
            <v>Tubo FoFo c/ flange e ponta TFP PN 10 DN 100mm, L=3,00m</v>
          </cell>
          <cell r="G1076" t="str">
            <v>pç</v>
          </cell>
          <cell r="H1076">
            <v>4</v>
          </cell>
          <cell r="I1076">
            <v>253.88000000000002</v>
          </cell>
          <cell r="J1076">
            <v>1015.52</v>
          </cell>
          <cell r="K1076">
            <v>254.51</v>
          </cell>
          <cell r="L1076">
            <v>1018.04</v>
          </cell>
          <cell r="M1076">
            <v>-2.4753447801656447E-3</v>
          </cell>
          <cell r="N1076">
            <v>-2.5199999999999818</v>
          </cell>
        </row>
        <row r="1077">
          <cell r="B1077">
            <v>141</v>
          </cell>
          <cell r="D1077" t="str">
            <v>M</v>
          </cell>
          <cell r="E1077" t="str">
            <v>3.4.1.1</v>
          </cell>
          <cell r="F1077" t="str">
            <v>Tubo FoFo com Flange e Ponta TFP PN-10 DN 100 mm L = 4,00 m</v>
          </cell>
          <cell r="G1077" t="str">
            <v>un</v>
          </cell>
          <cell r="H1077">
            <v>4</v>
          </cell>
          <cell r="I1077">
            <v>326.69</v>
          </cell>
          <cell r="J1077">
            <v>1306.76</v>
          </cell>
          <cell r="K1077">
            <v>326.27999999999997</v>
          </cell>
          <cell r="L1077">
            <v>1305.1199999999999</v>
          </cell>
          <cell r="M1077">
            <v>1.2565894323894877E-3</v>
          </cell>
          <cell r="N1077">
            <v>1.6400000000001</v>
          </cell>
        </row>
        <row r="1078">
          <cell r="B1078">
            <v>144</v>
          </cell>
          <cell r="D1078" t="str">
            <v>M</v>
          </cell>
          <cell r="E1078" t="str">
            <v>3.4.1.4</v>
          </cell>
          <cell r="F1078" t="str">
            <v>Tubo com Pontas e Flange, FoFo L =  5,20 m, PN 10  DN 100 mm</v>
          </cell>
          <cell r="G1078" t="str">
            <v>un</v>
          </cell>
          <cell r="H1078">
            <v>8</v>
          </cell>
          <cell r="I1078">
            <v>402.71</v>
          </cell>
          <cell r="J1078">
            <v>3221.68</v>
          </cell>
          <cell r="K1078">
            <v>403.78</v>
          </cell>
          <cell r="L1078">
            <v>3230.24</v>
          </cell>
          <cell r="M1078">
            <v>-2.6499578978651517E-3</v>
          </cell>
          <cell r="N1078">
            <v>-8.5599999999999454</v>
          </cell>
        </row>
        <row r="1079">
          <cell r="B1079">
            <v>3144</v>
          </cell>
          <cell r="D1079" t="str">
            <v>M</v>
          </cell>
          <cell r="E1079" t="str">
            <v>6.5.12.5</v>
          </cell>
          <cell r="F1079" t="str">
            <v>Tubo FoFo c/ flange e ponta TFP PN 10 DN 150mm, L=1,50m</v>
          </cell>
          <cell r="G1079" t="str">
            <v>pç</v>
          </cell>
          <cell r="H1079">
            <v>1</v>
          </cell>
          <cell r="I1079">
            <v>210.76999999999998</v>
          </cell>
          <cell r="J1079">
            <v>210.77</v>
          </cell>
          <cell r="K1079">
            <v>210.38</v>
          </cell>
          <cell r="L1079">
            <v>210.38</v>
          </cell>
          <cell r="M1079">
            <v>1.8537883829261581E-3</v>
          </cell>
          <cell r="N1079">
            <v>0.39000000000001478</v>
          </cell>
        </row>
        <row r="1080">
          <cell r="B1080">
            <v>688</v>
          </cell>
          <cell r="D1080" t="str">
            <v>M</v>
          </cell>
          <cell r="E1080" t="str">
            <v>7.3.4.2.3</v>
          </cell>
          <cell r="F1080" t="str">
            <v>Tubo FºFº c/ ponta e flange PN-10 DN 200 mm, L= 0,50m</v>
          </cell>
          <cell r="G1080" t="str">
            <v>pç</v>
          </cell>
          <cell r="H1080">
            <v>24</v>
          </cell>
          <cell r="I1080">
            <v>96.330000000000013</v>
          </cell>
          <cell r="J1080">
            <v>2311.92</v>
          </cell>
          <cell r="K1080">
            <v>96.13</v>
          </cell>
          <cell r="L1080">
            <v>2307.12</v>
          </cell>
          <cell r="M1080">
            <v>2.080515967960217E-3</v>
          </cell>
          <cell r="N1080">
            <v>4.8000000000001819</v>
          </cell>
        </row>
        <row r="1081">
          <cell r="B1081">
            <v>4229</v>
          </cell>
          <cell r="D1081" t="str">
            <v>M</v>
          </cell>
          <cell r="E1081" t="str">
            <v>10.7.2.2.10</v>
          </cell>
          <cell r="F1081" t="str">
            <v>Tubo FoFo c/ flange e ponta TFP PN 10 DN 200mm, L=0,60m</v>
          </cell>
          <cell r="G1081" t="str">
            <v>pc</v>
          </cell>
          <cell r="H1081">
            <v>16</v>
          </cell>
          <cell r="I1081">
            <v>115.00999999999999</v>
          </cell>
          <cell r="J1081">
            <v>1840.16</v>
          </cell>
          <cell r="K1081">
            <v>114.92</v>
          </cell>
          <cell r="L1081">
            <v>1838.72</v>
          </cell>
          <cell r="M1081">
            <v>7.8315349808555368E-4</v>
          </cell>
          <cell r="N1081">
            <v>1.4400000000000546</v>
          </cell>
        </row>
        <row r="1082">
          <cell r="B1082">
            <v>4242</v>
          </cell>
          <cell r="D1082" t="str">
            <v>M</v>
          </cell>
          <cell r="E1082" t="str">
            <v>10.7.2.6.1</v>
          </cell>
          <cell r="F1082" t="str">
            <v>Tubo FoFo c/ Flange e ponta TFP PN 10 DN 200mm</v>
          </cell>
          <cell r="G1082" t="str">
            <v>m</v>
          </cell>
          <cell r="H1082">
            <v>6.8</v>
          </cell>
          <cell r="I1082">
            <v>188.58</v>
          </cell>
          <cell r="J1082">
            <v>1282.3399999999999</v>
          </cell>
          <cell r="K1082">
            <v>188.63</v>
          </cell>
          <cell r="L1082">
            <v>1282.68</v>
          </cell>
          <cell r="M1082">
            <v>-2.6506918305668759E-4</v>
          </cell>
          <cell r="N1082">
            <v>-0.34000000000014552</v>
          </cell>
        </row>
        <row r="1083">
          <cell r="B1083">
            <v>4212</v>
          </cell>
          <cell r="D1083" t="str">
            <v>M</v>
          </cell>
          <cell r="E1083" t="str">
            <v>10.7.2.1.6</v>
          </cell>
          <cell r="F1083" t="str">
            <v>Tubo FoFo c/ flange e ponta TFP PN 10 DN 200mm, L=1,20m</v>
          </cell>
          <cell r="G1083" t="str">
            <v>pc</v>
          </cell>
          <cell r="H1083">
            <v>16</v>
          </cell>
          <cell r="I1083">
            <v>224.64000000000001</v>
          </cell>
          <cell r="J1083">
            <v>3594.24</v>
          </cell>
          <cell r="K1083">
            <v>224.61</v>
          </cell>
          <cell r="L1083">
            <v>3593.76</v>
          </cell>
          <cell r="M1083">
            <v>1.3356484573256999E-4</v>
          </cell>
          <cell r="N1083">
            <v>0.47999999999956344</v>
          </cell>
        </row>
        <row r="1084">
          <cell r="B1084">
            <v>687</v>
          </cell>
          <cell r="D1084" t="str">
            <v>M</v>
          </cell>
          <cell r="E1084" t="str">
            <v>7.3.4.2.2</v>
          </cell>
          <cell r="F1084" t="str">
            <v>Tubo FºFº c/ ponta e flange PN-10 DN 200 mm, L= 1,50m</v>
          </cell>
          <cell r="G1084" t="str">
            <v>pç</v>
          </cell>
          <cell r="H1084">
            <v>5</v>
          </cell>
          <cell r="I1084">
            <v>277.82</v>
          </cell>
          <cell r="J1084">
            <v>1389.1</v>
          </cell>
          <cell r="K1084">
            <v>277.5</v>
          </cell>
          <cell r="L1084">
            <v>1387.5</v>
          </cell>
          <cell r="M1084">
            <v>1.1531531531532302E-3</v>
          </cell>
          <cell r="N1084">
            <v>1.5999999999999091</v>
          </cell>
        </row>
        <row r="1085">
          <cell r="B1085">
            <v>4232</v>
          </cell>
          <cell r="D1085" t="str">
            <v>M</v>
          </cell>
          <cell r="E1085" t="str">
            <v>10.7.2.3.2</v>
          </cell>
          <cell r="F1085" t="str">
            <v>Tubo FoFo c/flange e Ponta TFP PN 10 DN 200mm L=3,20m</v>
          </cell>
          <cell r="G1085" t="str">
            <v>pc</v>
          </cell>
          <cell r="H1085">
            <v>8</v>
          </cell>
          <cell r="I1085">
            <v>890.77</v>
          </cell>
          <cell r="J1085">
            <v>7126.16</v>
          </cell>
          <cell r="K1085">
            <v>891.96</v>
          </cell>
          <cell r="L1085">
            <v>7135.68</v>
          </cell>
          <cell r="M1085">
            <v>-1.3341405444190491E-3</v>
          </cell>
          <cell r="N1085">
            <v>-9.5200000000004366</v>
          </cell>
        </row>
        <row r="1086">
          <cell r="B1086">
            <v>4235</v>
          </cell>
          <cell r="D1086" t="str">
            <v>M</v>
          </cell>
          <cell r="E1086" t="str">
            <v>10.7.2.3.5</v>
          </cell>
          <cell r="F1086" t="str">
            <v>Tubo FoFo c/flange e Ponta TFP PN 10 DN 200mm L=5,80m</v>
          </cell>
          <cell r="G1086" t="str">
            <v>pc</v>
          </cell>
          <cell r="H1086">
            <v>8</v>
          </cell>
          <cell r="I1086">
            <v>881.08</v>
          </cell>
          <cell r="J1086">
            <v>7048.64</v>
          </cell>
          <cell r="K1086">
            <v>881.93</v>
          </cell>
          <cell r="L1086">
            <v>7055.44</v>
          </cell>
          <cell r="M1086">
            <v>-9.6379531255308404E-4</v>
          </cell>
          <cell r="N1086">
            <v>-6.7999999999992724</v>
          </cell>
        </row>
        <row r="1087">
          <cell r="B1087">
            <v>524</v>
          </cell>
          <cell r="D1087" t="str">
            <v>M</v>
          </cell>
          <cell r="E1087" t="str">
            <v>7.2.4.2.2</v>
          </cell>
          <cell r="F1087" t="str">
            <v>Tubo FºFº c/ ponta e flange classe PN-10 JGS DN 250 mm,L= 0,50m</v>
          </cell>
          <cell r="G1087" t="str">
            <v>pç</v>
          </cell>
          <cell r="H1087">
            <v>3</v>
          </cell>
          <cell r="I1087">
            <v>128.44</v>
          </cell>
          <cell r="J1087">
            <v>385.32</v>
          </cell>
          <cell r="K1087">
            <v>128.74</v>
          </cell>
          <cell r="L1087">
            <v>386.22</v>
          </cell>
          <cell r="M1087">
            <v>-2.3302780798509781E-3</v>
          </cell>
          <cell r="N1087">
            <v>-0.90000000000003411</v>
          </cell>
        </row>
        <row r="1088">
          <cell r="B1088">
            <v>4063</v>
          </cell>
          <cell r="D1088" t="str">
            <v>M</v>
          </cell>
          <cell r="E1088" t="str">
            <v>9.5.12.4</v>
          </cell>
          <cell r="F1088" t="str">
            <v>Tubo FoFo c/ flange e ponta TFP PN 10 DN 250mm, L=1,00m</v>
          </cell>
          <cell r="G1088" t="str">
            <v>pç</v>
          </cell>
          <cell r="H1088">
            <v>1</v>
          </cell>
          <cell r="I1088">
            <v>252.28</v>
          </cell>
          <cell r="J1088">
            <v>252.28</v>
          </cell>
          <cell r="K1088">
            <v>252.21</v>
          </cell>
          <cell r="L1088">
            <v>252.21</v>
          </cell>
          <cell r="M1088">
            <v>2.7754648903699497E-4</v>
          </cell>
          <cell r="N1088">
            <v>6.9999999999993179E-2</v>
          </cell>
        </row>
        <row r="1089">
          <cell r="B1089">
            <v>2418</v>
          </cell>
          <cell r="D1089" t="str">
            <v>M</v>
          </cell>
          <cell r="E1089" t="str">
            <v>3.5.12.7</v>
          </cell>
          <cell r="F1089" t="str">
            <v>Tubo FoFo c/ flange e ponta TFP PN 10 DN 250mm, L=1,25m</v>
          </cell>
          <cell r="G1089" t="str">
            <v>pç</v>
          </cell>
          <cell r="H1089">
            <v>1</v>
          </cell>
          <cell r="I1089">
            <v>311.56999999999994</v>
          </cell>
          <cell r="J1089">
            <v>311.57</v>
          </cell>
          <cell r="K1089">
            <v>311.97000000000003</v>
          </cell>
          <cell r="L1089">
            <v>311.97000000000003</v>
          </cell>
          <cell r="M1089">
            <v>-1.2821745680677843E-3</v>
          </cell>
          <cell r="N1089">
            <v>-0.40000000000003411</v>
          </cell>
        </row>
        <row r="1090">
          <cell r="B1090">
            <v>3779</v>
          </cell>
          <cell r="D1090" t="str">
            <v>M</v>
          </cell>
          <cell r="E1090" t="str">
            <v>8.5.12.3</v>
          </cell>
          <cell r="F1090" t="str">
            <v>Tubo FoFo c/ flange e ponta TFP PN 10 DN 250mm, L=1,50m</v>
          </cell>
          <cell r="G1090" t="str">
            <v>pç</v>
          </cell>
          <cell r="H1090">
            <v>4</v>
          </cell>
          <cell r="I1090">
            <v>370.89</v>
          </cell>
          <cell r="J1090">
            <v>1483.56</v>
          </cell>
          <cell r="K1090">
            <v>370.42</v>
          </cell>
          <cell r="L1090">
            <v>1481.68</v>
          </cell>
          <cell r="M1090">
            <v>1.2688299767831257E-3</v>
          </cell>
          <cell r="N1090">
            <v>1.8799999999998818</v>
          </cell>
        </row>
        <row r="1091">
          <cell r="B1091">
            <v>526</v>
          </cell>
          <cell r="D1091" t="str">
            <v>M</v>
          </cell>
          <cell r="E1091" t="str">
            <v>7.2.4.2.4</v>
          </cell>
          <cell r="F1091" t="str">
            <v>Tubo FºFº c/ ponta e flange classe PN-10 JGS DN 250 mm, L= 2,00m</v>
          </cell>
          <cell r="G1091" t="str">
            <v>pç</v>
          </cell>
          <cell r="H1091">
            <v>2</v>
          </cell>
          <cell r="I1091">
            <v>483.39</v>
          </cell>
          <cell r="J1091">
            <v>966.78</v>
          </cell>
          <cell r="K1091">
            <v>483.36</v>
          </cell>
          <cell r="L1091">
            <v>966.72</v>
          </cell>
          <cell r="M1091">
            <v>6.2065541211353548E-5</v>
          </cell>
          <cell r="N1091">
            <v>5.999999999994543E-2</v>
          </cell>
        </row>
        <row r="1092">
          <cell r="B1092">
            <v>1136</v>
          </cell>
          <cell r="D1092" t="str">
            <v>M</v>
          </cell>
          <cell r="E1092" t="str">
            <v>8.4.1.4</v>
          </cell>
          <cell r="F1092" t="str">
            <v>Tubo flange e ponta pn10 fofo dn  300 x 0,50 46,550 kg</v>
          </cell>
          <cell r="G1092" t="str">
            <v>pc</v>
          </cell>
          <cell r="H1092">
            <v>8</v>
          </cell>
          <cell r="I1092">
            <v>161.17000000000002</v>
          </cell>
          <cell r="J1092">
            <v>1289.3599999999999</v>
          </cell>
          <cell r="K1092">
            <v>161.37</v>
          </cell>
          <cell r="L1092">
            <v>1290.96</v>
          </cell>
          <cell r="M1092">
            <v>-1.2393877424551336E-3</v>
          </cell>
          <cell r="N1092">
            <v>-1.6000000000001364</v>
          </cell>
        </row>
        <row r="1093">
          <cell r="B1093">
            <v>1137</v>
          </cell>
          <cell r="D1093" t="str">
            <v>M</v>
          </cell>
          <cell r="E1093" t="str">
            <v>8.4.1.5</v>
          </cell>
          <cell r="F1093" t="str">
            <v>Tubo flange e ponta pn10 fofo dn  300 x 1,00 75,100 kg</v>
          </cell>
          <cell r="G1093" t="str">
            <v>pc</v>
          </cell>
          <cell r="H1093">
            <v>4</v>
          </cell>
          <cell r="I1093">
            <v>316.2</v>
          </cell>
          <cell r="J1093">
            <v>1264.8</v>
          </cell>
          <cell r="K1093">
            <v>316.20999999999998</v>
          </cell>
          <cell r="L1093">
            <v>1264.8399999999999</v>
          </cell>
          <cell r="M1093">
            <v>-3.1624553303188918E-5</v>
          </cell>
          <cell r="N1093">
            <v>-3.999999999996362E-2</v>
          </cell>
        </row>
        <row r="1094">
          <cell r="B1094">
            <v>984</v>
          </cell>
          <cell r="D1094" t="str">
            <v>M</v>
          </cell>
          <cell r="E1094" t="str">
            <v>7.5.4.1.1</v>
          </cell>
          <cell r="F1094" t="str">
            <v>Tubo FoFo c/ flange e ponta TFP PN 10 DN 300mm, L=2,00m.</v>
          </cell>
          <cell r="G1094" t="str">
            <v>pç</v>
          </cell>
          <cell r="H1094">
            <v>5</v>
          </cell>
          <cell r="I1094">
            <v>605.79</v>
          </cell>
          <cell r="J1094">
            <v>3028.95</v>
          </cell>
          <cell r="K1094">
            <v>606.29</v>
          </cell>
          <cell r="L1094">
            <v>3031.45</v>
          </cell>
          <cell r="M1094">
            <v>-8.2468785564659974E-4</v>
          </cell>
          <cell r="N1094">
            <v>-2.5</v>
          </cell>
        </row>
        <row r="1095">
          <cell r="B1095">
            <v>3143</v>
          </cell>
          <cell r="D1095" t="str">
            <v>M</v>
          </cell>
          <cell r="E1095" t="str">
            <v>6.5.12.4</v>
          </cell>
          <cell r="F1095" t="str">
            <v>Tubo FoFo c/ flange e ponta TFP PN 10 DN 350mm, L=1,00m</v>
          </cell>
          <cell r="G1095" t="str">
            <v>pç</v>
          </cell>
          <cell r="H1095">
            <v>1</v>
          </cell>
          <cell r="I1095">
            <v>415.03</v>
          </cell>
          <cell r="J1095">
            <v>415.03</v>
          </cell>
          <cell r="K1095">
            <v>414.74</v>
          </cell>
          <cell r="L1095">
            <v>414.74</v>
          </cell>
          <cell r="M1095">
            <v>6.9923325456899832E-4</v>
          </cell>
          <cell r="N1095">
            <v>0.28999999999996362</v>
          </cell>
        </row>
        <row r="1096">
          <cell r="B1096">
            <v>2713</v>
          </cell>
          <cell r="D1096" t="str">
            <v>M</v>
          </cell>
          <cell r="E1096" t="str">
            <v>4.5.12.6</v>
          </cell>
          <cell r="F1096" t="str">
            <v>Tubo FoFo c/ flange e ponta TFP PN 10 DN 350mm, L=1,20m</v>
          </cell>
          <cell r="G1096" t="str">
            <v>pç</v>
          </cell>
          <cell r="H1096">
            <v>2</v>
          </cell>
          <cell r="I1096">
            <v>493.28999999999996</v>
          </cell>
          <cell r="J1096">
            <v>986.58</v>
          </cell>
          <cell r="K1096">
            <v>493.68</v>
          </cell>
          <cell r="L1096">
            <v>987.36</v>
          </cell>
          <cell r="M1096">
            <v>-7.8998541565400426E-4</v>
          </cell>
          <cell r="N1096">
            <v>-0.77999999999997272</v>
          </cell>
        </row>
        <row r="1097">
          <cell r="B1097">
            <v>2712</v>
          </cell>
          <cell r="D1097" t="str">
            <v>M</v>
          </cell>
          <cell r="E1097" t="str">
            <v>4.5.12.5</v>
          </cell>
          <cell r="F1097" t="str">
            <v>Tubo FoFo c/ flange e ponta TFP PN 10 DN 350mm, L=1,50m</v>
          </cell>
          <cell r="G1097" t="str">
            <v>pç</v>
          </cell>
          <cell r="H1097">
            <v>1</v>
          </cell>
          <cell r="I1097">
            <v>608.99</v>
          </cell>
          <cell r="J1097">
            <v>608.99</v>
          </cell>
          <cell r="K1097">
            <v>609.59</v>
          </cell>
          <cell r="L1097">
            <v>609.59</v>
          </cell>
          <cell r="M1097">
            <v>-9.8426811463447894E-4</v>
          </cell>
          <cell r="N1097">
            <v>-0.60000000000002274</v>
          </cell>
        </row>
        <row r="1098">
          <cell r="B1098">
            <v>2416</v>
          </cell>
          <cell r="D1098" t="str">
            <v>M</v>
          </cell>
          <cell r="E1098" t="str">
            <v>3.5.12.5</v>
          </cell>
          <cell r="F1098" t="str">
            <v>Tubo FoFo c/ flange e ponta TFP PN 10 DN 400mm, L=1,50m</v>
          </cell>
          <cell r="G1098" t="str">
            <v>pç</v>
          </cell>
          <cell r="H1098">
            <v>2</v>
          </cell>
          <cell r="I1098">
            <v>726.67000000000007</v>
          </cell>
          <cell r="J1098">
            <v>1453.34</v>
          </cell>
          <cell r="K1098">
            <v>726.87</v>
          </cell>
          <cell r="L1098">
            <v>1453.74</v>
          </cell>
          <cell r="M1098">
            <v>-2.7515236562236645E-4</v>
          </cell>
          <cell r="N1098">
            <v>-0.40000000000009095</v>
          </cell>
        </row>
        <row r="1099">
          <cell r="B1099">
            <v>1002</v>
          </cell>
          <cell r="D1099" t="str">
            <v>M</v>
          </cell>
          <cell r="E1099" t="str">
            <v>7.5.4.1.19</v>
          </cell>
          <cell r="F1099" t="str">
            <v>Tubo FoFo c/ flange e ponta TFP PN 10 DN 400mm, L=2,00m.</v>
          </cell>
          <cell r="G1099" t="str">
            <v>pç</v>
          </cell>
          <cell r="H1099">
            <v>1</v>
          </cell>
          <cell r="I1099">
            <v>948.77</v>
          </cell>
          <cell r="J1099">
            <v>948.77</v>
          </cell>
          <cell r="K1099">
            <v>948.83</v>
          </cell>
          <cell r="L1099">
            <v>948.83</v>
          </cell>
          <cell r="M1099">
            <v>-6.3235774585557181E-5</v>
          </cell>
          <cell r="N1099">
            <v>-6.0000000000059117E-2</v>
          </cell>
        </row>
        <row r="1100">
          <cell r="B1100">
            <v>152</v>
          </cell>
          <cell r="D1100" t="str">
            <v>M</v>
          </cell>
          <cell r="E1100" t="str">
            <v>3.4.1.12</v>
          </cell>
          <cell r="F1100" t="str">
            <v>Tubo com Pontas e Flange, FoFo L =  0,50 m, PN 10  DN 500 mm</v>
          </cell>
          <cell r="G1100" t="str">
            <v>un</v>
          </cell>
          <cell r="H1100">
            <v>1</v>
          </cell>
          <cell r="I1100">
            <v>342.86</v>
          </cell>
          <cell r="J1100">
            <v>342.86</v>
          </cell>
          <cell r="K1100">
            <v>343.32</v>
          </cell>
          <cell r="L1100">
            <v>343.32</v>
          </cell>
          <cell r="M1100">
            <v>-1.3398578585575027E-3</v>
          </cell>
          <cell r="N1100">
            <v>-0.45999999999997954</v>
          </cell>
        </row>
        <row r="1101">
          <cell r="B1101">
            <v>145</v>
          </cell>
          <cell r="D1101" t="str">
            <v>M</v>
          </cell>
          <cell r="E1101" t="str">
            <v>3.4.1.5</v>
          </cell>
          <cell r="F1101" t="str">
            <v>Tubo FoFo com Flange e Ponta TFP PN-10 DN 500 mm L = 5,75m</v>
          </cell>
          <cell r="G1101" t="str">
            <v>un</v>
          </cell>
          <cell r="H1101">
            <v>1</v>
          </cell>
          <cell r="I1101">
            <v>3115.48</v>
          </cell>
          <cell r="J1101">
            <v>3115.48</v>
          </cell>
          <cell r="K1101">
            <v>3115.43</v>
          </cell>
          <cell r="L1101">
            <v>3115.43</v>
          </cell>
          <cell r="M1101">
            <v>1.6049148913621636E-5</v>
          </cell>
          <cell r="N1101">
            <v>5.0000000000181899E-2</v>
          </cell>
        </row>
        <row r="1102">
          <cell r="B1102">
            <v>143</v>
          </cell>
          <cell r="D1102" t="str">
            <v>M</v>
          </cell>
          <cell r="E1102" t="str">
            <v>3.4.1.3</v>
          </cell>
          <cell r="F1102" t="str">
            <v>Tubo com Pontas e Flange, FoFo L =  0,50 m, PN 10  DN 600 mm</v>
          </cell>
          <cell r="G1102" t="str">
            <v>un</v>
          </cell>
          <cell r="H1102">
            <v>8</v>
          </cell>
          <cell r="I1102">
            <v>461.59</v>
          </cell>
          <cell r="J1102">
            <v>3692.72</v>
          </cell>
          <cell r="K1102">
            <v>461.16</v>
          </cell>
          <cell r="L1102">
            <v>3689.28</v>
          </cell>
          <cell r="M1102">
            <v>9.3243126030007062E-4</v>
          </cell>
          <cell r="N1102">
            <v>3.4399999999995998</v>
          </cell>
        </row>
        <row r="1103">
          <cell r="B1103">
            <v>3495</v>
          </cell>
          <cell r="D1103" t="str">
            <v>M</v>
          </cell>
          <cell r="E1103" t="str">
            <v>7.5.12.5</v>
          </cell>
          <cell r="F1103" t="str">
            <v>Tubo FoFo c/ flange e ponta TFP PN 10 DN 800mm</v>
          </cell>
          <cell r="G1103" t="str">
            <v>pç</v>
          </cell>
          <cell r="H1103">
            <v>2</v>
          </cell>
          <cell r="I1103">
            <v>1755.8300000000002</v>
          </cell>
          <cell r="J1103">
            <v>3511.66</v>
          </cell>
          <cell r="K1103">
            <v>1755.38</v>
          </cell>
          <cell r="L1103">
            <v>3510.76</v>
          </cell>
          <cell r="M1103">
            <v>2.5635474939900149E-4</v>
          </cell>
          <cell r="N1103">
            <v>0.8999999999996362</v>
          </cell>
        </row>
        <row r="1104">
          <cell r="B1104">
            <v>588</v>
          </cell>
          <cell r="D1104" t="str">
            <v>M</v>
          </cell>
          <cell r="E1104" t="str">
            <v>7.2.5.2.4</v>
          </cell>
          <cell r="F1104" t="str">
            <v>Tubo PVC DEFºFº (EB-1208) P/ Rede de Água JE 1 Mpa DN 150mm, Inclusive anel de borracha.</v>
          </cell>
          <cell r="G1104" t="str">
            <v>m</v>
          </cell>
          <cell r="H1104">
            <v>3499</v>
          </cell>
          <cell r="I1104">
            <v>5.49</v>
          </cell>
          <cell r="J1104">
            <v>19209.509999999998</v>
          </cell>
          <cell r="K1104">
            <v>5.51</v>
          </cell>
          <cell r="L1104">
            <v>19279.490000000002</v>
          </cell>
          <cell r="M1104">
            <v>-3.6297640653356611E-3</v>
          </cell>
          <cell r="N1104">
            <v>-69.980000000003201</v>
          </cell>
        </row>
        <row r="1105">
          <cell r="B1105">
            <v>589</v>
          </cell>
          <cell r="D1105" t="str">
            <v>M</v>
          </cell>
          <cell r="E1105" t="str">
            <v>7.2.5.2.5</v>
          </cell>
          <cell r="F1105" t="str">
            <v>Tubo PVC DEFºFº (EB-1208) P/ Rede de Água JE 1 Mpa DN 200mm, Inclusive anel de borracha.</v>
          </cell>
          <cell r="G1105" t="str">
            <v>m</v>
          </cell>
          <cell r="H1105">
            <v>651</v>
          </cell>
          <cell r="I1105">
            <v>9.3600000000000012</v>
          </cell>
          <cell r="J1105">
            <v>6093.36</v>
          </cell>
          <cell r="K1105">
            <v>9.3699999999999992</v>
          </cell>
          <cell r="L1105">
            <v>6099.87</v>
          </cell>
          <cell r="M1105">
            <v>-1.0672358591246045E-3</v>
          </cell>
          <cell r="N1105">
            <v>-6.5100000000002183</v>
          </cell>
        </row>
        <row r="1106">
          <cell r="B1106">
            <v>590</v>
          </cell>
          <cell r="D1106" t="str">
            <v>M</v>
          </cell>
          <cell r="E1106" t="str">
            <v>7.2.5.2.6</v>
          </cell>
          <cell r="F1106" t="str">
            <v>Tubo PVC DEFºFº (EB-1208) P/ Rede de Água JE 1 Mpa DN 250mm, Inclusive anel de borracha.</v>
          </cell>
          <cell r="G1106" t="str">
            <v>m</v>
          </cell>
          <cell r="H1106">
            <v>246</v>
          </cell>
          <cell r="I1106">
            <v>14.25</v>
          </cell>
          <cell r="J1106">
            <v>3505.5</v>
          </cell>
          <cell r="K1106">
            <v>14.26</v>
          </cell>
          <cell r="L1106">
            <v>3507.96</v>
          </cell>
          <cell r="M1106">
            <v>-7.0126227208977543E-4</v>
          </cell>
          <cell r="N1106">
            <v>-2.4600000000000364</v>
          </cell>
        </row>
        <row r="1107">
          <cell r="B1107">
            <v>591</v>
          </cell>
          <cell r="D1107" t="str">
            <v>M</v>
          </cell>
          <cell r="E1107" t="str">
            <v>7.2.5.2.7</v>
          </cell>
          <cell r="F1107" t="str">
            <v>Tubo PVC DEFºFº (EB-1208) P/ Rede de Água JE 1 Mpa DN 300mm, Inclusive anel de borracha.</v>
          </cell>
          <cell r="G1107" t="str">
            <v>m</v>
          </cell>
          <cell r="H1107">
            <v>18</v>
          </cell>
          <cell r="I1107">
            <v>20.159999999999997</v>
          </cell>
          <cell r="J1107">
            <v>362.88</v>
          </cell>
          <cell r="K1107">
            <v>20.170000000000002</v>
          </cell>
          <cell r="L1107">
            <v>363.06</v>
          </cell>
          <cell r="M1107">
            <v>-4.9578582052578479E-4</v>
          </cell>
          <cell r="N1107">
            <v>-0.18000000000000682</v>
          </cell>
        </row>
        <row r="1108">
          <cell r="B1108">
            <v>2076</v>
          </cell>
          <cell r="D1108" t="str">
            <v>M</v>
          </cell>
          <cell r="E1108" t="str">
            <v>2.1.9.1.1</v>
          </cell>
          <cell r="F1108" t="str">
            <v>Tubo Pvc Eb-644 Para Rede Coletora de Esgoto JE Dn 150mm</v>
          </cell>
          <cell r="G1108" t="str">
            <v>m</v>
          </cell>
          <cell r="H1108">
            <v>71050.070000000007</v>
          </cell>
          <cell r="I1108">
            <v>2.48</v>
          </cell>
          <cell r="J1108">
            <v>176204.17</v>
          </cell>
          <cell r="K1108">
            <v>2.48</v>
          </cell>
          <cell r="L1108">
            <v>176204.17</v>
          </cell>
          <cell r="M1108">
            <v>0</v>
          </cell>
          <cell r="N1108">
            <v>0</v>
          </cell>
        </row>
        <row r="1109">
          <cell r="B1109">
            <v>2077</v>
          </cell>
          <cell r="D1109" t="str">
            <v>M</v>
          </cell>
          <cell r="E1109" t="str">
            <v>2.1.9.1.2</v>
          </cell>
          <cell r="F1109" t="str">
            <v>Tubo Pvc Eb-644 Para Rede Coletora de Esgoto JE Dn 200mm</v>
          </cell>
          <cell r="G1109" t="str">
            <v>m</v>
          </cell>
          <cell r="H1109">
            <v>3116.48</v>
          </cell>
          <cell r="I1109">
            <v>3.84</v>
          </cell>
          <cell r="J1109">
            <v>11967.28</v>
          </cell>
          <cell r="K1109">
            <v>3.83</v>
          </cell>
          <cell r="L1109">
            <v>11936.11</v>
          </cell>
          <cell r="M1109">
            <v>2.6109660574411553E-3</v>
          </cell>
          <cell r="N1109">
            <v>31.170000000000073</v>
          </cell>
        </row>
        <row r="1110">
          <cell r="B1110">
            <v>2227</v>
          </cell>
          <cell r="D1110" t="str">
            <v>M</v>
          </cell>
          <cell r="E1110" t="str">
            <v>3.1.8.1.2</v>
          </cell>
          <cell r="F1110" t="str">
            <v>Tubo Pvc Eb-644 Para Rede Coletora de Esgoto JE Dn 250mm</v>
          </cell>
          <cell r="G1110" t="str">
            <v>m</v>
          </cell>
          <cell r="H1110">
            <v>2140.8000000000002</v>
          </cell>
          <cell r="I1110">
            <v>6.5</v>
          </cell>
          <cell r="J1110">
            <v>13915.2</v>
          </cell>
          <cell r="K1110">
            <v>6.53</v>
          </cell>
          <cell r="L1110">
            <v>13979.42</v>
          </cell>
          <cell r="M1110">
            <v>-4.5941807044410643E-3</v>
          </cell>
          <cell r="N1110">
            <v>-64.219999999999345</v>
          </cell>
        </row>
        <row r="1111">
          <cell r="B1111">
            <v>3277</v>
          </cell>
          <cell r="D1111" t="str">
            <v>M</v>
          </cell>
          <cell r="E1111" t="str">
            <v>7.1.9.1.4</v>
          </cell>
          <cell r="F1111" t="str">
            <v>Tubo Pvc Eb-644 Para Rede Coletora de Esgoto JE Dn 300mm</v>
          </cell>
          <cell r="G1111" t="str">
            <v>m</v>
          </cell>
          <cell r="H1111">
            <v>572.21</v>
          </cell>
          <cell r="I1111">
            <v>10.229999999999999</v>
          </cell>
          <cell r="J1111">
            <v>5853.7</v>
          </cell>
          <cell r="K1111">
            <v>10.24</v>
          </cell>
          <cell r="L1111">
            <v>5859.43</v>
          </cell>
          <cell r="M1111">
            <v>-9.7656250000011102E-4</v>
          </cell>
          <cell r="N1111">
            <v>-5.7300000000004729</v>
          </cell>
        </row>
        <row r="1112">
          <cell r="B1112">
            <v>2228</v>
          </cell>
          <cell r="D1112" t="str">
            <v>M</v>
          </cell>
          <cell r="E1112" t="str">
            <v>3.1.8.1.3</v>
          </cell>
          <cell r="F1112" t="str">
            <v>Tubo Pvc Eb-644 Para Rede Coletora de Esgoto JE Dn 350mm</v>
          </cell>
          <cell r="G1112" t="str">
            <v>m</v>
          </cell>
          <cell r="H1112">
            <v>1021.51</v>
          </cell>
          <cell r="I1112">
            <v>13.16</v>
          </cell>
          <cell r="J1112">
            <v>13443.07</v>
          </cell>
          <cell r="K1112">
            <v>13.15</v>
          </cell>
          <cell r="L1112">
            <v>13432.85</v>
          </cell>
          <cell r="M1112">
            <v>7.6045627376419844E-4</v>
          </cell>
          <cell r="N1112">
            <v>10.219999999999345</v>
          </cell>
        </row>
        <row r="1113">
          <cell r="B1113">
            <v>2078</v>
          </cell>
          <cell r="D1113" t="str">
            <v>M</v>
          </cell>
          <cell r="E1113" t="str">
            <v>2.1.9.1.3</v>
          </cell>
          <cell r="F1113" t="str">
            <v>Tubo Pvc Eb-644 Para Rede Coletora de Esgoto JE Dn 400mm</v>
          </cell>
          <cell r="G1113" t="str">
            <v>m</v>
          </cell>
          <cell r="H1113">
            <v>691.29</v>
          </cell>
          <cell r="I1113">
            <v>16.8</v>
          </cell>
          <cell r="J1113">
            <v>11613.67</v>
          </cell>
          <cell r="K1113">
            <v>16.78</v>
          </cell>
          <cell r="L1113">
            <v>11599.84</v>
          </cell>
          <cell r="M1113">
            <v>1.1918951132299238E-3</v>
          </cell>
          <cell r="N1113">
            <v>13.829999999999927</v>
          </cell>
        </row>
        <row r="1114">
          <cell r="B1114">
            <v>148</v>
          </cell>
          <cell r="D1114" t="str">
            <v>M</v>
          </cell>
          <cell r="E1114" t="str">
            <v>3.4.1.8</v>
          </cell>
          <cell r="F1114" t="str">
            <v>Tubo com Pontas PVC  L =  3,65 m, DN 400 mm</v>
          </cell>
          <cell r="G1114" t="str">
            <v>un</v>
          </cell>
          <cell r="H1114">
            <v>8</v>
          </cell>
          <cell r="I1114">
            <v>122.42</v>
          </cell>
          <cell r="J1114">
            <v>979.36</v>
          </cell>
          <cell r="K1114">
            <v>122.51</v>
          </cell>
          <cell r="L1114">
            <v>980.08</v>
          </cell>
          <cell r="M1114">
            <v>-7.3463390743611079E-4</v>
          </cell>
          <cell r="N1114">
            <v>-0.72000000000002728</v>
          </cell>
        </row>
        <row r="1115">
          <cell r="B1115">
            <v>585</v>
          </cell>
          <cell r="D1115" t="str">
            <v>M</v>
          </cell>
          <cell r="E1115" t="str">
            <v>7.2.5.2.1</v>
          </cell>
          <cell r="F1115" t="str">
            <v>Tubo PVC-PBA Classe 15 (EB-183) DN 50mm, Inclusive anel de borracha, para rede de água.</v>
          </cell>
          <cell r="G1115" t="str">
            <v>m</v>
          </cell>
          <cell r="H1115">
            <v>25068</v>
          </cell>
          <cell r="I1115">
            <v>0.85000000000000009</v>
          </cell>
          <cell r="J1115">
            <v>21307.8</v>
          </cell>
          <cell r="K1115">
            <v>0.85</v>
          </cell>
          <cell r="L1115">
            <v>21307.8</v>
          </cell>
          <cell r="M1115">
            <v>0</v>
          </cell>
          <cell r="N1115">
            <v>0</v>
          </cell>
        </row>
        <row r="1116">
          <cell r="B1116">
            <v>586</v>
          </cell>
          <cell r="D1116" t="str">
            <v>M</v>
          </cell>
          <cell r="E1116" t="str">
            <v>7.2.5.2.2</v>
          </cell>
          <cell r="F1116" t="str">
            <v>Tubo PVC-PBA Classe 15 (EB-183) DN 75mm, Inclusive anel de borracha, para rede de água.</v>
          </cell>
          <cell r="G1116" t="str">
            <v>m</v>
          </cell>
          <cell r="H1116">
            <v>2622</v>
          </cell>
          <cell r="I1116">
            <v>1.69</v>
          </cell>
          <cell r="J1116">
            <v>4431.18</v>
          </cell>
          <cell r="K1116">
            <v>1.7</v>
          </cell>
          <cell r="L1116">
            <v>4457.3999999999996</v>
          </cell>
          <cell r="M1116">
            <v>-5.8823529411764497E-3</v>
          </cell>
          <cell r="N1116">
            <v>-26.219999999999345</v>
          </cell>
        </row>
        <row r="1117">
          <cell r="B1117">
            <v>587</v>
          </cell>
          <cell r="D1117" t="str">
            <v>M</v>
          </cell>
          <cell r="E1117" t="str">
            <v>7.2.5.2.3</v>
          </cell>
          <cell r="F1117" t="str">
            <v>Tubo PVC-PBA Classe 15 (EB-183) DN 100mm, Inclusive anel de borracha para rede de água.</v>
          </cell>
          <cell r="G1117" t="str">
            <v>m</v>
          </cell>
          <cell r="H1117">
            <v>1812</v>
          </cell>
          <cell r="I1117">
            <v>2.87</v>
          </cell>
          <cell r="J1117">
            <v>5200.4399999999996</v>
          </cell>
          <cell r="K1117">
            <v>2.87</v>
          </cell>
          <cell r="L1117">
            <v>5200.4399999999996</v>
          </cell>
          <cell r="M1117">
            <v>0</v>
          </cell>
          <cell r="N1117">
            <v>0</v>
          </cell>
        </row>
        <row r="1118">
          <cell r="B1118">
            <v>1506</v>
          </cell>
          <cell r="D1118" t="str">
            <v>M</v>
          </cell>
          <cell r="E1118" t="str">
            <v>13.5.20</v>
          </cell>
          <cell r="F1118" t="str">
            <v>Tubo em PVC PBA PB JE cl20 DN 75</v>
          </cell>
          <cell r="G1118" t="str">
            <v>m</v>
          </cell>
          <cell r="H1118">
            <v>2674.37</v>
          </cell>
          <cell r="I1118">
            <v>2.15</v>
          </cell>
          <cell r="J1118">
            <v>5749.89</v>
          </cell>
          <cell r="K1118">
            <v>2.15</v>
          </cell>
          <cell r="L1118">
            <v>5749.89</v>
          </cell>
          <cell r="M1118">
            <v>0</v>
          </cell>
          <cell r="N1118">
            <v>0</v>
          </cell>
        </row>
        <row r="1119">
          <cell r="B1119">
            <v>1505</v>
          </cell>
          <cell r="D1119" t="str">
            <v>M</v>
          </cell>
          <cell r="E1119" t="str">
            <v>13.5.19</v>
          </cell>
          <cell r="F1119" t="str">
            <v>Tubo em PVC PBA PB JE cl20 DN 100</v>
          </cell>
          <cell r="G1119" t="str">
            <v>m</v>
          </cell>
          <cell r="H1119">
            <v>660</v>
          </cell>
          <cell r="I1119">
            <v>3.58</v>
          </cell>
          <cell r="J1119">
            <v>2362.8000000000002</v>
          </cell>
          <cell r="K1119">
            <v>3.59</v>
          </cell>
          <cell r="L1119">
            <v>2369.4</v>
          </cell>
          <cell r="M1119">
            <v>-2.7855153203342198E-3</v>
          </cell>
          <cell r="N1119">
            <v>-6.5999999999999091</v>
          </cell>
        </row>
        <row r="1120">
          <cell r="B1120">
            <v>4240</v>
          </cell>
          <cell r="D1120" t="str">
            <v>M</v>
          </cell>
          <cell r="E1120" t="str">
            <v>10.7.2.5.1</v>
          </cell>
          <cell r="F1120" t="str">
            <v>Tubo PVC Vinilfort DN 200mm (L=Metros)</v>
          </cell>
          <cell r="G1120" t="str">
            <v>m</v>
          </cell>
          <cell r="H1120">
            <v>240.4</v>
          </cell>
          <cell r="I1120">
            <v>3.82</v>
          </cell>
          <cell r="J1120">
            <v>918.32</v>
          </cell>
          <cell r="K1120">
            <v>3.83</v>
          </cell>
          <cell r="L1120">
            <v>920.73</v>
          </cell>
          <cell r="M1120">
            <v>-2.6109660574412663E-3</v>
          </cell>
          <cell r="N1120">
            <v>-2.4099999999999682</v>
          </cell>
        </row>
        <row r="1121">
          <cell r="B1121">
            <v>4231</v>
          </cell>
          <cell r="D1121" t="str">
            <v>M</v>
          </cell>
          <cell r="E1121" t="str">
            <v>10.7.2.3.1</v>
          </cell>
          <cell r="F1121" t="str">
            <v>Tubo em RPVC Classe 06 DN 100mm L=6,60m</v>
          </cell>
          <cell r="G1121" t="str">
            <v>pc</v>
          </cell>
          <cell r="H1121">
            <v>160</v>
          </cell>
          <cell r="I1121">
            <v>226.43</v>
          </cell>
          <cell r="J1121">
            <v>36228.800000000003</v>
          </cell>
          <cell r="K1121">
            <v>226.46</v>
          </cell>
          <cell r="L1121">
            <v>36233.599999999999</v>
          </cell>
          <cell r="M1121">
            <v>-1.3247372604430208E-4</v>
          </cell>
          <cell r="N1121">
            <v>-4.7999999999956344</v>
          </cell>
        </row>
        <row r="1122">
          <cell r="B1122">
            <v>446</v>
          </cell>
          <cell r="D1122" t="str">
            <v>M</v>
          </cell>
          <cell r="E1122" t="str">
            <v>7.1.6.22</v>
          </cell>
          <cell r="F1122" t="str">
            <v>Válvula borboleta tipo awwa com flanges FoFo Dn 400 PN-10 159,000kg</v>
          </cell>
          <cell r="G1122" t="str">
            <v>pc</v>
          </cell>
          <cell r="H1122">
            <v>1</v>
          </cell>
          <cell r="I1122">
            <v>922.48</v>
          </cell>
          <cell r="J1122">
            <v>922.48</v>
          </cell>
          <cell r="K1122">
            <v>16850</v>
          </cell>
          <cell r="L1122">
            <v>16850</v>
          </cell>
          <cell r="M1122">
            <v>-0.94525341246290806</v>
          </cell>
          <cell r="N1122">
            <v>-15927.52</v>
          </cell>
        </row>
        <row r="1123">
          <cell r="B1123">
            <v>271</v>
          </cell>
          <cell r="D1123" t="str">
            <v>M</v>
          </cell>
          <cell r="E1123" t="str">
            <v>4.4.3.17</v>
          </cell>
          <cell r="F1123" t="str">
            <v>Valvula borboleta fofo c/ flanges PN10 - awwa - corpo curto com açoionamento automático, através de atuador elétrico, DN 400 159,000 kg</v>
          </cell>
          <cell r="G1123" t="str">
            <v>pc</v>
          </cell>
          <cell r="H1123">
            <v>8</v>
          </cell>
          <cell r="I1123">
            <v>2051.14</v>
          </cell>
          <cell r="J1123">
            <v>16409.12</v>
          </cell>
          <cell r="K1123">
            <v>16850</v>
          </cell>
          <cell r="L1123">
            <v>134800</v>
          </cell>
          <cell r="M1123">
            <v>-0.87827062314540061</v>
          </cell>
          <cell r="N1123">
            <v>-118390.88</v>
          </cell>
        </row>
        <row r="1124">
          <cell r="B1124">
            <v>268</v>
          </cell>
          <cell r="D1124" t="str">
            <v>M</v>
          </cell>
          <cell r="E1124" t="str">
            <v>4.4.3.14</v>
          </cell>
          <cell r="F1124" t="str">
            <v>Válvula borboleta fofo c/ flanges PN10 - awwa - corpo curto com açoionamento automático, através de atuador elétrico, DN 500 291,000 kg</v>
          </cell>
          <cell r="G1124" t="str">
            <v>pc</v>
          </cell>
          <cell r="H1124">
            <v>8</v>
          </cell>
          <cell r="I1124">
            <v>2595.5500000000002</v>
          </cell>
          <cell r="J1124">
            <v>20764.400000000001</v>
          </cell>
          <cell r="K1124">
            <v>20000</v>
          </cell>
          <cell r="L1124">
            <v>160000</v>
          </cell>
          <cell r="M1124">
            <v>-0.87022250000000001</v>
          </cell>
          <cell r="N1124">
            <v>-139235.6</v>
          </cell>
        </row>
        <row r="1125">
          <cell r="B1125">
            <v>283</v>
          </cell>
          <cell r="D1125" t="str">
            <v>M</v>
          </cell>
          <cell r="E1125" t="str">
            <v>4.4.3.29</v>
          </cell>
          <cell r="F1125" t="str">
            <v>Válvula borboleta fofo c/ flanges PN10 - awwa - corpo curto com açoionamento automático, através de atuador elétrico, DN 600 452,000 kg</v>
          </cell>
          <cell r="G1125" t="str">
            <v>pc</v>
          </cell>
          <cell r="H1125">
            <v>8</v>
          </cell>
          <cell r="I1125">
            <v>3318.87</v>
          </cell>
          <cell r="J1125">
            <v>26550.959999999999</v>
          </cell>
          <cell r="K1125">
            <v>23750</v>
          </cell>
          <cell r="L1125">
            <v>190000</v>
          </cell>
          <cell r="M1125">
            <v>-0.86025810526315794</v>
          </cell>
          <cell r="N1125">
            <v>-163449.04</v>
          </cell>
        </row>
        <row r="1126">
          <cell r="B1126">
            <v>1945</v>
          </cell>
          <cell r="D1126" t="str">
            <v>M</v>
          </cell>
          <cell r="E1126" t="str">
            <v>18.14.1</v>
          </cell>
          <cell r="F1126" t="str">
            <v>Válvula Borboleta,biexcêntrica vulcanizadas intertravadas com flanges, FºFº DN400  PN 16</v>
          </cell>
          <cell r="G1126" t="str">
            <v>un</v>
          </cell>
          <cell r="H1126">
            <v>4</v>
          </cell>
          <cell r="I1126">
            <v>2164.6000000000004</v>
          </cell>
          <cell r="J1126">
            <v>8658.4</v>
          </cell>
          <cell r="K1126">
            <v>11850</v>
          </cell>
          <cell r="L1126">
            <v>47400</v>
          </cell>
          <cell r="M1126">
            <v>-0.81733333333333325</v>
          </cell>
          <cell r="N1126">
            <v>-38741.599999999999</v>
          </cell>
        </row>
        <row r="1127">
          <cell r="B1127">
            <v>3157</v>
          </cell>
          <cell r="D1127" t="str">
            <v>M</v>
          </cell>
          <cell r="E1127" t="str">
            <v>6.5.12.18</v>
          </cell>
          <cell r="F1127" t="str">
            <v>Valvula Borboleta Triexcentrica c/ flanges FoFo PN 10,  DN 250mm</v>
          </cell>
          <cell r="G1127" t="str">
            <v>pç</v>
          </cell>
          <cell r="H1127">
            <v>3</v>
          </cell>
          <cell r="I1127">
            <v>1577.1100000000001</v>
          </cell>
          <cell r="J1127">
            <v>4731.33</v>
          </cell>
          <cell r="K1127">
            <v>12624.5</v>
          </cell>
          <cell r="L1127">
            <v>37873.5</v>
          </cell>
          <cell r="M1127">
            <v>-0.8750754485326151</v>
          </cell>
          <cell r="N1127">
            <v>-33142.17</v>
          </cell>
        </row>
        <row r="1128">
          <cell r="B1128">
            <v>2725</v>
          </cell>
          <cell r="D1128" t="str">
            <v>M</v>
          </cell>
          <cell r="E1128" t="str">
            <v>4.5.12.18</v>
          </cell>
          <cell r="F1128" t="str">
            <v>Valvula Borboleta Triexcentrica c/ flanges FoFo PN 10,  DN 350mm</v>
          </cell>
          <cell r="G1128" t="str">
            <v>pç</v>
          </cell>
          <cell r="H1128">
            <v>1</v>
          </cell>
          <cell r="I1128">
            <v>2464.33</v>
          </cell>
          <cell r="J1128">
            <v>2464.33</v>
          </cell>
          <cell r="K1128">
            <v>14038.35</v>
          </cell>
          <cell r="L1128">
            <v>14038.35</v>
          </cell>
          <cell r="M1128">
            <v>-0.82445729020860714</v>
          </cell>
          <cell r="N1128">
            <v>-11574.02</v>
          </cell>
        </row>
        <row r="1129">
          <cell r="B1129">
            <v>2429</v>
          </cell>
          <cell r="D1129" t="str">
            <v>M</v>
          </cell>
          <cell r="E1129" t="str">
            <v>3.5.12.18</v>
          </cell>
          <cell r="F1129" t="str">
            <v>Valvula Borboleta Triexcentrica c/ flanges FoFo PN 10,  DN 400mm</v>
          </cell>
          <cell r="G1129" t="str">
            <v>pç</v>
          </cell>
          <cell r="H1129">
            <v>1</v>
          </cell>
          <cell r="I1129">
            <v>2965.5099999999998</v>
          </cell>
          <cell r="J1129">
            <v>2965.51</v>
          </cell>
          <cell r="K1129">
            <v>19351.919999999998</v>
          </cell>
          <cell r="L1129">
            <v>19351.919999999998</v>
          </cell>
          <cell r="M1129">
            <v>-0.84675887457161869</v>
          </cell>
          <cell r="N1129">
            <v>-16386.409999999996</v>
          </cell>
        </row>
        <row r="1130">
          <cell r="B1130">
            <v>3507</v>
          </cell>
          <cell r="D1130" t="str">
            <v>M</v>
          </cell>
          <cell r="E1130" t="str">
            <v>7.5.12.17</v>
          </cell>
          <cell r="F1130" t="str">
            <v>Valvula Borboleta Triexcentrica c/ flanges FoFo PN 10,  DN 800mm</v>
          </cell>
          <cell r="G1130" t="str">
            <v>pç</v>
          </cell>
          <cell r="H1130">
            <v>1</v>
          </cell>
          <cell r="I1130">
            <v>8604.1200000000008</v>
          </cell>
          <cell r="J1130">
            <v>8604.1200000000008</v>
          </cell>
          <cell r="K1130">
            <v>81783.45</v>
          </cell>
          <cell r="L1130">
            <v>81783.45</v>
          </cell>
          <cell r="M1130">
            <v>-0.89479387333256299</v>
          </cell>
          <cell r="N1130">
            <v>-73179.33</v>
          </cell>
        </row>
        <row r="1131">
          <cell r="B1131">
            <v>158</v>
          </cell>
          <cell r="D1131" t="str">
            <v>M</v>
          </cell>
          <cell r="E1131" t="str">
            <v>3.4.1.18</v>
          </cell>
          <cell r="F1131" t="str">
            <v>Válvula Borboleta triexcêntricas F°F°, FL DN 100 e acionamento elétrico</v>
          </cell>
          <cell r="G1131" t="str">
            <v>un</v>
          </cell>
          <cell r="H1131">
            <v>8</v>
          </cell>
          <cell r="I1131">
            <v>1628.02</v>
          </cell>
          <cell r="J1131">
            <v>13024.16</v>
          </cell>
          <cell r="K1131">
            <v>7798</v>
          </cell>
          <cell r="L1131">
            <v>62384</v>
          </cell>
          <cell r="M1131">
            <v>-0.79122595537317264</v>
          </cell>
          <cell r="N1131">
            <v>-49359.839999999997</v>
          </cell>
        </row>
        <row r="1132">
          <cell r="B1132">
            <v>1946</v>
          </cell>
          <cell r="D1132" t="str">
            <v>M</v>
          </cell>
          <cell r="E1132" t="str">
            <v>18.14.2</v>
          </cell>
          <cell r="F1132" t="str">
            <v>Válvula Borboleta triexcêntrica C/ flanges, FºFº DN300 PN 16, e acionamento elétrico</v>
          </cell>
          <cell r="G1132" t="str">
            <v>un</v>
          </cell>
          <cell r="H1132">
            <v>4</v>
          </cell>
          <cell r="I1132">
            <v>3087.5299999999997</v>
          </cell>
          <cell r="J1132">
            <v>12350.12</v>
          </cell>
          <cell r="K1132">
            <v>13872</v>
          </cell>
          <cell r="L1132">
            <v>55488</v>
          </cell>
          <cell r="M1132">
            <v>-0.7774271914648212</v>
          </cell>
          <cell r="N1132">
            <v>-43137.88</v>
          </cell>
        </row>
        <row r="1133">
          <cell r="B1133">
            <v>992</v>
          </cell>
          <cell r="D1133" t="str">
            <v>M</v>
          </cell>
          <cell r="E1133" t="str">
            <v>7.5.4.1.9</v>
          </cell>
          <cell r="F1133" t="str">
            <v>Válvula controladora de nível sustentadora de pressão c/ flanges  FoFo PN 10 DN 300mm</v>
          </cell>
          <cell r="G1133" t="str">
            <v>pç</v>
          </cell>
          <cell r="H1133">
            <v>1</v>
          </cell>
          <cell r="I1133">
            <v>5630.81</v>
          </cell>
          <cell r="J1133">
            <v>5630.81</v>
          </cell>
          <cell r="K1133">
            <v>5625</v>
          </cell>
          <cell r="L1133">
            <v>5625</v>
          </cell>
          <cell r="M1133">
            <v>1.032888888888861E-3</v>
          </cell>
          <cell r="N1133">
            <v>5.8100000000004002</v>
          </cell>
        </row>
        <row r="1134">
          <cell r="B1134">
            <v>288</v>
          </cell>
          <cell r="D1134" t="str">
            <v>M</v>
          </cell>
          <cell r="E1134" t="str">
            <v>4.4.3.34</v>
          </cell>
          <cell r="F1134" t="str">
            <v>Válvula de controle , monovar ou similar, DN 400</v>
          </cell>
          <cell r="G1134" t="str">
            <v>pc</v>
          </cell>
          <cell r="H1134">
            <v>8</v>
          </cell>
          <cell r="I1134">
            <v>1872.7</v>
          </cell>
          <cell r="J1134">
            <v>14981.6</v>
          </cell>
          <cell r="K1134">
            <v>1875.5</v>
          </cell>
          <cell r="L1134">
            <v>15004</v>
          </cell>
          <cell r="M1134">
            <v>-1.4929352172753374E-3</v>
          </cell>
          <cell r="N1134">
            <v>-22.399999999999636</v>
          </cell>
        </row>
        <row r="1135">
          <cell r="B1135">
            <v>696</v>
          </cell>
          <cell r="D1135" t="str">
            <v>M</v>
          </cell>
          <cell r="E1135" t="str">
            <v>7.3.4.2.11</v>
          </cell>
          <cell r="F1135" t="str">
            <v xml:space="preserve">Válvula de gaveta acionamento manual FºFº DN 200mm  </v>
          </cell>
          <cell r="G1135" t="str">
            <v>pç</v>
          </cell>
          <cell r="H1135">
            <v>4</v>
          </cell>
          <cell r="I1135">
            <v>684.92000000000007</v>
          </cell>
          <cell r="J1135">
            <v>2739.68</v>
          </cell>
          <cell r="K1135">
            <v>683.65</v>
          </cell>
          <cell r="L1135">
            <v>2734.6</v>
          </cell>
          <cell r="M1135">
            <v>1.8576757112558351E-3</v>
          </cell>
          <cell r="N1135">
            <v>5.0799999999999272</v>
          </cell>
        </row>
        <row r="1136">
          <cell r="B1136">
            <v>545</v>
          </cell>
          <cell r="D1136" t="str">
            <v>M</v>
          </cell>
          <cell r="E1136" t="str">
            <v>7.2.4.2.23</v>
          </cell>
          <cell r="F1136" t="str">
            <v xml:space="preserve">Válvula de Gaveta Flangeada PN10 c/ acionamento manual FºFº DN 250mm </v>
          </cell>
          <cell r="G1136" t="str">
            <v>pç</v>
          </cell>
          <cell r="H1136">
            <v>2</v>
          </cell>
          <cell r="I1136">
            <v>918.8</v>
          </cell>
          <cell r="J1136">
            <v>1837.6</v>
          </cell>
          <cell r="K1136">
            <v>919.6</v>
          </cell>
          <cell r="L1136">
            <v>1839.2</v>
          </cell>
          <cell r="M1136">
            <v>-8.6994345367563675E-4</v>
          </cell>
          <cell r="N1136">
            <v>-1.6000000000001364</v>
          </cell>
        </row>
        <row r="1137">
          <cell r="B1137">
            <v>3154</v>
          </cell>
          <cell r="D1137" t="str">
            <v>M</v>
          </cell>
          <cell r="E1137" t="str">
            <v>6.5.12.15</v>
          </cell>
          <cell r="F1137" t="str">
            <v>Válvula de retenção Portinhola Única com Flanges FoFo PN 10 DN 150mm</v>
          </cell>
          <cell r="G1137" t="str">
            <v>pç</v>
          </cell>
          <cell r="H1137">
            <v>2</v>
          </cell>
          <cell r="I1137">
            <v>402.61</v>
          </cell>
          <cell r="J1137">
            <v>805.22</v>
          </cell>
          <cell r="K1137">
            <v>403.78</v>
          </cell>
          <cell r="L1137">
            <v>807.56</v>
          </cell>
          <cell r="M1137">
            <v>-2.8976175144880267E-3</v>
          </cell>
          <cell r="N1137">
            <v>-2.3399999999999181</v>
          </cell>
        </row>
        <row r="1138">
          <cell r="B1138">
            <v>2426</v>
          </cell>
          <cell r="D1138" t="str">
            <v>M</v>
          </cell>
          <cell r="E1138" t="str">
            <v>3.5.12.15</v>
          </cell>
          <cell r="F1138" t="str">
            <v>Válvula de retenção Portinhola Unica com Flanges FoFo PN 10 DN 200mm</v>
          </cell>
          <cell r="G1138" t="str">
            <v>pç</v>
          </cell>
          <cell r="H1138">
            <v>4</v>
          </cell>
          <cell r="I1138">
            <v>499.40999999999997</v>
          </cell>
          <cell r="J1138">
            <v>1997.64</v>
          </cell>
          <cell r="K1138">
            <v>496.84</v>
          </cell>
          <cell r="L1138">
            <v>1987.36</v>
          </cell>
          <cell r="M1138">
            <v>5.1726914097094401E-3</v>
          </cell>
          <cell r="N1138">
            <v>10.2800000000002</v>
          </cell>
        </row>
        <row r="1139">
          <cell r="B1139">
            <v>3504</v>
          </cell>
          <cell r="D1139" t="str">
            <v>M</v>
          </cell>
          <cell r="E1139" t="str">
            <v>7.5.12.14</v>
          </cell>
          <cell r="F1139" t="str">
            <v>Válvula de retenção Portinhola Única com Flanges FoFo PN 10 DN 400mm</v>
          </cell>
          <cell r="G1139" t="str">
            <v>pç</v>
          </cell>
          <cell r="H1139">
            <v>2</v>
          </cell>
          <cell r="I1139">
            <v>1680.37</v>
          </cell>
          <cell r="J1139">
            <v>3360.74</v>
          </cell>
          <cell r="K1139">
            <v>1684.47</v>
          </cell>
          <cell r="L1139">
            <v>3368.94</v>
          </cell>
          <cell r="M1139">
            <v>-2.4340000118732164E-3</v>
          </cell>
          <cell r="N1139">
            <v>-8.2000000000002728</v>
          </cell>
        </row>
        <row r="1140">
          <cell r="B1140">
            <v>3790</v>
          </cell>
          <cell r="D1140" t="str">
            <v>M</v>
          </cell>
          <cell r="E1140" t="str">
            <v>8.5.12.16</v>
          </cell>
          <cell r="F1140" t="str">
            <v>Válvula de retenção Portinhola Dupla com Flanges FoFo PN 10 DN 150mm</v>
          </cell>
          <cell r="G1140" t="str">
            <v>pç</v>
          </cell>
          <cell r="H1140">
            <v>4</v>
          </cell>
          <cell r="I1140">
            <v>489.34999999999997</v>
          </cell>
          <cell r="J1140">
            <v>1957.4</v>
          </cell>
          <cell r="K1140">
            <v>485</v>
          </cell>
          <cell r="L1140">
            <v>1940</v>
          </cell>
          <cell r="M1140">
            <v>8.9690721649484662E-3</v>
          </cell>
          <cell r="N1140">
            <v>17.400000000000091</v>
          </cell>
        </row>
        <row r="1141">
          <cell r="B1141">
            <v>1824</v>
          </cell>
          <cell r="D1141" t="str">
            <v>M</v>
          </cell>
          <cell r="E1141" t="str">
            <v>17.2.3.2.1</v>
          </cell>
          <cell r="F1141" t="str">
            <v>Válvula de Retenção, tipo fechamento rápido, c/deslocamento axial  FoFo DN200 PN 16</v>
          </cell>
          <cell r="G1141" t="str">
            <v>pç</v>
          </cell>
          <cell r="H1141">
            <v>2</v>
          </cell>
          <cell r="I1141">
            <v>18342.740000000002</v>
          </cell>
          <cell r="J1141">
            <v>36685.480000000003</v>
          </cell>
          <cell r="K1141">
            <v>18350</v>
          </cell>
          <cell r="L1141">
            <v>36700</v>
          </cell>
          <cell r="M1141">
            <v>-3.9564032697536611E-4</v>
          </cell>
          <cell r="N1141">
            <v>-14.519999999996799</v>
          </cell>
        </row>
        <row r="1142">
          <cell r="B1142">
            <v>1947</v>
          </cell>
          <cell r="D1142" t="str">
            <v>M</v>
          </cell>
          <cell r="E1142" t="str">
            <v>18.14.3</v>
          </cell>
          <cell r="F1142" t="str">
            <v>Válvula de Retenção, tipo fechamento rápido, c/deslocamento axial  FoFo DN300 PN 16</v>
          </cell>
          <cell r="G1142" t="str">
            <v>un</v>
          </cell>
          <cell r="H1142">
            <v>4</v>
          </cell>
          <cell r="I1142">
            <v>10173.879999999999</v>
          </cell>
          <cell r="J1142">
            <v>40695.519999999997</v>
          </cell>
          <cell r="K1142">
            <v>10175</v>
          </cell>
          <cell r="L1142">
            <v>40700</v>
          </cell>
          <cell r="M1142">
            <v>-1.1007371007376587E-4</v>
          </cell>
          <cell r="N1142">
            <v>-4.4800000000032014</v>
          </cell>
        </row>
        <row r="1143">
          <cell r="B1143">
            <v>697</v>
          </cell>
          <cell r="D1143" t="str">
            <v>M</v>
          </cell>
          <cell r="E1143" t="str">
            <v>7.3.4.2.12</v>
          </cell>
          <cell r="F1143" t="str">
            <v>Válvula flangeada sustentadora de pressão a jusante, com acionamento e transmissão de dados via PLC, DN 200 FºFº</v>
          </cell>
          <cell r="G1143" t="str">
            <v>pç</v>
          </cell>
          <cell r="H1143">
            <v>2</v>
          </cell>
          <cell r="I1143">
            <v>2439.02</v>
          </cell>
          <cell r="J1143">
            <v>4878.04</v>
          </cell>
          <cell r="K1143">
            <v>2440</v>
          </cell>
          <cell r="L1143">
            <v>4880</v>
          </cell>
          <cell r="M1143">
            <v>-4.0163934426229453E-4</v>
          </cell>
          <cell r="N1143">
            <v>-1.9600000000000364</v>
          </cell>
        </row>
        <row r="1144">
          <cell r="B1144">
            <v>546</v>
          </cell>
          <cell r="D1144" t="str">
            <v>M</v>
          </cell>
          <cell r="E1144" t="str">
            <v>7.2.4.2.24</v>
          </cell>
          <cell r="F1144" t="str">
            <v>Válvula flangeada sustentadora de pressão a jusante, com acionamento e transmissão de dados via PLC, DN 250 FºFº</v>
          </cell>
          <cell r="G1144" t="str">
            <v>pç</v>
          </cell>
          <cell r="H1144">
            <v>1</v>
          </cell>
          <cell r="I1144">
            <v>3318.41</v>
          </cell>
          <cell r="J1144">
            <v>3318.41</v>
          </cell>
          <cell r="K1144">
            <v>3320</v>
          </cell>
          <cell r="L1144">
            <v>3320</v>
          </cell>
          <cell r="M1144">
            <v>-4.7891566265068075E-4</v>
          </cell>
          <cell r="N1144">
            <v>-1.5900000000001455</v>
          </cell>
        </row>
        <row r="1145">
          <cell r="B1145">
            <v>1144</v>
          </cell>
          <cell r="D1145" t="str">
            <v>M</v>
          </cell>
          <cell r="E1145" t="str">
            <v>8.4.1.12</v>
          </cell>
          <cell r="F1145" t="str">
            <v>Válvula flangeada sustentadora de pressão a jusante com acionamento e transmissão de dados via plc dn 300</v>
          </cell>
          <cell r="G1145" t="str">
            <v>pc</v>
          </cell>
          <cell r="H1145">
            <v>4</v>
          </cell>
          <cell r="I1145">
            <v>3690.19</v>
          </cell>
          <cell r="J1145">
            <v>14760.76</v>
          </cell>
          <cell r="K1145">
            <v>3690</v>
          </cell>
          <cell r="L1145">
            <v>14760</v>
          </cell>
          <cell r="M1145">
            <v>5.1490514905161433E-5</v>
          </cell>
          <cell r="N1145">
            <v>0.76000000000021828</v>
          </cell>
        </row>
        <row r="1146">
          <cell r="B1146">
            <v>1142</v>
          </cell>
          <cell r="D1146" t="str">
            <v>M</v>
          </cell>
          <cell r="E1146" t="str">
            <v>8.4.1.10</v>
          </cell>
          <cell r="F1146" t="str">
            <v>Valvula gaveta fofo acionamento manual dn 300</v>
          </cell>
          <cell r="G1146" t="str">
            <v>un</v>
          </cell>
          <cell r="H1146">
            <v>8</v>
          </cell>
          <cell r="I1146">
            <v>1294.54</v>
          </cell>
          <cell r="J1146">
            <v>10356.32</v>
          </cell>
          <cell r="K1146">
            <v>1296.75</v>
          </cell>
          <cell r="L1146">
            <v>10374</v>
          </cell>
          <cell r="M1146">
            <v>-1.704260651629097E-3</v>
          </cell>
          <cell r="N1146">
            <v>-17.680000000000291</v>
          </cell>
        </row>
        <row r="1147">
          <cell r="B1147">
            <v>439</v>
          </cell>
          <cell r="D1147" t="str">
            <v>M</v>
          </cell>
          <cell r="E1147" t="str">
            <v>7.1.6.15</v>
          </cell>
          <cell r="F1147" t="str">
            <v>Ventosa simples fofo c/ flanges pn-10/16/25 dn 50  5,800kg</v>
          </cell>
          <cell r="G1147" t="str">
            <v>pc</v>
          </cell>
          <cell r="H1147">
            <v>3</v>
          </cell>
          <cell r="I1147">
            <v>71.81</v>
          </cell>
          <cell r="J1147">
            <v>215.43</v>
          </cell>
          <cell r="K1147">
            <v>70.98</v>
          </cell>
          <cell r="L1147">
            <v>212.94</v>
          </cell>
          <cell r="M1147">
            <v>1.1693434770357891E-2</v>
          </cell>
          <cell r="N1147">
            <v>2.4900000000000091</v>
          </cell>
          <cell r="O1147">
            <v>6646747.9399999939</v>
          </cell>
          <cell r="P1147">
            <v>7624232.290000001</v>
          </cell>
          <cell r="Q1147">
            <v>-977484.35000000708</v>
          </cell>
          <cell r="R1147">
            <v>0.8717924227883137</v>
          </cell>
          <cell r="S1147">
            <v>0.1282075772116863</v>
          </cell>
          <cell r="T1147">
            <v>0.2858822284249169</v>
          </cell>
          <cell r="V1147">
            <v>6646747.9399999939</v>
          </cell>
        </row>
        <row r="1148">
          <cell r="B1148">
            <v>23</v>
          </cell>
          <cell r="D1148" t="str">
            <v>P</v>
          </cell>
          <cell r="E1148" t="str">
            <v>1.1.2.3</v>
          </cell>
          <cell r="F1148" t="str">
            <v>Almoxarife</v>
          </cell>
          <cell r="G1148" t="str">
            <v>h</v>
          </cell>
          <cell r="H1148">
            <v>21120</v>
          </cell>
          <cell r="I1148">
            <v>8.8000000000000007</v>
          </cell>
          <cell r="J1148">
            <v>185856</v>
          </cell>
          <cell r="K1148">
            <v>8.8000000000000007</v>
          </cell>
          <cell r="L1148">
            <v>185856</v>
          </cell>
        </row>
        <row r="1149">
          <cell r="B1149">
            <v>27</v>
          </cell>
          <cell r="D1149" t="str">
            <v>P</v>
          </cell>
          <cell r="E1149" t="str">
            <v>1.1.2.7</v>
          </cell>
          <cell r="F1149" t="str">
            <v>Apontador</v>
          </cell>
          <cell r="G1149" t="str">
            <v>h</v>
          </cell>
          <cell r="H1149">
            <v>13200</v>
          </cell>
          <cell r="I1149">
            <v>8.8000000000000007</v>
          </cell>
          <cell r="J1149">
            <v>116160</v>
          </cell>
          <cell r="K1149">
            <v>8.8000000000000007</v>
          </cell>
          <cell r="L1149">
            <v>116160</v>
          </cell>
        </row>
        <row r="1150">
          <cell r="B1150">
            <v>22</v>
          </cell>
          <cell r="D1150" t="str">
            <v>P</v>
          </cell>
          <cell r="E1150" t="str">
            <v>1.1.2.2</v>
          </cell>
          <cell r="F1150" t="str">
            <v>Auxiliar administrativo</v>
          </cell>
          <cell r="G1150" t="str">
            <v>h</v>
          </cell>
          <cell r="H1150">
            <v>13200</v>
          </cell>
          <cell r="I1150">
            <v>7.02</v>
          </cell>
          <cell r="J1150">
            <v>92664</v>
          </cell>
          <cell r="K1150">
            <v>7.02</v>
          </cell>
          <cell r="L1150">
            <v>92664</v>
          </cell>
        </row>
        <row r="1151">
          <cell r="B1151">
            <v>24</v>
          </cell>
          <cell r="D1151" t="str">
            <v>P</v>
          </cell>
          <cell r="E1151" t="str">
            <v>1.1.2.4</v>
          </cell>
          <cell r="F1151" t="str">
            <v>Auxiliar de Almoxarifado</v>
          </cell>
          <cell r="G1151" t="str">
            <v>h</v>
          </cell>
          <cell r="H1151">
            <v>18480</v>
          </cell>
          <cell r="I1151">
            <v>6.41</v>
          </cell>
          <cell r="J1151">
            <v>118456.8</v>
          </cell>
          <cell r="K1151">
            <v>6.41</v>
          </cell>
          <cell r="L1151">
            <v>118456.8</v>
          </cell>
        </row>
        <row r="1152">
          <cell r="B1152">
            <v>26</v>
          </cell>
          <cell r="D1152" t="str">
            <v>P</v>
          </cell>
          <cell r="E1152" t="str">
            <v>1.1.2.6</v>
          </cell>
          <cell r="F1152" t="str">
            <v>Auxiliar de Tesouraria</v>
          </cell>
          <cell r="G1152" t="str">
            <v>h</v>
          </cell>
          <cell r="H1152">
            <v>10560</v>
          </cell>
          <cell r="I1152">
            <v>7.02</v>
          </cell>
          <cell r="J1152">
            <v>74131.199999999997</v>
          </cell>
          <cell r="K1152">
            <v>7.02</v>
          </cell>
          <cell r="L1152">
            <v>74131.199999999997</v>
          </cell>
        </row>
        <row r="1153">
          <cell r="B1153">
            <v>31</v>
          </cell>
          <cell r="D1153" t="str">
            <v>P</v>
          </cell>
          <cell r="E1153" t="str">
            <v>1.1.2.11</v>
          </cell>
          <cell r="F1153" t="str">
            <v>Copeira</v>
          </cell>
          <cell r="G1153" t="str">
            <v>h</v>
          </cell>
          <cell r="H1153">
            <v>13200</v>
          </cell>
          <cell r="I1153">
            <v>6.41</v>
          </cell>
          <cell r="J1153">
            <v>84612</v>
          </cell>
          <cell r="K1153">
            <v>6.41</v>
          </cell>
          <cell r="L1153">
            <v>84612</v>
          </cell>
        </row>
        <row r="1154">
          <cell r="B1154">
            <v>19</v>
          </cell>
          <cell r="D1154" t="str">
            <v>P</v>
          </cell>
          <cell r="E1154" t="str">
            <v>1.1.1.15</v>
          </cell>
          <cell r="F1154" t="str">
            <v>Encarregado de Obra</v>
          </cell>
          <cell r="G1154" t="str">
            <v>h</v>
          </cell>
          <cell r="H1154">
            <v>26400</v>
          </cell>
          <cell r="I1154">
            <v>10.35</v>
          </cell>
          <cell r="J1154">
            <v>273240</v>
          </cell>
          <cell r="K1154">
            <v>10.35</v>
          </cell>
          <cell r="L1154">
            <v>273240</v>
          </cell>
        </row>
        <row r="1155">
          <cell r="B1155">
            <v>29</v>
          </cell>
          <cell r="D1155" t="str">
            <v>P</v>
          </cell>
          <cell r="E1155" t="str">
            <v>1.1.2.9</v>
          </cell>
          <cell r="F1155" t="str">
            <v>Encarregado de Pessoal</v>
          </cell>
          <cell r="G1155" t="str">
            <v>h</v>
          </cell>
          <cell r="H1155">
            <v>21120</v>
          </cell>
          <cell r="I1155">
            <v>10.35</v>
          </cell>
          <cell r="J1155">
            <v>218592</v>
          </cell>
          <cell r="K1155">
            <v>10.35</v>
          </cell>
          <cell r="L1155">
            <v>218592</v>
          </cell>
        </row>
        <row r="1156">
          <cell r="B1156">
            <v>5</v>
          </cell>
          <cell r="D1156" t="str">
            <v>P</v>
          </cell>
          <cell r="E1156" t="str">
            <v>1.1.1.1</v>
          </cell>
          <cell r="F1156" t="str">
            <v>Engenheiro Chefe de Obra</v>
          </cell>
          <cell r="G1156" t="str">
            <v>h</v>
          </cell>
          <cell r="H1156">
            <v>6600</v>
          </cell>
          <cell r="I1156">
            <v>100.18</v>
          </cell>
          <cell r="J1156">
            <v>661188</v>
          </cell>
          <cell r="K1156">
            <v>100.18</v>
          </cell>
          <cell r="L1156">
            <v>661188</v>
          </cell>
        </row>
        <row r="1157">
          <cell r="B1157">
            <v>8</v>
          </cell>
          <cell r="D1157" t="str">
            <v>P</v>
          </cell>
          <cell r="E1157" t="str">
            <v>1.1.1.4</v>
          </cell>
          <cell r="F1157" t="str">
            <v>Engenheiro de Obra</v>
          </cell>
          <cell r="G1157" t="str">
            <v>h</v>
          </cell>
          <cell r="H1157">
            <v>10560</v>
          </cell>
          <cell r="I1157">
            <v>51.25</v>
          </cell>
          <cell r="J1157">
            <v>541200</v>
          </cell>
          <cell r="K1157">
            <v>51.25</v>
          </cell>
          <cell r="L1157">
            <v>541200</v>
          </cell>
        </row>
        <row r="1158">
          <cell r="B1158">
            <v>6</v>
          </cell>
          <cell r="D1158" t="str">
            <v>P</v>
          </cell>
          <cell r="E1158" t="str">
            <v>1.1.1.2</v>
          </cell>
          <cell r="F1158" t="str">
            <v>Engenheiro de Produção Civil</v>
          </cell>
          <cell r="G1158" t="str">
            <v>h</v>
          </cell>
          <cell r="H1158">
            <v>6600</v>
          </cell>
          <cell r="I1158">
            <v>72.31</v>
          </cell>
          <cell r="J1158">
            <v>477246</v>
          </cell>
          <cell r="K1158">
            <v>72.31</v>
          </cell>
          <cell r="L1158">
            <v>477246</v>
          </cell>
        </row>
        <row r="1159">
          <cell r="B1159">
            <v>7</v>
          </cell>
          <cell r="D1159" t="str">
            <v>P</v>
          </cell>
          <cell r="E1159" t="str">
            <v>1.1.1.3</v>
          </cell>
          <cell r="F1159" t="str">
            <v>Engenheiro de Produção de Rede</v>
          </cell>
          <cell r="G1159" t="str">
            <v>h</v>
          </cell>
          <cell r="H1159">
            <v>10560</v>
          </cell>
          <cell r="I1159">
            <v>72.31</v>
          </cell>
          <cell r="J1159">
            <v>763593.6</v>
          </cell>
          <cell r="K1159">
            <v>72.31</v>
          </cell>
          <cell r="L1159">
            <v>763593.6</v>
          </cell>
        </row>
        <row r="1160">
          <cell r="B1160">
            <v>21</v>
          </cell>
          <cell r="D1160" t="str">
            <v>P</v>
          </cell>
          <cell r="E1160" t="str">
            <v>1.1.2.1</v>
          </cell>
          <cell r="F1160" t="str">
            <v>Gerente administrativo</v>
          </cell>
          <cell r="G1160" t="str">
            <v>h</v>
          </cell>
          <cell r="H1160">
            <v>10560</v>
          </cell>
          <cell r="I1160">
            <v>23.78</v>
          </cell>
          <cell r="J1160">
            <v>251116.79999999999</v>
          </cell>
          <cell r="K1160">
            <v>23.78</v>
          </cell>
          <cell r="L1160">
            <v>251116.79999999999</v>
          </cell>
        </row>
        <row r="1161">
          <cell r="B1161">
            <v>18</v>
          </cell>
          <cell r="D1161" t="str">
            <v>P</v>
          </cell>
          <cell r="E1161" t="str">
            <v>1.1.1.14</v>
          </cell>
          <cell r="F1161" t="str">
            <v>Laboratorista</v>
          </cell>
          <cell r="G1161" t="str">
            <v>h</v>
          </cell>
          <cell r="H1161">
            <v>10560</v>
          </cell>
          <cell r="I1161">
            <v>23.78</v>
          </cell>
          <cell r="J1161">
            <v>251116.79999999999</v>
          </cell>
          <cell r="K1161">
            <v>23.78</v>
          </cell>
          <cell r="L1161">
            <v>251116.79999999999</v>
          </cell>
        </row>
        <row r="1162">
          <cell r="B1162">
            <v>13</v>
          </cell>
          <cell r="D1162" t="str">
            <v>P</v>
          </cell>
          <cell r="E1162" t="str">
            <v>1.1.1.9</v>
          </cell>
          <cell r="F1162" t="str">
            <v>Mestre de Obras - Civil</v>
          </cell>
          <cell r="G1162" t="str">
            <v>h</v>
          </cell>
          <cell r="H1162">
            <v>6600</v>
          </cell>
          <cell r="I1162">
            <v>13.46</v>
          </cell>
          <cell r="J1162">
            <v>88836</v>
          </cell>
          <cell r="K1162">
            <v>13.46</v>
          </cell>
          <cell r="L1162">
            <v>88836</v>
          </cell>
        </row>
        <row r="1163">
          <cell r="B1163">
            <v>16</v>
          </cell>
          <cell r="D1163" t="str">
            <v>P</v>
          </cell>
          <cell r="E1163" t="str">
            <v>1.1.1.12</v>
          </cell>
          <cell r="F1163" t="str">
            <v>Mestre de Obras - Elétrica</v>
          </cell>
          <cell r="G1163" t="str">
            <v>h</v>
          </cell>
          <cell r="H1163">
            <v>6160</v>
          </cell>
          <cell r="I1163">
            <v>13.46</v>
          </cell>
          <cell r="J1163">
            <v>82913.600000000006</v>
          </cell>
          <cell r="K1163">
            <v>13.46</v>
          </cell>
          <cell r="L1163">
            <v>82913.600000000006</v>
          </cell>
        </row>
        <row r="1164">
          <cell r="B1164">
            <v>15</v>
          </cell>
          <cell r="D1164" t="str">
            <v>P</v>
          </cell>
          <cell r="E1164" t="str">
            <v>1.1.1.11</v>
          </cell>
          <cell r="F1164" t="str">
            <v>Mestre de Obras - Montagem</v>
          </cell>
          <cell r="G1164" t="str">
            <v>h</v>
          </cell>
          <cell r="H1164">
            <v>6160</v>
          </cell>
          <cell r="I1164">
            <v>13.46</v>
          </cell>
          <cell r="J1164">
            <v>82913.600000000006</v>
          </cell>
          <cell r="K1164">
            <v>13.46</v>
          </cell>
          <cell r="L1164">
            <v>82913.600000000006</v>
          </cell>
        </row>
        <row r="1165">
          <cell r="B1165">
            <v>14</v>
          </cell>
          <cell r="D1165" t="str">
            <v>P</v>
          </cell>
          <cell r="E1165" t="str">
            <v>1.1.1.10</v>
          </cell>
          <cell r="F1165" t="str">
            <v>Mestre de Obras - Rede</v>
          </cell>
          <cell r="G1165" t="str">
            <v>h</v>
          </cell>
          <cell r="H1165">
            <v>10560</v>
          </cell>
          <cell r="I1165">
            <v>13.46</v>
          </cell>
          <cell r="J1165">
            <v>142137.60000000001</v>
          </cell>
          <cell r="K1165">
            <v>13.46</v>
          </cell>
          <cell r="L1165">
            <v>142137.60000000001</v>
          </cell>
        </row>
        <row r="1166">
          <cell r="B1166">
            <v>30</v>
          </cell>
          <cell r="D1166" t="str">
            <v>P</v>
          </cell>
          <cell r="E1166" t="str">
            <v>1.1.2.10</v>
          </cell>
          <cell r="F1166" t="str">
            <v>Secretária</v>
          </cell>
          <cell r="G1166" t="str">
            <v>h</v>
          </cell>
          <cell r="H1166">
            <v>10560</v>
          </cell>
          <cell r="I1166">
            <v>7.02</v>
          </cell>
          <cell r="J1166">
            <v>74131.199999999997</v>
          </cell>
          <cell r="K1166">
            <v>7.02</v>
          </cell>
          <cell r="L1166">
            <v>74131.199999999997</v>
          </cell>
        </row>
        <row r="1167">
          <cell r="B1167">
            <v>12</v>
          </cell>
          <cell r="D1167" t="str">
            <v>P</v>
          </cell>
          <cell r="E1167" t="str">
            <v>1.1.1.8</v>
          </cell>
          <cell r="F1167" t="str">
            <v>Técnico de Campo - Auxiliar de Engenharia</v>
          </cell>
          <cell r="G1167" t="str">
            <v>h</v>
          </cell>
          <cell r="H1167">
            <v>21120</v>
          </cell>
          <cell r="I1167">
            <v>23.78</v>
          </cell>
          <cell r="J1167">
            <v>502233.59999999998</v>
          </cell>
          <cell r="K1167">
            <v>23.78</v>
          </cell>
          <cell r="L1167">
            <v>502233.59999999998</v>
          </cell>
        </row>
        <row r="1168">
          <cell r="B1168">
            <v>10</v>
          </cell>
          <cell r="D1168" t="str">
            <v>P</v>
          </cell>
          <cell r="E1168" t="str">
            <v>1.1.1.6</v>
          </cell>
          <cell r="F1168" t="str">
            <v>Técnico de Compras</v>
          </cell>
          <cell r="G1168" t="str">
            <v>h</v>
          </cell>
          <cell r="H1168">
            <v>6600</v>
          </cell>
          <cell r="I1168">
            <v>23.78</v>
          </cell>
          <cell r="J1168">
            <v>156948</v>
          </cell>
          <cell r="K1168">
            <v>23.78</v>
          </cell>
          <cell r="L1168">
            <v>156948</v>
          </cell>
        </row>
        <row r="1169">
          <cell r="B1169">
            <v>11</v>
          </cell>
          <cell r="D1169" t="str">
            <v>P</v>
          </cell>
          <cell r="E1169" t="str">
            <v>1.1.1.7</v>
          </cell>
          <cell r="F1169" t="str">
            <v>Técnico de Medição - Auxiliar de Engenharia</v>
          </cell>
          <cell r="G1169" t="str">
            <v>h</v>
          </cell>
          <cell r="H1169">
            <v>6600</v>
          </cell>
          <cell r="I1169">
            <v>23.78</v>
          </cell>
          <cell r="J1169">
            <v>156948</v>
          </cell>
          <cell r="K1169">
            <v>23.78</v>
          </cell>
          <cell r="L1169">
            <v>156948</v>
          </cell>
        </row>
        <row r="1170">
          <cell r="B1170">
            <v>9</v>
          </cell>
          <cell r="D1170" t="str">
            <v>P</v>
          </cell>
          <cell r="E1170" t="str">
            <v>1.1.1.5</v>
          </cell>
          <cell r="F1170" t="str">
            <v>Técnico de Planejamento</v>
          </cell>
          <cell r="G1170" t="str">
            <v>h</v>
          </cell>
          <cell r="H1170">
            <v>10560</v>
          </cell>
          <cell r="I1170">
            <v>23.78</v>
          </cell>
          <cell r="J1170">
            <v>251116.79999999999</v>
          </cell>
          <cell r="K1170">
            <v>23.78</v>
          </cell>
          <cell r="L1170">
            <v>251116.79999999999</v>
          </cell>
        </row>
        <row r="1171">
          <cell r="B1171">
            <v>28</v>
          </cell>
          <cell r="D1171" t="str">
            <v>P</v>
          </cell>
          <cell r="E1171" t="str">
            <v>1.1.2.8</v>
          </cell>
          <cell r="F1171" t="str">
            <v>Técnico em Segurança do Trabalho</v>
          </cell>
          <cell r="G1171" t="str">
            <v>h</v>
          </cell>
          <cell r="H1171">
            <v>13200</v>
          </cell>
          <cell r="I1171">
            <v>23.78</v>
          </cell>
          <cell r="J1171">
            <v>313896</v>
          </cell>
          <cell r="K1171">
            <v>23.78</v>
          </cell>
          <cell r="L1171">
            <v>313896</v>
          </cell>
        </row>
        <row r="1172">
          <cell r="B1172">
            <v>25</v>
          </cell>
          <cell r="D1172" t="str">
            <v>P</v>
          </cell>
          <cell r="E1172" t="str">
            <v>1.1.2.5</v>
          </cell>
          <cell r="F1172" t="str">
            <v>Tesoureiro</v>
          </cell>
          <cell r="G1172" t="str">
            <v>h</v>
          </cell>
          <cell r="H1172">
            <v>10560</v>
          </cell>
          <cell r="I1172">
            <v>7.02</v>
          </cell>
          <cell r="J1172">
            <v>74131.199999999997</v>
          </cell>
          <cell r="K1172">
            <v>7.02</v>
          </cell>
          <cell r="L1172">
            <v>74131.199999999997</v>
          </cell>
        </row>
        <row r="1173">
          <cell r="B1173">
            <v>17</v>
          </cell>
          <cell r="D1173" t="str">
            <v>P</v>
          </cell>
          <cell r="E1173" t="str">
            <v>1.1.1.13</v>
          </cell>
          <cell r="F1173" t="str">
            <v>Topógrafo</v>
          </cell>
          <cell r="G1173" t="str">
            <v>h</v>
          </cell>
          <cell r="H1173">
            <v>10560</v>
          </cell>
          <cell r="I1173">
            <v>11.4</v>
          </cell>
          <cell r="J1173">
            <v>120384</v>
          </cell>
          <cell r="K1173">
            <v>11.4</v>
          </cell>
          <cell r="L1173">
            <v>120384</v>
          </cell>
        </row>
        <row r="1174">
          <cell r="B1174">
            <v>1558</v>
          </cell>
          <cell r="D1174" t="str">
            <v>S/F</v>
          </cell>
          <cell r="E1174" t="str">
            <v>14.5.7</v>
          </cell>
          <cell r="F1174" t="str">
            <v>Abertura de rasgos e enchimentos para assentamentos de eletrodutos de ramal de entrada e distribuição, instalação conforme detalhe em projeto</v>
          </cell>
          <cell r="G1174" t="str">
            <v>cj</v>
          </cell>
          <cell r="H1174">
            <v>1</v>
          </cell>
          <cell r="I1174">
            <v>5.64</v>
          </cell>
          <cell r="J1174">
            <v>5.64</v>
          </cell>
          <cell r="K1174">
            <v>5.64</v>
          </cell>
          <cell r="L1174">
            <v>5.64</v>
          </cell>
        </row>
        <row r="1175">
          <cell r="B1175">
            <v>66</v>
          </cell>
          <cell r="D1175" t="str">
            <v>S/F</v>
          </cell>
          <cell r="E1175" t="str">
            <v>2.3.5.1.4</v>
          </cell>
          <cell r="F1175" t="str">
            <v>Alvenaria 1/2 vez de tijolo cerâmico furado 10x20x20, e=10cm, com argamassa de cimento: cal: areia 1:2:8</v>
          </cell>
          <cell r="G1175" t="str">
            <v>m2</v>
          </cell>
          <cell r="H1175">
            <v>1231.3599999999999</v>
          </cell>
          <cell r="I1175">
            <v>24.3</v>
          </cell>
          <cell r="J1175">
            <v>29922.04</v>
          </cell>
          <cell r="K1175">
            <v>24.3</v>
          </cell>
          <cell r="L1175">
            <v>29922.04</v>
          </cell>
        </row>
        <row r="1176">
          <cell r="B1176">
            <v>1155</v>
          </cell>
          <cell r="D1176" t="str">
            <v>S/F</v>
          </cell>
          <cell r="E1176" t="str">
            <v>8.5.1.4</v>
          </cell>
          <cell r="F1176" t="str">
            <v>Alvenaria c 1vez tijolo cerâmico maciço 5x10x20, e=10cm, assentado com argam de cimento: cal: areia 1:2:8</v>
          </cell>
          <cell r="G1176" t="str">
            <v>m2</v>
          </cell>
          <cell r="H1176">
            <v>1097.5999999999999</v>
          </cell>
          <cell r="I1176">
            <v>95.91</v>
          </cell>
          <cell r="J1176">
            <v>105270.81</v>
          </cell>
          <cell r="K1176">
            <v>95.91</v>
          </cell>
          <cell r="L1176">
            <v>105270.81</v>
          </cell>
        </row>
        <row r="1177">
          <cell r="B1177">
            <v>1078</v>
          </cell>
          <cell r="D1177" t="str">
            <v>S/F</v>
          </cell>
          <cell r="E1177" t="str">
            <v>7.5.10.6.1</v>
          </cell>
          <cell r="F1177" t="str">
            <v>Alvenaria de bloco de concreto com função estrutural, e=15cm, assentado com argamassa traço 1:4 (Cimento/areia).</v>
          </cell>
          <cell r="G1177" t="str">
            <v>m2</v>
          </cell>
          <cell r="H1177">
            <v>717.16</v>
          </cell>
          <cell r="I1177">
            <v>46.07</v>
          </cell>
          <cell r="J1177">
            <v>33039.56</v>
          </cell>
          <cell r="K1177">
            <v>46.07</v>
          </cell>
          <cell r="L1177">
            <v>33039.56</v>
          </cell>
        </row>
        <row r="1178">
          <cell r="B1178">
            <v>1042</v>
          </cell>
          <cell r="D1178" t="str">
            <v>S/F</v>
          </cell>
          <cell r="E1178" t="str">
            <v>7.5.8.3.1</v>
          </cell>
          <cell r="F1178" t="str">
            <v>Alvenaria de vedação c/ bloco cerâmico furado 10x20x20, 1 vez assentado com argamassa traço 1:4</v>
          </cell>
          <cell r="G1178" t="str">
            <v>m2</v>
          </cell>
          <cell r="H1178">
            <v>36.79</v>
          </cell>
          <cell r="I1178">
            <v>48.71</v>
          </cell>
          <cell r="J1178">
            <v>1792.04</v>
          </cell>
          <cell r="K1178">
            <v>48.71</v>
          </cell>
          <cell r="L1178">
            <v>1792.04</v>
          </cell>
        </row>
        <row r="1179">
          <cell r="B1179">
            <v>1557</v>
          </cell>
          <cell r="D1179" t="str">
            <v>S/F</v>
          </cell>
          <cell r="E1179" t="str">
            <v>14.5.6</v>
          </cell>
          <cell r="F1179" t="str">
            <v>Alvenaria elem vazado concreto 7x50x50cm cimento/areia 1:4</v>
          </cell>
          <cell r="G1179" t="str">
            <v>m²</v>
          </cell>
          <cell r="H1179">
            <v>3</v>
          </cell>
          <cell r="I1179">
            <v>54.17</v>
          </cell>
          <cell r="J1179">
            <v>162.51</v>
          </cell>
          <cell r="K1179">
            <v>54.17</v>
          </cell>
          <cell r="L1179">
            <v>162.51</v>
          </cell>
        </row>
        <row r="1180">
          <cell r="B1180">
            <v>46</v>
          </cell>
          <cell r="D1180" t="str">
            <v>S/F</v>
          </cell>
          <cell r="E1180" t="str">
            <v>1.2.2.2</v>
          </cell>
          <cell r="F1180" t="str">
            <v>Aquisição de placa pronta e assentamento.</v>
          </cell>
          <cell r="G1180" t="str">
            <v>m2</v>
          </cell>
          <cell r="H1180">
            <v>467.67</v>
          </cell>
          <cell r="I1180">
            <v>400.04</v>
          </cell>
          <cell r="J1180">
            <v>187086.7</v>
          </cell>
          <cell r="K1180">
            <v>400.04</v>
          </cell>
          <cell r="L1180">
            <v>187086.7</v>
          </cell>
        </row>
        <row r="1181">
          <cell r="B1181">
            <v>65</v>
          </cell>
          <cell r="D1181" t="str">
            <v>S/F</v>
          </cell>
          <cell r="E1181" t="str">
            <v>2.3.5.1.3</v>
          </cell>
          <cell r="F1181" t="str">
            <v>Armação em aço CA-50/60, incluindo fornecimento, corte, dobra e colocação.</v>
          </cell>
          <cell r="G1181" t="str">
            <v>kg</v>
          </cell>
          <cell r="H1181">
            <v>579747.12</v>
          </cell>
          <cell r="I1181">
            <v>8</v>
          </cell>
          <cell r="J1181">
            <v>4637976.96</v>
          </cell>
          <cell r="K1181">
            <v>8</v>
          </cell>
          <cell r="L1181">
            <v>4637976.96</v>
          </cell>
        </row>
        <row r="1182">
          <cell r="B1182">
            <v>42</v>
          </cell>
          <cell r="D1182" t="str">
            <v>S/F</v>
          </cell>
          <cell r="E1182" t="str">
            <v>1.2.1.1</v>
          </cell>
          <cell r="F1182" t="str">
            <v>Barracão de obra de madeira inclusive instalações hidro-sanitárias e elétricas.</v>
          </cell>
          <cell r="G1182" t="str">
            <v>m2</v>
          </cell>
          <cell r="H1182">
            <v>700</v>
          </cell>
          <cell r="I1182">
            <v>137.12</v>
          </cell>
          <cell r="J1182">
            <v>95984</v>
          </cell>
          <cell r="K1182">
            <v>137.12</v>
          </cell>
          <cell r="L1182">
            <v>95984</v>
          </cell>
        </row>
        <row r="1183">
          <cell r="B1183">
            <v>43</v>
          </cell>
          <cell r="D1183" t="str">
            <v>S/F</v>
          </cell>
          <cell r="E1183" t="str">
            <v>1.2.1.2</v>
          </cell>
          <cell r="F1183" t="str">
            <v>Barracão de obra em tábuas para depósito com piso de argamassa de cimento e areia traço 1:6.</v>
          </cell>
          <cell r="G1183" t="str">
            <v>m2</v>
          </cell>
          <cell r="H1183">
            <v>700</v>
          </cell>
          <cell r="I1183">
            <v>206.52</v>
          </cell>
          <cell r="J1183">
            <v>144564</v>
          </cell>
          <cell r="K1183">
            <v>206.52</v>
          </cell>
          <cell r="L1183">
            <v>144564</v>
          </cell>
        </row>
        <row r="1184">
          <cell r="B1184">
            <v>468</v>
          </cell>
          <cell r="D1184" t="str">
            <v>S/F</v>
          </cell>
          <cell r="E1184" t="str">
            <v>7.1.9.1</v>
          </cell>
          <cell r="F1184" t="str">
            <v>Bloco de ancoragem em concreto simples 15 Mpa, incluindo forma, escoramento e desforma</v>
          </cell>
          <cell r="G1184" t="str">
            <v>m³</v>
          </cell>
          <cell r="H1184">
            <v>90.72</v>
          </cell>
          <cell r="I1184">
            <v>1276.5</v>
          </cell>
          <cell r="J1184">
            <v>115804.08</v>
          </cell>
          <cell r="K1184">
            <v>1276.5</v>
          </cell>
          <cell r="L1184">
            <v>115804.08</v>
          </cell>
        </row>
        <row r="1185">
          <cell r="B1185">
            <v>645</v>
          </cell>
          <cell r="D1185" t="str">
            <v>S/F</v>
          </cell>
          <cell r="E1185" t="str">
            <v>7.2.13.3</v>
          </cell>
          <cell r="F1185" t="str">
            <v>C90o PVC JR DN 1/2'</v>
          </cell>
          <cell r="G1185" t="str">
            <v>pç</v>
          </cell>
          <cell r="H1185">
            <v>4552</v>
          </cell>
          <cell r="I1185">
            <v>2.1</v>
          </cell>
          <cell r="J1185">
            <v>9559.2000000000007</v>
          </cell>
          <cell r="K1185">
            <v>2.1</v>
          </cell>
          <cell r="L1185">
            <v>9559.2000000000007</v>
          </cell>
        </row>
        <row r="1186">
          <cell r="B1186">
            <v>2141</v>
          </cell>
          <cell r="D1186" t="str">
            <v>S/F</v>
          </cell>
          <cell r="E1186" t="str">
            <v>2.3.1.1</v>
          </cell>
          <cell r="F1186" t="str">
            <v>Cadastro de ligações domiciliares (novas) em redes de água / esgoto</v>
          </cell>
          <cell r="G1186" t="str">
            <v>un</v>
          </cell>
          <cell r="H1186">
            <v>7238</v>
          </cell>
          <cell r="I1186">
            <v>4</v>
          </cell>
          <cell r="J1186">
            <v>28952</v>
          </cell>
          <cell r="K1186">
            <v>4</v>
          </cell>
          <cell r="L1186">
            <v>28952</v>
          </cell>
        </row>
        <row r="1187">
          <cell r="B1187">
            <v>386</v>
          </cell>
          <cell r="D1187" t="str">
            <v>S/F</v>
          </cell>
          <cell r="E1187" t="str">
            <v>7.1.3.1</v>
          </cell>
          <cell r="F1187" t="str">
            <v>Cadastro completo de adutora, interceptor ou emissário</v>
          </cell>
          <cell r="G1187" t="str">
            <v>m</v>
          </cell>
          <cell r="H1187">
            <v>123533.24</v>
          </cell>
          <cell r="I1187">
            <v>4.28</v>
          </cell>
          <cell r="J1187">
            <v>528722.26</v>
          </cell>
          <cell r="K1187">
            <v>4.28</v>
          </cell>
          <cell r="L1187">
            <v>528722.26</v>
          </cell>
        </row>
        <row r="1188">
          <cell r="B1188">
            <v>1537</v>
          </cell>
          <cell r="D1188" t="str">
            <v>S/F</v>
          </cell>
          <cell r="E1188" t="str">
            <v>14.1.1</v>
          </cell>
          <cell r="F1188" t="str">
            <v>Cadastro de obra localizada</v>
          </cell>
          <cell r="G1188" t="str">
            <v>m²</v>
          </cell>
          <cell r="H1188">
            <v>164.22</v>
          </cell>
          <cell r="I1188">
            <v>7.6</v>
          </cell>
          <cell r="J1188">
            <v>1248.07</v>
          </cell>
          <cell r="K1188">
            <v>7.6</v>
          </cell>
          <cell r="L1188">
            <v>1248.07</v>
          </cell>
        </row>
        <row r="1189">
          <cell r="B1189">
            <v>334</v>
          </cell>
          <cell r="D1189" t="str">
            <v>S/F</v>
          </cell>
          <cell r="E1189" t="str">
            <v>5.1.1</v>
          </cell>
          <cell r="F1189" t="str">
            <v>Cadastro de obras civis</v>
          </cell>
          <cell r="G1189" t="str">
            <v>m²</v>
          </cell>
          <cell r="H1189">
            <v>1508.46</v>
          </cell>
          <cell r="I1189">
            <v>7.6</v>
          </cell>
          <cell r="J1189">
            <v>11464.29</v>
          </cell>
          <cell r="K1189">
            <v>7.6</v>
          </cell>
          <cell r="L1189">
            <v>11464.29</v>
          </cell>
        </row>
        <row r="1190">
          <cell r="B1190">
            <v>190</v>
          </cell>
          <cell r="D1190" t="str">
            <v>S/F</v>
          </cell>
          <cell r="E1190" t="str">
            <v>4.3.1</v>
          </cell>
          <cell r="F1190" t="str">
            <v>Cadastro completo de estruturas</v>
          </cell>
          <cell r="G1190" t="str">
            <v>m2</v>
          </cell>
          <cell r="H1190">
            <v>655.56</v>
          </cell>
          <cell r="I1190">
            <v>7.6</v>
          </cell>
          <cell r="J1190">
            <v>4982.25</v>
          </cell>
          <cell r="K1190">
            <v>7.6</v>
          </cell>
          <cell r="L1190">
            <v>4982.25</v>
          </cell>
        </row>
        <row r="1191">
          <cell r="B1191">
            <v>651</v>
          </cell>
          <cell r="D1191" t="str">
            <v>S/F</v>
          </cell>
          <cell r="E1191" t="str">
            <v>7.2.14.1</v>
          </cell>
          <cell r="F1191" t="str">
            <v>Cx. Completa p/ hidrometro p/ embutir em parede ou mureta, em chapa de aluminio c/ tempera H34, liga 5052, e=1,20m, dimenções internas de 0,38x0,26x0,12m</v>
          </cell>
          <cell r="G1191" t="str">
            <v>un</v>
          </cell>
          <cell r="H1191">
            <v>4552</v>
          </cell>
          <cell r="I1191">
            <v>107.2</v>
          </cell>
          <cell r="J1191">
            <v>487974.40000000002</v>
          </cell>
          <cell r="K1191">
            <v>107.2</v>
          </cell>
          <cell r="L1191">
            <v>487974.40000000002</v>
          </cell>
        </row>
        <row r="1192">
          <cell r="B1192">
            <v>2117</v>
          </cell>
          <cell r="D1192" t="str">
            <v>S/F</v>
          </cell>
          <cell r="E1192" t="str">
            <v>2.2.1.2</v>
          </cell>
          <cell r="F1192" t="str">
            <v>Caixa para ligação predial de esgoto sanitário, pre-moldada de concreto armado, e=0,05m diâmetro de 0,40m e h=0,40 m , com fornecimento e assentamento de tampa</v>
          </cell>
          <cell r="G1192" t="str">
            <v>un</v>
          </cell>
          <cell r="H1192">
            <v>4348</v>
          </cell>
          <cell r="I1192">
            <v>176.44</v>
          </cell>
          <cell r="J1192">
            <v>767161.12</v>
          </cell>
          <cell r="K1192">
            <v>176.44</v>
          </cell>
          <cell r="L1192">
            <v>767161.12</v>
          </cell>
        </row>
        <row r="1193">
          <cell r="B1193">
            <v>2118</v>
          </cell>
          <cell r="D1193" t="str">
            <v>S/F</v>
          </cell>
          <cell r="E1193" t="str">
            <v>2.2.1.3</v>
          </cell>
          <cell r="F1193" t="str">
            <v>Caixa para ligação predial de esgoto sanitário, pre-moldada de concreto armado, e=0,07 m, diâmetro de 0,40m e 0,41 m &lt;= h &lt; =0,80m, com fornecimento e assentamento de tampa</v>
          </cell>
          <cell r="G1193" t="str">
            <v>un</v>
          </cell>
          <cell r="H1193">
            <v>5794</v>
          </cell>
          <cell r="I1193">
            <v>248.06</v>
          </cell>
          <cell r="J1193">
            <v>1437259.64</v>
          </cell>
          <cell r="K1193">
            <v>248.06</v>
          </cell>
          <cell r="L1193">
            <v>1437259.64</v>
          </cell>
        </row>
        <row r="1194">
          <cell r="B1194">
            <v>2144</v>
          </cell>
          <cell r="D1194" t="str">
            <v>S/F</v>
          </cell>
          <cell r="E1194" t="str">
            <v>2.3.2.2</v>
          </cell>
          <cell r="F1194" t="str">
            <v>Caixa para ligação predial de esgoto sanitário, em anel de concreto pre moldado  dn=0,60m, e=5cm, em profundidade de 0,61m ate 0,80m, incluindo tampa de concreto armado com e=0,07m</v>
          </cell>
          <cell r="G1194" t="str">
            <v>un</v>
          </cell>
          <cell r="H1194">
            <v>2899</v>
          </cell>
          <cell r="I1194">
            <v>283.2</v>
          </cell>
          <cell r="J1194">
            <v>820996.8</v>
          </cell>
          <cell r="K1194">
            <v>283.2</v>
          </cell>
          <cell r="L1194">
            <v>820996.8</v>
          </cell>
        </row>
        <row r="1195">
          <cell r="B1195">
            <v>4457</v>
          </cell>
          <cell r="D1195" t="str">
            <v>S/F</v>
          </cell>
          <cell r="E1195" t="str">
            <v>12.2.2.1.20</v>
          </cell>
          <cell r="F1195" t="str">
            <v>Caixa de passagem em alvenaria com tampa em concreto e fundo em brita, nas dimensões de 0,3 x 0,3 x 0,3m</v>
          </cell>
          <cell r="G1195" t="str">
            <v>un</v>
          </cell>
          <cell r="H1195">
            <v>24</v>
          </cell>
          <cell r="I1195">
            <v>396</v>
          </cell>
          <cell r="J1195">
            <v>9504</v>
          </cell>
          <cell r="K1195">
            <v>396</v>
          </cell>
          <cell r="L1195">
            <v>9504</v>
          </cell>
        </row>
        <row r="1196">
          <cell r="B1196">
            <v>1731</v>
          </cell>
          <cell r="D1196" t="str">
            <v>S/F</v>
          </cell>
          <cell r="E1196" t="str">
            <v>15.5.1.41</v>
          </cell>
          <cell r="F1196" t="str">
            <v>Caixa de passagem em alvenaria com tampa em concreto e fundo em brita, nas dimensões de 0,5 x 0,5 x 0,5m</v>
          </cell>
          <cell r="G1196" t="str">
            <v>un</v>
          </cell>
          <cell r="H1196">
            <v>33</v>
          </cell>
          <cell r="I1196">
            <v>476</v>
          </cell>
          <cell r="J1196">
            <v>15708</v>
          </cell>
          <cell r="K1196">
            <v>476</v>
          </cell>
          <cell r="L1196">
            <v>15708</v>
          </cell>
        </row>
        <row r="1197">
          <cell r="B1197">
            <v>2119</v>
          </cell>
          <cell r="D1197" t="str">
            <v>S/F</v>
          </cell>
          <cell r="E1197" t="str">
            <v>2.2.1.4</v>
          </cell>
          <cell r="F1197" t="str">
            <v>Caixa para ligação predial de esgoto sanitário, em anel de concreto dn=0,60m, e=7cm, em profundidade de 0,81m ate 1,20m, incluindo tampa de concreto armado com e=0,07m</v>
          </cell>
          <cell r="G1197" t="str">
            <v>un</v>
          </cell>
          <cell r="H1197">
            <v>1447</v>
          </cell>
          <cell r="I1197">
            <v>476.06</v>
          </cell>
          <cell r="J1197">
            <v>688858.82</v>
          </cell>
          <cell r="K1197">
            <v>476.06</v>
          </cell>
          <cell r="L1197">
            <v>688858.82</v>
          </cell>
        </row>
        <row r="1198">
          <cell r="B1198">
            <v>1566</v>
          </cell>
          <cell r="D1198" t="str">
            <v>S/F</v>
          </cell>
          <cell r="E1198" t="str">
            <v>14.5.15</v>
          </cell>
          <cell r="F1198" t="str">
            <v>Caixa em tijolo maciço, 120x120 cm, revestida com massa única, com tampão e fundo de concreto armado</v>
          </cell>
          <cell r="G1198" t="str">
            <v>un</v>
          </cell>
          <cell r="H1198">
            <v>4</v>
          </cell>
          <cell r="I1198">
            <v>948.08</v>
          </cell>
          <cell r="J1198">
            <v>3792.32</v>
          </cell>
          <cell r="K1198">
            <v>948.08</v>
          </cell>
          <cell r="L1198">
            <v>3792.32</v>
          </cell>
        </row>
        <row r="1199">
          <cell r="B1199">
            <v>633</v>
          </cell>
          <cell r="D1199" t="str">
            <v>S/F</v>
          </cell>
          <cell r="E1199" t="str">
            <v>7.2.10.2</v>
          </cell>
          <cell r="F1199" t="str">
            <v xml:space="preserve">Caixa p/ Descarga e/ou Ventosa em Alven. Tijolo Maciço, Seção Interna 1,30x1,10m, h&lt;=1,30m, p/ linha principal. c/ 50mm&lt;=dn&lt;=300mm, s/ fornec. mat. hidráulico </v>
          </cell>
          <cell r="G1199" t="str">
            <v>un</v>
          </cell>
          <cell r="H1199">
            <v>4</v>
          </cell>
          <cell r="I1199">
            <v>1252.3599999999999</v>
          </cell>
          <cell r="J1199">
            <v>5009.4399999999996</v>
          </cell>
          <cell r="K1199">
            <v>1252.3599999999999</v>
          </cell>
          <cell r="L1199">
            <v>5009.4399999999996</v>
          </cell>
        </row>
        <row r="1200">
          <cell r="B1200">
            <v>469</v>
          </cell>
          <cell r="D1200" t="str">
            <v>S/F</v>
          </cell>
          <cell r="E1200" t="str">
            <v>7.1.9.2</v>
          </cell>
          <cell r="F1200" t="str">
            <v>Caixa de blocos de cimento cheio de concreto com dimensões 1,90x1,50x1,90m com fundo de concreto armado de e=0,10m e tampa de  concreto armado com e=0,08m, drenos de Dn100 L=0,50m PVC cheio de brita 2.</v>
          </cell>
          <cell r="G1200" t="str">
            <v>un</v>
          </cell>
          <cell r="H1200">
            <v>3</v>
          </cell>
          <cell r="I1200">
            <v>1803.48</v>
          </cell>
          <cell r="J1200">
            <v>5410.44</v>
          </cell>
          <cell r="K1200">
            <v>1803.48</v>
          </cell>
          <cell r="L1200">
            <v>5410.44</v>
          </cell>
        </row>
        <row r="1201">
          <cell r="B1201">
            <v>470</v>
          </cell>
          <cell r="D1201" t="str">
            <v>S/F</v>
          </cell>
          <cell r="E1201" t="str">
            <v>7.1.9.3</v>
          </cell>
          <cell r="F1201" t="str">
            <v>Caixa de blocos de cimento com dimensões 2,10x1,90x1,70m com fundo de concreto armado de e=0,10m e tampa de  concreto armado com e=0,07m, drenos de Dn100 L=0,50m PVC cheio de brita 2.</v>
          </cell>
          <cell r="G1201" t="str">
            <v>un</v>
          </cell>
          <cell r="H1201">
            <v>3</v>
          </cell>
          <cell r="I1201">
            <v>2159.3000000000002</v>
          </cell>
          <cell r="J1201">
            <v>6477.9</v>
          </cell>
          <cell r="K1201">
            <v>2159.3000000000002</v>
          </cell>
          <cell r="L1201">
            <v>6477.9</v>
          </cell>
        </row>
        <row r="1202">
          <cell r="B1202">
            <v>1565</v>
          </cell>
          <cell r="D1202" t="str">
            <v>S/F</v>
          </cell>
          <cell r="E1202" t="str">
            <v>14.5.14</v>
          </cell>
          <cell r="F1202" t="str">
            <v xml:space="preserve">Calhas de drenagem pluvial para telhado tipo PVC, incluindo calha, bicas e condutos, braçadeiras e fixadores </v>
          </cell>
          <cell r="G1202" t="str">
            <v>m</v>
          </cell>
          <cell r="H1202">
            <v>59</v>
          </cell>
          <cell r="I1202">
            <v>186.92</v>
          </cell>
          <cell r="J1202">
            <v>11028.28</v>
          </cell>
          <cell r="K1202">
            <v>186.92</v>
          </cell>
          <cell r="L1202">
            <v>11028.28</v>
          </cell>
        </row>
        <row r="1203">
          <cell r="B1203">
            <v>625</v>
          </cell>
          <cell r="D1203" t="str">
            <v>S/F</v>
          </cell>
          <cell r="E1203" t="str">
            <v>7.2.8.3</v>
          </cell>
          <cell r="F1203" t="str">
            <v>Carga mecanizada de rocha em caminhão basculante, incluindo descarga</v>
          </cell>
          <cell r="G1203" t="str">
            <v>m³</v>
          </cell>
          <cell r="H1203">
            <v>3890.16</v>
          </cell>
          <cell r="I1203">
            <v>4.54</v>
          </cell>
          <cell r="J1203">
            <v>17661.32</v>
          </cell>
          <cell r="K1203">
            <v>4.54</v>
          </cell>
          <cell r="L1203">
            <v>17661.32</v>
          </cell>
        </row>
        <row r="1204">
          <cell r="B1204">
            <v>174</v>
          </cell>
          <cell r="D1204" t="str">
            <v>S/F</v>
          </cell>
          <cell r="E1204" t="str">
            <v>3.6.2</v>
          </cell>
          <cell r="F1204" t="str">
            <v>Carga mecanizada de solo em caminhão basculante, incluindo descarga</v>
          </cell>
          <cell r="G1204" t="str">
            <v>m3</v>
          </cell>
          <cell r="H1204">
            <v>23012.1</v>
          </cell>
          <cell r="I1204">
            <v>0.74</v>
          </cell>
          <cell r="J1204">
            <v>17028.95</v>
          </cell>
          <cell r="K1204">
            <v>0.74</v>
          </cell>
          <cell r="L1204">
            <v>17028.95</v>
          </cell>
        </row>
        <row r="1205">
          <cell r="B1205">
            <v>165</v>
          </cell>
          <cell r="D1205" t="str">
            <v>S/F</v>
          </cell>
          <cell r="E1205" t="str">
            <v>3.4.3.1</v>
          </cell>
          <cell r="F1205" t="str">
            <v>Carga e descarga de tubo, conexões e acessórios de FºFº dúctil ou aço carbono, DN até 300mm.</v>
          </cell>
          <cell r="G1205" t="str">
            <v>ton</v>
          </cell>
          <cell r="H1205">
            <v>379.3</v>
          </cell>
          <cell r="I1205">
            <v>93.38</v>
          </cell>
          <cell r="J1205">
            <v>35419.03</v>
          </cell>
          <cell r="K1205">
            <v>93.38</v>
          </cell>
          <cell r="L1205">
            <v>35419.03</v>
          </cell>
        </row>
        <row r="1206">
          <cell r="B1206">
            <v>166</v>
          </cell>
          <cell r="D1206" t="str">
            <v>S/F</v>
          </cell>
          <cell r="E1206" t="str">
            <v>3.4.3.2</v>
          </cell>
          <cell r="F1206" t="str">
            <v>Carga e descarga de tubo, conexões e acessórios de FºFº dúctil ou aço carbono, DN 350 a 600mm</v>
          </cell>
          <cell r="G1206" t="str">
            <v>ton</v>
          </cell>
          <cell r="H1206">
            <v>374.38</v>
          </cell>
          <cell r="I1206">
            <v>245.26</v>
          </cell>
          <cell r="J1206">
            <v>91820.43</v>
          </cell>
          <cell r="K1206">
            <v>245.26</v>
          </cell>
          <cell r="L1206">
            <v>91820.43</v>
          </cell>
        </row>
        <row r="1207">
          <cell r="B1207">
            <v>4254</v>
          </cell>
          <cell r="D1207" t="str">
            <v>S/F</v>
          </cell>
          <cell r="E1207" t="str">
            <v>10.8.2</v>
          </cell>
          <cell r="F1207" t="str">
            <v>Carga e descarga de tubos de concreto DN até 600mm</v>
          </cell>
          <cell r="G1207" t="str">
            <v>m</v>
          </cell>
          <cell r="H1207">
            <v>202</v>
          </cell>
          <cell r="I1207">
            <v>99.3</v>
          </cell>
          <cell r="J1207">
            <v>20058.599999999999</v>
          </cell>
          <cell r="K1207">
            <v>99.3</v>
          </cell>
          <cell r="L1207">
            <v>20058.599999999999</v>
          </cell>
        </row>
        <row r="1208">
          <cell r="B1208">
            <v>2846</v>
          </cell>
          <cell r="D1208" t="str">
            <v>S/F</v>
          </cell>
          <cell r="E1208" t="str">
            <v>6.1.10.3</v>
          </cell>
          <cell r="F1208" t="str">
            <v>Carga e descarga de tubos em Concreto Classe A-2  DN 500mm</v>
          </cell>
          <cell r="G1208" t="str">
            <v>m</v>
          </cell>
          <cell r="H1208">
            <v>677.14</v>
          </cell>
          <cell r="I1208">
            <v>99.3</v>
          </cell>
          <cell r="J1208">
            <v>67240</v>
          </cell>
          <cell r="K1208">
            <v>99.3</v>
          </cell>
          <cell r="L1208">
            <v>67240</v>
          </cell>
        </row>
        <row r="1209">
          <cell r="B1209">
            <v>3306</v>
          </cell>
          <cell r="D1209" t="str">
            <v>S/F</v>
          </cell>
          <cell r="E1209" t="str">
            <v>7.1.10.4</v>
          </cell>
          <cell r="F1209" t="str">
            <v>Carga e descarga de tubos em Concreto Classe A-2  DN 700mm</v>
          </cell>
          <cell r="G1209" t="str">
            <v>m</v>
          </cell>
          <cell r="H1209">
            <v>173.49</v>
          </cell>
          <cell r="I1209">
            <v>123.08</v>
          </cell>
          <cell r="J1209">
            <v>21353.14</v>
          </cell>
          <cell r="K1209">
            <v>123.08</v>
          </cell>
          <cell r="L1209">
            <v>21353.14</v>
          </cell>
        </row>
        <row r="1210">
          <cell r="B1210">
            <v>2098</v>
          </cell>
          <cell r="D1210" t="str">
            <v>S/F</v>
          </cell>
          <cell r="E1210" t="str">
            <v>2.1.10.3</v>
          </cell>
          <cell r="F1210" t="str">
            <v>Carga e descarga de tubos em Concreto Classe A-2  DN 800mm</v>
          </cell>
          <cell r="G1210" t="str">
            <v>m</v>
          </cell>
          <cell r="H1210">
            <v>212.95</v>
          </cell>
          <cell r="I1210">
            <v>123.08</v>
          </cell>
          <cell r="J1210">
            <v>26209.88</v>
          </cell>
          <cell r="K1210">
            <v>123.08</v>
          </cell>
          <cell r="L1210">
            <v>26209.88</v>
          </cell>
        </row>
        <row r="1211">
          <cell r="B1211">
            <v>2099</v>
          </cell>
          <cell r="D1211" t="str">
            <v>S/F</v>
          </cell>
          <cell r="E1211" t="str">
            <v>2.1.10.4</v>
          </cell>
          <cell r="F1211" t="str">
            <v>Carga e descarga de tubos em Concreto Classe A-2  DN 900mm</v>
          </cell>
          <cell r="G1211" t="str">
            <v>m</v>
          </cell>
          <cell r="H1211">
            <v>667.23</v>
          </cell>
          <cell r="I1211">
            <v>201.18</v>
          </cell>
          <cell r="J1211">
            <v>134233.32999999999</v>
          </cell>
          <cell r="K1211">
            <v>201.18</v>
          </cell>
          <cell r="L1211">
            <v>134233.32999999999</v>
          </cell>
        </row>
        <row r="1212">
          <cell r="B1212">
            <v>2100</v>
          </cell>
          <cell r="D1212" t="str">
            <v>S/F</v>
          </cell>
          <cell r="E1212" t="str">
            <v>2.1.10.5</v>
          </cell>
          <cell r="F1212" t="str">
            <v>Carga e descarga de tubos em Concreto Classe A-2  DN 1000mm</v>
          </cell>
          <cell r="G1212" t="str">
            <v>m</v>
          </cell>
          <cell r="H1212">
            <v>549.42999999999995</v>
          </cell>
          <cell r="I1212">
            <v>201.18</v>
          </cell>
          <cell r="J1212">
            <v>110534.32</v>
          </cell>
          <cell r="K1212">
            <v>201.18</v>
          </cell>
          <cell r="L1212">
            <v>110534.32</v>
          </cell>
        </row>
        <row r="1213">
          <cell r="B1213">
            <v>611</v>
          </cell>
          <cell r="D1213" t="str">
            <v>S/F</v>
          </cell>
          <cell r="E1213" t="str">
            <v>7.2.6.1</v>
          </cell>
          <cell r="F1213" t="str">
            <v>Carga e descarga de tubos PVC Rígido / RPVC, DN até 350mm</v>
          </cell>
          <cell r="G1213" t="str">
            <v>m</v>
          </cell>
          <cell r="H1213">
            <v>214833.61</v>
          </cell>
          <cell r="I1213">
            <v>3.48</v>
          </cell>
          <cell r="J1213">
            <v>747620.96</v>
          </cell>
          <cell r="K1213">
            <v>3.48</v>
          </cell>
          <cell r="L1213">
            <v>747620.96</v>
          </cell>
        </row>
        <row r="1214">
          <cell r="B1214">
            <v>2097</v>
          </cell>
          <cell r="D1214" t="str">
            <v>S/F</v>
          </cell>
          <cell r="E1214" t="str">
            <v>2.1.10.2</v>
          </cell>
          <cell r="F1214" t="str">
            <v>Carga e descarga de tubos PVC rigído / RPVC, DN de 400 mm</v>
          </cell>
          <cell r="G1214" t="str">
            <v>m</v>
          </cell>
          <cell r="H1214">
            <v>589.52</v>
          </cell>
          <cell r="I1214">
            <v>5.88</v>
          </cell>
          <cell r="J1214">
            <v>3466.37</v>
          </cell>
          <cell r="K1214">
            <v>5.88</v>
          </cell>
          <cell r="L1214">
            <v>3466.37</v>
          </cell>
        </row>
        <row r="1215">
          <cell r="B1215">
            <v>59</v>
          </cell>
          <cell r="D1215" t="str">
            <v>S/F</v>
          </cell>
          <cell r="E1215" t="str">
            <v>2.3.4.1</v>
          </cell>
          <cell r="F1215" t="str">
            <v>Carga e transporte manual horizontal em carro de mão, de materiais a granel, para distâncias até 30m</v>
          </cell>
          <cell r="G1215" t="str">
            <v>m3</v>
          </cell>
          <cell r="H1215">
            <v>9403.85</v>
          </cell>
          <cell r="I1215">
            <v>4.04</v>
          </cell>
          <cell r="J1215">
            <v>37991.550000000003</v>
          </cell>
          <cell r="K1215">
            <v>4.04</v>
          </cell>
          <cell r="L1215">
            <v>37991.550000000003</v>
          </cell>
        </row>
        <row r="1216">
          <cell r="B1216">
            <v>461</v>
          </cell>
          <cell r="D1216" t="str">
            <v>S/F</v>
          </cell>
          <cell r="E1216" t="str">
            <v>7.1.7.9</v>
          </cell>
          <cell r="F1216" t="str">
            <v>Carga manual de entulho ou solo em caminhão basculante, incl. descarga</v>
          </cell>
          <cell r="G1216" t="str">
            <v>m³</v>
          </cell>
          <cell r="H1216">
            <v>69.069999999999993</v>
          </cell>
          <cell r="I1216">
            <v>17.78</v>
          </cell>
          <cell r="J1216">
            <v>1228.06</v>
          </cell>
          <cell r="K1216">
            <v>17.78</v>
          </cell>
          <cell r="L1216">
            <v>1228.06</v>
          </cell>
        </row>
        <row r="1217">
          <cell r="B1217">
            <v>4272</v>
          </cell>
          <cell r="D1217" t="str">
            <v>S/F</v>
          </cell>
          <cell r="E1217" t="str">
            <v>11.4.1</v>
          </cell>
          <cell r="F1217" t="str">
            <v>Cerca c/ 14 fiadas de arame farpado 16 BWG 4" x 4", c/ estacas de concreto pré moldado com pontas inclinadas e dimensões de 0,10 x 0,10 x 3,00m</v>
          </cell>
          <cell r="G1217" t="str">
            <v>m</v>
          </cell>
          <cell r="H1217">
            <v>150</v>
          </cell>
          <cell r="I1217">
            <v>175.74</v>
          </cell>
          <cell r="J1217">
            <v>26361</v>
          </cell>
          <cell r="K1217">
            <v>175.74</v>
          </cell>
          <cell r="L1217">
            <v>26361</v>
          </cell>
        </row>
        <row r="1218">
          <cell r="B1218">
            <v>481</v>
          </cell>
          <cell r="D1218" t="str">
            <v>S/F</v>
          </cell>
          <cell r="E1218" t="str">
            <v>7.2.2.2</v>
          </cell>
          <cell r="F1218" t="str">
            <v>Cerca de proteção com sinalização luminosa (corda luminosa ou sinalizador), para abertura de valas, com montantes e tela PVC, incluindo fornecimento, transporte, instalação e remoção para outro local da obra</v>
          </cell>
          <cell r="G1218" t="str">
            <v>m²</v>
          </cell>
          <cell r="H1218">
            <v>17886.13</v>
          </cell>
          <cell r="I1218">
            <v>17.12</v>
          </cell>
          <cell r="J1218">
            <v>306210.53999999998</v>
          </cell>
          <cell r="K1218">
            <v>17.12</v>
          </cell>
          <cell r="L1218">
            <v>306210.53999999998</v>
          </cell>
        </row>
        <row r="1219">
          <cell r="B1219">
            <v>381</v>
          </cell>
          <cell r="D1219" t="str">
            <v>S/F</v>
          </cell>
          <cell r="E1219" t="str">
            <v>7.1.2.1</v>
          </cell>
          <cell r="F1219" t="str">
            <v>Cerca de proteção sem sinalização luminosa para abertura de vala com montantes e tela pvc, incluindo fornecimento, transporte, instalação e remoção para outro local da obra</v>
          </cell>
          <cell r="G1219" t="str">
            <v>m²</v>
          </cell>
          <cell r="H1219">
            <v>27097.81</v>
          </cell>
          <cell r="I1219">
            <v>15.22</v>
          </cell>
          <cell r="J1219">
            <v>412428.66</v>
          </cell>
          <cell r="K1219">
            <v>15.22</v>
          </cell>
          <cell r="L1219">
            <v>412428.66</v>
          </cell>
        </row>
        <row r="1220">
          <cell r="B1220">
            <v>67</v>
          </cell>
          <cell r="D1220" t="str">
            <v>S/F</v>
          </cell>
          <cell r="E1220" t="str">
            <v>2.3.5.1.5</v>
          </cell>
          <cell r="F1220" t="str">
            <v>Chapisco traço 1:3 (cimento / areia)</v>
          </cell>
          <cell r="G1220" t="str">
            <v>m2</v>
          </cell>
          <cell r="H1220">
            <v>3592.46</v>
          </cell>
          <cell r="I1220">
            <v>3.99</v>
          </cell>
          <cell r="J1220">
            <v>14333.91</v>
          </cell>
          <cell r="K1220">
            <v>3.99</v>
          </cell>
          <cell r="L1220">
            <v>14333.91</v>
          </cell>
        </row>
        <row r="1221">
          <cell r="B1221">
            <v>1550</v>
          </cell>
          <cell r="D1221" t="str">
            <v>S/F</v>
          </cell>
          <cell r="E1221" t="str">
            <v>14.4.6</v>
          </cell>
          <cell r="F1221" t="str">
            <v>Cimbramento para edificações</v>
          </cell>
          <cell r="G1221" t="str">
            <v>m2</v>
          </cell>
          <cell r="H1221">
            <v>9597.94</v>
          </cell>
          <cell r="I1221">
            <v>20.02</v>
          </cell>
          <cell r="J1221">
            <v>192150.75</v>
          </cell>
          <cell r="K1221">
            <v>20.02</v>
          </cell>
          <cell r="L1221">
            <v>192150.75</v>
          </cell>
        </row>
        <row r="1222">
          <cell r="B1222">
            <v>69</v>
          </cell>
          <cell r="D1222" t="str">
            <v>S/F</v>
          </cell>
          <cell r="E1222" t="str">
            <v>2.3.5.1.7</v>
          </cell>
          <cell r="F1222" t="str">
            <v>Cimentado liso queimado e=2cm, com junta plastica cim/areia 1:4</v>
          </cell>
          <cell r="G1222" t="str">
            <v>m2</v>
          </cell>
          <cell r="H1222">
            <v>310.51</v>
          </cell>
          <cell r="I1222">
            <v>23.26</v>
          </cell>
          <cell r="J1222">
            <v>7222.46</v>
          </cell>
          <cell r="K1222">
            <v>23.26</v>
          </cell>
          <cell r="L1222">
            <v>7222.46</v>
          </cell>
        </row>
        <row r="1223">
          <cell r="B1223">
            <v>322</v>
          </cell>
          <cell r="D1223" t="str">
            <v>S/F</v>
          </cell>
          <cell r="E1223" t="str">
            <v>4.8.1.5</v>
          </cell>
          <cell r="F1223" t="str">
            <v>Cobertura c/ telha cerâmica colonial, incluindo madeiramento (apoio em paredes, sem tesoura). Cumeeira, cordão de arremate dos beirais  (lateral) e ultima fiada embocada c/ argamassa Cim/areia 1:8</v>
          </cell>
          <cell r="G1223" t="str">
            <v>m2</v>
          </cell>
          <cell r="H1223">
            <v>603.29999999999995</v>
          </cell>
          <cell r="I1223">
            <v>80.5</v>
          </cell>
          <cell r="J1223">
            <v>48565.65</v>
          </cell>
          <cell r="K1223">
            <v>80.5</v>
          </cell>
          <cell r="L1223">
            <v>48565.65</v>
          </cell>
        </row>
        <row r="1224">
          <cell r="B1224">
            <v>1932</v>
          </cell>
          <cell r="D1224" t="str">
            <v>S/F</v>
          </cell>
          <cell r="E1224" t="str">
            <v>18.11.1.3</v>
          </cell>
          <cell r="F1224" t="str">
            <v>Cobertura telha Fibrocimento ondulada 6mm inclusive madeiramento(apoiadas em paredes sem tesouras)</v>
          </cell>
          <cell r="G1224" t="str">
            <v>m2</v>
          </cell>
          <cell r="H1224">
            <v>33</v>
          </cell>
          <cell r="I1224">
            <v>68.61</v>
          </cell>
          <cell r="J1224">
            <v>2264.13</v>
          </cell>
          <cell r="K1224">
            <v>68.61</v>
          </cell>
          <cell r="L1224">
            <v>2264.13</v>
          </cell>
        </row>
        <row r="1225">
          <cell r="B1225">
            <v>63</v>
          </cell>
          <cell r="D1225" t="str">
            <v>S/F</v>
          </cell>
          <cell r="E1225" t="str">
            <v>2.3.5.1.1</v>
          </cell>
          <cell r="F1225" t="str">
            <v>Lastro concreto magro</v>
          </cell>
          <cell r="G1225" t="str">
            <v>m3</v>
          </cell>
          <cell r="H1225">
            <v>386.81</v>
          </cell>
          <cell r="I1225">
            <v>454.03</v>
          </cell>
          <cell r="J1225">
            <v>175623.34</v>
          </cell>
          <cell r="K1225">
            <v>454.03</v>
          </cell>
          <cell r="L1225">
            <v>175623.34</v>
          </cell>
        </row>
        <row r="1226">
          <cell r="B1226">
            <v>345</v>
          </cell>
          <cell r="D1226" t="str">
            <v>S/F</v>
          </cell>
          <cell r="E1226" t="str">
            <v>5.4.1</v>
          </cell>
          <cell r="F1226" t="str">
            <v>Concreto estrutural fck = 15 MPA (1:2:3) - prep. c/betoneira</v>
          </cell>
          <cell r="G1226" t="str">
            <v>m³</v>
          </cell>
          <cell r="H1226">
            <v>14.02</v>
          </cell>
          <cell r="I1226">
            <v>466.04</v>
          </cell>
          <cell r="J1226">
            <v>6533.88</v>
          </cell>
          <cell r="K1226">
            <v>466.04</v>
          </cell>
          <cell r="L1226">
            <v>6533.88</v>
          </cell>
        </row>
        <row r="1227">
          <cell r="B1227">
            <v>365</v>
          </cell>
          <cell r="D1227" t="str">
            <v>S/F</v>
          </cell>
          <cell r="E1227" t="str">
            <v>6.5.1.2</v>
          </cell>
          <cell r="F1227" t="str">
            <v>Concreto estrutural fck=25Mpa, incluindo fornecimento, lançamento em forma e adensamento.</v>
          </cell>
          <cell r="G1227" t="str">
            <v>m3</v>
          </cell>
          <cell r="H1227">
            <v>78.97</v>
          </cell>
          <cell r="I1227">
            <v>504.24</v>
          </cell>
          <cell r="J1227">
            <v>39819.83</v>
          </cell>
          <cell r="K1227">
            <v>504.24</v>
          </cell>
          <cell r="L1227">
            <v>39819.83</v>
          </cell>
        </row>
        <row r="1228">
          <cell r="B1228">
            <v>64</v>
          </cell>
          <cell r="D1228" t="str">
            <v>S/F</v>
          </cell>
          <cell r="E1228" t="str">
            <v>2.3.5.1.2</v>
          </cell>
          <cell r="F1228" t="str">
            <v>Concreto estrutural fck=30Mpa, incluindo fornecimento, lançamento em forma e adensamento.</v>
          </cell>
          <cell r="G1228" t="str">
            <v>m3</v>
          </cell>
          <cell r="H1228">
            <v>5019.93</v>
          </cell>
          <cell r="I1228">
            <v>548.21</v>
          </cell>
          <cell r="J1228">
            <v>2751975.82</v>
          </cell>
          <cell r="K1228">
            <v>548.21</v>
          </cell>
          <cell r="L1228">
            <v>2751975.82</v>
          </cell>
        </row>
        <row r="1229">
          <cell r="B1229">
            <v>1573</v>
          </cell>
          <cell r="D1229" t="str">
            <v>S/F</v>
          </cell>
          <cell r="E1229" t="str">
            <v>14.6.2</v>
          </cell>
          <cell r="F1229" t="str">
            <v>Conjunto de fossa séptica/sumidouro capacidade para 2 m³.</v>
          </cell>
          <cell r="G1229" t="str">
            <v>cj</v>
          </cell>
          <cell r="H1229">
            <v>1</v>
          </cell>
          <cell r="I1229">
            <v>1936.18</v>
          </cell>
          <cell r="J1229">
            <v>1936.18</v>
          </cell>
          <cell r="K1229">
            <v>1936.18</v>
          </cell>
          <cell r="L1229">
            <v>1936.18</v>
          </cell>
        </row>
        <row r="1230">
          <cell r="B1230">
            <v>643</v>
          </cell>
          <cell r="D1230" t="str">
            <v>S/F</v>
          </cell>
          <cell r="E1230" t="str">
            <v>7.2.13.1</v>
          </cell>
          <cell r="F1230" t="str">
            <v>CT c/ TR. JR PVC LP DN 50x1/2'</v>
          </cell>
          <cell r="G1230" t="str">
            <v>pç</v>
          </cell>
          <cell r="H1230">
            <v>4552</v>
          </cell>
          <cell r="I1230">
            <v>11.16</v>
          </cell>
          <cell r="J1230">
            <v>50800.32</v>
          </cell>
          <cell r="K1230">
            <v>11.16</v>
          </cell>
          <cell r="L1230">
            <v>50800.32</v>
          </cell>
        </row>
        <row r="1231">
          <cell r="B1231">
            <v>1927</v>
          </cell>
          <cell r="D1231" t="str">
            <v>S/F</v>
          </cell>
          <cell r="E1231" t="str">
            <v>18.10.1.1</v>
          </cell>
          <cell r="F1231" t="str">
            <v>Demolição de alvenaria de bloco de concreto, sem reaproveitamento</v>
          </cell>
          <cell r="G1231" t="str">
            <v>m2</v>
          </cell>
          <cell r="H1231">
            <v>21</v>
          </cell>
          <cell r="I1231">
            <v>34</v>
          </cell>
          <cell r="J1231">
            <v>714</v>
          </cell>
          <cell r="K1231">
            <v>34</v>
          </cell>
          <cell r="L1231">
            <v>714</v>
          </cell>
        </row>
        <row r="1232">
          <cell r="B1232">
            <v>52</v>
          </cell>
          <cell r="D1232" t="str">
            <v>S/F</v>
          </cell>
          <cell r="E1232" t="str">
            <v>2.3.1.2</v>
          </cell>
          <cell r="F1232" t="str">
            <v>Demolição manual de alvenaria de bloco cerâmico inclusive remoção e carregamento manual do expurgo</v>
          </cell>
          <cell r="G1232" t="str">
            <v>m2</v>
          </cell>
          <cell r="H1232">
            <v>1008.59</v>
          </cell>
          <cell r="I1232">
            <v>34</v>
          </cell>
          <cell r="J1232">
            <v>34292.06</v>
          </cell>
          <cell r="K1232">
            <v>34</v>
          </cell>
          <cell r="L1232">
            <v>34292.06</v>
          </cell>
        </row>
        <row r="1233">
          <cell r="B1233">
            <v>473</v>
          </cell>
          <cell r="D1233" t="str">
            <v>S/F</v>
          </cell>
          <cell r="E1233" t="str">
            <v>7.1.10.2</v>
          </cell>
          <cell r="F1233" t="str">
            <v>Demoliçao de asfalto</v>
          </cell>
          <cell r="G1233" t="str">
            <v>m³</v>
          </cell>
          <cell r="H1233">
            <v>3109.33</v>
          </cell>
          <cell r="I1233">
            <v>19.45</v>
          </cell>
          <cell r="J1233">
            <v>60476.46</v>
          </cell>
          <cell r="K1233">
            <v>19.45</v>
          </cell>
          <cell r="L1233">
            <v>60476.46</v>
          </cell>
        </row>
        <row r="1234">
          <cell r="B1234">
            <v>51</v>
          </cell>
          <cell r="D1234" t="str">
            <v>S/F</v>
          </cell>
          <cell r="E1234" t="str">
            <v>2.3.1.1</v>
          </cell>
          <cell r="F1234" t="str">
            <v>Demolição de dispositivos de concreto armado</v>
          </cell>
          <cell r="G1234" t="str">
            <v>m3</v>
          </cell>
          <cell r="H1234">
            <v>840.21</v>
          </cell>
          <cell r="I1234">
            <v>406.38</v>
          </cell>
          <cell r="J1234">
            <v>341444.53</v>
          </cell>
          <cell r="K1234">
            <v>406.38</v>
          </cell>
          <cell r="L1234">
            <v>341444.53</v>
          </cell>
        </row>
        <row r="1235">
          <cell r="B1235">
            <v>472</v>
          </cell>
          <cell r="D1235" t="str">
            <v>S/F</v>
          </cell>
          <cell r="E1235" t="str">
            <v>7.1.10.1</v>
          </cell>
          <cell r="F1235" t="str">
            <v>Demoliçao de passeio em concreto simples</v>
          </cell>
          <cell r="G1235" t="str">
            <v>m²</v>
          </cell>
          <cell r="H1235">
            <v>4285.51</v>
          </cell>
          <cell r="I1235">
            <v>13.62</v>
          </cell>
          <cell r="J1235">
            <v>58368.639999999999</v>
          </cell>
          <cell r="K1235">
            <v>13.62</v>
          </cell>
          <cell r="L1235">
            <v>58368.639999999999</v>
          </cell>
        </row>
        <row r="1236">
          <cell r="B1236">
            <v>53</v>
          </cell>
          <cell r="D1236" t="str">
            <v>S/F</v>
          </cell>
          <cell r="E1236" t="str">
            <v>2.3.1.3</v>
          </cell>
          <cell r="F1236" t="str">
            <v>Demolição de reboco</v>
          </cell>
          <cell r="G1236" t="str">
            <v>m2</v>
          </cell>
          <cell r="H1236">
            <v>636.25</v>
          </cell>
          <cell r="I1236">
            <v>5.34</v>
          </cell>
          <cell r="J1236">
            <v>3397.57</v>
          </cell>
          <cell r="K1236">
            <v>5.34</v>
          </cell>
          <cell r="L1236">
            <v>3397.57</v>
          </cell>
        </row>
        <row r="1237">
          <cell r="B1237">
            <v>4264</v>
          </cell>
          <cell r="D1237" t="str">
            <v>S/F</v>
          </cell>
          <cell r="E1237" t="str">
            <v>11.1.1</v>
          </cell>
          <cell r="F1237" t="str">
            <v>Desmatamento e Limpeza Mecanizada do terreno com Trator, incluindo raspagem, juntamento e queima do material, sem corte de Árvores</v>
          </cell>
          <cell r="G1237" t="str">
            <v>m2</v>
          </cell>
          <cell r="H1237">
            <v>15000</v>
          </cell>
          <cell r="I1237">
            <v>0.35</v>
          </cell>
          <cell r="J1237">
            <v>5250</v>
          </cell>
          <cell r="K1237">
            <v>0.35</v>
          </cell>
          <cell r="L1237">
            <v>5250</v>
          </cell>
        </row>
        <row r="1238">
          <cell r="B1238">
            <v>181</v>
          </cell>
          <cell r="D1238" t="str">
            <v>S/F</v>
          </cell>
          <cell r="E1238" t="str">
            <v>3.7.1.4</v>
          </cell>
          <cell r="F1238" t="str">
            <v>Enchimento de piramide em tijolo maciço (concreto 15 MPA)</v>
          </cell>
          <cell r="G1238" t="str">
            <v>m³</v>
          </cell>
          <cell r="H1238">
            <v>291.08</v>
          </cell>
          <cell r="I1238">
            <v>466.04</v>
          </cell>
          <cell r="J1238">
            <v>135654.92000000001</v>
          </cell>
          <cell r="K1238">
            <v>466.04</v>
          </cell>
          <cell r="L1238">
            <v>135654.92000000001</v>
          </cell>
        </row>
        <row r="1239">
          <cell r="B1239">
            <v>4133</v>
          </cell>
          <cell r="D1239" t="str">
            <v>S/F</v>
          </cell>
          <cell r="E1239" t="str">
            <v>10.4.2</v>
          </cell>
          <cell r="F1239" t="str">
            <v xml:space="preserve">Escada do tipo piscina em tubo de ferro galvanizado com guarda corpo metálico para reservatório, inclisive todos os elementos para sua fixação. (fornecimento e montagem) </v>
          </cell>
          <cell r="G1239" t="str">
            <v>m</v>
          </cell>
          <cell r="H1239">
            <v>14</v>
          </cell>
          <cell r="I1239">
            <v>239.74</v>
          </cell>
          <cell r="J1239">
            <v>3356.36</v>
          </cell>
          <cell r="K1239">
            <v>239.74</v>
          </cell>
          <cell r="L1239">
            <v>3356.36</v>
          </cell>
        </row>
        <row r="1240">
          <cell r="B1240">
            <v>1881</v>
          </cell>
          <cell r="D1240" t="str">
            <v>S/F</v>
          </cell>
          <cell r="E1240" t="str">
            <v>17.4.4.6</v>
          </cell>
          <cell r="F1240" t="str">
            <v xml:space="preserve">Escada tipo marinheiro com degraus e guarda corpo em aço galvanizado, gradil em aço </v>
          </cell>
          <cell r="G1240" t="str">
            <v>m</v>
          </cell>
          <cell r="H1240">
            <v>12</v>
          </cell>
          <cell r="I1240">
            <v>185.25</v>
          </cell>
          <cell r="J1240">
            <v>2223</v>
          </cell>
          <cell r="K1240">
            <v>185.25</v>
          </cell>
          <cell r="L1240">
            <v>2223</v>
          </cell>
        </row>
        <row r="1241">
          <cell r="B1241">
            <v>456</v>
          </cell>
          <cell r="D1241" t="str">
            <v>S/F</v>
          </cell>
          <cell r="E1241" t="str">
            <v>7.1.7.4</v>
          </cell>
          <cell r="F1241" t="str">
            <v>Escavação de valas em rocha sã, executada entre as profundidades de 0 a 2,00m com uso de explosivo, incluindo proteção</v>
          </cell>
          <cell r="G1241" t="str">
            <v>m³</v>
          </cell>
          <cell r="H1241">
            <v>1015.92</v>
          </cell>
          <cell r="I1241">
            <v>191.06</v>
          </cell>
          <cell r="J1241">
            <v>194101.67</v>
          </cell>
          <cell r="K1241">
            <v>191.06</v>
          </cell>
          <cell r="L1241">
            <v>194101.67</v>
          </cell>
        </row>
        <row r="1242">
          <cell r="B1242">
            <v>2023</v>
          </cell>
          <cell r="D1242" t="str">
            <v>S/F</v>
          </cell>
          <cell r="E1242" t="str">
            <v>2.1.3.12</v>
          </cell>
          <cell r="F1242" t="str">
            <v>Escavação de valas em rocha sã, executada entre as profundidades de 0 a 4,00m com uso de explosivo, incluindo proteção</v>
          </cell>
          <cell r="G1242" t="str">
            <v>m3</v>
          </cell>
          <cell r="H1242">
            <v>1043.81</v>
          </cell>
          <cell r="I1242">
            <v>313.45999999999998</v>
          </cell>
          <cell r="J1242">
            <v>327192.68</v>
          </cell>
          <cell r="K1242">
            <v>313.45999999999998</v>
          </cell>
          <cell r="L1242">
            <v>327192.68</v>
          </cell>
        </row>
        <row r="1243">
          <cell r="B1243">
            <v>2024</v>
          </cell>
          <cell r="D1243" t="str">
            <v>S/F</v>
          </cell>
          <cell r="E1243" t="str">
            <v>2.1.3.13</v>
          </cell>
          <cell r="F1243" t="str">
            <v>Escavação de valas em rocha sã, executada entre as profundidades de 0 a 6,00m com uso de explosivo incluindo proteção</v>
          </cell>
          <cell r="G1243" t="str">
            <v>m3</v>
          </cell>
          <cell r="H1243">
            <v>1054.26</v>
          </cell>
          <cell r="I1243">
            <v>412.88</v>
          </cell>
          <cell r="J1243">
            <v>435282.86</v>
          </cell>
          <cell r="K1243">
            <v>412.88</v>
          </cell>
          <cell r="L1243">
            <v>435282.86</v>
          </cell>
        </row>
        <row r="1244">
          <cell r="B1244">
            <v>338</v>
          </cell>
          <cell r="D1244" t="str">
            <v>S/F</v>
          </cell>
          <cell r="E1244" t="str">
            <v>5.2.2</v>
          </cell>
          <cell r="F1244" t="str">
            <v>Escav. manual de pocos e cavas de fundação em solo de 1a cat. executada c/ profund. ate 1,50m</v>
          </cell>
          <cell r="G1244" t="str">
            <v>m³</v>
          </cell>
          <cell r="H1244">
            <v>683.66</v>
          </cell>
          <cell r="I1244">
            <v>21.75</v>
          </cell>
          <cell r="J1244">
            <v>14869.6</v>
          </cell>
          <cell r="K1244">
            <v>21.75</v>
          </cell>
          <cell r="L1244">
            <v>14869.6</v>
          </cell>
        </row>
        <row r="1245">
          <cell r="B1245">
            <v>453</v>
          </cell>
          <cell r="D1245" t="str">
            <v>S/F</v>
          </cell>
          <cell r="E1245" t="str">
            <v>7.1.7.1</v>
          </cell>
          <cell r="F1245" t="str">
            <v>Escavação Manual de valas em solo de 1ª categoria executada com profundidade ate 1,50m.</v>
          </cell>
          <cell r="G1245" t="str">
            <v>m³</v>
          </cell>
          <cell r="H1245">
            <v>3542.79</v>
          </cell>
          <cell r="I1245">
            <v>21.75</v>
          </cell>
          <cell r="J1245">
            <v>77055.679999999993</v>
          </cell>
          <cell r="K1245">
            <v>21.75</v>
          </cell>
          <cell r="L1245">
            <v>77055.679999999993</v>
          </cell>
        </row>
        <row r="1246">
          <cell r="B1246">
            <v>2013</v>
          </cell>
          <cell r="D1246" t="str">
            <v>S/F</v>
          </cell>
          <cell r="E1246" t="str">
            <v>2.1.3.2</v>
          </cell>
          <cell r="F1246" t="str">
            <v>Escavação manual de valas em solo de 1ª categoria executada entre as profundidades de 1,51 e 3,00m</v>
          </cell>
          <cell r="G1246" t="str">
            <v>m3</v>
          </cell>
          <cell r="H1246">
            <v>1043.81</v>
          </cell>
          <cell r="I1246">
            <v>27.98</v>
          </cell>
          <cell r="J1246">
            <v>29205.8</v>
          </cell>
          <cell r="K1246">
            <v>27.98</v>
          </cell>
          <cell r="L1246">
            <v>29205.8</v>
          </cell>
        </row>
        <row r="1247">
          <cell r="B1247">
            <v>2014</v>
          </cell>
          <cell r="D1247" t="str">
            <v>S/F</v>
          </cell>
          <cell r="E1247" t="str">
            <v>2.1.3.3</v>
          </cell>
          <cell r="F1247" t="str">
            <v>Escavação manual de valas - esgoto - em solo de 2ª categoria executada com profundade ate 1,50m</v>
          </cell>
          <cell r="G1247" t="str">
            <v>m3</v>
          </cell>
          <cell r="H1247">
            <v>1436.59</v>
          </cell>
          <cell r="I1247">
            <v>35.4</v>
          </cell>
          <cell r="J1247">
            <v>50855.28</v>
          </cell>
          <cell r="K1247">
            <v>35.4</v>
          </cell>
          <cell r="L1247">
            <v>50855.28</v>
          </cell>
        </row>
        <row r="1248">
          <cell r="B1248">
            <v>2015</v>
          </cell>
          <cell r="D1248" t="str">
            <v>S/F</v>
          </cell>
          <cell r="E1248" t="str">
            <v>2.1.3.4</v>
          </cell>
          <cell r="F1248" t="str">
            <v>Escavação manual de valas - esgoto - em solo de 2ª categoria executada entre as profundidades de 1,51 e 3,00m</v>
          </cell>
          <cell r="G1248" t="str">
            <v>m3</v>
          </cell>
          <cell r="H1248">
            <v>695.89</v>
          </cell>
          <cell r="I1248">
            <v>49.6</v>
          </cell>
          <cell r="J1248">
            <v>34516.14</v>
          </cell>
          <cell r="K1248">
            <v>49.6</v>
          </cell>
          <cell r="L1248">
            <v>34516.14</v>
          </cell>
        </row>
        <row r="1249">
          <cell r="B1249">
            <v>2355</v>
          </cell>
          <cell r="D1249" t="str">
            <v>S/F</v>
          </cell>
          <cell r="E1249" t="str">
            <v>3.5.3.4</v>
          </cell>
          <cell r="F1249" t="str">
            <v>Escavação Manual de cavas em solo de 1ª categoria executada com profundidade 4,00 a 6,00m</v>
          </cell>
          <cell r="G1249" t="str">
            <v>m3</v>
          </cell>
          <cell r="H1249">
            <v>65.95</v>
          </cell>
          <cell r="I1249">
            <v>49.73</v>
          </cell>
          <cell r="J1249">
            <v>3279.69</v>
          </cell>
          <cell r="K1249">
            <v>49.73</v>
          </cell>
          <cell r="L1249">
            <v>3279.69</v>
          </cell>
        </row>
        <row r="1250">
          <cell r="B1250">
            <v>170</v>
          </cell>
          <cell r="D1250" t="str">
            <v>S/F</v>
          </cell>
          <cell r="E1250" t="str">
            <v>3.5.2</v>
          </cell>
          <cell r="F1250" t="str">
            <v>Escavação mecanizada de poços em solo de 1ª categoria executadas em profundidade de 0 a 2,00m</v>
          </cell>
          <cell r="G1250" t="str">
            <v>m3</v>
          </cell>
          <cell r="H1250">
            <v>1053.28</v>
          </cell>
          <cell r="I1250">
            <v>6.71</v>
          </cell>
          <cell r="J1250">
            <v>7067.5</v>
          </cell>
          <cell r="K1250">
            <v>6.71</v>
          </cell>
          <cell r="L1250">
            <v>7067.5</v>
          </cell>
        </row>
        <row r="1251">
          <cell r="B1251">
            <v>309</v>
          </cell>
          <cell r="D1251" t="str">
            <v>S/F</v>
          </cell>
          <cell r="E1251" t="str">
            <v>4.6.2</v>
          </cell>
          <cell r="F1251" t="str">
            <v>Escavação Mecanizada de valas em solo de 1ª categoria executada entre as profundidaddes de 0 a 2,00m</v>
          </cell>
          <cell r="G1251" t="str">
            <v>m3</v>
          </cell>
          <cell r="H1251">
            <v>82086.34</v>
          </cell>
          <cell r="I1251">
            <v>6.71</v>
          </cell>
          <cell r="J1251">
            <v>550799.34</v>
          </cell>
          <cell r="K1251">
            <v>6.71</v>
          </cell>
          <cell r="L1251">
            <v>550799.34</v>
          </cell>
        </row>
        <row r="1252">
          <cell r="B1252">
            <v>2353</v>
          </cell>
          <cell r="D1252" t="str">
            <v>S/F</v>
          </cell>
          <cell r="E1252" t="str">
            <v>3.5.3.2</v>
          </cell>
          <cell r="F1252" t="str">
            <v>Escavação mecanizada de cavas em solo de 1ª categoria executada entre as profundidades de 0 a 4,00m</v>
          </cell>
          <cell r="G1252" t="str">
            <v>m3</v>
          </cell>
          <cell r="H1252">
            <v>2638</v>
          </cell>
          <cell r="I1252">
            <v>9.0399999999999991</v>
          </cell>
          <cell r="J1252">
            <v>23847.52</v>
          </cell>
          <cell r="K1252">
            <v>9.0399999999999991</v>
          </cell>
          <cell r="L1252">
            <v>23847.52</v>
          </cell>
        </row>
        <row r="1253">
          <cell r="B1253">
            <v>2017</v>
          </cell>
          <cell r="D1253" t="str">
            <v>S/F</v>
          </cell>
          <cell r="E1253" t="str">
            <v>2.1.3.6</v>
          </cell>
          <cell r="F1253" t="str">
            <v>Escavação mecanizada de valas em solo de 1ª categoria executada entre as profundidades de 0 a 4,00m</v>
          </cell>
          <cell r="G1253" t="str">
            <v>m3</v>
          </cell>
          <cell r="H1253">
            <v>34817.910000000003</v>
          </cell>
          <cell r="I1253">
            <v>9.0399999999999991</v>
          </cell>
          <cell r="J1253">
            <v>314753.90000000002</v>
          </cell>
          <cell r="K1253">
            <v>9.0399999999999991</v>
          </cell>
          <cell r="L1253">
            <v>314753.90000000002</v>
          </cell>
        </row>
        <row r="1254">
          <cell r="B1254">
            <v>2018</v>
          </cell>
          <cell r="D1254" t="str">
            <v>S/F</v>
          </cell>
          <cell r="E1254" t="str">
            <v>2.1.3.7</v>
          </cell>
          <cell r="F1254" t="str">
            <v>Escavação mecanizada de valas em solo de 1ª categoria executada entre as profundidades de 0 a 6,00m</v>
          </cell>
          <cell r="G1254" t="str">
            <v>m3</v>
          </cell>
          <cell r="H1254">
            <v>255.33</v>
          </cell>
          <cell r="I1254">
            <v>9.4</v>
          </cell>
          <cell r="J1254">
            <v>2400.1</v>
          </cell>
          <cell r="K1254">
            <v>9.4</v>
          </cell>
          <cell r="L1254">
            <v>2400.1</v>
          </cell>
        </row>
        <row r="1255">
          <cell r="B1255">
            <v>310</v>
          </cell>
          <cell r="D1255" t="str">
            <v>S/F</v>
          </cell>
          <cell r="E1255" t="str">
            <v>4.6.3</v>
          </cell>
          <cell r="F1255" t="str">
            <v>Escavação mecanizada de poços em solo de 2ª categoria executadas em profundidade de 0 a 2,00m</v>
          </cell>
          <cell r="G1255" t="str">
            <v>m3</v>
          </cell>
          <cell r="H1255">
            <v>570.84</v>
          </cell>
          <cell r="I1255">
            <v>14</v>
          </cell>
          <cell r="J1255">
            <v>7991.76</v>
          </cell>
          <cell r="K1255">
            <v>14</v>
          </cell>
          <cell r="L1255">
            <v>7991.76</v>
          </cell>
        </row>
        <row r="1256">
          <cell r="B1256">
            <v>455</v>
          </cell>
          <cell r="D1256" t="str">
            <v>S/F</v>
          </cell>
          <cell r="E1256" t="str">
            <v>7.1.7.3</v>
          </cell>
          <cell r="F1256" t="str">
            <v>Escavação mecanizada de valas em solo de 2ª categoria executada entre as profundidades de 0 a 2,00m</v>
          </cell>
          <cell r="G1256" t="str">
            <v>m³</v>
          </cell>
          <cell r="H1256">
            <v>8118.22</v>
          </cell>
          <cell r="I1256">
            <v>14</v>
          </cell>
          <cell r="J1256">
            <v>113655.08</v>
          </cell>
          <cell r="K1256">
            <v>14</v>
          </cell>
          <cell r="L1256">
            <v>113655.08</v>
          </cell>
        </row>
        <row r="1257">
          <cell r="B1257">
            <v>2354</v>
          </cell>
          <cell r="D1257" t="str">
            <v>S/F</v>
          </cell>
          <cell r="E1257" t="str">
            <v>3.5.3.3</v>
          </cell>
          <cell r="F1257" t="str">
            <v>Escavação Mecanizada de cavas em solo de 2ª catategoria executada entre as profundidades de 0 a 4,00m</v>
          </cell>
          <cell r="G1257" t="str">
            <v>m3</v>
          </cell>
          <cell r="H1257">
            <v>395.71</v>
          </cell>
          <cell r="I1257">
            <v>15.99</v>
          </cell>
          <cell r="J1257">
            <v>6327.4</v>
          </cell>
          <cell r="K1257">
            <v>15.99</v>
          </cell>
          <cell r="L1257">
            <v>6327.4</v>
          </cell>
        </row>
        <row r="1258">
          <cell r="B1258">
            <v>2020</v>
          </cell>
          <cell r="D1258" t="str">
            <v>S/F</v>
          </cell>
          <cell r="E1258" t="str">
            <v>2.1.3.9</v>
          </cell>
          <cell r="F1258" t="str">
            <v>Escavação Mecanizada de valas em solo de 2ª catategoria executada entre as profundidades de 0 a 4,00m</v>
          </cell>
          <cell r="G1258" t="str">
            <v>m3</v>
          </cell>
          <cell r="H1258">
            <v>4175.26</v>
          </cell>
          <cell r="I1258">
            <v>15.99</v>
          </cell>
          <cell r="J1258">
            <v>66762.399999999994</v>
          </cell>
          <cell r="K1258">
            <v>15.99</v>
          </cell>
          <cell r="L1258">
            <v>66762.399999999994</v>
          </cell>
        </row>
        <row r="1259">
          <cell r="B1259">
            <v>2356</v>
          </cell>
          <cell r="D1259" t="str">
            <v>S/F</v>
          </cell>
          <cell r="E1259" t="str">
            <v>3.5.3.5</v>
          </cell>
          <cell r="F1259" t="str">
            <v>Escavação mecanizada de cavas em solo de 2a categoria executada entre as profundidades de 0 a 6,00m</v>
          </cell>
          <cell r="G1259" t="str">
            <v>m3</v>
          </cell>
          <cell r="H1259">
            <v>65.95</v>
          </cell>
          <cell r="I1259">
            <v>18.66</v>
          </cell>
          <cell r="J1259">
            <v>1230.6199999999999</v>
          </cell>
          <cell r="K1259">
            <v>18.66</v>
          </cell>
          <cell r="L1259">
            <v>1230.6199999999999</v>
          </cell>
        </row>
        <row r="1260">
          <cell r="B1260">
            <v>2021</v>
          </cell>
          <cell r="D1260" t="str">
            <v>S/F</v>
          </cell>
          <cell r="E1260" t="str">
            <v>2.1.3.10</v>
          </cell>
          <cell r="F1260" t="str">
            <v>Escavação mecanizada de valas em solo de 2a categoria executada entre as profundidades de 0 a 6,00m</v>
          </cell>
          <cell r="G1260" t="str">
            <v>m3</v>
          </cell>
          <cell r="H1260">
            <v>5311.55</v>
          </cell>
          <cell r="I1260">
            <v>18.66</v>
          </cell>
          <cell r="J1260">
            <v>99113.52</v>
          </cell>
          <cell r="K1260">
            <v>18.66</v>
          </cell>
          <cell r="L1260">
            <v>99113.52</v>
          </cell>
        </row>
        <row r="1261">
          <cell r="B1261">
            <v>1917</v>
          </cell>
          <cell r="D1261" t="str">
            <v>S/F</v>
          </cell>
          <cell r="E1261" t="str">
            <v>18.7.2</v>
          </cell>
          <cell r="F1261" t="str">
            <v>Escoramento continuo com prancha metálica</v>
          </cell>
          <cell r="G1261" t="str">
            <v>m²</v>
          </cell>
          <cell r="H1261">
            <v>47470.49</v>
          </cell>
          <cell r="I1261">
            <v>64.89</v>
          </cell>
          <cell r="J1261">
            <v>3080360.09</v>
          </cell>
          <cell r="K1261">
            <v>64.89</v>
          </cell>
          <cell r="L1261">
            <v>3080360.09</v>
          </cell>
        </row>
        <row r="1262">
          <cell r="B1262">
            <v>629</v>
          </cell>
          <cell r="D1262" t="str">
            <v>S/F</v>
          </cell>
          <cell r="E1262" t="str">
            <v>7.2.9.2</v>
          </cell>
          <cell r="F1262" t="str">
            <v>Escoramento continuo de madeira</v>
          </cell>
          <cell r="G1262" t="str">
            <v>m²</v>
          </cell>
          <cell r="H1262">
            <v>68650.559999999998</v>
          </cell>
          <cell r="I1262">
            <v>21.67</v>
          </cell>
          <cell r="J1262">
            <v>1487657.63</v>
          </cell>
          <cell r="K1262">
            <v>21.67</v>
          </cell>
          <cell r="L1262">
            <v>1487657.63</v>
          </cell>
        </row>
        <row r="1263">
          <cell r="B1263">
            <v>1443</v>
          </cell>
          <cell r="D1263" t="str">
            <v>S/F</v>
          </cell>
          <cell r="E1263" t="str">
            <v>12.7.1</v>
          </cell>
          <cell r="F1263" t="str">
            <v>Escoramento descontinuo com prancha metálica</v>
          </cell>
          <cell r="G1263" t="str">
            <v>m2</v>
          </cell>
          <cell r="H1263">
            <v>356.17</v>
          </cell>
          <cell r="I1263">
            <v>47.3</v>
          </cell>
          <cell r="J1263">
            <v>16846.84</v>
          </cell>
          <cell r="K1263">
            <v>47.3</v>
          </cell>
          <cell r="L1263">
            <v>16846.84</v>
          </cell>
        </row>
        <row r="1264">
          <cell r="B1264">
            <v>465</v>
          </cell>
          <cell r="D1264" t="str">
            <v>S/F</v>
          </cell>
          <cell r="E1264" t="str">
            <v>7.1.8.1</v>
          </cell>
          <cell r="F1264" t="str">
            <v>Escoramento descontinuo de madeira</v>
          </cell>
          <cell r="G1264" t="str">
            <v>m²</v>
          </cell>
          <cell r="H1264">
            <v>53659.91</v>
          </cell>
          <cell r="I1264">
            <v>16.3</v>
          </cell>
          <cell r="J1264">
            <v>874656.53</v>
          </cell>
          <cell r="K1264">
            <v>16.3</v>
          </cell>
          <cell r="L1264">
            <v>874656.53</v>
          </cell>
        </row>
        <row r="1265">
          <cell r="B1265">
            <v>466</v>
          </cell>
          <cell r="D1265" t="str">
            <v>S/F</v>
          </cell>
          <cell r="E1265" t="str">
            <v>7.1.8.2</v>
          </cell>
          <cell r="F1265" t="str">
            <v>Esgotamento com bombas</v>
          </cell>
          <cell r="G1265" t="str">
            <v>HpxH</v>
          </cell>
          <cell r="H1265">
            <v>2689.38</v>
          </cell>
          <cell r="I1265">
            <v>4.42</v>
          </cell>
          <cell r="J1265">
            <v>11887.05</v>
          </cell>
          <cell r="K1265">
            <v>4.42</v>
          </cell>
          <cell r="L1265">
            <v>11887.05</v>
          </cell>
        </row>
        <row r="1266">
          <cell r="B1266">
            <v>462</v>
          </cell>
          <cell r="D1266" t="str">
            <v>S/F</v>
          </cell>
          <cell r="E1266" t="str">
            <v>7.1.7.10</v>
          </cell>
          <cell r="F1266" t="str">
            <v>Espalhamento mecânico de rocha em bota-fora</v>
          </cell>
          <cell r="G1266" t="str">
            <v>m³</v>
          </cell>
          <cell r="H1266">
            <v>56.73</v>
          </cell>
          <cell r="I1266">
            <v>10.3</v>
          </cell>
          <cell r="J1266">
            <v>584.30999999999995</v>
          </cell>
          <cell r="K1266">
            <v>10.3</v>
          </cell>
          <cell r="L1266">
            <v>584.30999999999995</v>
          </cell>
        </row>
        <row r="1267">
          <cell r="B1267">
            <v>341</v>
          </cell>
          <cell r="D1267" t="str">
            <v>S/F</v>
          </cell>
          <cell r="E1267" t="str">
            <v>5.2.5</v>
          </cell>
          <cell r="F1267" t="str">
            <v>Espalhamento mecânico de solo em bota-fora</v>
          </cell>
          <cell r="G1267" t="str">
            <v>m³</v>
          </cell>
          <cell r="H1267">
            <v>863.67</v>
          </cell>
          <cell r="I1267">
            <v>4.12</v>
          </cell>
          <cell r="J1267">
            <v>3558.32</v>
          </cell>
          <cell r="K1267">
            <v>4.12</v>
          </cell>
          <cell r="L1267">
            <v>3558.32</v>
          </cell>
        </row>
        <row r="1268">
          <cell r="B1268">
            <v>1434</v>
          </cell>
          <cell r="D1268" t="str">
            <v>S/F</v>
          </cell>
          <cell r="E1268" t="str">
            <v>12.6.6</v>
          </cell>
          <cell r="F1268" t="str">
            <v>Exec. De envoltória ou berço de areia em valas, incl. Lançam., espalham. e compact. c/ placa vibratória, soquete pneumático ou soquete manual, c/ fornec. Do mat.</v>
          </cell>
          <cell r="G1268" t="str">
            <v>m3</v>
          </cell>
          <cell r="H1268">
            <v>161.47</v>
          </cell>
          <cell r="I1268">
            <v>73.97</v>
          </cell>
          <cell r="J1268">
            <v>11943.93</v>
          </cell>
          <cell r="K1268">
            <v>73.97</v>
          </cell>
          <cell r="L1268">
            <v>11943.93</v>
          </cell>
        </row>
        <row r="1269">
          <cell r="B1269">
            <v>311</v>
          </cell>
          <cell r="D1269" t="str">
            <v>S/F</v>
          </cell>
          <cell r="E1269" t="str">
            <v>4.6.4</v>
          </cell>
          <cell r="F1269" t="str">
            <v>Execução de aterro (reaterro) em poços e valas com o solo proveniente das escavações, inclusive lançamento, espalhamento e compactação macanizada , com controle de compactação</v>
          </cell>
          <cell r="G1269" t="str">
            <v>m3</v>
          </cell>
          <cell r="H1269">
            <v>15092.58</v>
          </cell>
          <cell r="I1269">
            <v>17.170000000000002</v>
          </cell>
          <cell r="J1269">
            <v>259139.59</v>
          </cell>
          <cell r="K1269">
            <v>17.170000000000002</v>
          </cell>
          <cell r="L1269">
            <v>259139.59</v>
          </cell>
        </row>
        <row r="1270">
          <cell r="B1270">
            <v>339</v>
          </cell>
          <cell r="D1270" t="str">
            <v>S/F</v>
          </cell>
          <cell r="E1270" t="str">
            <v>5.2.3</v>
          </cell>
          <cell r="F1270" t="str">
            <v>Exec. de aterro em valas/poços/cavas de fundação c/ solo proveniente das escavações, incl. lançam., espalham., compact. c/ placa vibrat., soquete pneumático ou soquete manual</v>
          </cell>
          <cell r="G1270" t="str">
            <v>m³</v>
          </cell>
          <cell r="H1270">
            <v>4989.53</v>
          </cell>
          <cell r="I1270">
            <v>17.170000000000002</v>
          </cell>
          <cell r="J1270">
            <v>85670.23</v>
          </cell>
          <cell r="K1270">
            <v>17.170000000000002</v>
          </cell>
          <cell r="L1270">
            <v>85670.23</v>
          </cell>
        </row>
        <row r="1271">
          <cell r="B1271">
            <v>57</v>
          </cell>
          <cell r="D1271" t="str">
            <v>S/F</v>
          </cell>
          <cell r="E1271" t="str">
            <v>2.3.3.1</v>
          </cell>
          <cell r="F1271" t="str">
            <v>Execução de aterro em poços ou cavas de fundação com fornecimento de solo, inclusive lançamento, espalhamento e compactação mecanizada, com controle de compactação.</v>
          </cell>
          <cell r="G1271" t="str">
            <v>m3</v>
          </cell>
          <cell r="H1271">
            <v>568.46</v>
          </cell>
          <cell r="I1271">
            <v>32.119999999999997</v>
          </cell>
          <cell r="J1271">
            <v>18258.93</v>
          </cell>
          <cell r="K1271">
            <v>32.119999999999997</v>
          </cell>
          <cell r="L1271">
            <v>18258.93</v>
          </cell>
        </row>
        <row r="1272">
          <cell r="B1272">
            <v>621</v>
          </cell>
          <cell r="D1272" t="str">
            <v>S/F</v>
          </cell>
          <cell r="E1272" t="str">
            <v>7.2.7.6</v>
          </cell>
          <cell r="F1272" t="str">
            <v>Execução de aterro em valas/poços/cavas de fundação, com fornecimento de solo, incluindo lançamento, espalhamento, compactação, com placa vibratória, soquete pneumático ou  soquete manual</v>
          </cell>
          <cell r="G1272" t="str">
            <v>m³</v>
          </cell>
          <cell r="H1272">
            <v>9696.08</v>
          </cell>
          <cell r="I1272">
            <v>32.119999999999997</v>
          </cell>
          <cell r="J1272">
            <v>311438.08000000002</v>
          </cell>
          <cell r="K1272">
            <v>32.119999999999997</v>
          </cell>
          <cell r="L1272">
            <v>311438.08000000002</v>
          </cell>
        </row>
        <row r="1273">
          <cell r="B1273">
            <v>2028</v>
          </cell>
          <cell r="D1273" t="str">
            <v>S/F</v>
          </cell>
          <cell r="E1273" t="str">
            <v>2.1.3.17</v>
          </cell>
          <cell r="F1273" t="str">
            <v>Execução de envoltória ou berço de brita ou seixo em valas, incluindo lançamento, espalhamento e compactação com placa vibratória, soquete pneumático ou soquete manual, com fornecimento do material</v>
          </cell>
          <cell r="G1273" t="str">
            <v>m3</v>
          </cell>
          <cell r="H1273">
            <v>1036.77</v>
          </cell>
          <cell r="I1273">
            <v>107.98</v>
          </cell>
          <cell r="J1273">
            <v>111950.42</v>
          </cell>
          <cell r="K1273">
            <v>107.98</v>
          </cell>
          <cell r="L1273">
            <v>111950.42</v>
          </cell>
        </row>
        <row r="1274">
          <cell r="B1274">
            <v>1909</v>
          </cell>
          <cell r="D1274" t="str">
            <v>S/F</v>
          </cell>
          <cell r="E1274" t="str">
            <v>18.5.6</v>
          </cell>
          <cell r="F1274" t="str">
            <v>Execução de lastro de areia em valas, incluindo lançamento, espalhamento e compactação com soquete manual, com fornecimento de material, esp = 10cm</v>
          </cell>
          <cell r="G1274" t="str">
            <v>m³</v>
          </cell>
          <cell r="H1274">
            <v>4.18</v>
          </cell>
          <cell r="I1274">
            <v>73.97</v>
          </cell>
          <cell r="J1274">
            <v>309.19</v>
          </cell>
          <cell r="K1274">
            <v>73.97</v>
          </cell>
          <cell r="L1274">
            <v>309.19</v>
          </cell>
        </row>
        <row r="1275">
          <cell r="B1275">
            <v>2027</v>
          </cell>
          <cell r="D1275" t="str">
            <v>S/F</v>
          </cell>
          <cell r="E1275" t="str">
            <v>2.1.3.16</v>
          </cell>
          <cell r="F1275" t="str">
            <v>Execução de envoltória ou berço de areia em valas, incluindo lançamento, espalhamento e compactação com placa vibratória, soquete pneumático ou soquete manual , com fornecimento do material</v>
          </cell>
          <cell r="G1275" t="str">
            <v>m3</v>
          </cell>
          <cell r="H1275">
            <v>6025.56</v>
          </cell>
          <cell r="I1275">
            <v>73.97</v>
          </cell>
          <cell r="J1275">
            <v>445710.67</v>
          </cell>
          <cell r="K1275">
            <v>73.97</v>
          </cell>
          <cell r="L1275">
            <v>445710.67</v>
          </cell>
        </row>
        <row r="1276">
          <cell r="B1276">
            <v>171</v>
          </cell>
          <cell r="D1276" t="str">
            <v>S/F</v>
          </cell>
          <cell r="E1276" t="str">
            <v>3.5.3</v>
          </cell>
          <cell r="F1276" t="str">
            <v>Execussão de aterro (reaterro) em poços e valas com o solo proveniente das escavações, inclusive lançamento, espalhamento e compactação macanizada , com controle de compactação</v>
          </cell>
          <cell r="G1276" t="str">
            <v>m3</v>
          </cell>
          <cell r="H1276">
            <v>825.46</v>
          </cell>
          <cell r="I1276">
            <v>17.170000000000002</v>
          </cell>
          <cell r="J1276">
            <v>14173.14</v>
          </cell>
          <cell r="K1276">
            <v>17.170000000000002</v>
          </cell>
          <cell r="L1276">
            <v>14173.14</v>
          </cell>
        </row>
        <row r="1277">
          <cell r="B1277">
            <v>2025</v>
          </cell>
          <cell r="D1277" t="str">
            <v>S/F</v>
          </cell>
          <cell r="E1277" t="str">
            <v>2.1.3.14</v>
          </cell>
          <cell r="F1277" t="str">
            <v>Execução de aterro em valas/poços/cavas de fundação com solo proveniente das escavações, incluindo lançamento, espalhamento, compactação com placa vibratória, soquete pneumático ou soquete manual</v>
          </cell>
          <cell r="G1277" t="str">
            <v>m3</v>
          </cell>
          <cell r="H1277">
            <v>71491.41</v>
          </cell>
          <cell r="I1277">
            <v>17.170000000000002</v>
          </cell>
          <cell r="J1277">
            <v>1227507.5</v>
          </cell>
          <cell r="K1277">
            <v>17.170000000000002</v>
          </cell>
          <cell r="L1277">
            <v>1227507.5</v>
          </cell>
        </row>
        <row r="1278">
          <cell r="B1278">
            <v>2373</v>
          </cell>
          <cell r="D1278" t="str">
            <v>S/F</v>
          </cell>
          <cell r="E1278" t="str">
            <v>3.5.8.2</v>
          </cell>
          <cell r="F1278" t="str">
            <v>Forma curva em compensado resinado para estruturas</v>
          </cell>
          <cell r="G1278" t="str">
            <v>m2</v>
          </cell>
          <cell r="H1278">
            <v>2642</v>
          </cell>
          <cell r="I1278">
            <v>45.82</v>
          </cell>
          <cell r="J1278">
            <v>121056.44</v>
          </cell>
          <cell r="K1278">
            <v>45.82</v>
          </cell>
          <cell r="L1278">
            <v>121056.44</v>
          </cell>
        </row>
        <row r="1279">
          <cell r="B1279">
            <v>1031</v>
          </cell>
          <cell r="D1279" t="str">
            <v>S/F</v>
          </cell>
          <cell r="E1279" t="str">
            <v>7.5.7.1.5</v>
          </cell>
          <cell r="F1279" t="str">
            <v>Forma curva para reservatórios elevados, em compensado plastificado de 10mm, inclusive plataforma, 01 uso</v>
          </cell>
          <cell r="G1279" t="str">
            <v>m2</v>
          </cell>
          <cell r="H1279">
            <v>970.62</v>
          </cell>
          <cell r="I1279">
            <v>45.82</v>
          </cell>
          <cell r="J1279">
            <v>44473.8</v>
          </cell>
          <cell r="K1279">
            <v>45.82</v>
          </cell>
          <cell r="L1279">
            <v>44473.8</v>
          </cell>
        </row>
        <row r="1280">
          <cell r="B1280">
            <v>1030</v>
          </cell>
          <cell r="D1280" t="str">
            <v>S/F</v>
          </cell>
          <cell r="E1280" t="str">
            <v>7.5.7.1.4</v>
          </cell>
          <cell r="F1280" t="str">
            <v>Fôrma de madeira comum para fundações, inclusive montagem e desforma.</v>
          </cell>
          <cell r="G1280" t="str">
            <v>m2</v>
          </cell>
          <cell r="H1280">
            <v>630.04999999999995</v>
          </cell>
          <cell r="I1280">
            <v>29.13</v>
          </cell>
          <cell r="J1280">
            <v>18353.349999999999</v>
          </cell>
          <cell r="K1280">
            <v>29.13</v>
          </cell>
          <cell r="L1280">
            <v>18353.349999999999</v>
          </cell>
        </row>
        <row r="1281">
          <cell r="B1281">
            <v>2372</v>
          </cell>
          <cell r="D1281" t="str">
            <v>S/F</v>
          </cell>
          <cell r="E1281" t="str">
            <v>3.5.8.1</v>
          </cell>
          <cell r="F1281" t="str">
            <v>Fôrma plana com compensado resinado de para estruturas em concreto armado, inclusive montagem e desforma. (reaproveitamento de 3x)</v>
          </cell>
          <cell r="G1281" t="str">
            <v>m2</v>
          </cell>
          <cell r="H1281">
            <v>10437.67</v>
          </cell>
          <cell r="I1281">
            <v>42.33</v>
          </cell>
          <cell r="J1281">
            <v>441826.57</v>
          </cell>
          <cell r="K1281">
            <v>42.33</v>
          </cell>
          <cell r="L1281">
            <v>441826.57</v>
          </cell>
        </row>
        <row r="1282">
          <cell r="B1282">
            <v>349</v>
          </cell>
          <cell r="D1282" t="str">
            <v>S/F</v>
          </cell>
          <cell r="E1282" t="str">
            <v>5.4.5</v>
          </cell>
          <cell r="F1282" t="str">
            <v>Forma plana em madeira comum p/ fundacao</v>
          </cell>
          <cell r="G1282" t="str">
            <v>m²</v>
          </cell>
          <cell r="H1282">
            <v>42.7</v>
          </cell>
          <cell r="I1282">
            <v>29.13</v>
          </cell>
          <cell r="J1282">
            <v>1243.8499999999999</v>
          </cell>
          <cell r="K1282">
            <v>29.13</v>
          </cell>
          <cell r="L1282">
            <v>1243.8499999999999</v>
          </cell>
        </row>
        <row r="1283">
          <cell r="B1283">
            <v>180</v>
          </cell>
          <cell r="D1283" t="str">
            <v>S/F</v>
          </cell>
          <cell r="E1283" t="str">
            <v>3.7.1.3</v>
          </cell>
          <cell r="F1283" t="str">
            <v>Fôrma Planas com compensado resinado 12mm, de concretos em estuturas incluindo escoramento, montagem e desforma (com reaprov. 3x)</v>
          </cell>
          <cell r="G1283" t="str">
            <v>m2</v>
          </cell>
          <cell r="H1283">
            <v>2232.81</v>
          </cell>
          <cell r="I1283">
            <v>42.33</v>
          </cell>
          <cell r="J1283">
            <v>94514.84</v>
          </cell>
          <cell r="K1283">
            <v>42.33</v>
          </cell>
          <cell r="L1283">
            <v>94514.84</v>
          </cell>
        </row>
        <row r="1284">
          <cell r="B1284">
            <v>1880</v>
          </cell>
          <cell r="D1284" t="str">
            <v>S/F</v>
          </cell>
          <cell r="E1284" t="str">
            <v>17.4.4.5</v>
          </cell>
          <cell r="F1284" t="str">
            <v xml:space="preserve">Fornec. e assent. de tampa metálica 0.80x0.80cm, de inspeção, em chapa de aço e=1/4" com bordas em cantoneiras de 1 1/2"x1 , 1 1/2"x3/16" </v>
          </cell>
          <cell r="G1284" t="str">
            <v>un</v>
          </cell>
          <cell r="H1284">
            <v>1</v>
          </cell>
          <cell r="I1284">
            <v>191.32</v>
          </cell>
          <cell r="J1284">
            <v>191.32</v>
          </cell>
          <cell r="K1284">
            <v>191.32</v>
          </cell>
          <cell r="L1284">
            <v>191.32</v>
          </cell>
        </row>
        <row r="1285">
          <cell r="B1285">
            <v>4141</v>
          </cell>
          <cell r="D1285" t="str">
            <v>S/F</v>
          </cell>
          <cell r="E1285" t="str">
            <v>10.5.2.1</v>
          </cell>
          <cell r="F1285" t="str">
            <v>Fornec. e inst. de Vertedor de Fibra de Vidro, com acionamento direto na gaveta, e=6 mm, incluindo quadro de fibra de vidro e chumbadores de aço inox</v>
          </cell>
          <cell r="G1285" t="str">
            <v>m2</v>
          </cell>
          <cell r="H1285">
            <v>9.6</v>
          </cell>
          <cell r="I1285">
            <v>600.96</v>
          </cell>
          <cell r="J1285">
            <v>5769.21</v>
          </cell>
          <cell r="K1285">
            <v>600.96</v>
          </cell>
          <cell r="L1285">
            <v>5769.21</v>
          </cell>
        </row>
        <row r="1286">
          <cell r="B1286">
            <v>329</v>
          </cell>
          <cell r="D1286" t="str">
            <v>S/F</v>
          </cell>
          <cell r="E1286" t="str">
            <v>4.8.1.12</v>
          </cell>
          <cell r="F1286" t="str">
            <v>Fornec., colocação e espalhamento de areia selecionado em camadas</v>
          </cell>
          <cell r="G1286" t="str">
            <v>m3</v>
          </cell>
          <cell r="H1286">
            <v>326.39999999999998</v>
          </cell>
          <cell r="I1286">
            <v>73.97</v>
          </cell>
          <cell r="J1286">
            <v>24143.8</v>
          </cell>
          <cell r="K1286">
            <v>73.97</v>
          </cell>
          <cell r="L1286">
            <v>24143.8</v>
          </cell>
        </row>
        <row r="1287">
          <cell r="B1287">
            <v>325</v>
          </cell>
          <cell r="D1287" t="str">
            <v>S/F</v>
          </cell>
          <cell r="E1287" t="str">
            <v>4.8.1.8</v>
          </cell>
          <cell r="F1287" t="str">
            <v>Fornec., colocação e espalhamento de pedregulho</v>
          </cell>
          <cell r="G1287" t="str">
            <v>m3</v>
          </cell>
          <cell r="H1287">
            <v>216.24</v>
          </cell>
          <cell r="I1287">
            <v>107.98</v>
          </cell>
          <cell r="J1287">
            <v>23349.59</v>
          </cell>
          <cell r="K1287">
            <v>107.98</v>
          </cell>
          <cell r="L1287">
            <v>23349.59</v>
          </cell>
        </row>
        <row r="1288">
          <cell r="B1288">
            <v>1567</v>
          </cell>
          <cell r="D1288" t="str">
            <v>S/F</v>
          </cell>
          <cell r="E1288" t="str">
            <v>14.5.16</v>
          </cell>
          <cell r="F1288" t="str">
            <v xml:space="preserve">Fornecimento e aplicação de Piso Elevado Modulado incluindo apoios e acabamento de bordas. </v>
          </cell>
          <cell r="G1288" t="str">
            <v>m²</v>
          </cell>
          <cell r="H1288">
            <v>9</v>
          </cell>
          <cell r="I1288">
            <v>560</v>
          </cell>
          <cell r="J1288">
            <v>5040</v>
          </cell>
          <cell r="K1288">
            <v>560</v>
          </cell>
          <cell r="L1288">
            <v>5040</v>
          </cell>
        </row>
        <row r="1289">
          <cell r="B1289">
            <v>1576</v>
          </cell>
          <cell r="D1289" t="str">
            <v>S/F</v>
          </cell>
          <cell r="E1289" t="str">
            <v>14.6.5</v>
          </cell>
          <cell r="F1289" t="str">
            <v>Fornecimento e assentamento de conjunto de descarga embutida, incl. tubos de ligação.</v>
          </cell>
          <cell r="G1289" t="str">
            <v>cj</v>
          </cell>
          <cell r="H1289">
            <v>2</v>
          </cell>
          <cell r="I1289">
            <v>152.04</v>
          </cell>
          <cell r="J1289">
            <v>304.08</v>
          </cell>
          <cell r="K1289">
            <v>152.04</v>
          </cell>
          <cell r="L1289">
            <v>304.08</v>
          </cell>
        </row>
        <row r="1290">
          <cell r="B1290">
            <v>1575</v>
          </cell>
          <cell r="D1290" t="str">
            <v>S/F</v>
          </cell>
          <cell r="E1290" t="str">
            <v>14.6.4</v>
          </cell>
          <cell r="F1290" t="str">
            <v>Fornecimento e assentamento de conjunto de louça tipo vaso sanitária, lavatório médio com coluna, saboneteira e porta papel, conforme projeto.</v>
          </cell>
          <cell r="G1290" t="str">
            <v>cj</v>
          </cell>
          <cell r="H1290">
            <v>2</v>
          </cell>
          <cell r="I1290">
            <v>390.07</v>
          </cell>
          <cell r="J1290">
            <v>780.14</v>
          </cell>
          <cell r="K1290">
            <v>390.07</v>
          </cell>
          <cell r="L1290">
            <v>780.14</v>
          </cell>
        </row>
        <row r="1291">
          <cell r="B1291">
            <v>1577</v>
          </cell>
          <cell r="D1291" t="str">
            <v>S/F</v>
          </cell>
          <cell r="E1291" t="str">
            <v>14.6.6</v>
          </cell>
          <cell r="F1291" t="str">
            <v>Fornecimento e assentamento de conjunto de metais DECA ou similar, registro gaveta, registro de pressão, válvula e torneira para lavatório.</v>
          </cell>
          <cell r="G1291" t="str">
            <v>cj</v>
          </cell>
          <cell r="H1291">
            <v>2</v>
          </cell>
          <cell r="I1291">
            <v>168.52</v>
          </cell>
          <cell r="J1291">
            <v>337.04</v>
          </cell>
          <cell r="K1291">
            <v>168.52</v>
          </cell>
          <cell r="L1291">
            <v>337.04</v>
          </cell>
        </row>
        <row r="1292">
          <cell r="B1292">
            <v>1574</v>
          </cell>
          <cell r="D1292" t="str">
            <v>S/F</v>
          </cell>
          <cell r="E1292" t="str">
            <v>14.6.3</v>
          </cell>
          <cell r="F1292" t="str">
            <v>Fornecimento e assentamento de conjunto de tubos e conexões hidro-sanitária, chuveiro, duchas, sifões e rabichos, caixas e ralos sifonados, em PVC linha predial, conforme projeto.</v>
          </cell>
          <cell r="G1292" t="str">
            <v>cj</v>
          </cell>
          <cell r="H1292">
            <v>2</v>
          </cell>
          <cell r="I1292">
            <v>400</v>
          </cell>
          <cell r="J1292">
            <v>800</v>
          </cell>
          <cell r="K1292">
            <v>400</v>
          </cell>
          <cell r="L1292">
            <v>800</v>
          </cell>
        </row>
        <row r="1293">
          <cell r="B1293">
            <v>2445</v>
          </cell>
          <cell r="D1293" t="str">
            <v>S/F</v>
          </cell>
          <cell r="E1293" t="str">
            <v>3.5.17.1</v>
          </cell>
          <cell r="F1293" t="str">
            <v>Fornecimento e assentamento de grade manual para pre-tratamento de esgotos/água bruta, incluindo pintura de proteção</v>
          </cell>
          <cell r="G1293" t="str">
            <v>un</v>
          </cell>
          <cell r="H1293">
            <v>6</v>
          </cell>
          <cell r="I1293">
            <v>351.02</v>
          </cell>
          <cell r="J1293">
            <v>2106.12</v>
          </cell>
          <cell r="K1293">
            <v>351.02</v>
          </cell>
          <cell r="L1293">
            <v>2106.12</v>
          </cell>
        </row>
        <row r="1294">
          <cell r="B1294">
            <v>2458</v>
          </cell>
          <cell r="D1294" t="str">
            <v>S/F</v>
          </cell>
          <cell r="E1294" t="str">
            <v>3.5.20.3</v>
          </cell>
          <cell r="F1294" t="str">
            <v>Fornecimento e assentamento de perfil metálico "I" para monovias</v>
          </cell>
          <cell r="G1294" t="str">
            <v>kg</v>
          </cell>
          <cell r="H1294">
            <v>720</v>
          </cell>
          <cell r="I1294">
            <v>9.39</v>
          </cell>
          <cell r="J1294">
            <v>6760.8</v>
          </cell>
          <cell r="K1294">
            <v>9.39</v>
          </cell>
          <cell r="L1294">
            <v>6760.8</v>
          </cell>
        </row>
        <row r="1295">
          <cell r="B1295">
            <v>2365</v>
          </cell>
          <cell r="D1295" t="str">
            <v>S/F</v>
          </cell>
          <cell r="E1295" t="str">
            <v>3.5.5.1</v>
          </cell>
          <cell r="F1295" t="str">
            <v>Fornecimento e assentamento de tampa em chapa de alumínio para inspeção, inclusive pintura anticorrosiva a óleo em duas demãos e acessórios de fixação</v>
          </cell>
          <cell r="G1295" t="str">
            <v>m2</v>
          </cell>
          <cell r="H1295">
            <v>580.55999999999995</v>
          </cell>
          <cell r="I1295">
            <v>387.9</v>
          </cell>
          <cell r="J1295">
            <v>225199.22</v>
          </cell>
          <cell r="K1295">
            <v>387.9</v>
          </cell>
          <cell r="L1295">
            <v>225199.22</v>
          </cell>
        </row>
        <row r="1296">
          <cell r="B1296">
            <v>2042</v>
          </cell>
          <cell r="D1296" t="str">
            <v>S/F</v>
          </cell>
          <cell r="E1296" t="str">
            <v>2.1.5.1.7</v>
          </cell>
          <cell r="F1296" t="str">
            <v>Fornecimento e assentamento de tampão articulado em F°F° para PV's, DN =600mm, carga 12,5 ton. Dimensionado Conforme NBR 10158</v>
          </cell>
          <cell r="G1296" t="str">
            <v>un</v>
          </cell>
          <cell r="H1296">
            <v>1340</v>
          </cell>
          <cell r="I1296">
            <v>306.14999999999998</v>
          </cell>
          <cell r="J1296">
            <v>410241</v>
          </cell>
          <cell r="K1296">
            <v>306.14999999999998</v>
          </cell>
          <cell r="L1296">
            <v>410241</v>
          </cell>
        </row>
        <row r="1297">
          <cell r="B1297">
            <v>2120</v>
          </cell>
          <cell r="D1297" t="str">
            <v>S/F</v>
          </cell>
          <cell r="E1297" t="str">
            <v>2.2.1.5</v>
          </cell>
          <cell r="F1297" t="str">
            <v>Fornecimento e Assentamento de Tampão Articulado em F°F° para PV's, DN=600mm, Carga 5 ton., dimensionamento conforme NBR 10158</v>
          </cell>
          <cell r="G1297" t="str">
            <v>un</v>
          </cell>
          <cell r="H1297">
            <v>68</v>
          </cell>
          <cell r="I1297">
            <v>170.83</v>
          </cell>
          <cell r="J1297">
            <v>11616.44</v>
          </cell>
          <cell r="K1297">
            <v>170.83</v>
          </cell>
          <cell r="L1297">
            <v>11616.44</v>
          </cell>
        </row>
        <row r="1298">
          <cell r="B1298">
            <v>4139</v>
          </cell>
          <cell r="D1298" t="str">
            <v>S/F</v>
          </cell>
          <cell r="E1298" t="str">
            <v>10.5.1.1</v>
          </cell>
          <cell r="F1298" t="str">
            <v>Fornecimento e instalação de comporta de superfície em fibra de vidro e=12mm, inclusive guias</v>
          </cell>
          <cell r="G1298" t="str">
            <v>m2</v>
          </cell>
          <cell r="H1298">
            <v>15.84</v>
          </cell>
          <cell r="I1298">
            <v>1500.96</v>
          </cell>
          <cell r="J1298">
            <v>23775.200000000001</v>
          </cell>
          <cell r="K1298">
            <v>1500.96</v>
          </cell>
          <cell r="L1298">
            <v>23775.200000000001</v>
          </cell>
        </row>
        <row r="1299">
          <cell r="B1299">
            <v>2447</v>
          </cell>
          <cell r="D1299" t="str">
            <v>S/F</v>
          </cell>
          <cell r="E1299" t="str">
            <v>3.5.18.1</v>
          </cell>
          <cell r="F1299" t="str">
            <v>Fornecimento e instalação de vertedor de fibra de vidro, com acionamento direto na gaveta  e=6 mm, incluindo quadro de fibra de vidro e chumbadores de aço inox</v>
          </cell>
          <cell r="G1299" t="str">
            <v>m2</v>
          </cell>
          <cell r="H1299">
            <v>3.6</v>
          </cell>
          <cell r="I1299">
            <v>600.96</v>
          </cell>
          <cell r="J1299">
            <v>2163.4499999999998</v>
          </cell>
          <cell r="K1299">
            <v>600.96</v>
          </cell>
          <cell r="L1299">
            <v>2163.4499999999998</v>
          </cell>
        </row>
        <row r="1300">
          <cell r="B1300">
            <v>1776</v>
          </cell>
          <cell r="D1300" t="str">
            <v>S/F</v>
          </cell>
          <cell r="E1300" t="str">
            <v>16.1</v>
          </cell>
          <cell r="F1300" t="str">
            <v>Fornecimento e Instalação SMA</v>
          </cell>
          <cell r="G1300" t="str">
            <v>un</v>
          </cell>
          <cell r="H1300">
            <v>10500</v>
          </cell>
          <cell r="I1300">
            <v>315.82</v>
          </cell>
          <cell r="J1300">
            <v>3316110</v>
          </cell>
          <cell r="K1300">
            <v>315.82</v>
          </cell>
          <cell r="L1300">
            <v>3316110</v>
          </cell>
        </row>
        <row r="1301">
          <cell r="B1301">
            <v>1648</v>
          </cell>
          <cell r="D1301" t="str">
            <v>S/F</v>
          </cell>
          <cell r="E1301" t="str">
            <v>15.2.3.2</v>
          </cell>
          <cell r="F1301" t="str">
            <v>Fornecimento e instalações de software de automoção e controle</v>
          </cell>
          <cell r="G1301" t="str">
            <v>un</v>
          </cell>
          <cell r="H1301">
            <v>2</v>
          </cell>
          <cell r="I1301">
            <v>352600</v>
          </cell>
          <cell r="J1301">
            <v>705200</v>
          </cell>
          <cell r="K1301">
            <v>352600</v>
          </cell>
          <cell r="L1301">
            <v>705200</v>
          </cell>
        </row>
        <row r="1302">
          <cell r="B1302">
            <v>4145</v>
          </cell>
          <cell r="D1302" t="str">
            <v>S/F</v>
          </cell>
          <cell r="E1302" t="str">
            <v>10.5.4.1</v>
          </cell>
          <cell r="F1302" t="str">
            <v>Fornecimento e intalação de defletor de gases em fibra de vidro nervurada com chumbadores e parafusos em aço inox</v>
          </cell>
          <cell r="G1302" t="str">
            <v>und</v>
          </cell>
          <cell r="H1302">
            <v>16</v>
          </cell>
          <cell r="I1302">
            <v>24672.14</v>
          </cell>
          <cell r="J1302">
            <v>394754.24</v>
          </cell>
          <cell r="K1302">
            <v>24672.14</v>
          </cell>
          <cell r="L1302">
            <v>394754.24</v>
          </cell>
        </row>
        <row r="1303">
          <cell r="B1303">
            <v>4143</v>
          </cell>
          <cell r="D1303" t="str">
            <v>S/F</v>
          </cell>
          <cell r="E1303" t="str">
            <v>10.5.3.1</v>
          </cell>
          <cell r="F1303" t="str">
            <v>Fornecimento e intalação de separadores de fases em fibra de vidro nervurada com chumbadores e parafusos em aço inox</v>
          </cell>
          <cell r="G1303" t="str">
            <v>und</v>
          </cell>
          <cell r="H1303">
            <v>16</v>
          </cell>
          <cell r="I1303">
            <v>30672.14</v>
          </cell>
          <cell r="J1303">
            <v>490754.24</v>
          </cell>
          <cell r="K1303">
            <v>30672.14</v>
          </cell>
          <cell r="L1303">
            <v>490754.24</v>
          </cell>
        </row>
        <row r="1304">
          <cell r="B1304">
            <v>2440</v>
          </cell>
          <cell r="D1304" t="str">
            <v>S/F</v>
          </cell>
          <cell r="E1304" t="str">
            <v>3.5.15.1</v>
          </cell>
          <cell r="F1304" t="str">
            <v>Fornecimento e montagem de grade de proteção em chapa de aço No.7, perfurada com orificios de 1" de diâmetro, e=3/16", com acessórios para fixação, incluindo assentamento e pintura</v>
          </cell>
          <cell r="G1304" t="str">
            <v>m2</v>
          </cell>
          <cell r="H1304">
            <v>47.5</v>
          </cell>
          <cell r="I1304">
            <v>291.02</v>
          </cell>
          <cell r="J1304">
            <v>13823.45</v>
          </cell>
          <cell r="K1304">
            <v>291.02</v>
          </cell>
          <cell r="L1304">
            <v>13823.45</v>
          </cell>
        </row>
        <row r="1305">
          <cell r="B1305">
            <v>2441</v>
          </cell>
          <cell r="D1305" t="str">
            <v>S/F</v>
          </cell>
          <cell r="E1305" t="str">
            <v>3.5.15.2</v>
          </cell>
          <cell r="F1305" t="str">
            <v>Fornecimento e montagem de guarda-corpo em tubos de ferro galvanizado, DN = 1 1/2", incluindo pintura a óleo em duas demãos sob base anticorrosiva, h = 0,80m</v>
          </cell>
          <cell r="G1305" t="str">
            <v>m</v>
          </cell>
          <cell r="H1305">
            <v>430.83</v>
          </cell>
          <cell r="I1305">
            <v>127.36</v>
          </cell>
          <cell r="J1305">
            <v>54870.5</v>
          </cell>
          <cell r="K1305">
            <v>127.36</v>
          </cell>
          <cell r="L1305">
            <v>54870.5</v>
          </cell>
        </row>
        <row r="1306">
          <cell r="B1306">
            <v>1578</v>
          </cell>
          <cell r="D1306" t="str">
            <v>S/F</v>
          </cell>
          <cell r="E1306" t="str">
            <v>14.6.7</v>
          </cell>
          <cell r="F1306" t="str">
            <v xml:space="preserve">Fornecimento e montagem de ramal de esgoto domiciliar com tubos e conecções  PVC 100 mm </v>
          </cell>
          <cell r="G1306" t="str">
            <v>m</v>
          </cell>
          <cell r="H1306">
            <v>48</v>
          </cell>
          <cell r="I1306">
            <v>37</v>
          </cell>
          <cell r="J1306">
            <v>1776</v>
          </cell>
          <cell r="K1306">
            <v>37</v>
          </cell>
          <cell r="L1306">
            <v>1776</v>
          </cell>
        </row>
        <row r="1307">
          <cell r="B1307">
            <v>4148</v>
          </cell>
          <cell r="D1307" t="str">
            <v>S/F</v>
          </cell>
          <cell r="E1307" t="str">
            <v>10.6.2</v>
          </cell>
          <cell r="F1307" t="str">
            <v>Fornecimento, colocação e espalhamento de areia selecionada em camadas para os leitos de secagem</v>
          </cell>
          <cell r="G1307" t="str">
            <v>m3</v>
          </cell>
          <cell r="H1307">
            <v>95.48</v>
          </cell>
          <cell r="I1307">
            <v>73.97</v>
          </cell>
          <cell r="J1307">
            <v>7062.65</v>
          </cell>
          <cell r="K1307">
            <v>73.97</v>
          </cell>
          <cell r="L1307">
            <v>7062.65</v>
          </cell>
        </row>
        <row r="1308">
          <cell r="B1308">
            <v>4147</v>
          </cell>
          <cell r="D1308" t="str">
            <v>S/F</v>
          </cell>
          <cell r="E1308" t="str">
            <v>10.6.1</v>
          </cell>
          <cell r="F1308" t="str">
            <v>Fornecimento, colocação e espalhamento de seixo rolado selecionado em camadas para os leitos de secagem</v>
          </cell>
          <cell r="G1308" t="str">
            <v>m3</v>
          </cell>
          <cell r="H1308">
            <v>668.36</v>
          </cell>
          <cell r="I1308">
            <v>107.98</v>
          </cell>
          <cell r="J1308">
            <v>72169.509999999995</v>
          </cell>
          <cell r="K1308">
            <v>107.98</v>
          </cell>
          <cell r="L1308">
            <v>72169.509999999995</v>
          </cell>
        </row>
        <row r="1309">
          <cell r="B1309">
            <v>2448</v>
          </cell>
          <cell r="D1309" t="str">
            <v>S/F</v>
          </cell>
          <cell r="E1309" t="str">
            <v>3.5.18.2</v>
          </cell>
          <cell r="F1309" t="str">
            <v>Fornecimento, montagem e instalação de STOP-LOG em fibra de vidro</v>
          </cell>
          <cell r="G1309" t="str">
            <v>un</v>
          </cell>
          <cell r="H1309">
            <v>6</v>
          </cell>
          <cell r="I1309">
            <v>1445.7</v>
          </cell>
          <cell r="J1309">
            <v>8674.2000000000007</v>
          </cell>
          <cell r="K1309">
            <v>1445.7</v>
          </cell>
          <cell r="L1309">
            <v>8674.2000000000007</v>
          </cell>
        </row>
        <row r="1310">
          <cell r="B1310">
            <v>1568</v>
          </cell>
          <cell r="D1310" t="str">
            <v>S/F</v>
          </cell>
          <cell r="E1310" t="str">
            <v>14.5.17</v>
          </cell>
          <cell r="F1310" t="str">
            <v xml:space="preserve">Forro em lambris de madeira de lei com bites de contorno conforme projeto </v>
          </cell>
          <cell r="G1310" t="str">
            <v>m²</v>
          </cell>
          <cell r="H1310">
            <v>10.76</v>
          </cell>
          <cell r="I1310">
            <v>110</v>
          </cell>
          <cell r="J1310">
            <v>1183.5999999999999</v>
          </cell>
          <cell r="K1310">
            <v>110</v>
          </cell>
          <cell r="L1310">
            <v>1183.5999999999999</v>
          </cell>
        </row>
        <row r="1311">
          <cell r="B1311">
            <v>4110</v>
          </cell>
          <cell r="D1311" t="str">
            <v>S/F</v>
          </cell>
          <cell r="E1311" t="str">
            <v>10.1.2</v>
          </cell>
          <cell r="F1311" t="str">
            <v>Gabarito para edificação</v>
          </cell>
          <cell r="G1311" t="str">
            <v>m2</v>
          </cell>
          <cell r="H1311">
            <v>1251.3800000000001</v>
          </cell>
          <cell r="I1311">
            <v>4.55</v>
          </cell>
          <cell r="J1311">
            <v>5693.77</v>
          </cell>
          <cell r="K1311">
            <v>4.55</v>
          </cell>
          <cell r="L1311">
            <v>5693.77</v>
          </cell>
        </row>
        <row r="1312">
          <cell r="B1312">
            <v>323</v>
          </cell>
          <cell r="D1312" t="str">
            <v>S/F</v>
          </cell>
          <cell r="E1312" t="str">
            <v>4.8.1.6</v>
          </cell>
          <cell r="F1312" t="str">
            <v>Grade de piso LOS-4010-A IBRATEX, e=3,0mm, com cantoneiras de borda, com acessórios para fixação, incluindo pintura a óleo e anti ferruginosa, fornecimento  e assentamento.</v>
          </cell>
          <cell r="G1312" t="str">
            <v>m2</v>
          </cell>
          <cell r="H1312">
            <v>41.23</v>
          </cell>
          <cell r="I1312">
            <v>291.02</v>
          </cell>
          <cell r="J1312">
            <v>11998.75</v>
          </cell>
          <cell r="K1312">
            <v>291.02</v>
          </cell>
          <cell r="L1312">
            <v>11998.75</v>
          </cell>
        </row>
        <row r="1313">
          <cell r="B1313">
            <v>1884</v>
          </cell>
          <cell r="D1313" t="str">
            <v>S/F</v>
          </cell>
          <cell r="E1313" t="str">
            <v>17.4.4.9</v>
          </cell>
          <cell r="F1313" t="str">
            <v>Impermeabilizaçao em reservatorios com preparo de superficie e tratamento epoxi</v>
          </cell>
          <cell r="G1313" t="str">
            <v>m²</v>
          </cell>
          <cell r="H1313">
            <v>146.08000000000001</v>
          </cell>
          <cell r="I1313">
            <v>89.52</v>
          </cell>
          <cell r="J1313">
            <v>13077.08</v>
          </cell>
          <cell r="K1313">
            <v>89.52</v>
          </cell>
          <cell r="L1313">
            <v>13077.08</v>
          </cell>
        </row>
        <row r="1314">
          <cell r="B1314">
            <v>1882</v>
          </cell>
          <cell r="D1314" t="str">
            <v>S/F</v>
          </cell>
          <cell r="E1314" t="str">
            <v>17.4.4.7</v>
          </cell>
          <cell r="F1314" t="str">
            <v xml:space="preserve">Instalação de Buzinote de PVC com DN 50  </v>
          </cell>
          <cell r="G1314" t="str">
            <v>un</v>
          </cell>
          <cell r="H1314">
            <v>1</v>
          </cell>
          <cell r="I1314">
            <v>6.78</v>
          </cell>
          <cell r="J1314">
            <v>6.78</v>
          </cell>
          <cell r="K1314">
            <v>6.78</v>
          </cell>
          <cell r="L1314">
            <v>6.78</v>
          </cell>
        </row>
        <row r="1315">
          <cell r="B1315">
            <v>1777</v>
          </cell>
          <cell r="D1315" t="str">
            <v>S/F</v>
          </cell>
          <cell r="E1315" t="str">
            <v>16.2</v>
          </cell>
          <cell r="F1315" t="str">
            <v>Instalação Ramal Completo</v>
          </cell>
          <cell r="G1315" t="str">
            <v>un</v>
          </cell>
          <cell r="H1315">
            <v>2000</v>
          </cell>
          <cell r="I1315">
            <v>50.06</v>
          </cell>
          <cell r="J1315">
            <v>100120</v>
          </cell>
          <cell r="K1315">
            <v>50.06</v>
          </cell>
          <cell r="L1315">
            <v>100120</v>
          </cell>
        </row>
        <row r="1316">
          <cell r="B1316">
            <v>1560</v>
          </cell>
          <cell r="D1316" t="str">
            <v>S/F</v>
          </cell>
          <cell r="E1316" t="str">
            <v>14.5.9</v>
          </cell>
          <cell r="F1316" t="str">
            <v>Janela com caixilhos em Ferro  1,50 x 1,30 m</v>
          </cell>
          <cell r="G1316" t="str">
            <v>m²</v>
          </cell>
          <cell r="H1316">
            <v>13.65</v>
          </cell>
          <cell r="I1316">
            <v>384.16</v>
          </cell>
          <cell r="J1316">
            <v>5243.78</v>
          </cell>
          <cell r="K1316">
            <v>384.16</v>
          </cell>
          <cell r="L1316">
            <v>5243.78</v>
          </cell>
        </row>
        <row r="1317">
          <cell r="B1317">
            <v>646</v>
          </cell>
          <cell r="D1317" t="str">
            <v>S/F</v>
          </cell>
          <cell r="E1317" t="str">
            <v>7.2.13.4</v>
          </cell>
          <cell r="F1317" t="str">
            <v>Joelho 90o PVC JR DN 1/2'</v>
          </cell>
          <cell r="G1317" t="str">
            <v>pç</v>
          </cell>
          <cell r="H1317">
            <v>13890</v>
          </cell>
          <cell r="I1317">
            <v>1.2</v>
          </cell>
          <cell r="J1317">
            <v>16668</v>
          </cell>
          <cell r="K1317">
            <v>1.2</v>
          </cell>
          <cell r="L1317">
            <v>16668</v>
          </cell>
        </row>
        <row r="1318">
          <cell r="B1318">
            <v>648</v>
          </cell>
          <cell r="D1318" t="str">
            <v>S/F</v>
          </cell>
          <cell r="E1318" t="str">
            <v>7.2.13.6</v>
          </cell>
          <cell r="F1318" t="str">
            <v>L PVC JR DN 1/2'</v>
          </cell>
          <cell r="G1318" t="str">
            <v>pç</v>
          </cell>
          <cell r="H1318">
            <v>4552</v>
          </cell>
          <cell r="I1318">
            <v>0.86</v>
          </cell>
          <cell r="J1318">
            <v>3914.72</v>
          </cell>
          <cell r="K1318">
            <v>0.86</v>
          </cell>
          <cell r="L1318">
            <v>3914.72</v>
          </cell>
        </row>
        <row r="1319">
          <cell r="B1319">
            <v>98</v>
          </cell>
          <cell r="D1319" t="str">
            <v>S/F</v>
          </cell>
          <cell r="E1319" t="str">
            <v>2.4.5.1.11</v>
          </cell>
          <cell r="F1319" t="str">
            <v>Lavagem de concreto para remoção de poeira, residuos e limo</v>
          </cell>
          <cell r="G1319" t="str">
            <v>m²</v>
          </cell>
          <cell r="H1319">
            <v>3668.6</v>
          </cell>
          <cell r="I1319">
            <v>3.42</v>
          </cell>
          <cell r="J1319">
            <v>12546.61</v>
          </cell>
          <cell r="K1319">
            <v>3.42</v>
          </cell>
          <cell r="L1319">
            <v>12546.61</v>
          </cell>
        </row>
        <row r="1320">
          <cell r="B1320">
            <v>337</v>
          </cell>
          <cell r="D1320" t="str">
            <v>S/F</v>
          </cell>
          <cell r="E1320" t="str">
            <v>5.2.1</v>
          </cell>
          <cell r="F1320" t="str">
            <v>Limpeza de terreno com remoção de vegetação e entulho</v>
          </cell>
          <cell r="G1320" t="str">
            <v>m²</v>
          </cell>
          <cell r="H1320">
            <v>257.08</v>
          </cell>
          <cell r="I1320">
            <v>1.55</v>
          </cell>
          <cell r="J1320">
            <v>398.47</v>
          </cell>
          <cell r="K1320">
            <v>1.55</v>
          </cell>
          <cell r="L1320">
            <v>398.47</v>
          </cell>
        </row>
        <row r="1321">
          <cell r="B1321">
            <v>103</v>
          </cell>
          <cell r="D1321" t="str">
            <v>S/F</v>
          </cell>
          <cell r="E1321" t="str">
            <v>3.1.1</v>
          </cell>
          <cell r="F1321" t="str">
            <v>Limpeza do terreno</v>
          </cell>
          <cell r="G1321" t="str">
            <v>m²</v>
          </cell>
          <cell r="H1321">
            <v>7378.68</v>
          </cell>
          <cell r="I1321">
            <v>1.55</v>
          </cell>
          <cell r="J1321">
            <v>11436.95</v>
          </cell>
          <cell r="K1321">
            <v>1.55</v>
          </cell>
          <cell r="L1321">
            <v>11436.95</v>
          </cell>
        </row>
        <row r="1322">
          <cell r="B1322">
            <v>2347</v>
          </cell>
          <cell r="D1322" t="str">
            <v>S/F</v>
          </cell>
          <cell r="E1322" t="str">
            <v>3.5.1.1</v>
          </cell>
          <cell r="F1322" t="str">
            <v>Limpeza manual do terreno, incluindo, raspagem, juntamento e queima do material</v>
          </cell>
          <cell r="G1322" t="str">
            <v>m2</v>
          </cell>
          <cell r="H1322">
            <v>408</v>
          </cell>
          <cell r="I1322">
            <v>1.55</v>
          </cell>
          <cell r="J1322">
            <v>632.4</v>
          </cell>
          <cell r="K1322">
            <v>1.55</v>
          </cell>
          <cell r="L1322">
            <v>632.4</v>
          </cell>
        </row>
        <row r="1323">
          <cell r="B1323">
            <v>104</v>
          </cell>
          <cell r="D1323" t="str">
            <v>S/F</v>
          </cell>
          <cell r="E1323" t="str">
            <v>3.1.2</v>
          </cell>
          <cell r="F1323" t="str">
            <v>Locação com auxilio de equipamento topografico</v>
          </cell>
          <cell r="G1323" t="str">
            <v>m</v>
          </cell>
          <cell r="H1323">
            <v>123804.24</v>
          </cell>
          <cell r="I1323">
            <v>4.88</v>
          </cell>
          <cell r="J1323">
            <v>604164.68999999994</v>
          </cell>
          <cell r="K1323">
            <v>4.88</v>
          </cell>
          <cell r="L1323">
            <v>604164.68999999994</v>
          </cell>
        </row>
        <row r="1324">
          <cell r="B1324">
            <v>335</v>
          </cell>
          <cell r="D1324" t="str">
            <v>S/F</v>
          </cell>
          <cell r="E1324" t="str">
            <v>5.1.2</v>
          </cell>
          <cell r="F1324" t="str">
            <v>Locação da Obra</v>
          </cell>
          <cell r="G1324" t="str">
            <v>m²</v>
          </cell>
          <cell r="H1324">
            <v>421.3</v>
          </cell>
          <cell r="I1324">
            <v>8.68</v>
          </cell>
          <cell r="J1324">
            <v>3656.88</v>
          </cell>
          <cell r="K1324">
            <v>8.68</v>
          </cell>
          <cell r="L1324">
            <v>3656.88</v>
          </cell>
        </row>
        <row r="1325">
          <cell r="B1325">
            <v>4270</v>
          </cell>
          <cell r="D1325" t="str">
            <v>S/F</v>
          </cell>
          <cell r="E1325" t="str">
            <v>11.3.1</v>
          </cell>
          <cell r="F1325" t="str">
            <v>Material de jazida ou areia fina para aterro, inclusive aquisição, escavação na jazida e  transporte</v>
          </cell>
          <cell r="G1325" t="str">
            <v>m3</v>
          </cell>
          <cell r="H1325">
            <v>368</v>
          </cell>
          <cell r="I1325">
            <v>47.8</v>
          </cell>
          <cell r="J1325">
            <v>17590.400000000001</v>
          </cell>
          <cell r="K1325">
            <v>47.8</v>
          </cell>
          <cell r="L1325">
            <v>17590.400000000001</v>
          </cell>
        </row>
        <row r="1326">
          <cell r="B1326">
            <v>2454</v>
          </cell>
          <cell r="D1326" t="str">
            <v>S/F</v>
          </cell>
          <cell r="E1326" t="str">
            <v>3.5.19.5</v>
          </cell>
          <cell r="F1326" t="str">
            <v>Meio-fio de concreto padrão DNER, tipo econômico, assentado sobre lastro de concreto magro</v>
          </cell>
          <cell r="G1326" t="str">
            <v>m</v>
          </cell>
          <cell r="H1326">
            <v>625.75</v>
          </cell>
          <cell r="I1326">
            <v>34.53</v>
          </cell>
          <cell r="J1326">
            <v>21607.14</v>
          </cell>
          <cell r="K1326">
            <v>34.53</v>
          </cell>
          <cell r="L1326">
            <v>21607.14</v>
          </cell>
        </row>
        <row r="1327">
          <cell r="B1327">
            <v>60</v>
          </cell>
          <cell r="D1327" t="str">
            <v>S/F</v>
          </cell>
          <cell r="E1327" t="str">
            <v>2.3.4.2</v>
          </cell>
          <cell r="F1327" t="str">
            <v>Momento de transporte de materiais para bota fora</v>
          </cell>
          <cell r="G1327" t="str">
            <v>m3xkm</v>
          </cell>
          <cell r="H1327">
            <v>375541.25</v>
          </cell>
          <cell r="I1327">
            <v>1.66</v>
          </cell>
          <cell r="J1327">
            <v>623398.47</v>
          </cell>
          <cell r="K1327">
            <v>1.66</v>
          </cell>
          <cell r="L1327">
            <v>623398.47</v>
          </cell>
        </row>
        <row r="1328">
          <cell r="B1328">
            <v>343</v>
          </cell>
          <cell r="D1328" t="str">
            <v>S/F</v>
          </cell>
          <cell r="E1328" t="str">
            <v>5.3.1</v>
          </cell>
          <cell r="F1328" t="str">
            <v>Momento de transporte de solo, em caminhao basculante</v>
          </cell>
          <cell r="G1328" t="str">
            <v>m³xkm</v>
          </cell>
          <cell r="H1328">
            <v>1136.46</v>
          </cell>
          <cell r="I1328">
            <v>1.66</v>
          </cell>
          <cell r="J1328">
            <v>1886.52</v>
          </cell>
          <cell r="K1328">
            <v>1.66</v>
          </cell>
          <cell r="L1328">
            <v>1886.52</v>
          </cell>
        </row>
        <row r="1329">
          <cell r="B1329">
            <v>2102</v>
          </cell>
          <cell r="D1329" t="str">
            <v>S/F</v>
          </cell>
          <cell r="E1329" t="str">
            <v>2.1.10.7</v>
          </cell>
          <cell r="F1329" t="str">
            <v>Momento de transporte para tubos em  PVC Rígido / RPVC DN 400 a 700mm DMT=10,00km</v>
          </cell>
          <cell r="G1329" t="str">
            <v>mxkm</v>
          </cell>
          <cell r="H1329">
            <v>5895.2</v>
          </cell>
          <cell r="I1329">
            <v>0.94</v>
          </cell>
          <cell r="J1329">
            <v>5541.48</v>
          </cell>
          <cell r="K1329">
            <v>0.94</v>
          </cell>
          <cell r="L1329">
            <v>5541.48</v>
          </cell>
        </row>
        <row r="1330">
          <cell r="B1330">
            <v>167</v>
          </cell>
          <cell r="D1330" t="str">
            <v>S/F</v>
          </cell>
          <cell r="E1330" t="str">
            <v>3.4.3.3</v>
          </cell>
          <cell r="F1330" t="str">
            <v>Momento de transporte para tubos, peças e conexões de FºFº ductil ou aço carbono</v>
          </cell>
          <cell r="G1330" t="str">
            <v>txkm</v>
          </cell>
          <cell r="H1330">
            <v>7241.36</v>
          </cell>
          <cell r="I1330">
            <v>15.34</v>
          </cell>
          <cell r="J1330">
            <v>111082.46</v>
          </cell>
          <cell r="K1330">
            <v>15.34</v>
          </cell>
          <cell r="L1330">
            <v>111082.46</v>
          </cell>
        </row>
        <row r="1331">
          <cell r="B1331">
            <v>657</v>
          </cell>
          <cell r="D1331" t="str">
            <v>S/F</v>
          </cell>
          <cell r="E1331" t="str">
            <v>7.2.16.2</v>
          </cell>
          <cell r="F1331" t="str">
            <v>Momento de transporte. p/ tubos em  PVC Rígido / RPVC DMT=10,00km</v>
          </cell>
          <cell r="G1331" t="str">
            <v>m x Km</v>
          </cell>
          <cell r="H1331">
            <v>273120</v>
          </cell>
          <cell r="I1331">
            <v>0.24</v>
          </cell>
          <cell r="J1331">
            <v>65548.800000000003</v>
          </cell>
          <cell r="K1331">
            <v>0.24</v>
          </cell>
          <cell r="L1331">
            <v>65548.800000000003</v>
          </cell>
        </row>
        <row r="1332">
          <cell r="B1332">
            <v>613</v>
          </cell>
          <cell r="D1332" t="str">
            <v>S/F</v>
          </cell>
          <cell r="E1332" t="str">
            <v>7.2.6.3</v>
          </cell>
          <cell r="F1332" t="str">
            <v>Momento de transporte para tubos em  PVC Rígido / RPVC DN até 350mm DMT=10,00km</v>
          </cell>
          <cell r="G1332" t="str">
            <v>m x Km</v>
          </cell>
          <cell r="H1332">
            <v>1912392.4</v>
          </cell>
          <cell r="I1332">
            <v>0.24</v>
          </cell>
          <cell r="J1332">
            <v>458974.17</v>
          </cell>
          <cell r="K1332">
            <v>0.24</v>
          </cell>
          <cell r="L1332">
            <v>458974.17</v>
          </cell>
        </row>
        <row r="1333">
          <cell r="B1333">
            <v>1427</v>
          </cell>
          <cell r="D1333" t="str">
            <v>S/F</v>
          </cell>
          <cell r="E1333" t="str">
            <v>12.5.24</v>
          </cell>
          <cell r="F1333" t="str">
            <v>Momento de transp. p/ tubos, peças e conexoes de PVC rígido com dn até 350, DMT=20 km</v>
          </cell>
          <cell r="G1333" t="str">
            <v>mxkm</v>
          </cell>
          <cell r="H1333">
            <v>85847.42</v>
          </cell>
          <cell r="I1333">
            <v>0.24</v>
          </cell>
          <cell r="J1333">
            <v>20603.38</v>
          </cell>
          <cell r="K1333">
            <v>0.24</v>
          </cell>
          <cell r="L1333">
            <v>20603.38</v>
          </cell>
        </row>
        <row r="1334">
          <cell r="B1334">
            <v>4258</v>
          </cell>
          <cell r="D1334" t="str">
            <v>S/F</v>
          </cell>
          <cell r="E1334" t="str">
            <v>10.8.6</v>
          </cell>
          <cell r="F1334" t="str">
            <v>Momento de transporte. para tubos em concreto DN até 600mm.  DMT=10,00km</v>
          </cell>
          <cell r="G1334" t="str">
            <v>txkm</v>
          </cell>
          <cell r="H1334">
            <v>502</v>
          </cell>
          <cell r="I1334">
            <v>6.92</v>
          </cell>
          <cell r="J1334">
            <v>3473.84</v>
          </cell>
          <cell r="K1334">
            <v>6.92</v>
          </cell>
          <cell r="L1334">
            <v>3473.84</v>
          </cell>
        </row>
        <row r="1335">
          <cell r="B1335">
            <v>1730</v>
          </cell>
          <cell r="D1335" t="str">
            <v>S/F</v>
          </cell>
          <cell r="E1335" t="str">
            <v>15.5.1.40</v>
          </cell>
          <cell r="F1335" t="str">
            <v>Mureta de alvenaria para montagem do quadro de medição</v>
          </cell>
          <cell r="G1335" t="str">
            <v>m²</v>
          </cell>
          <cell r="H1335">
            <v>8</v>
          </cell>
          <cell r="I1335">
            <v>636</v>
          </cell>
          <cell r="J1335">
            <v>5088</v>
          </cell>
          <cell r="K1335">
            <v>636</v>
          </cell>
          <cell r="L1335">
            <v>5088</v>
          </cell>
        </row>
        <row r="1336">
          <cell r="B1336">
            <v>1076</v>
          </cell>
          <cell r="D1336" t="str">
            <v>S/F</v>
          </cell>
          <cell r="E1336" t="str">
            <v>7.5.10.5.1</v>
          </cell>
          <cell r="F1336" t="str">
            <v>Muro em alvenaria bloco cerâmico 0,09m, c/ alv de pedra 0,35 x 0,60m, pilares (9x20cm) a cada 3,0m, cintas inferior e superior (9x15cm) em concreto armado fck=15,0 Mpa, c/ chapisco, reboco e pintura hidracor ou similar.</v>
          </cell>
          <cell r="G1336" t="str">
            <v>m²</v>
          </cell>
          <cell r="H1336">
            <v>400</v>
          </cell>
          <cell r="I1336">
            <v>385</v>
          </cell>
          <cell r="J1336">
            <v>154000</v>
          </cell>
          <cell r="K1336">
            <v>385</v>
          </cell>
          <cell r="L1336">
            <v>154000</v>
          </cell>
        </row>
        <row r="1337">
          <cell r="B1337">
            <v>2452</v>
          </cell>
          <cell r="D1337" t="str">
            <v>S/F</v>
          </cell>
          <cell r="E1337" t="str">
            <v>3.5.19.3</v>
          </cell>
          <cell r="F1337" t="str">
            <v>Muro em alvenaria, chapiscado, rebocado inclusive com fundação e colunas</v>
          </cell>
          <cell r="G1337" t="str">
            <v>m2</v>
          </cell>
          <cell r="H1337">
            <v>994.7</v>
          </cell>
          <cell r="I1337">
            <v>385</v>
          </cell>
          <cell r="J1337">
            <v>382959.5</v>
          </cell>
          <cell r="K1337">
            <v>385</v>
          </cell>
          <cell r="L1337">
            <v>382959.5</v>
          </cell>
        </row>
        <row r="1338">
          <cell r="B1338">
            <v>647</v>
          </cell>
          <cell r="D1338" t="str">
            <v>S/F</v>
          </cell>
          <cell r="E1338" t="str">
            <v>7.2.13.5</v>
          </cell>
          <cell r="F1338" t="str">
            <v>NP PVC JR DN 1/2'</v>
          </cell>
          <cell r="G1338" t="str">
            <v>pç</v>
          </cell>
          <cell r="H1338">
            <v>4552</v>
          </cell>
          <cell r="I1338">
            <v>0.6</v>
          </cell>
          <cell r="J1338">
            <v>2731.2</v>
          </cell>
          <cell r="K1338">
            <v>0.6</v>
          </cell>
          <cell r="L1338">
            <v>2731.2</v>
          </cell>
        </row>
        <row r="1339">
          <cell r="B1339">
            <v>383</v>
          </cell>
          <cell r="D1339" t="str">
            <v>S/F</v>
          </cell>
          <cell r="E1339" t="str">
            <v>7.1.2.3</v>
          </cell>
          <cell r="F1339" t="str">
            <v>Passadiço em madeira de lei, com corrimão para pedestres</v>
          </cell>
          <cell r="G1339" t="str">
            <v>m²</v>
          </cell>
          <cell r="H1339">
            <v>581.38</v>
          </cell>
          <cell r="I1339">
            <v>33.549999999999997</v>
          </cell>
          <cell r="J1339">
            <v>19505.29</v>
          </cell>
          <cell r="K1339">
            <v>33.549999999999997</v>
          </cell>
          <cell r="L1339">
            <v>19505.29</v>
          </cell>
        </row>
        <row r="1340">
          <cell r="B1340">
            <v>384</v>
          </cell>
          <cell r="D1340" t="str">
            <v>S/F</v>
          </cell>
          <cell r="E1340" t="str">
            <v>7.1.2.4</v>
          </cell>
          <cell r="F1340" t="str">
            <v>Passadiço metálico p/ veículos</v>
          </cell>
          <cell r="G1340" t="str">
            <v>m²</v>
          </cell>
          <cell r="H1340">
            <v>939.97</v>
          </cell>
          <cell r="I1340">
            <v>67.3</v>
          </cell>
          <cell r="J1340">
            <v>63259.98</v>
          </cell>
          <cell r="K1340">
            <v>67.3</v>
          </cell>
          <cell r="L1340">
            <v>63259.98</v>
          </cell>
        </row>
        <row r="1341">
          <cell r="B1341">
            <v>1564</v>
          </cell>
          <cell r="D1341" t="str">
            <v>S/F</v>
          </cell>
          <cell r="E1341" t="str">
            <v>14.5.13</v>
          </cell>
          <cell r="F1341" t="str">
            <v>Passeio cimentado rústico desempolado e=2cm cimento /areia 1:4, com borda de apoio sobre tijolo maciço</v>
          </cell>
          <cell r="G1341" t="str">
            <v>m²</v>
          </cell>
          <cell r="H1341">
            <v>41.28</v>
          </cell>
          <cell r="I1341">
            <v>17.68</v>
          </cell>
          <cell r="J1341">
            <v>729.83</v>
          </cell>
          <cell r="K1341">
            <v>17.68</v>
          </cell>
          <cell r="L1341">
            <v>729.83</v>
          </cell>
        </row>
        <row r="1342">
          <cell r="B1342">
            <v>1879</v>
          </cell>
          <cell r="D1342" t="str">
            <v>S/F</v>
          </cell>
          <cell r="E1342" t="str">
            <v>17.4.4.4</v>
          </cell>
          <cell r="F1342" t="str">
            <v>Pintura de estrutura de concreto com tinta acrilica-látex</v>
          </cell>
          <cell r="G1342" t="str">
            <v>m²</v>
          </cell>
          <cell r="H1342">
            <v>1218.56</v>
          </cell>
          <cell r="I1342">
            <v>8.84</v>
          </cell>
          <cell r="J1342">
            <v>10772.07</v>
          </cell>
          <cell r="K1342">
            <v>8.84</v>
          </cell>
          <cell r="L1342">
            <v>10772.07</v>
          </cell>
        </row>
        <row r="1343">
          <cell r="B1343">
            <v>1570</v>
          </cell>
          <cell r="D1343" t="str">
            <v>S/F</v>
          </cell>
          <cell r="E1343" t="str">
            <v>14.5.19</v>
          </cell>
          <cell r="F1343" t="str">
            <v>Pintura interna e externa c/ tinta acrílica, duas demãos, s/ massa, incluindo o líquido selador e lixamento da superfície.</v>
          </cell>
          <cell r="G1343" t="str">
            <v>m²</v>
          </cell>
          <cell r="H1343">
            <v>321.33999999999997</v>
          </cell>
          <cell r="I1343">
            <v>12.83</v>
          </cell>
          <cell r="J1343">
            <v>4122.79</v>
          </cell>
          <cell r="K1343">
            <v>12.83</v>
          </cell>
          <cell r="L1343">
            <v>4122.79</v>
          </cell>
        </row>
        <row r="1344">
          <cell r="B1344">
            <v>71</v>
          </cell>
          <cell r="D1344" t="str">
            <v>S/F</v>
          </cell>
          <cell r="E1344" t="str">
            <v>2.3.5.1.9</v>
          </cell>
          <cell r="F1344" t="str">
            <v>Pintura latex pva 2 demaos + 1 selador, em paredes -nao incl emassam.</v>
          </cell>
          <cell r="G1344" t="str">
            <v>m2</v>
          </cell>
          <cell r="H1344">
            <v>5379.42</v>
          </cell>
          <cell r="I1344">
            <v>7.77</v>
          </cell>
          <cell r="J1344">
            <v>41798.089999999997</v>
          </cell>
          <cell r="K1344">
            <v>7.77</v>
          </cell>
          <cell r="L1344">
            <v>41798.089999999997</v>
          </cell>
        </row>
        <row r="1345">
          <cell r="B1345">
            <v>70</v>
          </cell>
          <cell r="D1345" t="str">
            <v>S/F</v>
          </cell>
          <cell r="E1345" t="str">
            <v>2.3.5.1.8</v>
          </cell>
          <cell r="F1345" t="str">
            <v>Piso ceramica esmaltada  20x30cm c/ argamassa colante incluindo rejunte</v>
          </cell>
          <cell r="G1345" t="str">
            <v>m2</v>
          </cell>
          <cell r="H1345">
            <v>303</v>
          </cell>
          <cell r="I1345">
            <v>34.880000000000003</v>
          </cell>
          <cell r="J1345">
            <v>10568.64</v>
          </cell>
          <cell r="K1345">
            <v>34.880000000000003</v>
          </cell>
          <cell r="L1345">
            <v>10568.64</v>
          </cell>
        </row>
        <row r="1346">
          <cell r="B1346">
            <v>1563</v>
          </cell>
          <cell r="D1346" t="str">
            <v>S/F</v>
          </cell>
          <cell r="E1346" t="str">
            <v>14.5.12</v>
          </cell>
          <cell r="F1346" t="str">
            <v xml:space="preserve">Piso Cerâmico Esmaltado PI 5, 30x30, assentado sobre regularização com cimento /areia média peneirada 1:3 e=2,5cm preparo c/ betoneira aplicado com argamassa de assentamento e rejunte flexivel, incl. fornecimento e aplicação. </v>
          </cell>
          <cell r="G1346" t="str">
            <v>m²</v>
          </cell>
          <cell r="H1346">
            <v>118.76</v>
          </cell>
          <cell r="I1346">
            <v>85.42</v>
          </cell>
          <cell r="J1346">
            <v>10144.469999999999</v>
          </cell>
          <cell r="K1346">
            <v>85.42</v>
          </cell>
          <cell r="L1346">
            <v>10144.469999999999</v>
          </cell>
        </row>
        <row r="1347">
          <cell r="B1347">
            <v>1883</v>
          </cell>
          <cell r="D1347" t="str">
            <v>S/F</v>
          </cell>
          <cell r="E1347" t="str">
            <v>17.4.4.8</v>
          </cell>
          <cell r="F1347" t="str">
            <v>Piso cimentado desempolado para regularização e declive, e=2cm cimento /areia 1:4, sobre tampa do reservatório.</v>
          </cell>
          <cell r="G1347" t="str">
            <v>m²</v>
          </cell>
          <cell r="H1347">
            <v>90.79</v>
          </cell>
          <cell r="I1347">
            <v>29.76</v>
          </cell>
          <cell r="J1347">
            <v>2701.91</v>
          </cell>
          <cell r="K1347">
            <v>29.76</v>
          </cell>
          <cell r="L1347">
            <v>2701.91</v>
          </cell>
        </row>
        <row r="1348">
          <cell r="B1348">
            <v>2349</v>
          </cell>
          <cell r="D1348" t="str">
            <v>S/F</v>
          </cell>
          <cell r="E1348" t="str">
            <v>3.5.2.1</v>
          </cell>
          <cell r="F1348" t="str">
            <v>Placa de identificação da obra padrão, COSANPA, incluindo fornecimento, transporte e instalação</v>
          </cell>
          <cell r="G1348" t="str">
            <v>m2</v>
          </cell>
          <cell r="H1348">
            <v>49</v>
          </cell>
          <cell r="I1348">
            <v>400.04</v>
          </cell>
          <cell r="J1348">
            <v>19601.96</v>
          </cell>
          <cell r="K1348">
            <v>400.04</v>
          </cell>
          <cell r="L1348">
            <v>19601.96</v>
          </cell>
        </row>
        <row r="1349">
          <cell r="B1349">
            <v>45</v>
          </cell>
          <cell r="D1349" t="str">
            <v>S/F</v>
          </cell>
          <cell r="E1349" t="str">
            <v>1.2.2.1</v>
          </cell>
          <cell r="F1349" t="str">
            <v>Placa de sinalização e advertência, incluindo fornecimento, transporte, instalação e remoção para outro local da obra.</v>
          </cell>
          <cell r="G1349" t="str">
            <v>m2</v>
          </cell>
          <cell r="H1349">
            <v>1406.88</v>
          </cell>
          <cell r="I1349">
            <v>18.34</v>
          </cell>
          <cell r="J1349">
            <v>25802.17</v>
          </cell>
          <cell r="K1349">
            <v>18.34</v>
          </cell>
          <cell r="L1349">
            <v>25802.17</v>
          </cell>
        </row>
        <row r="1350">
          <cell r="B1350">
            <v>4274</v>
          </cell>
          <cell r="D1350" t="str">
            <v>S/F</v>
          </cell>
          <cell r="E1350" t="str">
            <v>11.4.3</v>
          </cell>
          <cell r="F1350" t="str">
            <v>Plantio de Árvore com Altura maior do que 2,00 metros</v>
          </cell>
          <cell r="G1350" t="str">
            <v>un</v>
          </cell>
          <cell r="H1350">
            <v>150</v>
          </cell>
          <cell r="I1350">
            <v>77.44</v>
          </cell>
          <cell r="J1350">
            <v>11616</v>
          </cell>
          <cell r="K1350">
            <v>77.44</v>
          </cell>
          <cell r="L1350">
            <v>11616</v>
          </cell>
        </row>
        <row r="1351">
          <cell r="B1351">
            <v>2453</v>
          </cell>
          <cell r="D1351" t="str">
            <v>S/F</v>
          </cell>
          <cell r="E1351" t="str">
            <v>3.5.19.4</v>
          </cell>
          <cell r="F1351" t="str">
            <v>Plantio de grama em muda, incluindo camada de terra vegetal, e=0,05m, transporte e irrigação ate a pega total</v>
          </cell>
          <cell r="G1351" t="str">
            <v>m2</v>
          </cell>
          <cell r="H1351">
            <v>6007.4</v>
          </cell>
          <cell r="I1351">
            <v>28.44</v>
          </cell>
          <cell r="J1351">
            <v>170850.45</v>
          </cell>
          <cell r="K1351">
            <v>28.44</v>
          </cell>
          <cell r="L1351">
            <v>170850.45</v>
          </cell>
        </row>
        <row r="1352">
          <cell r="B1352">
            <v>1562</v>
          </cell>
          <cell r="D1352" t="str">
            <v>S/F</v>
          </cell>
          <cell r="E1352" t="str">
            <v>14.5.11</v>
          </cell>
          <cell r="F1352" t="str">
            <v>Porta de madeira de lei, completa, 1 folha de giro, incluindo instalção, ferragens, guarnições, lixamento, emassamento e pintura a óleo.</v>
          </cell>
          <cell r="G1352" t="str">
            <v>cj</v>
          </cell>
          <cell r="H1352">
            <v>6</v>
          </cell>
          <cell r="I1352">
            <v>840.12</v>
          </cell>
          <cell r="J1352">
            <v>5040.72</v>
          </cell>
          <cell r="K1352">
            <v>840.12</v>
          </cell>
          <cell r="L1352">
            <v>5040.72</v>
          </cell>
        </row>
        <row r="1353">
          <cell r="B1353">
            <v>1561</v>
          </cell>
          <cell r="D1353" t="str">
            <v>S/F</v>
          </cell>
          <cell r="E1353" t="str">
            <v>14.5.10</v>
          </cell>
          <cell r="F1353" t="str">
            <v>Portão Metálico de Entrada  1,60X210cm em chapa dobrada incl. Guarnições, ferragfens e pintura  Grafite 2 demãos c/ 1 demão de zarcão</v>
          </cell>
          <cell r="G1353" t="str">
            <v>m²</v>
          </cell>
          <cell r="H1353">
            <v>3.36</v>
          </cell>
          <cell r="I1353">
            <v>411.02</v>
          </cell>
          <cell r="J1353">
            <v>1381.02</v>
          </cell>
          <cell r="K1353">
            <v>411.02</v>
          </cell>
          <cell r="L1353">
            <v>1381.02</v>
          </cell>
        </row>
        <row r="1354">
          <cell r="B1354">
            <v>2450</v>
          </cell>
          <cell r="D1354" t="str">
            <v>S/F</v>
          </cell>
          <cell r="E1354" t="str">
            <v>3.5.19.1</v>
          </cell>
          <cell r="F1354" t="str">
            <v>Portão para veículos em tubo de ferro galvanizado de 02 folhas, c/ vedação em tela de arame prensado, incluindo guarnições e ferragens c/ largura de 5m</v>
          </cell>
          <cell r="G1354" t="str">
            <v>m2</v>
          </cell>
          <cell r="H1354">
            <v>68</v>
          </cell>
          <cell r="I1354">
            <v>601.22</v>
          </cell>
          <cell r="J1354">
            <v>40882.959999999999</v>
          </cell>
          <cell r="K1354">
            <v>601.22</v>
          </cell>
          <cell r="L1354">
            <v>40882.959999999999</v>
          </cell>
        </row>
        <row r="1355">
          <cell r="B1355">
            <v>1074</v>
          </cell>
          <cell r="D1355" t="str">
            <v>S/F</v>
          </cell>
          <cell r="E1355" t="str">
            <v>7.5.10.4.6</v>
          </cell>
          <cell r="F1355" t="str">
            <v>Portão para veiculos em tubo f°g° de 2 folhas, com vedação em tela de arame prensado, incluindo guarnições e ferragens, com dimensões de 2,00 x 4,00 m</v>
          </cell>
          <cell r="G1355" t="str">
            <v>m2</v>
          </cell>
          <cell r="H1355">
            <v>8</v>
          </cell>
          <cell r="I1355">
            <v>601.22</v>
          </cell>
          <cell r="J1355">
            <v>4809.76</v>
          </cell>
          <cell r="K1355">
            <v>601.22</v>
          </cell>
          <cell r="L1355">
            <v>4809.76</v>
          </cell>
        </row>
        <row r="1356">
          <cell r="B1356">
            <v>2036</v>
          </cell>
          <cell r="D1356" t="str">
            <v>S/F</v>
          </cell>
          <cell r="E1356" t="str">
            <v>2.1.5.1.1</v>
          </cell>
          <cell r="F1356" t="str">
            <v>PV em anel de concreto pré-moldado DN= 0,60m, em profundidade até 1,20m, com fornecimento de Material, sem fornecimento e assentamento de tampão</v>
          </cell>
          <cell r="G1356" t="str">
            <v>un</v>
          </cell>
          <cell r="H1356">
            <v>759</v>
          </cell>
          <cell r="I1356">
            <v>1011.56</v>
          </cell>
          <cell r="J1356">
            <v>767774.04</v>
          </cell>
          <cell r="K1356">
            <v>1011.56</v>
          </cell>
          <cell r="L1356">
            <v>767774.04</v>
          </cell>
        </row>
        <row r="1357">
          <cell r="B1357">
            <v>2037</v>
          </cell>
          <cell r="D1357" t="str">
            <v>S/F</v>
          </cell>
          <cell r="E1357" t="str">
            <v>2.1.5.1.2</v>
          </cell>
          <cell r="F1357" t="str">
            <v>PV em anel de concreto pré-moldado DN= 0,80m, com laje de redução, em profundidade até 1,80m, com fornecimento do material, sem fornecimento e assententamento de tampão</v>
          </cell>
          <cell r="G1357" t="str">
            <v>un</v>
          </cell>
          <cell r="H1357">
            <v>398</v>
          </cell>
          <cell r="I1357">
            <v>1773.96</v>
          </cell>
          <cell r="J1357">
            <v>706036.08</v>
          </cell>
          <cell r="K1357">
            <v>1773.96</v>
          </cell>
          <cell r="L1357">
            <v>706036.08</v>
          </cell>
        </row>
        <row r="1358">
          <cell r="B1358">
            <v>2038</v>
          </cell>
          <cell r="D1358" t="str">
            <v>S/F</v>
          </cell>
          <cell r="E1358" t="str">
            <v>2.1.5.1.3</v>
          </cell>
          <cell r="F1358" t="str">
            <v>PV em anel de concreto pré-moldado DN = 1,10m, com laje de redução e chaminé, entre profundidades de 1,81m a 3,50m, com fornecimento de material, sem fornecimento e assentamento de tampão</v>
          </cell>
          <cell r="G1358" t="str">
            <v>un</v>
          </cell>
          <cell r="H1358">
            <v>203</v>
          </cell>
          <cell r="I1358">
            <v>2277.46</v>
          </cell>
          <cell r="J1358">
            <v>462324.38</v>
          </cell>
          <cell r="K1358">
            <v>2277.46</v>
          </cell>
          <cell r="L1358">
            <v>462324.38</v>
          </cell>
        </row>
        <row r="1359">
          <cell r="B1359">
            <v>2039</v>
          </cell>
          <cell r="D1359" t="str">
            <v>S/F</v>
          </cell>
          <cell r="E1359" t="str">
            <v>2.1.5.11.4</v>
          </cell>
          <cell r="F1359" t="str">
            <v>PV em anel de concreto pré-moldado DN =1,10m, com laje de redução e chaminé, entre profundidades de 3,51 a 5,00m, com fornecimento de material, sem fornecimento e assentamento de tampão</v>
          </cell>
          <cell r="G1359" t="str">
            <v>un</v>
          </cell>
          <cell r="H1359">
            <v>51</v>
          </cell>
          <cell r="I1359">
            <v>2612.25</v>
          </cell>
          <cell r="J1359">
            <v>133224.75</v>
          </cell>
          <cell r="K1359">
            <v>2612.25</v>
          </cell>
          <cell r="L1359">
            <v>133224.75</v>
          </cell>
        </row>
        <row r="1360">
          <cell r="B1360">
            <v>2040</v>
          </cell>
          <cell r="D1360" t="str">
            <v>S/F</v>
          </cell>
          <cell r="E1360" t="str">
            <v>2.1.5.1.5</v>
          </cell>
          <cell r="F1360" t="str">
            <v>PV em anel de concreto pré-moldado DN =1,50m, com laje de redução e chaminé, entre profundidades de 3,51 a 5,00m, com fornecimento de material, sem fornecimento e assentamento de tampão</v>
          </cell>
          <cell r="G1360" t="str">
            <v>un</v>
          </cell>
          <cell r="H1360">
            <v>2</v>
          </cell>
          <cell r="I1360">
            <v>3052.1</v>
          </cell>
          <cell r="J1360">
            <v>6104.2</v>
          </cell>
          <cell r="K1360">
            <v>3052.1</v>
          </cell>
          <cell r="L1360">
            <v>6104.2</v>
          </cell>
        </row>
        <row r="1361">
          <cell r="B1361">
            <v>2041</v>
          </cell>
          <cell r="D1361" t="str">
            <v>S/F</v>
          </cell>
          <cell r="E1361" t="str">
            <v>2.1.5.1.6</v>
          </cell>
          <cell r="F1361" t="str">
            <v>PV em anel de concreto pré-moldado DN =1,80m, com laje de redução e chaminé, entre profundidades de 3,51 a 5,00m, com fornecimento de material, sem fornecimento e assentamento de tampão</v>
          </cell>
          <cell r="G1361" t="str">
            <v>un</v>
          </cell>
          <cell r="H1361">
            <v>1</v>
          </cell>
          <cell r="I1361">
            <v>4242.1000000000004</v>
          </cell>
          <cell r="J1361">
            <v>4242.1000000000004</v>
          </cell>
          <cell r="K1361">
            <v>4242.1000000000004</v>
          </cell>
          <cell r="L1361">
            <v>4242.1000000000004</v>
          </cell>
        </row>
        <row r="1362">
          <cell r="B1362">
            <v>1541</v>
          </cell>
          <cell r="D1362" t="str">
            <v>S/F</v>
          </cell>
          <cell r="E1362" t="str">
            <v>14.2.2</v>
          </cell>
          <cell r="F1362" t="str">
            <v>Reaterro em valas/poços/cavas de fundação c/ solo das escavações, incl. lançam., compact. c/ placa vibrat., soquete pneumático ou soquete manual.</v>
          </cell>
          <cell r="G1362" t="str">
            <v>m³</v>
          </cell>
          <cell r="H1362">
            <v>42.05</v>
          </cell>
          <cell r="I1362">
            <v>17.170000000000002</v>
          </cell>
          <cell r="J1362">
            <v>721.99</v>
          </cell>
          <cell r="K1362">
            <v>17.170000000000002</v>
          </cell>
          <cell r="L1362">
            <v>721.99</v>
          </cell>
        </row>
        <row r="1363">
          <cell r="B1363">
            <v>2048</v>
          </cell>
          <cell r="D1363" t="str">
            <v>S/F</v>
          </cell>
          <cell r="E1363" t="str">
            <v>2.1.6.5</v>
          </cell>
          <cell r="F1363" t="str">
            <v>Rebaixamento de lençol freático com ponteiras filtrantes em valas, estágio simples, cravação de ponteira com jateamento de água</v>
          </cell>
          <cell r="G1363" t="str">
            <v>m</v>
          </cell>
          <cell r="H1363">
            <v>6701.77</v>
          </cell>
          <cell r="I1363">
            <v>46.04</v>
          </cell>
          <cell r="J1363">
            <v>308549.49</v>
          </cell>
          <cell r="K1363">
            <v>46.04</v>
          </cell>
          <cell r="L1363">
            <v>308549.49</v>
          </cell>
        </row>
        <row r="1364">
          <cell r="B1364">
            <v>68</v>
          </cell>
          <cell r="D1364" t="str">
            <v>S/F</v>
          </cell>
          <cell r="E1364" t="str">
            <v>2.3.5.1.6</v>
          </cell>
          <cell r="F1364" t="str">
            <v>Reboco comum traço 1:4 (cimento / areia)</v>
          </cell>
          <cell r="G1364" t="str">
            <v>m2</v>
          </cell>
          <cell r="H1364">
            <v>3592.46</v>
          </cell>
          <cell r="I1364">
            <v>17.25</v>
          </cell>
          <cell r="J1364">
            <v>61969.93</v>
          </cell>
          <cell r="K1364">
            <v>17.25</v>
          </cell>
          <cell r="L1364">
            <v>61969.93</v>
          </cell>
        </row>
        <row r="1365">
          <cell r="B1365">
            <v>474</v>
          </cell>
          <cell r="D1365" t="str">
            <v>S/F</v>
          </cell>
          <cell r="E1365" t="str">
            <v>7.1.10.3</v>
          </cell>
          <cell r="F1365" t="str">
            <v>Recomposiçao de passeio com placa de concreto sem aproveitamento do material demolido.</v>
          </cell>
          <cell r="G1365" t="str">
            <v>m²</v>
          </cell>
          <cell r="H1365">
            <v>5311.8</v>
          </cell>
          <cell r="I1365">
            <v>26.92</v>
          </cell>
          <cell r="J1365">
            <v>142993.65</v>
          </cell>
          <cell r="K1365">
            <v>26.92</v>
          </cell>
          <cell r="L1365">
            <v>142993.65</v>
          </cell>
        </row>
        <row r="1366">
          <cell r="B1366">
            <v>475</v>
          </cell>
          <cell r="D1366" t="str">
            <v>S/F</v>
          </cell>
          <cell r="E1366" t="str">
            <v>7.1.10.4</v>
          </cell>
          <cell r="F1366" t="str">
            <v>Recomposição de pavimentação com concreto betuminoso usinado a quente, em trincheira, inclusive Imbricação</v>
          </cell>
          <cell r="G1366" t="str">
            <v>m³</v>
          </cell>
          <cell r="H1366">
            <v>2498.81</v>
          </cell>
          <cell r="I1366">
            <v>950</v>
          </cell>
          <cell r="J1366">
            <v>2373869.5</v>
          </cell>
          <cell r="K1366">
            <v>950</v>
          </cell>
          <cell r="L1366">
            <v>2373869.5</v>
          </cell>
        </row>
        <row r="1367">
          <cell r="B1367">
            <v>649</v>
          </cell>
          <cell r="D1367" t="str">
            <v>S/F</v>
          </cell>
          <cell r="E1367" t="str">
            <v>7.2.13.7</v>
          </cell>
          <cell r="F1367" t="str">
            <v>Reg. Esfera  PVC JR DN 1/2'</v>
          </cell>
          <cell r="G1367" t="str">
            <v>pç</v>
          </cell>
          <cell r="H1367">
            <v>4552</v>
          </cell>
          <cell r="I1367">
            <v>14.48</v>
          </cell>
          <cell r="J1367">
            <v>65912.960000000006</v>
          </cell>
          <cell r="K1367">
            <v>14.48</v>
          </cell>
          <cell r="L1367">
            <v>65912.960000000006</v>
          </cell>
        </row>
        <row r="1368">
          <cell r="B1368">
            <v>4265</v>
          </cell>
          <cell r="D1368" t="str">
            <v>S/F</v>
          </cell>
          <cell r="E1368" t="str">
            <v>11.1.2</v>
          </cell>
          <cell r="F1368" t="str">
            <v>Regularização de área com motoniveladora 185 a 200cv</v>
          </cell>
          <cell r="G1368" t="str">
            <v>m2</v>
          </cell>
          <cell r="H1368">
            <v>15000</v>
          </cell>
          <cell r="I1368">
            <v>0.51</v>
          </cell>
          <cell r="J1368">
            <v>7650</v>
          </cell>
          <cell r="K1368">
            <v>0.51</v>
          </cell>
          <cell r="L1368">
            <v>7650</v>
          </cell>
        </row>
        <row r="1369">
          <cell r="B1369">
            <v>96</v>
          </cell>
          <cell r="D1369" t="str">
            <v>S/F</v>
          </cell>
          <cell r="E1369" t="str">
            <v>2.4.5.1.9</v>
          </cell>
          <cell r="F1369" t="str">
            <v xml:space="preserve">Remoção de concreto desagredado  </v>
          </cell>
          <cell r="G1369" t="str">
            <v>m²</v>
          </cell>
          <cell r="H1369">
            <v>120.08</v>
          </cell>
          <cell r="I1369">
            <v>11.34</v>
          </cell>
          <cell r="J1369">
            <v>1361.7</v>
          </cell>
          <cell r="K1369">
            <v>11.34</v>
          </cell>
          <cell r="L1369">
            <v>1361.7</v>
          </cell>
        </row>
        <row r="1370">
          <cell r="B1370">
            <v>97</v>
          </cell>
          <cell r="D1370" t="str">
            <v>S/F</v>
          </cell>
          <cell r="E1370" t="str">
            <v>2.4.5.1.10</v>
          </cell>
          <cell r="F1370" t="str">
            <v>Remoção de ferragem desgastada</v>
          </cell>
          <cell r="G1370" t="str">
            <v>kg</v>
          </cell>
          <cell r="H1370">
            <v>190</v>
          </cell>
          <cell r="I1370">
            <v>6.1</v>
          </cell>
          <cell r="J1370">
            <v>1159</v>
          </cell>
          <cell r="K1370">
            <v>6.1</v>
          </cell>
          <cell r="L1370">
            <v>1159</v>
          </cell>
        </row>
        <row r="1371">
          <cell r="B1371">
            <v>635</v>
          </cell>
          <cell r="D1371" t="str">
            <v>S/F</v>
          </cell>
          <cell r="E1371" t="str">
            <v>7.2.11.1</v>
          </cell>
          <cell r="F1371" t="str">
            <v>Remoção e reposição de pavimentação a paralelepípedo ou pré-moldado de concreto, rejuntado com argamassa de cimento/areia traço 1:3.</v>
          </cell>
          <cell r="G1371" t="str">
            <v>m²</v>
          </cell>
          <cell r="H1371">
            <v>24668.37</v>
          </cell>
          <cell r="I1371">
            <v>36</v>
          </cell>
          <cell r="J1371">
            <v>888061.32</v>
          </cell>
          <cell r="K1371">
            <v>36</v>
          </cell>
          <cell r="L1371">
            <v>888061.32</v>
          </cell>
        </row>
        <row r="1372">
          <cell r="B1372">
            <v>639</v>
          </cell>
          <cell r="D1372" t="str">
            <v>S/F</v>
          </cell>
          <cell r="E1372" t="str">
            <v>7.2.11.5</v>
          </cell>
          <cell r="F1372" t="str">
            <v>Reposição de pavimentação asfáltica, incluindo pintura de ligação, fornecimento e aplicação de CBUQ.</v>
          </cell>
          <cell r="G1372" t="str">
            <v>m³</v>
          </cell>
          <cell r="H1372">
            <v>610.52</v>
          </cell>
          <cell r="I1372">
            <v>950</v>
          </cell>
          <cell r="J1372">
            <v>579994</v>
          </cell>
          <cell r="K1372">
            <v>950</v>
          </cell>
          <cell r="L1372">
            <v>579994</v>
          </cell>
        </row>
        <row r="1373">
          <cell r="B1373">
            <v>73</v>
          </cell>
          <cell r="D1373" t="str">
            <v>S/F</v>
          </cell>
          <cell r="E1373" t="str">
            <v>2.3.6.1</v>
          </cell>
          <cell r="F1373" t="str">
            <v>Retirada de entulho, inclusive bota fora, varrição e remoção de todo e qualquer sobra de obra, transportado para local adequado, DMT = 10 km.</v>
          </cell>
          <cell r="G1373" t="str">
            <v>m2</v>
          </cell>
          <cell r="H1373">
            <v>89580.479999999996</v>
          </cell>
          <cell r="I1373">
            <v>5.96</v>
          </cell>
          <cell r="J1373">
            <v>533899.66</v>
          </cell>
          <cell r="K1373">
            <v>5.96</v>
          </cell>
          <cell r="L1373">
            <v>533899.66</v>
          </cell>
        </row>
        <row r="1374">
          <cell r="B1374">
            <v>1073</v>
          </cell>
          <cell r="D1374" t="str">
            <v>S/F</v>
          </cell>
          <cell r="E1374" t="str">
            <v>7.5.10.4.5</v>
          </cell>
          <cell r="F1374" t="str">
            <v>Revestimento primário com cascalho ou saibro com compactação</v>
          </cell>
          <cell r="G1374" t="str">
            <v>m³</v>
          </cell>
          <cell r="H1374">
            <v>174.29</v>
          </cell>
          <cell r="I1374">
            <v>47.8</v>
          </cell>
          <cell r="J1374">
            <v>8331.06</v>
          </cell>
          <cell r="K1374">
            <v>47.8</v>
          </cell>
          <cell r="L1374">
            <v>8331.06</v>
          </cell>
        </row>
        <row r="1375">
          <cell r="B1375">
            <v>1027</v>
          </cell>
          <cell r="D1375" t="str">
            <v>S/F</v>
          </cell>
          <cell r="E1375" t="str">
            <v>7.5.7.1.1</v>
          </cell>
          <cell r="F1375" t="str">
            <v>Solo-cimento - usinagem</v>
          </cell>
          <cell r="G1375" t="str">
            <v>m3</v>
          </cell>
          <cell r="H1375">
            <v>50.27</v>
          </cell>
          <cell r="I1375">
            <v>97.74</v>
          </cell>
          <cell r="J1375">
            <v>4913.38</v>
          </cell>
          <cell r="K1375">
            <v>97.74</v>
          </cell>
          <cell r="L1375">
            <v>4913.38</v>
          </cell>
        </row>
        <row r="1376">
          <cell r="B1376">
            <v>644</v>
          </cell>
          <cell r="D1376" t="str">
            <v>S/F</v>
          </cell>
          <cell r="E1376" t="str">
            <v>7.2.13.2</v>
          </cell>
          <cell r="F1376" t="str">
            <v>T PVC JR DN 1/2'</v>
          </cell>
          <cell r="G1376" t="str">
            <v>m</v>
          </cell>
          <cell r="H1376">
            <v>27312</v>
          </cell>
          <cell r="I1376">
            <v>4.68</v>
          </cell>
          <cell r="J1376">
            <v>127820.16</v>
          </cell>
          <cell r="K1376">
            <v>4.68</v>
          </cell>
          <cell r="L1376">
            <v>127820.16</v>
          </cell>
        </row>
        <row r="1377">
          <cell r="B1377">
            <v>1043</v>
          </cell>
          <cell r="D1377" t="str">
            <v>S/F</v>
          </cell>
          <cell r="E1377" t="str">
            <v>7.5.8.3.2</v>
          </cell>
          <cell r="F1377" t="str">
            <v>Tampa em concreto armado pré-moldado fck=15,0mpa e=7,0 cm.</v>
          </cell>
          <cell r="G1377" t="str">
            <v>m2</v>
          </cell>
          <cell r="H1377">
            <v>106.86</v>
          </cell>
          <cell r="I1377">
            <v>159.28</v>
          </cell>
          <cell r="J1377">
            <v>17020.66</v>
          </cell>
          <cell r="K1377">
            <v>159.28</v>
          </cell>
          <cell r="L1377">
            <v>17020.66</v>
          </cell>
        </row>
        <row r="1378">
          <cell r="B1378">
            <v>4135</v>
          </cell>
          <cell r="D1378" t="str">
            <v>S/F</v>
          </cell>
          <cell r="E1378" t="str">
            <v>10.4.4</v>
          </cell>
          <cell r="F1378" t="str">
            <v>Tampa de fibra de vidro nervurada, inclusive todos elementos pa sua fixação (e=12mm)</v>
          </cell>
          <cell r="G1378" t="str">
            <v>m2</v>
          </cell>
          <cell r="H1378">
            <v>27.56</v>
          </cell>
          <cell r="I1378">
            <v>500</v>
          </cell>
          <cell r="J1378">
            <v>13780</v>
          </cell>
          <cell r="K1378">
            <v>500</v>
          </cell>
          <cell r="L1378">
            <v>13780</v>
          </cell>
        </row>
        <row r="1379">
          <cell r="B1379">
            <v>2135</v>
          </cell>
          <cell r="D1379" t="str">
            <v>S/F</v>
          </cell>
          <cell r="E1379" t="str">
            <v>2.2.3.4</v>
          </cell>
          <cell r="F1379" t="str">
            <v>Tamponamento do ramal domiciliar com pastilha de argamassa, incluindo fornecimento do material</v>
          </cell>
          <cell r="G1379" t="str">
            <v>un</v>
          </cell>
          <cell r="H1379">
            <v>7239</v>
          </cell>
          <cell r="I1379">
            <v>13.32</v>
          </cell>
          <cell r="J1379">
            <v>96423.48</v>
          </cell>
          <cell r="K1379">
            <v>13.32</v>
          </cell>
          <cell r="L1379">
            <v>96423.48</v>
          </cell>
        </row>
        <row r="1380">
          <cell r="B1380">
            <v>47</v>
          </cell>
          <cell r="D1380" t="str">
            <v>S/F</v>
          </cell>
          <cell r="E1380" t="str">
            <v>1.2.2.3</v>
          </cell>
          <cell r="F1380" t="str">
            <v>Tapume de chapa de madeira compensada 6mm pintura cal.</v>
          </cell>
          <cell r="G1380" t="str">
            <v>m2</v>
          </cell>
          <cell r="H1380">
            <v>759.96</v>
          </cell>
          <cell r="I1380">
            <v>27.08</v>
          </cell>
          <cell r="J1380">
            <v>20579.71</v>
          </cell>
          <cell r="K1380">
            <v>27.08</v>
          </cell>
          <cell r="L1380">
            <v>20579.71</v>
          </cell>
        </row>
        <row r="1381">
          <cell r="B1381">
            <v>2848</v>
          </cell>
          <cell r="D1381" t="str">
            <v>S/F</v>
          </cell>
          <cell r="E1381" t="str">
            <v>6.1.10.8</v>
          </cell>
          <cell r="F1381" t="str">
            <v>Transporte para tubos em Concreto Classe A-2 DN 500mm DMT=10,00km</v>
          </cell>
          <cell r="G1381" t="str">
            <v>m</v>
          </cell>
          <cell r="H1381">
            <v>677.14</v>
          </cell>
          <cell r="I1381">
            <v>6.92</v>
          </cell>
          <cell r="J1381">
            <v>4685.8</v>
          </cell>
          <cell r="K1381">
            <v>6.92</v>
          </cell>
          <cell r="L1381">
            <v>4685.8</v>
          </cell>
        </row>
        <row r="1382">
          <cell r="B1382">
            <v>3311</v>
          </cell>
          <cell r="D1382" t="str">
            <v>S/F</v>
          </cell>
          <cell r="E1382" t="str">
            <v>7.1.10.9</v>
          </cell>
          <cell r="F1382" t="str">
            <v>Transporte para tubos em Concreto Classe A-2 DN 700mm DMT=10,00km</v>
          </cell>
          <cell r="G1382" t="str">
            <v>m</v>
          </cell>
          <cell r="H1382">
            <v>173.49</v>
          </cell>
          <cell r="I1382">
            <v>13.84</v>
          </cell>
          <cell r="J1382">
            <v>2401.1</v>
          </cell>
          <cell r="K1382">
            <v>13.84</v>
          </cell>
          <cell r="L1382">
            <v>2401.1</v>
          </cell>
        </row>
        <row r="1383">
          <cell r="B1383">
            <v>2103</v>
          </cell>
          <cell r="D1383" t="str">
            <v>S/F</v>
          </cell>
          <cell r="E1383" t="str">
            <v>2.1.10.8</v>
          </cell>
          <cell r="F1383" t="str">
            <v>Transporte para tubos em Concreto Classe A-2 DN 800mm DMT=10,00km</v>
          </cell>
          <cell r="G1383" t="str">
            <v>m</v>
          </cell>
          <cell r="H1383">
            <v>212.95</v>
          </cell>
          <cell r="I1383">
            <v>41.52</v>
          </cell>
          <cell r="J1383">
            <v>8841.68</v>
          </cell>
          <cell r="K1383">
            <v>41.52</v>
          </cell>
          <cell r="L1383">
            <v>8841.68</v>
          </cell>
        </row>
        <row r="1384">
          <cell r="B1384">
            <v>2104</v>
          </cell>
          <cell r="D1384" t="str">
            <v>S/F</v>
          </cell>
          <cell r="E1384" t="str">
            <v>2.1.10.9</v>
          </cell>
          <cell r="F1384" t="str">
            <v>Transporte para tubos em Concreto Classe A-2 DN 900mm DMT=10,00km</v>
          </cell>
          <cell r="G1384" t="str">
            <v>m</v>
          </cell>
          <cell r="H1384">
            <v>667.23</v>
          </cell>
          <cell r="I1384">
            <v>62.28</v>
          </cell>
          <cell r="J1384">
            <v>41555.08</v>
          </cell>
          <cell r="K1384">
            <v>62.28</v>
          </cell>
          <cell r="L1384">
            <v>41555.08</v>
          </cell>
        </row>
        <row r="1385">
          <cell r="B1385">
            <v>2105</v>
          </cell>
          <cell r="D1385" t="str">
            <v>S/F</v>
          </cell>
          <cell r="E1385" t="str">
            <v>2.1.10.10</v>
          </cell>
          <cell r="F1385" t="str">
            <v>Transporte para tubos em Concreto Classe A-2 DN 1000mm DMT=10,00km</v>
          </cell>
          <cell r="G1385" t="str">
            <v>m</v>
          </cell>
          <cell r="H1385">
            <v>549.42999999999995</v>
          </cell>
          <cell r="I1385">
            <v>123.24</v>
          </cell>
          <cell r="J1385">
            <v>67711.75</v>
          </cell>
          <cell r="K1385">
            <v>123.24</v>
          </cell>
          <cell r="L1385">
            <v>67711.75</v>
          </cell>
        </row>
        <row r="1386">
          <cell r="B1386">
            <v>1554</v>
          </cell>
          <cell r="D1386" t="str">
            <v>S/F</v>
          </cell>
          <cell r="E1386" t="str">
            <v>14.5.3</v>
          </cell>
          <cell r="F1386" t="str">
            <v>Vergas 10x10cm, pré-moldadas concreto fck=15mpa (preparo c/ betoneira), aço fino CA-60 e formas tabua pinho 3a</v>
          </cell>
          <cell r="G1386" t="str">
            <v>m³</v>
          </cell>
          <cell r="H1386">
            <v>0.34</v>
          </cell>
          <cell r="I1386">
            <v>14.89</v>
          </cell>
          <cell r="J1386">
            <v>5.0599999999999996</v>
          </cell>
          <cell r="K1386">
            <v>14.89</v>
          </cell>
          <cell r="L1386">
            <v>5.0599999999999996</v>
          </cell>
        </row>
        <row r="1387">
          <cell r="B1387">
            <v>1569</v>
          </cell>
          <cell r="D1387" t="str">
            <v>S/F</v>
          </cell>
          <cell r="E1387" t="str">
            <v>14.5.18</v>
          </cell>
          <cell r="F1387" t="str">
            <v>Vidro liso transparente 4,00mm forn., transp. e montagem</v>
          </cell>
          <cell r="G1387" t="str">
            <v>m²</v>
          </cell>
          <cell r="H1387">
            <v>13.65</v>
          </cell>
          <cell r="I1387">
            <v>94.02</v>
          </cell>
          <cell r="J1387">
            <v>1283.3699999999999</v>
          </cell>
          <cell r="K1387">
            <v>94.02</v>
          </cell>
          <cell r="L1387">
            <v>1283.3699999999999</v>
          </cell>
        </row>
        <row r="1388">
          <cell r="B1388">
            <v>324</v>
          </cell>
          <cell r="D1388" t="str">
            <v>S/F</v>
          </cell>
          <cell r="E1388" t="str">
            <v>4.8.1.7</v>
          </cell>
          <cell r="F1388" t="str">
            <v xml:space="preserve">Vigas California, L=3,57M </v>
          </cell>
          <cell r="G1388" t="str">
            <v>UND.</v>
          </cell>
          <cell r="H1388">
            <v>500</v>
          </cell>
          <cell r="I1388">
            <v>265.36</v>
          </cell>
          <cell r="J1388">
            <v>132680</v>
          </cell>
          <cell r="K1388">
            <v>265.36</v>
          </cell>
          <cell r="L1388">
            <v>132680</v>
          </cell>
          <cell r="P1388">
            <v>49918649.350000024</v>
          </cell>
        </row>
        <row r="1391">
          <cell r="J1391">
            <v>83234534.199999988</v>
          </cell>
          <cell r="L1391">
            <v>84212018.549999967</v>
          </cell>
          <cell r="P1391">
            <v>84212018.550000012</v>
          </cell>
        </row>
        <row r="1393">
          <cell r="L1393">
            <v>977484.34999997914</v>
          </cell>
        </row>
        <row r="1396">
          <cell r="N1396" t="str">
            <v>FORNECIMENTO</v>
          </cell>
          <cell r="P1396">
            <v>26669136.909999996</v>
          </cell>
          <cell r="Q1396">
            <v>0.31669038896348833</v>
          </cell>
        </row>
        <row r="1397">
          <cell r="N1397" t="str">
            <v>MONTAGEM</v>
          </cell>
          <cell r="P1397">
            <v>7624232.290000001</v>
          </cell>
          <cell r="Q1397">
            <v>9.0536154117635742E-2</v>
          </cell>
        </row>
        <row r="1398">
          <cell r="N1398" t="str">
            <v>SERVIÇOS</v>
          </cell>
          <cell r="P1398">
            <v>49918649.350000024</v>
          </cell>
          <cell r="Q1398">
            <v>0.59277345691887606</v>
          </cell>
        </row>
        <row r="1399">
          <cell r="P1399">
            <v>84212018.550000012</v>
          </cell>
          <cell r="Q1399">
            <v>1</v>
          </cell>
        </row>
      </sheetData>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row r="5">
          <cell r="C5" t="str">
            <v>RESUMO DO ORÇAMENTO</v>
          </cell>
        </row>
        <row r="12">
          <cell r="B12">
            <v>4340</v>
          </cell>
          <cell r="C12">
            <v>0</v>
          </cell>
          <cell r="D12" t="str">
            <v>F</v>
          </cell>
          <cell r="E12" t="str">
            <v>12.1.3.1.10</v>
          </cell>
          <cell r="F12" t="str">
            <v>Abraçadeira tipo U para eletroduto DN 3/4"</v>
          </cell>
          <cell r="G12" t="str">
            <v>un</v>
          </cell>
          <cell r="H12">
            <v>98</v>
          </cell>
          <cell r="I12">
            <v>1.25</v>
          </cell>
          <cell r="J12">
            <v>122.5</v>
          </cell>
          <cell r="K12">
            <v>1.25</v>
          </cell>
          <cell r="L12">
            <v>122.5</v>
          </cell>
          <cell r="N12">
            <v>0</v>
          </cell>
          <cell r="O12">
            <v>7.43</v>
          </cell>
          <cell r="P12">
            <v>0.66</v>
          </cell>
          <cell r="Q12" t="str">
            <v>0253</v>
          </cell>
          <cell r="R12">
            <v>0</v>
          </cell>
          <cell r="S12">
            <v>0</v>
          </cell>
          <cell r="T12">
            <v>0</v>
          </cell>
          <cell r="U12">
            <v>0</v>
          </cell>
          <cell r="V12">
            <v>0</v>
          </cell>
        </row>
        <row r="13">
          <cell r="B13">
            <v>1590</v>
          </cell>
          <cell r="C13">
            <v>0</v>
          </cell>
          <cell r="D13" t="str">
            <v>F</v>
          </cell>
          <cell r="E13" t="str">
            <v>15.1.1.9</v>
          </cell>
          <cell r="F13" t="str">
            <v>Abraçadeira tipo U para eletroduto DN 3/4" com bucha e parafuso</v>
          </cell>
          <cell r="G13" t="str">
            <v>un</v>
          </cell>
          <cell r="H13">
            <v>120</v>
          </cell>
          <cell r="I13">
            <v>3.7</v>
          </cell>
          <cell r="J13">
            <v>444</v>
          </cell>
          <cell r="K13">
            <v>3.7</v>
          </cell>
          <cell r="L13">
            <v>444</v>
          </cell>
          <cell r="N13">
            <v>0</v>
          </cell>
          <cell r="O13">
            <v>7.43</v>
          </cell>
          <cell r="P13">
            <v>0.66</v>
          </cell>
          <cell r="Q13" t="str">
            <v>6122</v>
          </cell>
          <cell r="R13">
            <v>0</v>
          </cell>
          <cell r="S13">
            <v>0</v>
          </cell>
          <cell r="T13">
            <v>0</v>
          </cell>
          <cell r="U13">
            <v>0</v>
          </cell>
          <cell r="V13">
            <v>0</v>
          </cell>
        </row>
        <row r="14">
          <cell r="B14">
            <v>252</v>
          </cell>
          <cell r="C14">
            <v>0</v>
          </cell>
          <cell r="D14" t="str">
            <v>F</v>
          </cell>
          <cell r="E14" t="str">
            <v>4.4.2.11</v>
          </cell>
          <cell r="F14" t="str">
            <v>Acoplamento para junta Alvenius  DN 600</v>
          </cell>
          <cell r="G14" t="str">
            <v>pç</v>
          </cell>
          <cell r="H14">
            <v>7</v>
          </cell>
          <cell r="I14">
            <v>1360</v>
          </cell>
          <cell r="J14">
            <v>9520</v>
          </cell>
          <cell r="K14">
            <v>1360</v>
          </cell>
          <cell r="L14">
            <v>9520</v>
          </cell>
          <cell r="N14">
            <v>0</v>
          </cell>
          <cell r="O14">
            <v>5.79</v>
          </cell>
          <cell r="P14">
            <v>0.39</v>
          </cell>
          <cell r="Q14" t="str">
            <v>6121</v>
          </cell>
          <cell r="R14">
            <v>0</v>
          </cell>
          <cell r="S14">
            <v>0</v>
          </cell>
          <cell r="T14">
            <v>0</v>
          </cell>
          <cell r="U14">
            <v>0</v>
          </cell>
          <cell r="V14">
            <v>0</v>
          </cell>
        </row>
        <row r="15">
          <cell r="B15">
            <v>1466</v>
          </cell>
          <cell r="C15">
            <v>0</v>
          </cell>
          <cell r="D15" t="str">
            <v>F</v>
          </cell>
          <cell r="E15" t="str">
            <v>13.4.1</v>
          </cell>
          <cell r="F15" t="str">
            <v>Adaptador PVC PBA à bolsa de fofo DN 100</v>
          </cell>
          <cell r="G15" t="str">
            <v>pç</v>
          </cell>
          <cell r="H15">
            <v>6</v>
          </cell>
          <cell r="I15">
            <v>104.62</v>
          </cell>
          <cell r="J15">
            <v>627.72</v>
          </cell>
          <cell r="K15">
            <v>104.62</v>
          </cell>
          <cell r="L15">
            <v>627.72</v>
          </cell>
          <cell r="N15">
            <v>0</v>
          </cell>
          <cell r="O15" t="str">
            <v>-</v>
          </cell>
          <cell r="P15" t="str">
            <v>-</v>
          </cell>
          <cell r="Q15" t="str">
            <v>-</v>
          </cell>
          <cell r="R15">
            <v>0</v>
          </cell>
          <cell r="S15">
            <v>0</v>
          </cell>
          <cell r="T15">
            <v>0</v>
          </cell>
          <cell r="U15">
            <v>0</v>
          </cell>
          <cell r="V15">
            <v>0</v>
          </cell>
        </row>
        <row r="16">
          <cell r="B16">
            <v>1702</v>
          </cell>
          <cell r="C16">
            <v>0</v>
          </cell>
          <cell r="D16" t="str">
            <v>F</v>
          </cell>
          <cell r="E16" t="str">
            <v>15.5.1.12</v>
          </cell>
          <cell r="F16" t="str">
            <v xml:space="preserve">Alça pré-formada de distribuição </v>
          </cell>
          <cell r="G16" t="str">
            <v>un</v>
          </cell>
          <cell r="H16">
            <v>14</v>
          </cell>
          <cell r="I16">
            <v>3.28</v>
          </cell>
          <cell r="J16">
            <v>45.92</v>
          </cell>
          <cell r="K16">
            <v>3.28</v>
          </cell>
          <cell r="L16">
            <v>45.92</v>
          </cell>
          <cell r="N16">
            <v>0</v>
          </cell>
          <cell r="O16">
            <v>5.79</v>
          </cell>
          <cell r="P16">
            <v>0.39</v>
          </cell>
          <cell r="Q16" t="str">
            <v>6121</v>
          </cell>
          <cell r="R16">
            <v>0</v>
          </cell>
          <cell r="S16">
            <v>0</v>
          </cell>
          <cell r="T16">
            <v>0</v>
          </cell>
          <cell r="U16">
            <v>0</v>
          </cell>
          <cell r="V16">
            <v>0</v>
          </cell>
        </row>
        <row r="17">
          <cell r="B17">
            <v>2130</v>
          </cell>
          <cell r="C17">
            <v>0</v>
          </cell>
          <cell r="D17" t="str">
            <v>F</v>
          </cell>
          <cell r="E17" t="str">
            <v>2.2.2.9</v>
          </cell>
          <cell r="F17" t="str">
            <v>Anel Borracha Para Tubo Pvc Rede Esgoto Eb 644 Dn 100mm</v>
          </cell>
          <cell r="G17" t="str">
            <v>pç</v>
          </cell>
          <cell r="H17">
            <v>18794</v>
          </cell>
          <cell r="I17">
            <v>2.59</v>
          </cell>
          <cell r="J17">
            <v>48676.46</v>
          </cell>
          <cell r="K17">
            <v>2.59</v>
          </cell>
          <cell r="L17">
            <v>48676.46</v>
          </cell>
          <cell r="O17" t="str">
            <v>-</v>
          </cell>
          <cell r="P17" t="str">
            <v>-</v>
          </cell>
          <cell r="Q17" t="str">
            <v>-</v>
          </cell>
          <cell r="R17">
            <v>0</v>
          </cell>
          <cell r="S17">
            <v>0</v>
          </cell>
          <cell r="T17">
            <v>0</v>
          </cell>
          <cell r="U17">
            <v>0</v>
          </cell>
          <cell r="V17">
            <v>0</v>
          </cell>
        </row>
        <row r="18">
          <cell r="B18">
            <v>2067</v>
          </cell>
          <cell r="C18">
            <v>0</v>
          </cell>
          <cell r="D18" t="str">
            <v>F</v>
          </cell>
          <cell r="E18" t="str">
            <v>2.1.7.2.1</v>
          </cell>
          <cell r="F18" t="str">
            <v>Anel Borracha Para Tubo Pvc Rede Esgoto Eb 644 Dn 150mm</v>
          </cell>
          <cell r="G18" t="str">
            <v>pç</v>
          </cell>
          <cell r="H18">
            <v>10869</v>
          </cell>
          <cell r="I18">
            <v>6.34</v>
          </cell>
          <cell r="J18">
            <v>68909.460000000006</v>
          </cell>
          <cell r="K18">
            <v>6.34</v>
          </cell>
          <cell r="L18">
            <v>68909.460000000006</v>
          </cell>
          <cell r="O18">
            <v>8.59</v>
          </cell>
          <cell r="P18">
            <v>0.63</v>
          </cell>
          <cell r="Q18" t="str">
            <v>4083</v>
          </cell>
          <cell r="R18">
            <v>0</v>
          </cell>
          <cell r="S18">
            <v>0</v>
          </cell>
          <cell r="T18">
            <v>0</v>
          </cell>
          <cell r="U18">
            <v>0</v>
          </cell>
          <cell r="V18">
            <v>0</v>
          </cell>
        </row>
        <row r="19">
          <cell r="B19">
            <v>2068</v>
          </cell>
          <cell r="C19">
            <v>0</v>
          </cell>
          <cell r="D19" t="str">
            <v>F</v>
          </cell>
          <cell r="E19" t="str">
            <v>2.1.7.2.2</v>
          </cell>
          <cell r="F19" t="str">
            <v>Anel Borracha Para Tubo Pvc Rede Esgoto Eb 644 Dn 200mm</v>
          </cell>
          <cell r="G19" t="str">
            <v>pç</v>
          </cell>
          <cell r="H19">
            <v>499</v>
          </cell>
          <cell r="I19">
            <v>9.41</v>
          </cell>
          <cell r="J19">
            <v>4695.59</v>
          </cell>
          <cell r="K19">
            <v>9.41</v>
          </cell>
          <cell r="L19">
            <v>4695.59</v>
          </cell>
          <cell r="O19">
            <v>8.59</v>
          </cell>
          <cell r="P19">
            <v>0.63</v>
          </cell>
          <cell r="Q19" t="str">
            <v>4083</v>
          </cell>
          <cell r="R19">
            <v>0</v>
          </cell>
          <cell r="S19">
            <v>0</v>
          </cell>
          <cell r="T19">
            <v>0</v>
          </cell>
          <cell r="U19">
            <v>0</v>
          </cell>
          <cell r="V19">
            <v>0</v>
          </cell>
        </row>
        <row r="20">
          <cell r="B20">
            <v>2221</v>
          </cell>
          <cell r="C20">
            <v>0</v>
          </cell>
          <cell r="D20" t="str">
            <v>F</v>
          </cell>
          <cell r="E20" t="str">
            <v>3.1.7.2.2</v>
          </cell>
          <cell r="F20" t="str">
            <v>Anel Borracha Para Tubo Pvc Rede Esgoto Eb 644 Dn 250mm</v>
          </cell>
          <cell r="G20" t="str">
            <v>pç</v>
          </cell>
          <cell r="H20">
            <v>338</v>
          </cell>
          <cell r="I20">
            <v>18.21</v>
          </cell>
          <cell r="J20">
            <v>6154.98</v>
          </cell>
          <cell r="K20">
            <v>18.21</v>
          </cell>
          <cell r="L20">
            <v>6154.98</v>
          </cell>
          <cell r="O20">
            <v>76.290000000000006</v>
          </cell>
          <cell r="P20">
            <v>-0.77</v>
          </cell>
          <cell r="Q20" t="str">
            <v>2708</v>
          </cell>
          <cell r="R20">
            <v>0</v>
          </cell>
          <cell r="S20">
            <v>0</v>
          </cell>
          <cell r="T20">
            <v>0</v>
          </cell>
          <cell r="U20">
            <v>0</v>
          </cell>
          <cell r="V20">
            <v>0</v>
          </cell>
        </row>
        <row r="21">
          <cell r="B21">
            <v>3265</v>
          </cell>
          <cell r="C21">
            <v>0</v>
          </cell>
          <cell r="D21" t="str">
            <v>F</v>
          </cell>
          <cell r="E21" t="str">
            <v>7.1.7.2.4</v>
          </cell>
          <cell r="F21" t="str">
            <v>Anel Borracha Para Tubo Pvc Rede Esgoto Eb 644 Dn 300mm</v>
          </cell>
          <cell r="G21" t="str">
            <v>pç</v>
          </cell>
          <cell r="H21">
            <v>95</v>
          </cell>
          <cell r="I21">
            <v>32.380000000000003</v>
          </cell>
          <cell r="J21">
            <v>3076.1</v>
          </cell>
          <cell r="K21">
            <v>32.380000000000003</v>
          </cell>
          <cell r="L21">
            <v>3076.1</v>
          </cell>
          <cell r="O21">
            <v>39.020000000000003</v>
          </cell>
          <cell r="P21">
            <v>-0.4</v>
          </cell>
          <cell r="Q21" t="str">
            <v>2707</v>
          </cell>
          <cell r="R21">
            <v>0</v>
          </cell>
          <cell r="S21">
            <v>0</v>
          </cell>
          <cell r="T21">
            <v>0</v>
          </cell>
          <cell r="U21">
            <v>0</v>
          </cell>
          <cell r="V21">
            <v>0</v>
          </cell>
        </row>
        <row r="22">
          <cell r="B22">
            <v>2222</v>
          </cell>
          <cell r="C22">
            <v>0</v>
          </cell>
          <cell r="D22" t="str">
            <v>F</v>
          </cell>
          <cell r="E22" t="str">
            <v>3.1.7.2.3</v>
          </cell>
          <cell r="F22" t="str">
            <v>Anel Borracha Para Tubo Pvc Rede Esgoto Eb 644 Dn 350mm</v>
          </cell>
          <cell r="G22" t="str">
            <v>pç</v>
          </cell>
          <cell r="H22">
            <v>138</v>
          </cell>
          <cell r="I22">
            <v>38.869999999999997</v>
          </cell>
          <cell r="J22">
            <v>5364.06</v>
          </cell>
          <cell r="K22">
            <v>38.869999999999997</v>
          </cell>
          <cell r="L22">
            <v>5364.06</v>
          </cell>
          <cell r="O22">
            <v>55.06</v>
          </cell>
          <cell r="P22">
            <v>-0.56000000000000005</v>
          </cell>
          <cell r="Q22" t="str">
            <v>2706</v>
          </cell>
          <cell r="R22">
            <v>0</v>
          </cell>
          <cell r="S22">
            <v>0</v>
          </cell>
          <cell r="T22">
            <v>0</v>
          </cell>
          <cell r="U22">
            <v>0</v>
          </cell>
          <cell r="V22">
            <v>0</v>
          </cell>
        </row>
        <row r="23">
          <cell r="B23">
            <v>2069</v>
          </cell>
          <cell r="C23">
            <v>0</v>
          </cell>
          <cell r="D23" t="str">
            <v>F</v>
          </cell>
          <cell r="E23" t="str">
            <v>2.1.7.2.3</v>
          </cell>
          <cell r="F23" t="str">
            <v>Anel Borracha Para Tubo Pvc Rede Esgoto Eb 644 Dn 400mm</v>
          </cell>
          <cell r="G23" t="str">
            <v>pç</v>
          </cell>
          <cell r="H23">
            <v>115</v>
          </cell>
          <cell r="I23">
            <v>48.83</v>
          </cell>
          <cell r="J23">
            <v>5615.45</v>
          </cell>
          <cell r="K23">
            <v>48.83</v>
          </cell>
          <cell r="L23">
            <v>5615.45</v>
          </cell>
          <cell r="O23">
            <v>55.06</v>
          </cell>
          <cell r="P23">
            <v>-0.56000000000000005</v>
          </cell>
          <cell r="Q23" t="str">
            <v>2706</v>
          </cell>
          <cell r="R23">
            <v>0</v>
          </cell>
          <cell r="S23">
            <v>0</v>
          </cell>
          <cell r="T23">
            <v>0</v>
          </cell>
          <cell r="U23">
            <v>0</v>
          </cell>
          <cell r="V23">
            <v>0</v>
          </cell>
        </row>
        <row r="24">
          <cell r="B24">
            <v>1467</v>
          </cell>
          <cell r="C24">
            <v>0</v>
          </cell>
          <cell r="D24" t="str">
            <v>F</v>
          </cell>
          <cell r="E24" t="str">
            <v>13.4.2</v>
          </cell>
          <cell r="F24" t="str">
            <v>Anel de borracha para PVC PBA JE DN  75</v>
          </cell>
          <cell r="G24" t="str">
            <v>pç</v>
          </cell>
          <cell r="H24">
            <v>491</v>
          </cell>
          <cell r="I24">
            <v>3.46</v>
          </cell>
          <cell r="J24">
            <v>1698.86</v>
          </cell>
          <cell r="K24">
            <v>3.46</v>
          </cell>
          <cell r="L24">
            <v>1698.86</v>
          </cell>
          <cell r="O24" t="str">
            <v>-</v>
          </cell>
          <cell r="P24" t="str">
            <v>-</v>
          </cell>
          <cell r="Q24" t="str">
            <v>-</v>
          </cell>
          <cell r="R24">
            <v>0</v>
          </cell>
          <cell r="S24">
            <v>0</v>
          </cell>
          <cell r="T24">
            <v>0</v>
          </cell>
          <cell r="U24">
            <v>0</v>
          </cell>
          <cell r="V24">
            <v>0</v>
          </cell>
        </row>
        <row r="25">
          <cell r="B25">
            <v>1468</v>
          </cell>
          <cell r="C25">
            <v>0</v>
          </cell>
          <cell r="D25" t="str">
            <v>F</v>
          </cell>
          <cell r="E25" t="str">
            <v>13.4.3</v>
          </cell>
          <cell r="F25" t="str">
            <v>Anel de borracha para PVC PBA JE DN 100</v>
          </cell>
          <cell r="G25" t="str">
            <v>pç</v>
          </cell>
          <cell r="H25">
            <v>79</v>
          </cell>
          <cell r="I25">
            <v>3.69</v>
          </cell>
          <cell r="J25">
            <v>291.51</v>
          </cell>
          <cell r="K25">
            <v>3.69</v>
          </cell>
          <cell r="L25">
            <v>291.51</v>
          </cell>
          <cell r="O25" t="str">
            <v>-</v>
          </cell>
          <cell r="P25" t="str">
            <v>-</v>
          </cell>
          <cell r="Q25" t="str">
            <v>-</v>
          </cell>
          <cell r="R25">
            <v>0</v>
          </cell>
          <cell r="S25">
            <v>0</v>
          </cell>
          <cell r="T25">
            <v>0</v>
          </cell>
          <cell r="U25">
            <v>0</v>
          </cell>
          <cell r="V25">
            <v>0</v>
          </cell>
        </row>
        <row r="26">
          <cell r="B26">
            <v>1608</v>
          </cell>
          <cell r="C26">
            <v>0</v>
          </cell>
          <cell r="D26" t="str">
            <v>F</v>
          </cell>
          <cell r="E26" t="str">
            <v>15.2.1.8</v>
          </cell>
          <cell r="F26" t="str">
            <v>Ar condicionado split 60.000BTU´S 220v - Teto/Parede</v>
          </cell>
          <cell r="G26" t="str">
            <v>un</v>
          </cell>
          <cell r="H26">
            <v>1</v>
          </cell>
          <cell r="I26">
            <v>10000</v>
          </cell>
          <cell r="J26">
            <v>10000</v>
          </cell>
          <cell r="K26">
            <v>10000</v>
          </cell>
          <cell r="L26">
            <v>10000</v>
          </cell>
          <cell r="O26">
            <v>11.79</v>
          </cell>
          <cell r="P26">
            <v>1.44</v>
          </cell>
          <cell r="Q26" t="str">
            <v>4069</v>
          </cell>
          <cell r="R26">
            <v>0</v>
          </cell>
          <cell r="S26">
            <v>0</v>
          </cell>
          <cell r="T26">
            <v>0</v>
          </cell>
          <cell r="U26">
            <v>0</v>
          </cell>
          <cell r="V26">
            <v>0</v>
          </cell>
        </row>
        <row r="27">
          <cell r="B27">
            <v>1667</v>
          </cell>
          <cell r="C27">
            <v>0</v>
          </cell>
          <cell r="D27" t="str">
            <v>F</v>
          </cell>
          <cell r="E27" t="str">
            <v>15.3.1.15</v>
          </cell>
          <cell r="F27" t="str">
            <v>Arandela a prova de gases vapores e pó, em alumínio fundido, para lâmpada mista até 250W</v>
          </cell>
          <cell r="G27" t="str">
            <v>un</v>
          </cell>
          <cell r="H27">
            <v>22</v>
          </cell>
          <cell r="I27">
            <v>119.6</v>
          </cell>
          <cell r="J27">
            <v>2631.2</v>
          </cell>
          <cell r="K27">
            <v>119.6</v>
          </cell>
          <cell r="L27">
            <v>2631.2</v>
          </cell>
          <cell r="O27">
            <v>11.79</v>
          </cell>
          <cell r="P27">
            <v>1.44</v>
          </cell>
          <cell r="Q27" t="str">
            <v>4069</v>
          </cell>
          <cell r="R27">
            <v>0</v>
          </cell>
          <cell r="S27">
            <v>0</v>
          </cell>
          <cell r="T27">
            <v>0</v>
          </cell>
          <cell r="U27">
            <v>0</v>
          </cell>
          <cell r="V27">
            <v>0</v>
          </cell>
        </row>
        <row r="28">
          <cell r="B28">
            <v>4401</v>
          </cell>
          <cell r="C28">
            <v>0</v>
          </cell>
          <cell r="D28" t="str">
            <v>F</v>
          </cell>
          <cell r="E28" t="str">
            <v>12.2.1.1</v>
          </cell>
          <cell r="F28" t="str">
            <v>Armação secundária de 1 estribo</v>
          </cell>
          <cell r="G28" t="str">
            <v>un</v>
          </cell>
          <cell r="H28">
            <v>5</v>
          </cell>
          <cell r="I28">
            <v>11.9</v>
          </cell>
          <cell r="J28">
            <v>59.5</v>
          </cell>
          <cell r="K28">
            <v>11.9</v>
          </cell>
          <cell r="L28">
            <v>59.5</v>
          </cell>
          <cell r="O28">
            <v>11.79</v>
          </cell>
          <cell r="P28">
            <v>1.44</v>
          </cell>
          <cell r="Q28" t="str">
            <v>4069</v>
          </cell>
          <cell r="R28">
            <v>0</v>
          </cell>
          <cell r="S28">
            <v>0</v>
          </cell>
          <cell r="T28">
            <v>0</v>
          </cell>
          <cell r="U28">
            <v>0</v>
          </cell>
          <cell r="V28">
            <v>0</v>
          </cell>
        </row>
        <row r="29">
          <cell r="B29">
            <v>2326</v>
          </cell>
          <cell r="C29">
            <v>0</v>
          </cell>
          <cell r="D29" t="str">
            <v>F</v>
          </cell>
          <cell r="E29" t="str">
            <v>3.4.8.1</v>
          </cell>
          <cell r="F29" t="str">
            <v xml:space="preserve">Arruela de Borracha para Flange PN 10 DN  50 mm </v>
          </cell>
          <cell r="G29" t="str">
            <v>UND.</v>
          </cell>
          <cell r="H29">
            <v>70</v>
          </cell>
          <cell r="I29">
            <v>16.579999999999998</v>
          </cell>
          <cell r="J29">
            <v>1160.5999999999999</v>
          </cell>
          <cell r="K29">
            <v>16.579999999999998</v>
          </cell>
          <cell r="L29">
            <v>1160.5999999999999</v>
          </cell>
          <cell r="O29">
            <v>11.79</v>
          </cell>
          <cell r="P29">
            <v>1.44</v>
          </cell>
          <cell r="Q29" t="str">
            <v>4069</v>
          </cell>
          <cell r="R29">
            <v>0</v>
          </cell>
          <cell r="S29">
            <v>0</v>
          </cell>
          <cell r="T29">
            <v>0</v>
          </cell>
          <cell r="U29">
            <v>0</v>
          </cell>
          <cell r="V29">
            <v>0</v>
          </cell>
        </row>
        <row r="30">
          <cell r="B30">
            <v>407</v>
          </cell>
          <cell r="C30">
            <v>0</v>
          </cell>
          <cell r="D30" t="str">
            <v>F</v>
          </cell>
          <cell r="E30" t="str">
            <v>7.1.4.20</v>
          </cell>
          <cell r="F30" t="str">
            <v>Arruelas borracha p/ flanges PN 10 DN  50 0,020 kg</v>
          </cell>
          <cell r="G30" t="str">
            <v>pc</v>
          </cell>
          <cell r="H30">
            <v>6</v>
          </cell>
          <cell r="I30">
            <v>16.579999999999998</v>
          </cell>
          <cell r="J30">
            <v>99.48</v>
          </cell>
          <cell r="K30">
            <v>16.579999999999998</v>
          </cell>
          <cell r="L30">
            <v>99.48</v>
          </cell>
          <cell r="O30" t="str">
            <v>-</v>
          </cell>
          <cell r="P30" t="str">
            <v>-</v>
          </cell>
          <cell r="Q30" t="str">
            <v>-</v>
          </cell>
          <cell r="R30">
            <v>0</v>
          </cell>
          <cell r="S30">
            <v>0</v>
          </cell>
          <cell r="T30">
            <v>0</v>
          </cell>
          <cell r="U30">
            <v>0</v>
          </cell>
          <cell r="V30">
            <v>0</v>
          </cell>
        </row>
        <row r="31">
          <cell r="B31">
            <v>136</v>
          </cell>
          <cell r="C31">
            <v>0</v>
          </cell>
          <cell r="D31" t="str">
            <v>F</v>
          </cell>
          <cell r="E31" t="str">
            <v>3.3.3.4</v>
          </cell>
          <cell r="F31" t="str">
            <v>Arruela de Borracha para Flange PN 10 DN 100 mm</v>
          </cell>
          <cell r="G31" t="str">
            <v>un</v>
          </cell>
          <cell r="H31">
            <v>80</v>
          </cell>
          <cell r="I31">
            <v>29.39</v>
          </cell>
          <cell r="J31">
            <v>2351.1999999999998</v>
          </cell>
          <cell r="K31">
            <v>29.39</v>
          </cell>
          <cell r="L31">
            <v>2351.1999999999998</v>
          </cell>
          <cell r="O31">
            <v>21.49</v>
          </cell>
          <cell r="P31">
            <v>3.2</v>
          </cell>
          <cell r="Q31" t="str">
            <v>0532</v>
          </cell>
          <cell r="R31">
            <v>0</v>
          </cell>
          <cell r="S31">
            <v>0</v>
          </cell>
          <cell r="T31">
            <v>0</v>
          </cell>
          <cell r="U31">
            <v>0</v>
          </cell>
          <cell r="V31">
            <v>0</v>
          </cell>
        </row>
        <row r="32">
          <cell r="B32">
            <v>408</v>
          </cell>
          <cell r="C32">
            <v>0</v>
          </cell>
          <cell r="D32" t="str">
            <v>F</v>
          </cell>
          <cell r="E32" t="str">
            <v>7.1.4.21</v>
          </cell>
          <cell r="F32" t="str">
            <v>Arruelas borracha p/ flanges PN 10 DN 100 0,040 kg</v>
          </cell>
          <cell r="G32" t="str">
            <v>pc</v>
          </cell>
          <cell r="H32">
            <v>3</v>
          </cell>
          <cell r="I32">
            <v>29.39</v>
          </cell>
          <cell r="J32">
            <v>88.17</v>
          </cell>
          <cell r="K32">
            <v>29.39</v>
          </cell>
          <cell r="L32">
            <v>88.17</v>
          </cell>
          <cell r="O32">
            <v>21.49</v>
          </cell>
          <cell r="P32">
            <v>3.2</v>
          </cell>
          <cell r="Q32" t="str">
            <v>0532</v>
          </cell>
          <cell r="R32">
            <v>0</v>
          </cell>
          <cell r="S32">
            <v>0</v>
          </cell>
          <cell r="T32">
            <v>0</v>
          </cell>
          <cell r="U32">
            <v>0</v>
          </cell>
          <cell r="V32">
            <v>0</v>
          </cell>
        </row>
        <row r="33">
          <cell r="B33">
            <v>2404</v>
          </cell>
          <cell r="C33">
            <v>0</v>
          </cell>
          <cell r="D33" t="str">
            <v>F</v>
          </cell>
          <cell r="E33" t="str">
            <v>3.5.10.2.4</v>
          </cell>
          <cell r="F33" t="str">
            <v xml:space="preserve">Arruela de Borracha para Flange PN 10 DN 150 mm </v>
          </cell>
          <cell r="G33" t="str">
            <v>und</v>
          </cell>
          <cell r="H33">
            <v>57</v>
          </cell>
          <cell r="I33">
            <v>40.729999999999997</v>
          </cell>
          <cell r="J33">
            <v>2321.61</v>
          </cell>
          <cell r="K33">
            <v>40.729999999999997</v>
          </cell>
          <cell r="L33">
            <v>2321.61</v>
          </cell>
          <cell r="O33">
            <v>21.49</v>
          </cell>
          <cell r="P33">
            <v>3.2</v>
          </cell>
          <cell r="Q33" t="str">
            <v>0532</v>
          </cell>
          <cell r="R33">
            <v>0</v>
          </cell>
          <cell r="S33">
            <v>0</v>
          </cell>
          <cell r="T33">
            <v>0</v>
          </cell>
          <cell r="U33">
            <v>0</v>
          </cell>
          <cell r="V33">
            <v>0</v>
          </cell>
        </row>
        <row r="34">
          <cell r="B34">
            <v>409</v>
          </cell>
          <cell r="C34">
            <v>0</v>
          </cell>
          <cell r="D34" t="str">
            <v>F</v>
          </cell>
          <cell r="E34" t="str">
            <v>7.1.4.22</v>
          </cell>
          <cell r="F34" t="str">
            <v>Arruelas borracha p/ flanges PN 10 DN 150 0,060 kg</v>
          </cell>
          <cell r="G34" t="str">
            <v>pc</v>
          </cell>
          <cell r="H34">
            <v>6</v>
          </cell>
          <cell r="I34">
            <v>40.729999999999997</v>
          </cell>
          <cell r="J34">
            <v>244.38</v>
          </cell>
          <cell r="K34">
            <v>40.729999999999997</v>
          </cell>
          <cell r="L34">
            <v>244.38</v>
          </cell>
          <cell r="O34">
            <v>21.49</v>
          </cell>
          <cell r="P34">
            <v>3.2</v>
          </cell>
          <cell r="Q34" t="str">
            <v>0532</v>
          </cell>
          <cell r="R34">
            <v>0</v>
          </cell>
          <cell r="S34">
            <v>0</v>
          </cell>
          <cell r="T34">
            <v>0</v>
          </cell>
          <cell r="U34">
            <v>0</v>
          </cell>
          <cell r="V34">
            <v>0</v>
          </cell>
        </row>
        <row r="35">
          <cell r="B35">
            <v>979</v>
          </cell>
          <cell r="C35">
            <v>0</v>
          </cell>
          <cell r="D35" t="str">
            <v>F</v>
          </cell>
          <cell r="E35" t="str">
            <v>7.5.3.2.6</v>
          </cell>
          <cell r="F35" t="str">
            <v xml:space="preserve">Arruela de Borracha para Flange PN 10 DN 200 mm </v>
          </cell>
          <cell r="G35" t="str">
            <v>und.</v>
          </cell>
          <cell r="H35">
            <v>265</v>
          </cell>
          <cell r="I35">
            <v>50.35</v>
          </cell>
          <cell r="J35">
            <v>13342.75</v>
          </cell>
          <cell r="K35">
            <v>50.35</v>
          </cell>
          <cell r="L35">
            <v>13342.75</v>
          </cell>
          <cell r="O35">
            <v>21.49</v>
          </cell>
          <cell r="P35">
            <v>3.2</v>
          </cell>
          <cell r="Q35" t="str">
            <v>0532</v>
          </cell>
          <cell r="R35">
            <v>0</v>
          </cell>
          <cell r="S35">
            <v>0</v>
          </cell>
          <cell r="T35">
            <v>0</v>
          </cell>
          <cell r="U35">
            <v>0</v>
          </cell>
          <cell r="V35">
            <v>0</v>
          </cell>
        </row>
        <row r="36">
          <cell r="B36">
            <v>410</v>
          </cell>
          <cell r="C36">
            <v>0</v>
          </cell>
          <cell r="D36" t="str">
            <v>F</v>
          </cell>
          <cell r="E36" t="str">
            <v>7.1.4.23</v>
          </cell>
          <cell r="F36" t="str">
            <v>Arruelas borracha p/ flanges PN 10 DN 200 0,090 kg</v>
          </cell>
          <cell r="G36" t="str">
            <v>pc</v>
          </cell>
          <cell r="H36">
            <v>3</v>
          </cell>
          <cell r="I36">
            <v>50.35</v>
          </cell>
          <cell r="J36">
            <v>151.05000000000001</v>
          </cell>
          <cell r="K36">
            <v>50.35</v>
          </cell>
          <cell r="L36">
            <v>151.05000000000001</v>
          </cell>
          <cell r="O36" t="str">
            <v>-</v>
          </cell>
          <cell r="P36" t="str">
            <v>-</v>
          </cell>
          <cell r="Q36" t="str">
            <v>-</v>
          </cell>
          <cell r="R36">
            <v>0</v>
          </cell>
          <cell r="S36">
            <v>0</v>
          </cell>
          <cell r="T36">
            <v>0</v>
          </cell>
          <cell r="U36">
            <v>0</v>
          </cell>
          <cell r="V36">
            <v>0</v>
          </cell>
        </row>
        <row r="37">
          <cell r="B37">
            <v>2402</v>
          </cell>
          <cell r="C37">
            <v>0</v>
          </cell>
          <cell r="D37" t="str">
            <v>F</v>
          </cell>
          <cell r="E37" t="str">
            <v>3.5.10.2.2</v>
          </cell>
          <cell r="F37" t="str">
            <v xml:space="preserve">Arruela de Borracha para Flange PN 10 DN 250 mm </v>
          </cell>
          <cell r="G37" t="str">
            <v>und</v>
          </cell>
          <cell r="H37">
            <v>11</v>
          </cell>
          <cell r="I37">
            <v>98.89</v>
          </cell>
          <cell r="J37">
            <v>1087.79</v>
          </cell>
          <cell r="K37">
            <v>98.89</v>
          </cell>
          <cell r="L37">
            <v>1087.79</v>
          </cell>
          <cell r="O37">
            <v>8.7899999999999991</v>
          </cell>
          <cell r="P37">
            <v>0.02</v>
          </cell>
          <cell r="Q37" t="str">
            <v>7592</v>
          </cell>
          <cell r="R37">
            <v>0</v>
          </cell>
          <cell r="S37">
            <v>0</v>
          </cell>
          <cell r="T37">
            <v>0</v>
          </cell>
          <cell r="U37">
            <v>0</v>
          </cell>
          <cell r="V37">
            <v>0</v>
          </cell>
        </row>
        <row r="38">
          <cell r="B38">
            <v>980</v>
          </cell>
          <cell r="C38">
            <v>0</v>
          </cell>
          <cell r="D38" t="str">
            <v>F</v>
          </cell>
          <cell r="E38" t="str">
            <v>7.5.3.2.7</v>
          </cell>
          <cell r="F38" t="str">
            <v xml:space="preserve">Arruela de Borracha para Flange PN 10 DN 300 mm </v>
          </cell>
          <cell r="G38" t="str">
            <v>und.</v>
          </cell>
          <cell r="H38">
            <v>14</v>
          </cell>
          <cell r="I38">
            <v>178.41</v>
          </cell>
          <cell r="J38">
            <v>2497.7399999999998</v>
          </cell>
          <cell r="K38">
            <v>178.41</v>
          </cell>
          <cell r="L38">
            <v>2497.7399999999998</v>
          </cell>
          <cell r="O38" t="str">
            <v>-</v>
          </cell>
          <cell r="P38" t="str">
            <v>-</v>
          </cell>
          <cell r="Q38" t="str">
            <v>-</v>
          </cell>
          <cell r="R38">
            <v>0</v>
          </cell>
          <cell r="S38">
            <v>0</v>
          </cell>
          <cell r="T38">
            <v>0</v>
          </cell>
          <cell r="U38">
            <v>0</v>
          </cell>
          <cell r="V38">
            <v>0</v>
          </cell>
        </row>
        <row r="39">
          <cell r="B39">
            <v>1130</v>
          </cell>
          <cell r="C39">
            <v>0</v>
          </cell>
          <cell r="D39" t="str">
            <v>F</v>
          </cell>
          <cell r="E39" t="str">
            <v>8.3.4.2</v>
          </cell>
          <cell r="F39" t="str">
            <v>Arruela borracha p/ flange pn10 dn  300 0,140 kg</v>
          </cell>
          <cell r="G39" t="str">
            <v>pc</v>
          </cell>
          <cell r="H39">
            <v>32</v>
          </cell>
          <cell r="I39">
            <v>178.41</v>
          </cell>
          <cell r="J39">
            <v>5709.12</v>
          </cell>
          <cell r="K39">
            <v>178.41</v>
          </cell>
          <cell r="L39">
            <v>5709.12</v>
          </cell>
          <cell r="O39" t="str">
            <v>-</v>
          </cell>
          <cell r="P39" t="str">
            <v>-</v>
          </cell>
          <cell r="Q39" t="str">
            <v>-</v>
          </cell>
          <cell r="R39" t="str">
            <v>73982/001</v>
          </cell>
          <cell r="S39" t="str">
            <v>ALVENARIA EM TIJOLO CERAMICO FURADO 10X20X20CM, 1/2 VEZ, ASSENTADO EM ARGAMASSA TRACO 1:2:8 (CIMENTO, CAL E AREIA), JUNTAS 12MM</v>
          </cell>
          <cell r="T39" t="str">
            <v>M2</v>
          </cell>
          <cell r="U39">
            <v>20.170000000000002</v>
          </cell>
          <cell r="V39">
            <v>1.42</v>
          </cell>
        </row>
        <row r="40">
          <cell r="B40">
            <v>2698</v>
          </cell>
          <cell r="C40">
            <v>0</v>
          </cell>
          <cell r="D40" t="str">
            <v>F</v>
          </cell>
          <cell r="E40" t="str">
            <v>4.5.10.2.1</v>
          </cell>
          <cell r="F40" t="str">
            <v xml:space="preserve">Arruela de Borracha para Flange PN 10 DN 350 mm </v>
          </cell>
          <cell r="G40" t="str">
            <v>und</v>
          </cell>
          <cell r="H40">
            <v>1</v>
          </cell>
          <cell r="I40">
            <v>218.44</v>
          </cell>
          <cell r="J40">
            <v>218.44</v>
          </cell>
          <cell r="K40">
            <v>218.44</v>
          </cell>
          <cell r="L40">
            <v>218.44</v>
          </cell>
          <cell r="O40" t="str">
            <v>-</v>
          </cell>
          <cell r="P40" t="str">
            <v>-</v>
          </cell>
          <cell r="Q40" t="str">
            <v>-</v>
          </cell>
          <cell r="R40">
            <v>0</v>
          </cell>
          <cell r="S40">
            <v>0</v>
          </cell>
          <cell r="T40">
            <v>0</v>
          </cell>
          <cell r="U40">
            <v>0</v>
          </cell>
          <cell r="V40">
            <v>0</v>
          </cell>
        </row>
        <row r="41">
          <cell r="B41">
            <v>981</v>
          </cell>
          <cell r="C41">
            <v>0</v>
          </cell>
          <cell r="D41" t="str">
            <v>F</v>
          </cell>
          <cell r="E41" t="str">
            <v>7.5.3.2.8</v>
          </cell>
          <cell r="F41" t="str">
            <v xml:space="preserve">Arruela de Borracha para Flange PN 10 DN 400 mm </v>
          </cell>
          <cell r="G41" t="str">
            <v>und.</v>
          </cell>
          <cell r="H41">
            <v>47</v>
          </cell>
          <cell r="I41">
            <v>235.4</v>
          </cell>
          <cell r="J41">
            <v>11063.8</v>
          </cell>
          <cell r="K41">
            <v>235.4</v>
          </cell>
          <cell r="L41">
            <v>11063.8</v>
          </cell>
          <cell r="O41" t="str">
            <v>-</v>
          </cell>
          <cell r="P41" t="str">
            <v>-</v>
          </cell>
          <cell r="Q41" t="str">
            <v>-</v>
          </cell>
          <cell r="R41">
            <v>0</v>
          </cell>
          <cell r="S41">
            <v>0</v>
          </cell>
          <cell r="T41">
            <v>0</v>
          </cell>
          <cell r="U41">
            <v>0</v>
          </cell>
          <cell r="V41">
            <v>0</v>
          </cell>
        </row>
        <row r="42">
          <cell r="B42">
            <v>422</v>
          </cell>
          <cell r="C42">
            <v>0</v>
          </cell>
          <cell r="D42" t="str">
            <v>F</v>
          </cell>
          <cell r="E42" t="str">
            <v>7.1.5.11</v>
          </cell>
          <cell r="F42" t="str">
            <v>Arruelas borracha p/ flanges  DN400  0,200kg</v>
          </cell>
          <cell r="G42" t="str">
            <v>pc</v>
          </cell>
          <cell r="H42">
            <v>3</v>
          </cell>
          <cell r="I42">
            <v>235.4</v>
          </cell>
          <cell r="J42">
            <v>706.2</v>
          </cell>
          <cell r="K42">
            <v>235.4</v>
          </cell>
          <cell r="L42">
            <v>706.2</v>
          </cell>
          <cell r="O42" t="str">
            <v>-</v>
          </cell>
          <cell r="P42" t="str">
            <v>-</v>
          </cell>
          <cell r="Q42" t="str">
            <v>-</v>
          </cell>
          <cell r="R42">
            <v>0</v>
          </cell>
          <cell r="S42">
            <v>0</v>
          </cell>
          <cell r="T42">
            <v>0</v>
          </cell>
          <cell r="U42">
            <v>0</v>
          </cell>
          <cell r="V42">
            <v>0</v>
          </cell>
        </row>
        <row r="43">
          <cell r="B43">
            <v>138</v>
          </cell>
          <cell r="C43">
            <v>0</v>
          </cell>
          <cell r="D43" t="str">
            <v>F</v>
          </cell>
          <cell r="E43" t="str">
            <v>3.3.3.6</v>
          </cell>
          <cell r="F43" t="str">
            <v>Arruela de Borracha para Flange PN 10 DN 500 mm</v>
          </cell>
          <cell r="G43" t="str">
            <v>un</v>
          </cell>
          <cell r="H43">
            <v>8</v>
          </cell>
          <cell r="I43">
            <v>241.74</v>
          </cell>
          <cell r="J43">
            <v>1933.92</v>
          </cell>
          <cell r="K43">
            <v>241.74</v>
          </cell>
          <cell r="L43">
            <v>1933.92</v>
          </cell>
          <cell r="O43">
            <v>43.23</v>
          </cell>
          <cell r="P43">
            <v>1.56</v>
          </cell>
          <cell r="Q43" t="str">
            <v>73937/001</v>
          </cell>
          <cell r="R43">
            <v>0</v>
          </cell>
          <cell r="S43">
            <v>0</v>
          </cell>
          <cell r="T43">
            <v>0</v>
          </cell>
          <cell r="U43">
            <v>0</v>
          </cell>
          <cell r="V43">
            <v>0</v>
          </cell>
        </row>
        <row r="44">
          <cell r="B44">
            <v>137</v>
          </cell>
          <cell r="C44">
            <v>0</v>
          </cell>
          <cell r="D44" t="str">
            <v>F</v>
          </cell>
          <cell r="E44" t="str">
            <v>3.3.3.5</v>
          </cell>
          <cell r="F44" t="str">
            <v>Arruela de Borracha para Flange PN 10 DN 600 mm</v>
          </cell>
          <cell r="G44" t="str">
            <v>un</v>
          </cell>
          <cell r="H44">
            <v>10</v>
          </cell>
          <cell r="I44">
            <v>502.88</v>
          </cell>
          <cell r="J44">
            <v>5028.8</v>
          </cell>
          <cell r="K44">
            <v>502.88</v>
          </cell>
          <cell r="L44">
            <v>5028.8</v>
          </cell>
          <cell r="O44">
            <v>306.52999999999997</v>
          </cell>
          <cell r="P44">
            <v>-1.18</v>
          </cell>
          <cell r="Q44" t="str">
            <v>74209/001</v>
          </cell>
          <cell r="R44">
            <v>0</v>
          </cell>
          <cell r="S44">
            <v>0</v>
          </cell>
          <cell r="T44">
            <v>0</v>
          </cell>
          <cell r="U44">
            <v>0</v>
          </cell>
          <cell r="V44">
            <v>0</v>
          </cell>
        </row>
        <row r="45">
          <cell r="B45">
            <v>3480</v>
          </cell>
          <cell r="C45">
            <v>0</v>
          </cell>
          <cell r="D45" t="str">
            <v>F</v>
          </cell>
          <cell r="E45" t="str">
            <v>7.5.10.2.1</v>
          </cell>
          <cell r="F45" t="str">
            <v xml:space="preserve">Arruela de Borracha para Flange PN 10 DN 800 mm </v>
          </cell>
          <cell r="G45" t="str">
            <v>und</v>
          </cell>
          <cell r="H45">
            <v>1</v>
          </cell>
          <cell r="I45">
            <v>1110.92</v>
          </cell>
          <cell r="J45">
            <v>1110.92</v>
          </cell>
          <cell r="K45">
            <v>1110.92</v>
          </cell>
          <cell r="L45">
            <v>1110.92</v>
          </cell>
          <cell r="O45" t="str">
            <v>-</v>
          </cell>
          <cell r="P45" t="str">
            <v>-</v>
          </cell>
          <cell r="Q45" t="str">
            <v>-</v>
          </cell>
          <cell r="R45" t="str">
            <v>74254/003</v>
          </cell>
          <cell r="S45" t="str">
            <v>CORTE/DOBRA E COLOCACAO DE ARMADURA ACO CA-50/60 (NAO INCLUI O ACO)</v>
          </cell>
          <cell r="T45" t="str">
            <v>KG</v>
          </cell>
          <cell r="U45">
            <v>1.27</v>
          </cell>
          <cell r="V45">
            <v>-4.88</v>
          </cell>
        </row>
        <row r="46">
          <cell r="B46">
            <v>4405</v>
          </cell>
          <cell r="C46">
            <v>0</v>
          </cell>
          <cell r="D46" t="str">
            <v>F</v>
          </cell>
          <cell r="E46" t="str">
            <v>12.2.1.1</v>
          </cell>
          <cell r="F46" t="str">
            <v xml:space="preserve">Arruela galvanizada Ø16mm  </v>
          </cell>
          <cell r="G46" t="str">
            <v>un</v>
          </cell>
          <cell r="H46">
            <v>5</v>
          </cell>
          <cell r="I46">
            <v>1.44</v>
          </cell>
          <cell r="J46">
            <v>7.2</v>
          </cell>
          <cell r="K46">
            <v>1.44</v>
          </cell>
          <cell r="L46">
            <v>7.2</v>
          </cell>
          <cell r="O46">
            <v>108.13</v>
          </cell>
          <cell r="P46">
            <v>2.65</v>
          </cell>
          <cell r="Q46" t="str">
            <v>74242/001</v>
          </cell>
          <cell r="R46">
            <v>0</v>
          </cell>
          <cell r="S46">
            <v>0</v>
          </cell>
          <cell r="T46">
            <v>0</v>
          </cell>
          <cell r="U46">
            <v>0</v>
          </cell>
          <cell r="V46">
            <v>0</v>
          </cell>
        </row>
        <row r="47">
          <cell r="B47">
            <v>247</v>
          </cell>
          <cell r="C47">
            <v>0</v>
          </cell>
          <cell r="D47" t="str">
            <v>F</v>
          </cell>
          <cell r="E47" t="str">
            <v>4.4.2.6</v>
          </cell>
          <cell r="F47" t="str">
            <v>Arruela p/ juntas flangeadas p/ DN 300 0,080 kg</v>
          </cell>
          <cell r="G47" t="str">
            <v>pc</v>
          </cell>
          <cell r="H47">
            <v>12</v>
          </cell>
          <cell r="I47">
            <v>178.41</v>
          </cell>
          <cell r="J47">
            <v>2140.92</v>
          </cell>
          <cell r="K47">
            <v>178.41</v>
          </cell>
          <cell r="L47">
            <v>2140.92</v>
          </cell>
          <cell r="O47">
            <v>158.33000000000001</v>
          </cell>
          <cell r="P47">
            <v>-0.53</v>
          </cell>
          <cell r="Q47" t="str">
            <v>74210/001</v>
          </cell>
          <cell r="R47">
            <v>0</v>
          </cell>
          <cell r="S47">
            <v>0</v>
          </cell>
          <cell r="T47">
            <v>0</v>
          </cell>
          <cell r="U47">
            <v>0</v>
          </cell>
          <cell r="V47">
            <v>0</v>
          </cell>
        </row>
        <row r="48">
          <cell r="B48">
            <v>248</v>
          </cell>
          <cell r="C48">
            <v>0</v>
          </cell>
          <cell r="D48" t="str">
            <v>F</v>
          </cell>
          <cell r="E48" t="str">
            <v>4.4.2.7</v>
          </cell>
          <cell r="F48" t="str">
            <v>Arruela p/ juntas flangeadas p/ DN 400 0,130 kg</v>
          </cell>
          <cell r="G48" t="str">
            <v>pc</v>
          </cell>
          <cell r="H48">
            <v>60</v>
          </cell>
          <cell r="I48">
            <v>235.4</v>
          </cell>
          <cell r="J48">
            <v>14124</v>
          </cell>
          <cell r="K48">
            <v>235.4</v>
          </cell>
          <cell r="L48">
            <v>14124</v>
          </cell>
          <cell r="O48" t="str">
            <v>-</v>
          </cell>
          <cell r="P48" t="str">
            <v>-</v>
          </cell>
          <cell r="Q48" t="str">
            <v>-</v>
          </cell>
          <cell r="R48">
            <v>0</v>
          </cell>
          <cell r="S48">
            <v>0</v>
          </cell>
          <cell r="T48">
            <v>0</v>
          </cell>
          <cell r="U48">
            <v>0</v>
          </cell>
          <cell r="V48">
            <v>0</v>
          </cell>
        </row>
        <row r="49">
          <cell r="B49">
            <v>249</v>
          </cell>
          <cell r="C49">
            <v>0</v>
          </cell>
          <cell r="D49" t="str">
            <v>F</v>
          </cell>
          <cell r="E49" t="str">
            <v>4.4.2.8</v>
          </cell>
          <cell r="F49" t="str">
            <v>Arruela p/ juntas flangeadas p/ DN 500 0,590 kg</v>
          </cell>
          <cell r="G49" t="str">
            <v>pc</v>
          </cell>
          <cell r="H49">
            <v>60</v>
          </cell>
          <cell r="I49">
            <v>241.74</v>
          </cell>
          <cell r="J49">
            <v>14504.4</v>
          </cell>
          <cell r="K49">
            <v>241.74</v>
          </cell>
          <cell r="L49">
            <v>14504.4</v>
          </cell>
          <cell r="O49" t="str">
            <v>-</v>
          </cell>
          <cell r="P49" t="str">
            <v>-</v>
          </cell>
          <cell r="Q49" t="str">
            <v>-</v>
          </cell>
          <cell r="R49">
            <v>0</v>
          </cell>
          <cell r="S49">
            <v>0</v>
          </cell>
          <cell r="T49">
            <v>0</v>
          </cell>
          <cell r="U49">
            <v>0</v>
          </cell>
          <cell r="V49">
            <v>0</v>
          </cell>
        </row>
        <row r="50">
          <cell r="B50">
            <v>250</v>
          </cell>
          <cell r="C50">
            <v>0</v>
          </cell>
          <cell r="D50" t="str">
            <v>F</v>
          </cell>
          <cell r="E50" t="str">
            <v>4.4.2.9</v>
          </cell>
          <cell r="F50" t="str">
            <v>Arruela p/ juntas flangeadas p/ DN 600 0,280 kg</v>
          </cell>
          <cell r="G50" t="str">
            <v>pc</v>
          </cell>
          <cell r="H50">
            <v>50</v>
          </cell>
          <cell r="I50">
            <v>502.88</v>
          </cell>
          <cell r="J50">
            <v>25144</v>
          </cell>
          <cell r="K50">
            <v>502.88</v>
          </cell>
          <cell r="L50">
            <v>25144</v>
          </cell>
          <cell r="O50">
            <v>4.22</v>
          </cell>
          <cell r="P50">
            <v>1.08</v>
          </cell>
          <cell r="Q50" t="str">
            <v>73677</v>
          </cell>
          <cell r="R50">
            <v>0</v>
          </cell>
          <cell r="S50">
            <v>0</v>
          </cell>
          <cell r="T50">
            <v>0</v>
          </cell>
          <cell r="U50">
            <v>0</v>
          </cell>
          <cell r="V50">
            <v>0</v>
          </cell>
        </row>
        <row r="51">
          <cell r="B51">
            <v>251</v>
          </cell>
          <cell r="C51">
            <v>0</v>
          </cell>
          <cell r="D51" t="str">
            <v>F</v>
          </cell>
          <cell r="E51" t="str">
            <v>4.4.2.10</v>
          </cell>
          <cell r="F51" t="str">
            <v>Arruela p/ juntas flangeadas p/ DN 1000 2,371 kg</v>
          </cell>
          <cell r="G51" t="str">
            <v>pc</v>
          </cell>
          <cell r="H51">
            <v>6</v>
          </cell>
          <cell r="I51">
            <v>1424.11</v>
          </cell>
          <cell r="J51">
            <v>8544.66</v>
          </cell>
          <cell r="K51">
            <v>1424.11</v>
          </cell>
          <cell r="L51">
            <v>8544.66</v>
          </cell>
          <cell r="O51">
            <v>1.33</v>
          </cell>
          <cell r="P51">
            <v>-1.96</v>
          </cell>
          <cell r="Q51" t="str">
            <v>73678</v>
          </cell>
          <cell r="R51">
            <v>0</v>
          </cell>
          <cell r="S51">
            <v>0</v>
          </cell>
          <cell r="T51">
            <v>0</v>
          </cell>
          <cell r="U51">
            <v>0</v>
          </cell>
          <cell r="V51">
            <v>0</v>
          </cell>
        </row>
        <row r="52">
          <cell r="B52">
            <v>1705</v>
          </cell>
          <cell r="C52">
            <v>0</v>
          </cell>
          <cell r="D52" t="str">
            <v>F</v>
          </cell>
          <cell r="E52" t="str">
            <v>15.5.1.15</v>
          </cell>
          <cell r="F52" t="str">
            <v>Arruela quadrada 38mm c/furo de 14mm</v>
          </cell>
          <cell r="G52" t="str">
            <v>un</v>
          </cell>
          <cell r="H52">
            <v>36</v>
          </cell>
          <cell r="I52">
            <v>0.72</v>
          </cell>
          <cell r="J52">
            <v>25.92</v>
          </cell>
          <cell r="K52">
            <v>0.72</v>
          </cell>
          <cell r="L52">
            <v>25.92</v>
          </cell>
          <cell r="O52" t="str">
            <v>-</v>
          </cell>
          <cell r="P52" t="str">
            <v>-</v>
          </cell>
          <cell r="Q52" t="str">
            <v>-</v>
          </cell>
          <cell r="R52">
            <v>0</v>
          </cell>
          <cell r="S52">
            <v>0</v>
          </cell>
          <cell r="T52">
            <v>0</v>
          </cell>
          <cell r="U52">
            <v>0</v>
          </cell>
          <cell r="V52">
            <v>0</v>
          </cell>
        </row>
        <row r="53">
          <cell r="B53">
            <v>1706</v>
          </cell>
          <cell r="C53">
            <v>0</v>
          </cell>
          <cell r="D53" t="str">
            <v>F</v>
          </cell>
          <cell r="E53" t="str">
            <v>15.5.1.16</v>
          </cell>
          <cell r="F53" t="str">
            <v>Arruela quadrada 38mm c/furo de 18mm</v>
          </cell>
          <cell r="G53" t="str">
            <v>un</v>
          </cell>
          <cell r="H53">
            <v>36</v>
          </cell>
          <cell r="I53">
            <v>1.31</v>
          </cell>
          <cell r="J53">
            <v>47.16</v>
          </cell>
          <cell r="K53">
            <v>1.31</v>
          </cell>
          <cell r="L53">
            <v>47.16</v>
          </cell>
          <cell r="O53" t="str">
            <v>-</v>
          </cell>
          <cell r="P53" t="str">
            <v>-</v>
          </cell>
          <cell r="Q53" t="str">
            <v>-</v>
          </cell>
          <cell r="R53">
            <v>0</v>
          </cell>
          <cell r="S53">
            <v>0</v>
          </cell>
          <cell r="T53">
            <v>0</v>
          </cell>
          <cell r="U53">
            <v>0</v>
          </cell>
          <cell r="V53">
            <v>0</v>
          </cell>
        </row>
        <row r="54">
          <cell r="B54">
            <v>4427</v>
          </cell>
          <cell r="C54">
            <v>0</v>
          </cell>
          <cell r="D54" t="str">
            <v>F</v>
          </cell>
          <cell r="E54" t="str">
            <v>12.2.1.1</v>
          </cell>
          <cell r="F54" t="str">
            <v>Base para rele fotoeletrico, mod. B - 10a, ref. Tecnowatt ou similar</v>
          </cell>
          <cell r="G54" t="str">
            <v>un</v>
          </cell>
          <cell r="H54">
            <v>23</v>
          </cell>
          <cell r="I54">
            <v>22.36</v>
          </cell>
          <cell r="J54">
            <v>514.28</v>
          </cell>
          <cell r="K54">
            <v>22.36</v>
          </cell>
          <cell r="L54">
            <v>514.28</v>
          </cell>
          <cell r="O54" t="str">
            <v>-</v>
          </cell>
          <cell r="P54" t="str">
            <v>-</v>
          </cell>
          <cell r="Q54" t="str">
            <v>-</v>
          </cell>
          <cell r="R54">
            <v>0</v>
          </cell>
          <cell r="S54">
            <v>0</v>
          </cell>
          <cell r="T54">
            <v>0</v>
          </cell>
          <cell r="U54">
            <v>0</v>
          </cell>
          <cell r="V54">
            <v>0</v>
          </cell>
        </row>
        <row r="55">
          <cell r="B55">
            <v>1116</v>
          </cell>
          <cell r="C55">
            <v>0</v>
          </cell>
          <cell r="D55" t="str">
            <v>F</v>
          </cell>
          <cell r="E55" t="str">
            <v>8.3.2.7</v>
          </cell>
          <cell r="F55" t="str">
            <v>Bastidor ("rack") plc lc-700 smar</v>
          </cell>
          <cell r="G55" t="str">
            <v>un</v>
          </cell>
          <cell r="H55">
            <v>3</v>
          </cell>
          <cell r="I55">
            <v>1140</v>
          </cell>
          <cell r="J55">
            <v>3420</v>
          </cell>
          <cell r="K55">
            <v>1140</v>
          </cell>
          <cell r="L55">
            <v>3420</v>
          </cell>
          <cell r="O55" t="str">
            <v>-</v>
          </cell>
          <cell r="P55" t="str">
            <v>-</v>
          </cell>
          <cell r="Q55" t="str">
            <v>-</v>
          </cell>
          <cell r="R55">
            <v>0</v>
          </cell>
          <cell r="S55">
            <v>0</v>
          </cell>
          <cell r="T55">
            <v>0</v>
          </cell>
          <cell r="U55">
            <v>0</v>
          </cell>
          <cell r="V55">
            <v>0</v>
          </cell>
        </row>
        <row r="56">
          <cell r="B56">
            <v>1628</v>
          </cell>
          <cell r="C56">
            <v>0</v>
          </cell>
          <cell r="D56" t="str">
            <v>F</v>
          </cell>
          <cell r="E56" t="str">
            <v>15.2.2.19</v>
          </cell>
          <cell r="F56" t="str">
            <v>Braçadeira tipo "u", para eletroduto de aço galvanizado diametro ø3/4" ref.: 115-04 da mopa ou equivalente</v>
          </cell>
          <cell r="G56" t="str">
            <v>pÇ</v>
          </cell>
          <cell r="H56">
            <v>30</v>
          </cell>
          <cell r="I56">
            <v>4.3</v>
          </cell>
          <cell r="J56">
            <v>129</v>
          </cell>
          <cell r="K56">
            <v>4.3</v>
          </cell>
          <cell r="L56">
            <v>129</v>
          </cell>
          <cell r="O56" t="str">
            <v>-</v>
          </cell>
          <cell r="P56" t="str">
            <v>-</v>
          </cell>
          <cell r="Q56" t="str">
            <v>-</v>
          </cell>
          <cell r="R56">
            <v>0</v>
          </cell>
          <cell r="S56">
            <v>0</v>
          </cell>
          <cell r="T56">
            <v>0</v>
          </cell>
          <cell r="U56">
            <v>0</v>
          </cell>
          <cell r="V56">
            <v>0</v>
          </cell>
        </row>
        <row r="57">
          <cell r="B57">
            <v>1629</v>
          </cell>
          <cell r="C57">
            <v>0</v>
          </cell>
          <cell r="D57" t="str">
            <v>F</v>
          </cell>
          <cell r="E57" t="str">
            <v>15.2.2.20</v>
          </cell>
          <cell r="F57" t="str">
            <v>Braçadeira tipo "u" para eletroduto de aço galvanizado 1"</v>
          </cell>
          <cell r="G57" t="str">
            <v>pÇ</v>
          </cell>
          <cell r="H57">
            <v>12</v>
          </cell>
          <cell r="I57">
            <v>4.88</v>
          </cell>
          <cell r="J57">
            <v>58.56</v>
          </cell>
          <cell r="K57">
            <v>4.88</v>
          </cell>
          <cell r="L57">
            <v>58.56</v>
          </cell>
          <cell r="O57" t="str">
            <v>-</v>
          </cell>
          <cell r="P57" t="str">
            <v>-</v>
          </cell>
          <cell r="Q57" t="str">
            <v>-</v>
          </cell>
          <cell r="R57">
            <v>0</v>
          </cell>
          <cell r="S57">
            <v>0</v>
          </cell>
          <cell r="T57">
            <v>0</v>
          </cell>
          <cell r="U57">
            <v>0</v>
          </cell>
          <cell r="V57">
            <v>0</v>
          </cell>
        </row>
        <row r="58">
          <cell r="B58">
            <v>4426</v>
          </cell>
          <cell r="C58">
            <v>0</v>
          </cell>
          <cell r="D58" t="str">
            <v>F</v>
          </cell>
          <cell r="E58" t="str">
            <v>12.2.1.1</v>
          </cell>
          <cell r="F58" t="str">
            <v>Braço em aço galvanizado para iluminação Pública 2000mm</v>
          </cell>
          <cell r="G58" t="str">
            <v>un</v>
          </cell>
          <cell r="H58">
            <v>5</v>
          </cell>
          <cell r="I58">
            <v>110.34</v>
          </cell>
          <cell r="J58">
            <v>551.70000000000005</v>
          </cell>
          <cell r="K58">
            <v>110.34</v>
          </cell>
          <cell r="L58">
            <v>551.70000000000005</v>
          </cell>
          <cell r="O58" t="str">
            <v>-</v>
          </cell>
          <cell r="P58" t="str">
            <v>-</v>
          </cell>
          <cell r="Q58" t="str">
            <v>-</v>
          </cell>
          <cell r="R58">
            <v>0</v>
          </cell>
          <cell r="S58">
            <v>0</v>
          </cell>
          <cell r="T58">
            <v>0</v>
          </cell>
          <cell r="U58">
            <v>0</v>
          </cell>
          <cell r="V58">
            <v>0</v>
          </cell>
        </row>
        <row r="59">
          <cell r="B59">
            <v>4864</v>
          </cell>
          <cell r="C59">
            <v>0</v>
          </cell>
          <cell r="D59" t="str">
            <v>F</v>
          </cell>
          <cell r="E59" t="str">
            <v>12.4.1.1.14</v>
          </cell>
          <cell r="F59" t="str">
            <v>Cabeçote de alumínio Elbow DN 1 1/2"</v>
          </cell>
          <cell r="G59" t="str">
            <v>un</v>
          </cell>
          <cell r="H59">
            <v>3</v>
          </cell>
          <cell r="I59">
            <v>23</v>
          </cell>
          <cell r="J59">
            <v>69</v>
          </cell>
          <cell r="K59">
            <v>23</v>
          </cell>
          <cell r="L59">
            <v>69</v>
          </cell>
          <cell r="O59" t="str">
            <v>-</v>
          </cell>
          <cell r="P59" t="str">
            <v>-</v>
          </cell>
          <cell r="Q59" t="str">
            <v>-</v>
          </cell>
          <cell r="R59">
            <v>0</v>
          </cell>
          <cell r="S59">
            <v>0</v>
          </cell>
          <cell r="T59">
            <v>0</v>
          </cell>
          <cell r="U59">
            <v>0</v>
          </cell>
          <cell r="V59">
            <v>0</v>
          </cell>
        </row>
        <row r="60">
          <cell r="B60">
            <v>4638</v>
          </cell>
          <cell r="C60">
            <v>0</v>
          </cell>
          <cell r="D60" t="str">
            <v>F</v>
          </cell>
          <cell r="E60" t="str">
            <v>12.3.1.1.14</v>
          </cell>
          <cell r="F60" t="str">
            <v>Cabeçote de alumínio Elbow DN 2"</v>
          </cell>
          <cell r="G60" t="str">
            <v>un</v>
          </cell>
          <cell r="H60">
            <v>1</v>
          </cell>
          <cell r="I60">
            <v>27</v>
          </cell>
          <cell r="J60">
            <v>27</v>
          </cell>
          <cell r="K60">
            <v>27</v>
          </cell>
          <cell r="L60">
            <v>27</v>
          </cell>
          <cell r="O60" t="str">
            <v>-</v>
          </cell>
          <cell r="P60" t="str">
            <v>-</v>
          </cell>
          <cell r="Q60" t="str">
            <v>-</v>
          </cell>
          <cell r="R60">
            <v>0</v>
          </cell>
          <cell r="S60">
            <v>0</v>
          </cell>
          <cell r="T60">
            <v>0</v>
          </cell>
          <cell r="U60">
            <v>0</v>
          </cell>
          <cell r="V60">
            <v>0</v>
          </cell>
        </row>
        <row r="61">
          <cell r="B61">
            <v>4412</v>
          </cell>
          <cell r="C61">
            <v>0</v>
          </cell>
          <cell r="D61" t="str">
            <v>F</v>
          </cell>
          <cell r="E61" t="str">
            <v>12.2.1.1</v>
          </cell>
          <cell r="F61" t="str">
            <v>Cabeçote de alumínio Elbow DN 3"</v>
          </cell>
          <cell r="G61" t="str">
            <v>un</v>
          </cell>
          <cell r="H61">
            <v>1</v>
          </cell>
          <cell r="I61">
            <v>44</v>
          </cell>
          <cell r="J61">
            <v>44</v>
          </cell>
          <cell r="K61">
            <v>44</v>
          </cell>
          <cell r="L61">
            <v>44</v>
          </cell>
          <cell r="O61" t="str">
            <v>-</v>
          </cell>
          <cell r="P61" t="str">
            <v>-</v>
          </cell>
          <cell r="Q61" t="str">
            <v>-</v>
          </cell>
          <cell r="R61">
            <v>0</v>
          </cell>
          <cell r="S61">
            <v>0</v>
          </cell>
          <cell r="T61">
            <v>0</v>
          </cell>
          <cell r="U61">
            <v>0</v>
          </cell>
          <cell r="V61">
            <v>0</v>
          </cell>
        </row>
        <row r="62">
          <cell r="B62">
            <v>1718</v>
          </cell>
          <cell r="C62">
            <v>0</v>
          </cell>
          <cell r="D62" t="str">
            <v>F</v>
          </cell>
          <cell r="E62" t="str">
            <v>15.5.1.28</v>
          </cell>
          <cell r="F62" t="str">
            <v>Cabeçote de aluminio Elbow DN 3/4"</v>
          </cell>
          <cell r="G62" t="str">
            <v>un</v>
          </cell>
          <cell r="H62">
            <v>8</v>
          </cell>
          <cell r="I62">
            <v>19.8</v>
          </cell>
          <cell r="J62">
            <v>158.4</v>
          </cell>
          <cell r="K62">
            <v>19.8</v>
          </cell>
          <cell r="L62">
            <v>158.4</v>
          </cell>
          <cell r="O62" t="str">
            <v>-</v>
          </cell>
          <cell r="P62" t="str">
            <v>-</v>
          </cell>
          <cell r="Q62" t="str">
            <v>-</v>
          </cell>
          <cell r="R62">
            <v>0</v>
          </cell>
          <cell r="S62">
            <v>0</v>
          </cell>
          <cell r="T62">
            <v>0</v>
          </cell>
          <cell r="U62">
            <v>0</v>
          </cell>
          <cell r="V62">
            <v>0</v>
          </cell>
        </row>
        <row r="63">
          <cell r="B63">
            <v>1722</v>
          </cell>
          <cell r="C63">
            <v>0</v>
          </cell>
          <cell r="D63" t="str">
            <v>F</v>
          </cell>
          <cell r="E63" t="str">
            <v>15.5.1.32</v>
          </cell>
          <cell r="F63" t="str">
            <v>Cabeçote de aluminio Elbow DN 4"</v>
          </cell>
          <cell r="G63" t="str">
            <v>un</v>
          </cell>
          <cell r="H63">
            <v>6</v>
          </cell>
          <cell r="I63">
            <v>59.8</v>
          </cell>
          <cell r="J63">
            <v>358.8</v>
          </cell>
          <cell r="K63">
            <v>59.8</v>
          </cell>
          <cell r="L63">
            <v>358.8</v>
          </cell>
          <cell r="O63" t="str">
            <v>-</v>
          </cell>
          <cell r="P63" t="str">
            <v>-</v>
          </cell>
          <cell r="Q63" t="str">
            <v>-</v>
          </cell>
          <cell r="R63">
            <v>0</v>
          </cell>
          <cell r="S63">
            <v>0</v>
          </cell>
          <cell r="T63">
            <v>0</v>
          </cell>
          <cell r="U63">
            <v>0</v>
          </cell>
          <cell r="V63">
            <v>0</v>
          </cell>
        </row>
        <row r="64">
          <cell r="B64">
            <v>1711</v>
          </cell>
          <cell r="C64">
            <v>0</v>
          </cell>
          <cell r="D64" t="str">
            <v>F</v>
          </cell>
          <cell r="E64" t="str">
            <v>15.5.1.21</v>
          </cell>
          <cell r="F64" t="str">
            <v xml:space="preserve">Cabo de aço galvanizado 7 fios 1/4" SM </v>
          </cell>
          <cell r="G64" t="str">
            <v>m</v>
          </cell>
          <cell r="H64">
            <v>24</v>
          </cell>
          <cell r="I64">
            <v>2.4</v>
          </cell>
          <cell r="J64">
            <v>57.6</v>
          </cell>
          <cell r="K64">
            <v>2.4</v>
          </cell>
          <cell r="L64">
            <v>57.6</v>
          </cell>
          <cell r="O64" t="str">
            <v>-</v>
          </cell>
          <cell r="P64" t="str">
            <v>-</v>
          </cell>
          <cell r="Q64" t="str">
            <v>-</v>
          </cell>
          <cell r="R64">
            <v>0</v>
          </cell>
          <cell r="S64">
            <v>0</v>
          </cell>
          <cell r="T64">
            <v>0</v>
          </cell>
          <cell r="U64">
            <v>0</v>
          </cell>
          <cell r="V64">
            <v>0</v>
          </cell>
        </row>
        <row r="65">
          <cell r="B65">
            <v>5399</v>
          </cell>
          <cell r="C65">
            <v>0</v>
          </cell>
          <cell r="D65" t="str">
            <v>F</v>
          </cell>
          <cell r="E65" t="str">
            <v>12.6.4.1.3</v>
          </cell>
          <cell r="F65" t="str">
            <v>Cabo de cobre isolação para 0,6/1kv #6mm² sintenax da pirelli ou equivalente</v>
          </cell>
          <cell r="G65" t="str">
            <v>m</v>
          </cell>
          <cell r="H65">
            <v>40</v>
          </cell>
          <cell r="I65">
            <v>3.37</v>
          </cell>
          <cell r="J65">
            <v>134.80000000000001</v>
          </cell>
          <cell r="K65">
            <v>3.37</v>
          </cell>
          <cell r="L65">
            <v>134.80000000000001</v>
          </cell>
          <cell r="O65" t="str">
            <v>-</v>
          </cell>
          <cell r="P65" t="str">
            <v>-</v>
          </cell>
          <cell r="Q65" t="str">
            <v>-</v>
          </cell>
          <cell r="R65">
            <v>0</v>
          </cell>
          <cell r="S65">
            <v>0</v>
          </cell>
          <cell r="T65">
            <v>0</v>
          </cell>
          <cell r="U65">
            <v>0</v>
          </cell>
          <cell r="V65">
            <v>0</v>
          </cell>
        </row>
        <row r="66">
          <cell r="B66">
            <v>1613</v>
          </cell>
          <cell r="C66">
            <v>0</v>
          </cell>
          <cell r="D66" t="str">
            <v>F</v>
          </cell>
          <cell r="E66" t="str">
            <v>15.2.2.4</v>
          </cell>
          <cell r="F66" t="str">
            <v>Cabo de cobre isolação para 0,6/1kv # 10 mm² preto ref.: sintenax da pirelli ou equivalente</v>
          </cell>
          <cell r="G66" t="str">
            <v>m</v>
          </cell>
          <cell r="H66">
            <v>300</v>
          </cell>
          <cell r="I66">
            <v>5.17</v>
          </cell>
          <cell r="J66">
            <v>1551</v>
          </cell>
          <cell r="K66">
            <v>5.17</v>
          </cell>
          <cell r="L66">
            <v>1551</v>
          </cell>
          <cell r="O66" t="str">
            <v>-</v>
          </cell>
          <cell r="P66" t="str">
            <v>-</v>
          </cell>
          <cell r="Q66" t="str">
            <v>-</v>
          </cell>
          <cell r="R66">
            <v>0</v>
          </cell>
          <cell r="S66">
            <v>0</v>
          </cell>
          <cell r="T66">
            <v>0</v>
          </cell>
          <cell r="U66">
            <v>0</v>
          </cell>
          <cell r="V66">
            <v>0</v>
          </cell>
        </row>
        <row r="67">
          <cell r="B67">
            <v>5373</v>
          </cell>
          <cell r="C67">
            <v>0</v>
          </cell>
          <cell r="D67" t="str">
            <v>F</v>
          </cell>
          <cell r="E67" t="str">
            <v>12.6.3.1.3</v>
          </cell>
          <cell r="F67" t="str">
            <v>Cabo de cobre nu meio duro 6mm²</v>
          </cell>
          <cell r="G67" t="str">
            <v>m</v>
          </cell>
          <cell r="H67">
            <v>20</v>
          </cell>
          <cell r="I67">
            <v>3.69</v>
          </cell>
          <cell r="J67">
            <v>73.8</v>
          </cell>
          <cell r="K67">
            <v>3.69</v>
          </cell>
          <cell r="L67">
            <v>73.8</v>
          </cell>
          <cell r="O67" t="str">
            <v>-</v>
          </cell>
          <cell r="P67" t="str">
            <v>-</v>
          </cell>
          <cell r="Q67" t="str">
            <v>-</v>
          </cell>
          <cell r="R67">
            <v>0</v>
          </cell>
          <cell r="S67">
            <v>0</v>
          </cell>
          <cell r="T67">
            <v>0</v>
          </cell>
          <cell r="U67">
            <v>0</v>
          </cell>
          <cell r="V67">
            <v>0</v>
          </cell>
        </row>
        <row r="68">
          <cell r="B68">
            <v>1614</v>
          </cell>
          <cell r="C68">
            <v>0</v>
          </cell>
          <cell r="D68" t="str">
            <v>F</v>
          </cell>
          <cell r="E68" t="str">
            <v>15.2.2.5</v>
          </cell>
          <cell r="F68" t="str">
            <v>Cabo de cobre nu meio duro 10mm²</v>
          </cell>
          <cell r="G68" t="str">
            <v>m</v>
          </cell>
          <cell r="H68">
            <v>105</v>
          </cell>
          <cell r="I68">
            <v>5.82</v>
          </cell>
          <cell r="J68">
            <v>611.1</v>
          </cell>
          <cell r="K68">
            <v>5.82</v>
          </cell>
          <cell r="L68">
            <v>611.1</v>
          </cell>
          <cell r="O68">
            <v>0.57999999999999996</v>
          </cell>
          <cell r="P68">
            <v>0.01</v>
          </cell>
          <cell r="Q68" t="str">
            <v>74010/001</v>
          </cell>
          <cell r="R68">
            <v>0</v>
          </cell>
          <cell r="S68">
            <v>0</v>
          </cell>
          <cell r="T68">
            <v>0</v>
          </cell>
          <cell r="U68">
            <v>0</v>
          </cell>
          <cell r="V68">
            <v>0</v>
          </cell>
        </row>
        <row r="69">
          <cell r="B69">
            <v>4642</v>
          </cell>
          <cell r="C69">
            <v>0</v>
          </cell>
          <cell r="D69" t="str">
            <v>F</v>
          </cell>
          <cell r="E69" t="str">
            <v>12.3.1.1.18</v>
          </cell>
          <cell r="F69" t="str">
            <v>Cabo de cobre nu meio duro 16mm²</v>
          </cell>
          <cell r="G69" t="str">
            <v>m</v>
          </cell>
          <cell r="H69">
            <v>35</v>
          </cell>
          <cell r="I69">
            <v>7.48</v>
          </cell>
          <cell r="J69">
            <v>261.8</v>
          </cell>
          <cell r="K69">
            <v>7.48</v>
          </cell>
          <cell r="L69">
            <v>261.8</v>
          </cell>
          <cell r="O69" t="str">
            <v>-</v>
          </cell>
          <cell r="P69" t="str">
            <v>-</v>
          </cell>
          <cell r="Q69" t="str">
            <v>-</v>
          </cell>
          <cell r="R69">
            <v>0</v>
          </cell>
          <cell r="S69">
            <v>0</v>
          </cell>
          <cell r="T69">
            <v>0</v>
          </cell>
          <cell r="U69">
            <v>0</v>
          </cell>
          <cell r="V69">
            <v>0</v>
          </cell>
        </row>
        <row r="70">
          <cell r="B70">
            <v>4492</v>
          </cell>
          <cell r="C70">
            <v>0</v>
          </cell>
          <cell r="D70" t="str">
            <v>F</v>
          </cell>
          <cell r="E70" t="str">
            <v>12.2.4.1.4</v>
          </cell>
          <cell r="F70" t="str">
            <v>Cabo de cobre nu meio duro 25mm²</v>
          </cell>
          <cell r="G70" t="str">
            <v>m</v>
          </cell>
          <cell r="H70">
            <v>5</v>
          </cell>
          <cell r="I70">
            <v>13.3</v>
          </cell>
          <cell r="J70">
            <v>66.5</v>
          </cell>
          <cell r="K70">
            <v>13.3</v>
          </cell>
          <cell r="L70">
            <v>66.5</v>
          </cell>
          <cell r="O70" t="str">
            <v>-</v>
          </cell>
          <cell r="P70" t="str">
            <v>-</v>
          </cell>
          <cell r="Q70" t="str">
            <v>-</v>
          </cell>
          <cell r="R70">
            <v>0</v>
          </cell>
          <cell r="S70">
            <v>0</v>
          </cell>
          <cell r="T70">
            <v>0</v>
          </cell>
          <cell r="U70">
            <v>0</v>
          </cell>
          <cell r="V70">
            <v>0</v>
          </cell>
        </row>
        <row r="71">
          <cell r="B71">
            <v>4291</v>
          </cell>
          <cell r="C71">
            <v>0</v>
          </cell>
          <cell r="D71" t="str">
            <v>F</v>
          </cell>
          <cell r="E71" t="str">
            <v>12.1.1.1.13</v>
          </cell>
          <cell r="F71" t="str">
            <v>Cabo de cobre nu meio duro 35mm²</v>
          </cell>
          <cell r="G71" t="str">
            <v>m</v>
          </cell>
          <cell r="H71">
            <v>48</v>
          </cell>
          <cell r="I71">
            <v>17.079999999999998</v>
          </cell>
          <cell r="J71">
            <v>819.84</v>
          </cell>
          <cell r="K71">
            <v>17.079999999999998</v>
          </cell>
          <cell r="L71">
            <v>819.84</v>
          </cell>
          <cell r="O71" t="str">
            <v>-</v>
          </cell>
          <cell r="P71" t="str">
            <v>-</v>
          </cell>
          <cell r="Q71" t="str">
            <v>-</v>
          </cell>
          <cell r="R71">
            <v>0</v>
          </cell>
          <cell r="S71">
            <v>0</v>
          </cell>
          <cell r="T71">
            <v>0</v>
          </cell>
          <cell r="U71">
            <v>0</v>
          </cell>
          <cell r="V71">
            <v>0</v>
          </cell>
        </row>
        <row r="72">
          <cell r="B72">
            <v>1703</v>
          </cell>
          <cell r="C72">
            <v>0</v>
          </cell>
          <cell r="D72" t="str">
            <v>F</v>
          </cell>
          <cell r="E72" t="str">
            <v>15.5.1.13</v>
          </cell>
          <cell r="F72" t="str">
            <v>Cabo de cobre nu meio duro 50mm²</v>
          </cell>
          <cell r="G72" t="str">
            <v>m</v>
          </cell>
          <cell r="H72">
            <v>29</v>
          </cell>
          <cell r="I72">
            <v>22.26</v>
          </cell>
          <cell r="J72">
            <v>645.54</v>
          </cell>
          <cell r="K72">
            <v>22.26</v>
          </cell>
          <cell r="L72">
            <v>645.54</v>
          </cell>
          <cell r="O72" t="str">
            <v>-</v>
          </cell>
          <cell r="P72" t="str">
            <v>-</v>
          </cell>
          <cell r="Q72" t="str">
            <v>-</v>
          </cell>
          <cell r="R72">
            <v>0</v>
          </cell>
          <cell r="S72">
            <v>0</v>
          </cell>
          <cell r="T72">
            <v>0</v>
          </cell>
          <cell r="U72">
            <v>0</v>
          </cell>
          <cell r="V72">
            <v>0</v>
          </cell>
        </row>
        <row r="73">
          <cell r="B73">
            <v>1737</v>
          </cell>
          <cell r="C73">
            <v>0</v>
          </cell>
          <cell r="D73" t="str">
            <v>F</v>
          </cell>
          <cell r="E73" t="str">
            <v>15.6.1.2</v>
          </cell>
          <cell r="F73" t="str">
            <v>Cabo de cobre nu meio duro 120mm²</v>
          </cell>
          <cell r="G73" t="str">
            <v>m</v>
          </cell>
          <cell r="H73">
            <v>70</v>
          </cell>
          <cell r="I73">
            <v>54.29</v>
          </cell>
          <cell r="J73">
            <v>3800.3</v>
          </cell>
          <cell r="K73">
            <v>54.29</v>
          </cell>
          <cell r="L73">
            <v>3800.3</v>
          </cell>
          <cell r="O73" t="str">
            <v>-</v>
          </cell>
          <cell r="P73" t="str">
            <v>-</v>
          </cell>
          <cell r="Q73" t="str">
            <v>-</v>
          </cell>
          <cell r="R73">
            <v>0</v>
          </cell>
          <cell r="S73">
            <v>0</v>
          </cell>
          <cell r="T73">
            <v>0</v>
          </cell>
          <cell r="U73">
            <v>0</v>
          </cell>
          <cell r="V73">
            <v>0</v>
          </cell>
        </row>
        <row r="74">
          <cell r="B74">
            <v>5401</v>
          </cell>
          <cell r="C74">
            <v>0</v>
          </cell>
          <cell r="D74" t="str">
            <v>F</v>
          </cell>
          <cell r="E74" t="str">
            <v>12.6.4.1.5</v>
          </cell>
          <cell r="F74" t="str">
            <v>Cabo de cobre tripolar isolado em PVC,0,6/1kV 4mm2</v>
          </cell>
          <cell r="G74" t="str">
            <v>m</v>
          </cell>
          <cell r="H74">
            <v>80</v>
          </cell>
          <cell r="I74">
            <v>11.04</v>
          </cell>
          <cell r="J74">
            <v>883.2</v>
          </cell>
          <cell r="K74">
            <v>11.04</v>
          </cell>
          <cell r="L74">
            <v>883.2</v>
          </cell>
          <cell r="O74" t="str">
            <v>-</v>
          </cell>
          <cell r="P74" t="str">
            <v>-</v>
          </cell>
          <cell r="Q74" t="str">
            <v>-</v>
          </cell>
          <cell r="R74">
            <v>0</v>
          </cell>
          <cell r="S74">
            <v>0</v>
          </cell>
          <cell r="T74">
            <v>0</v>
          </cell>
          <cell r="U74">
            <v>0</v>
          </cell>
          <cell r="V74">
            <v>0</v>
          </cell>
        </row>
        <row r="75">
          <cell r="B75">
            <v>4943</v>
          </cell>
          <cell r="C75">
            <v>0</v>
          </cell>
          <cell r="D75" t="str">
            <v>F</v>
          </cell>
          <cell r="E75" t="str">
            <v>12.4.4.1.5</v>
          </cell>
          <cell r="F75" t="str">
            <v>Cabo de cobre tripolar isolado em PVC,0,6/1kV 6mm2</v>
          </cell>
          <cell r="G75" t="str">
            <v>m</v>
          </cell>
          <cell r="H75">
            <v>40</v>
          </cell>
          <cell r="I75">
            <v>15.04</v>
          </cell>
          <cell r="J75">
            <v>601.6</v>
          </cell>
          <cell r="K75">
            <v>15.04</v>
          </cell>
          <cell r="L75">
            <v>601.6</v>
          </cell>
          <cell r="O75" t="str">
            <v>-</v>
          </cell>
          <cell r="P75" t="str">
            <v>-</v>
          </cell>
          <cell r="Q75" t="str">
            <v>-</v>
          </cell>
          <cell r="R75">
            <v>0</v>
          </cell>
          <cell r="S75">
            <v>0</v>
          </cell>
          <cell r="T75">
            <v>0</v>
          </cell>
          <cell r="U75">
            <v>0</v>
          </cell>
          <cell r="V75">
            <v>0</v>
          </cell>
        </row>
        <row r="76">
          <cell r="B76">
            <v>4719</v>
          </cell>
          <cell r="C76">
            <v>0</v>
          </cell>
          <cell r="D76" t="str">
            <v>F</v>
          </cell>
          <cell r="E76" t="str">
            <v>12.3.4.1.5</v>
          </cell>
          <cell r="F76" t="str">
            <v>Cabo de cobre tripolar isolado em PVC,0,6/1kV 25mm2</v>
          </cell>
          <cell r="G76" t="str">
            <v>m</v>
          </cell>
          <cell r="H76">
            <v>40</v>
          </cell>
          <cell r="I76">
            <v>56.88</v>
          </cell>
          <cell r="J76">
            <v>2275.1999999999998</v>
          </cell>
          <cell r="K76">
            <v>56.88</v>
          </cell>
          <cell r="L76">
            <v>2275.1999999999998</v>
          </cell>
          <cell r="O76" t="str">
            <v>-</v>
          </cell>
          <cell r="P76" t="str">
            <v>-</v>
          </cell>
          <cell r="Q76" t="str">
            <v>-</v>
          </cell>
          <cell r="R76">
            <v>0</v>
          </cell>
          <cell r="S76">
            <v>0</v>
          </cell>
          <cell r="T76">
            <v>0</v>
          </cell>
          <cell r="U76">
            <v>0</v>
          </cell>
          <cell r="V76">
            <v>0</v>
          </cell>
        </row>
        <row r="77">
          <cell r="B77">
            <v>4493</v>
          </cell>
          <cell r="C77">
            <v>0</v>
          </cell>
          <cell r="D77" t="str">
            <v>F</v>
          </cell>
          <cell r="E77" t="str">
            <v>12.2.4.1.5</v>
          </cell>
          <cell r="F77" t="str">
            <v>Cabo de cobre unipolar isolado em PVC,0,6/1kV 35mm2</v>
          </cell>
          <cell r="G77" t="str">
            <v>m</v>
          </cell>
          <cell r="H77">
            <v>90</v>
          </cell>
          <cell r="I77">
            <v>21</v>
          </cell>
          <cell r="J77">
            <v>1890</v>
          </cell>
          <cell r="K77">
            <v>21</v>
          </cell>
          <cell r="L77">
            <v>1890</v>
          </cell>
          <cell r="O77" t="str">
            <v>-</v>
          </cell>
          <cell r="P77" t="str">
            <v>-</v>
          </cell>
          <cell r="Q77" t="str">
            <v>-</v>
          </cell>
          <cell r="R77" t="str">
            <v>73888/008</v>
          </cell>
          <cell r="S77" t="str">
            <v>ASSENTAMENTO DE TUBOS DE PVC, RPVC, PVC DE FºFº, PRFV P/ ÁGUA COM JUNTA ELÁSTICA - DN 350 MM</v>
          </cell>
          <cell r="T77" t="str">
            <v>M</v>
          </cell>
          <cell r="U77">
            <v>2.79</v>
          </cell>
          <cell r="V77">
            <v>0.11</v>
          </cell>
        </row>
        <row r="78">
          <cell r="B78">
            <v>5176</v>
          </cell>
          <cell r="C78">
            <v>0</v>
          </cell>
          <cell r="D78" t="str">
            <v>F</v>
          </cell>
          <cell r="E78" t="str">
            <v>12.5.4.1.5</v>
          </cell>
          <cell r="F78" t="str">
            <v>Cabo de cobre unipolar isolado em PVC,0,6/1kV 50mm2</v>
          </cell>
          <cell r="G78" t="str">
            <v>m</v>
          </cell>
          <cell r="H78">
            <v>90</v>
          </cell>
          <cell r="I78">
            <v>45</v>
          </cell>
          <cell r="J78">
            <v>4050</v>
          </cell>
          <cell r="K78">
            <v>45</v>
          </cell>
          <cell r="L78">
            <v>4050</v>
          </cell>
          <cell r="O78" t="str">
            <v>-</v>
          </cell>
          <cell r="P78" t="str">
            <v>-</v>
          </cell>
          <cell r="Q78" t="str">
            <v>-</v>
          </cell>
          <cell r="R78" t="str">
            <v>73888/009</v>
          </cell>
          <cell r="S78" t="str">
            <v>ASSENTAMENTO DE TUBOS DE PVC, RPVC, PVC DE FºFº, PRFV P/ ÁGUA COM JUNTA ELÁSTICA - DN 400 MM</v>
          </cell>
          <cell r="T78" t="str">
            <v>M</v>
          </cell>
          <cell r="U78">
            <v>4.18</v>
          </cell>
          <cell r="V78">
            <v>-0.34</v>
          </cell>
        </row>
        <row r="79">
          <cell r="B79">
            <v>4494</v>
          </cell>
          <cell r="C79">
            <v>0</v>
          </cell>
          <cell r="D79" t="str">
            <v>F</v>
          </cell>
          <cell r="E79" t="str">
            <v>12.2.4.1.6</v>
          </cell>
          <cell r="F79" t="str">
            <v>cabo de comando blindado com isolação em pvc 0,6/1kV 4mm²</v>
          </cell>
          <cell r="G79" t="str">
            <v>m</v>
          </cell>
          <cell r="H79">
            <v>120</v>
          </cell>
          <cell r="I79">
            <v>7.6</v>
          </cell>
          <cell r="J79">
            <v>912</v>
          </cell>
          <cell r="K79">
            <v>7.6</v>
          </cell>
          <cell r="L79">
            <v>912</v>
          </cell>
          <cell r="O79" t="str">
            <v>-</v>
          </cell>
          <cell r="P79" t="str">
            <v>-</v>
          </cell>
          <cell r="Q79" t="str">
            <v>-</v>
          </cell>
          <cell r="R79" t="str">
            <v>74023/001</v>
          </cell>
          <cell r="S79" t="str">
            <v>TRANSPORTE HORIZONTAL DE MATERIAIS DIVERSOS A 30M</v>
          </cell>
          <cell r="T79" t="str">
            <v>M3</v>
          </cell>
          <cell r="U79">
            <v>12.68</v>
          </cell>
          <cell r="V79">
            <v>9.57</v>
          </cell>
        </row>
        <row r="80">
          <cell r="B80">
            <v>4495</v>
          </cell>
          <cell r="C80">
            <v>0</v>
          </cell>
          <cell r="D80" t="str">
            <v>F</v>
          </cell>
          <cell r="E80" t="str">
            <v>12.2.4.1.7</v>
          </cell>
          <cell r="F80" t="str">
            <v>cabo de sinalização multipar com 6 pares</v>
          </cell>
          <cell r="G80" t="str">
            <v>m</v>
          </cell>
          <cell r="H80">
            <v>120</v>
          </cell>
          <cell r="I80">
            <v>9.6</v>
          </cell>
          <cell r="J80">
            <v>1152</v>
          </cell>
          <cell r="K80">
            <v>9.6</v>
          </cell>
          <cell r="L80">
            <v>1152</v>
          </cell>
          <cell r="O80">
            <v>10.53</v>
          </cell>
          <cell r="P80">
            <v>-3.14</v>
          </cell>
          <cell r="Q80" t="str">
            <v>72897</v>
          </cell>
          <cell r="R80">
            <v>0</v>
          </cell>
          <cell r="S80">
            <v>0</v>
          </cell>
          <cell r="T80">
            <v>0</v>
          </cell>
          <cell r="U80">
            <v>0</v>
          </cell>
          <cell r="V80">
            <v>0</v>
          </cell>
        </row>
        <row r="81">
          <cell r="B81">
            <v>1612</v>
          </cell>
          <cell r="C81">
            <v>0</v>
          </cell>
          <cell r="D81" t="str">
            <v>F</v>
          </cell>
          <cell r="E81" t="str">
            <v>15.2.2.3</v>
          </cell>
          <cell r="F81" t="str">
            <v>Cabo flexível de cobre bipolar, com isolação em pvc 750v 2,5mm²</v>
          </cell>
          <cell r="G81" t="str">
            <v>m</v>
          </cell>
          <cell r="H81">
            <v>60</v>
          </cell>
          <cell r="I81">
            <v>1.4</v>
          </cell>
          <cell r="J81">
            <v>84</v>
          </cell>
          <cell r="K81">
            <v>1.4</v>
          </cell>
          <cell r="L81">
            <v>84</v>
          </cell>
          <cell r="O81" t="str">
            <v>-</v>
          </cell>
          <cell r="P81" t="str">
            <v>-</v>
          </cell>
          <cell r="Q81" t="str">
            <v>-</v>
          </cell>
          <cell r="R81">
            <v>0</v>
          </cell>
          <cell r="S81">
            <v>0</v>
          </cell>
          <cell r="T81">
            <v>0</v>
          </cell>
          <cell r="U81">
            <v>0</v>
          </cell>
          <cell r="V81">
            <v>0</v>
          </cell>
        </row>
        <row r="82">
          <cell r="B82">
            <v>5372</v>
          </cell>
          <cell r="C82">
            <v>0</v>
          </cell>
          <cell r="D82" t="str">
            <v>F</v>
          </cell>
          <cell r="E82" t="str">
            <v>12.6.3.1.2</v>
          </cell>
          <cell r="F82" t="str">
            <v>Cabo meio duro de cobre unipolar , com isolação em PVC 0,6/1kV 6mm²</v>
          </cell>
          <cell r="G82" t="str">
            <v>m</v>
          </cell>
          <cell r="H82">
            <v>40</v>
          </cell>
          <cell r="I82">
            <v>6.84</v>
          </cell>
          <cell r="J82">
            <v>273.60000000000002</v>
          </cell>
          <cell r="K82">
            <v>6.84</v>
          </cell>
          <cell r="L82">
            <v>273.60000000000002</v>
          </cell>
          <cell r="O82" t="str">
            <v>-</v>
          </cell>
          <cell r="P82" t="str">
            <v>-</v>
          </cell>
          <cell r="Q82" t="str">
            <v>-</v>
          </cell>
          <cell r="R82">
            <v>0</v>
          </cell>
          <cell r="S82">
            <v>0</v>
          </cell>
          <cell r="T82">
            <v>0</v>
          </cell>
          <cell r="U82">
            <v>0</v>
          </cell>
          <cell r="V82">
            <v>0</v>
          </cell>
        </row>
        <row r="83">
          <cell r="B83">
            <v>4941</v>
          </cell>
          <cell r="C83">
            <v>0</v>
          </cell>
          <cell r="D83" t="str">
            <v>F</v>
          </cell>
          <cell r="E83" t="str">
            <v>12.4.4.1.3</v>
          </cell>
          <cell r="F83" t="str">
            <v>Cabo meio duro de cobre unipolar , com isolação em PVC 0,6/1kV 10mm²</v>
          </cell>
          <cell r="G83" t="str">
            <v>m</v>
          </cell>
          <cell r="H83">
            <v>130</v>
          </cell>
          <cell r="I83">
            <v>9.64</v>
          </cell>
          <cell r="J83">
            <v>1253.2</v>
          </cell>
          <cell r="K83">
            <v>9.64</v>
          </cell>
          <cell r="L83">
            <v>1253.2</v>
          </cell>
          <cell r="O83" t="str">
            <v>-</v>
          </cell>
          <cell r="P83" t="str">
            <v>-</v>
          </cell>
          <cell r="Q83" t="str">
            <v>-</v>
          </cell>
          <cell r="R83">
            <v>0</v>
          </cell>
          <cell r="S83">
            <v>0</v>
          </cell>
          <cell r="T83">
            <v>0</v>
          </cell>
          <cell r="U83">
            <v>0</v>
          </cell>
          <cell r="V83">
            <v>0</v>
          </cell>
        </row>
        <row r="84">
          <cell r="B84">
            <v>4866</v>
          </cell>
          <cell r="C84">
            <v>0</v>
          </cell>
          <cell r="D84" t="str">
            <v>F</v>
          </cell>
          <cell r="E84" t="str">
            <v>12.4.1.1.16</v>
          </cell>
          <cell r="F84" t="str">
            <v>Cabo meio duro de cobre unipolar , com isolação em PVC 0,6/1kV 16mm²</v>
          </cell>
          <cell r="G84" t="str">
            <v>m</v>
          </cell>
          <cell r="H84">
            <v>240</v>
          </cell>
          <cell r="I84">
            <v>14.84</v>
          </cell>
          <cell r="J84">
            <v>3561.6</v>
          </cell>
          <cell r="K84">
            <v>14.84</v>
          </cell>
          <cell r="L84">
            <v>3561.6</v>
          </cell>
          <cell r="O84">
            <v>3.11</v>
          </cell>
          <cell r="P84">
            <v>0.03</v>
          </cell>
          <cell r="Q84" t="str">
            <v>73928/002</v>
          </cell>
          <cell r="R84">
            <v>0</v>
          </cell>
          <cell r="S84">
            <v>0</v>
          </cell>
          <cell r="T84">
            <v>0</v>
          </cell>
          <cell r="U84">
            <v>0</v>
          </cell>
          <cell r="V84">
            <v>0</v>
          </cell>
        </row>
        <row r="85">
          <cell r="B85">
            <v>4641</v>
          </cell>
          <cell r="C85">
            <v>0</v>
          </cell>
          <cell r="D85" t="str">
            <v>F</v>
          </cell>
          <cell r="E85" t="str">
            <v>12.3.1.1.17</v>
          </cell>
          <cell r="F85" t="str">
            <v>Cabo meio duro de cobre unipolar , com isolação em PVC 0,6/1kV 25mm²</v>
          </cell>
          <cell r="G85" t="str">
            <v>m</v>
          </cell>
          <cell r="H85">
            <v>50</v>
          </cell>
          <cell r="I85">
            <v>23.22</v>
          </cell>
          <cell r="J85">
            <v>1161</v>
          </cell>
          <cell r="K85">
            <v>23.22</v>
          </cell>
          <cell r="L85">
            <v>1161</v>
          </cell>
          <cell r="O85" t="str">
            <v>-</v>
          </cell>
          <cell r="P85" t="str">
            <v>-</v>
          </cell>
          <cell r="Q85" t="str">
            <v>-</v>
          </cell>
          <cell r="R85">
            <v>0</v>
          </cell>
          <cell r="S85">
            <v>0</v>
          </cell>
          <cell r="T85">
            <v>0</v>
          </cell>
          <cell r="U85">
            <v>0</v>
          </cell>
          <cell r="V85">
            <v>0</v>
          </cell>
        </row>
        <row r="86">
          <cell r="B86">
            <v>4640</v>
          </cell>
          <cell r="C86">
            <v>0</v>
          </cell>
          <cell r="D86" t="str">
            <v>F</v>
          </cell>
          <cell r="E86" t="str">
            <v>12.3.1.1.16</v>
          </cell>
          <cell r="F86" t="str">
            <v>Cabo meio duro de cobre unipolar , com isolação em PVC 0,6/1kV 35mm²</v>
          </cell>
          <cell r="G86" t="str">
            <v>m</v>
          </cell>
          <cell r="H86">
            <v>100</v>
          </cell>
          <cell r="I86">
            <v>32.18</v>
          </cell>
          <cell r="J86">
            <v>3218</v>
          </cell>
          <cell r="K86">
            <v>32.18</v>
          </cell>
          <cell r="L86">
            <v>3218</v>
          </cell>
          <cell r="O86">
            <v>25.1</v>
          </cell>
          <cell r="P86">
            <v>7.42</v>
          </cell>
          <cell r="Q86" t="str">
            <v>74079/002</v>
          </cell>
          <cell r="R86">
            <v>0</v>
          </cell>
          <cell r="S86">
            <v>0</v>
          </cell>
          <cell r="T86">
            <v>0</v>
          </cell>
          <cell r="U86">
            <v>0</v>
          </cell>
          <cell r="V86">
            <v>0</v>
          </cell>
        </row>
        <row r="87">
          <cell r="B87">
            <v>4415</v>
          </cell>
          <cell r="C87">
            <v>0</v>
          </cell>
          <cell r="D87" t="str">
            <v>F</v>
          </cell>
          <cell r="E87" t="str">
            <v>12.2.1.1</v>
          </cell>
          <cell r="F87" t="str">
            <v>Cabo meio duro de cobre unipolar , com isolação em PVC 0,6/1kV 50mm²</v>
          </cell>
          <cell r="G87" t="str">
            <v>m</v>
          </cell>
          <cell r="H87">
            <v>62</v>
          </cell>
          <cell r="I87">
            <v>45</v>
          </cell>
          <cell r="J87">
            <v>2790</v>
          </cell>
          <cell r="K87">
            <v>45</v>
          </cell>
          <cell r="L87">
            <v>2790</v>
          </cell>
          <cell r="O87" t="str">
            <v>-</v>
          </cell>
          <cell r="P87" t="str">
            <v>-</v>
          </cell>
          <cell r="Q87" t="str">
            <v>-</v>
          </cell>
          <cell r="R87">
            <v>0</v>
          </cell>
          <cell r="S87">
            <v>0</v>
          </cell>
          <cell r="T87">
            <v>0</v>
          </cell>
          <cell r="U87">
            <v>0</v>
          </cell>
          <cell r="V87">
            <v>0</v>
          </cell>
        </row>
        <row r="88">
          <cell r="B88">
            <v>4414</v>
          </cell>
          <cell r="C88">
            <v>0</v>
          </cell>
          <cell r="D88" t="str">
            <v>F</v>
          </cell>
          <cell r="E88" t="str">
            <v>12.2.1.1</v>
          </cell>
          <cell r="F88" t="str">
            <v>Cabo meio duro de cobre unipolar , com isolação em PVC 0,6/1kV 70mm²</v>
          </cell>
          <cell r="G88" t="str">
            <v>m</v>
          </cell>
          <cell r="H88">
            <v>92</v>
          </cell>
          <cell r="I88">
            <v>53.2</v>
          </cell>
          <cell r="J88">
            <v>4894.3999999999996</v>
          </cell>
          <cell r="K88">
            <v>53.2</v>
          </cell>
          <cell r="L88">
            <v>4894.3999999999996</v>
          </cell>
          <cell r="O88">
            <v>24.34</v>
          </cell>
          <cell r="P88">
            <v>-28.82</v>
          </cell>
          <cell r="Q88" t="str">
            <v>74088/001</v>
          </cell>
          <cell r="R88">
            <v>0</v>
          </cell>
          <cell r="S88">
            <v>0</v>
          </cell>
          <cell r="T88">
            <v>0</v>
          </cell>
          <cell r="U88">
            <v>0</v>
          </cell>
          <cell r="V88">
            <v>0</v>
          </cell>
        </row>
        <row r="89">
          <cell r="B89">
            <v>1724</v>
          </cell>
          <cell r="C89">
            <v>0</v>
          </cell>
          <cell r="D89" t="str">
            <v>F</v>
          </cell>
          <cell r="E89" t="str">
            <v>15.5.1.34</v>
          </cell>
          <cell r="F89" t="str">
            <v>Cabo meio duro de cobre unipolar , com isolação em PVC 0,6/1kV 95mm²</v>
          </cell>
          <cell r="G89" t="str">
            <v>m</v>
          </cell>
          <cell r="H89">
            <v>50</v>
          </cell>
          <cell r="I89">
            <v>60</v>
          </cell>
          <cell r="J89">
            <v>3000</v>
          </cell>
          <cell r="K89">
            <v>60</v>
          </cell>
          <cell r="L89">
            <v>3000</v>
          </cell>
          <cell r="O89">
            <v>356.69</v>
          </cell>
          <cell r="P89">
            <v>15.95</v>
          </cell>
          <cell r="Q89" t="str">
            <v>73997/001</v>
          </cell>
          <cell r="R89">
            <v>0</v>
          </cell>
          <cell r="S89">
            <v>0</v>
          </cell>
          <cell r="T89">
            <v>0</v>
          </cell>
          <cell r="U89">
            <v>0</v>
          </cell>
          <cell r="V89">
            <v>0</v>
          </cell>
        </row>
        <row r="90">
          <cell r="B90">
            <v>1736</v>
          </cell>
          <cell r="C90">
            <v>0</v>
          </cell>
          <cell r="D90" t="str">
            <v>F</v>
          </cell>
          <cell r="E90" t="str">
            <v>15.6.1.1</v>
          </cell>
          <cell r="F90" t="str">
            <v>Cabo meio duro de cobre unipolar , com isolação em PVC 0,6/1kV 240mm²</v>
          </cell>
          <cell r="G90" t="str">
            <v>m</v>
          </cell>
          <cell r="H90">
            <v>440</v>
          </cell>
          <cell r="I90">
            <v>186</v>
          </cell>
          <cell r="J90">
            <v>81840</v>
          </cell>
          <cell r="K90">
            <v>186</v>
          </cell>
          <cell r="L90">
            <v>81840</v>
          </cell>
          <cell r="O90">
            <v>360.96</v>
          </cell>
          <cell r="P90">
            <v>2.68</v>
          </cell>
          <cell r="Q90" t="str">
            <v>5619</v>
          </cell>
          <cell r="R90">
            <v>0</v>
          </cell>
          <cell r="S90">
            <v>0</v>
          </cell>
          <cell r="T90">
            <v>0</v>
          </cell>
          <cell r="U90">
            <v>0</v>
          </cell>
          <cell r="V90">
            <v>0</v>
          </cell>
        </row>
        <row r="91">
          <cell r="B91">
            <v>1728</v>
          </cell>
          <cell r="C91">
            <v>0</v>
          </cell>
          <cell r="D91" t="str">
            <v>F</v>
          </cell>
          <cell r="E91" t="str">
            <v>15.5.1.38</v>
          </cell>
          <cell r="F91" t="str">
            <v>Caixa de alumínio para medição trifásica BT com transformador de corrente, conforme norma CELPA</v>
          </cell>
          <cell r="G91" t="str">
            <v>un</v>
          </cell>
          <cell r="H91">
            <v>3</v>
          </cell>
          <cell r="I91">
            <v>1560</v>
          </cell>
          <cell r="J91">
            <v>4680</v>
          </cell>
          <cell r="K91">
            <v>1560</v>
          </cell>
          <cell r="L91">
            <v>4680</v>
          </cell>
          <cell r="O91" t="str">
            <v>-</v>
          </cell>
          <cell r="P91" t="str">
            <v>-</v>
          </cell>
          <cell r="Q91" t="str">
            <v>-</v>
          </cell>
          <cell r="R91" t="str">
            <v>73972/001</v>
          </cell>
          <cell r="S91" t="str">
            <v>CONCRETO ESTRUTURAL FCK=25MPA, VIRADO EM BETONEIRA, NA OBRA, SEM LANÇAMENTO</v>
          </cell>
          <cell r="T91" t="str">
            <v>M3</v>
          </cell>
          <cell r="U91">
            <v>335.92</v>
          </cell>
          <cell r="V91">
            <v>-50.36</v>
          </cell>
        </row>
        <row r="92">
          <cell r="B92">
            <v>521</v>
          </cell>
          <cell r="C92">
            <v>0</v>
          </cell>
          <cell r="D92" t="str">
            <v>F</v>
          </cell>
          <cell r="E92" t="str">
            <v>7.2.4.1.34</v>
          </cell>
          <cell r="F92" t="str">
            <v>Cap c/ bolsas JGS FºFº DN 150mm Inclusive anel de borracha.</v>
          </cell>
          <cell r="G92" t="str">
            <v>pç</v>
          </cell>
          <cell r="H92">
            <v>1</v>
          </cell>
          <cell r="I92">
            <v>135.47</v>
          </cell>
          <cell r="J92">
            <v>135.47</v>
          </cell>
          <cell r="K92">
            <v>135.47</v>
          </cell>
          <cell r="L92">
            <v>135.47</v>
          </cell>
          <cell r="O92" t="str">
            <v>-</v>
          </cell>
          <cell r="P92" t="str">
            <v>-</v>
          </cell>
          <cell r="Q92" t="str">
            <v>-</v>
          </cell>
          <cell r="R92">
            <v>0</v>
          </cell>
          <cell r="S92">
            <v>0</v>
          </cell>
          <cell r="T92">
            <v>0</v>
          </cell>
          <cell r="U92">
            <v>0</v>
          </cell>
          <cell r="V92">
            <v>0</v>
          </cell>
        </row>
        <row r="93">
          <cell r="B93">
            <v>396</v>
          </cell>
          <cell r="C93">
            <v>0</v>
          </cell>
          <cell r="D93" t="str">
            <v>F</v>
          </cell>
          <cell r="E93" t="str">
            <v>7.1.4.9</v>
          </cell>
          <cell r="F93" t="str">
            <v>Cap c/ bolsas jgs FoFo DN 300 32,100kg</v>
          </cell>
          <cell r="G93" t="str">
            <v>pc</v>
          </cell>
          <cell r="H93">
            <v>2</v>
          </cell>
          <cell r="I93">
            <v>556.23</v>
          </cell>
          <cell r="J93">
            <v>1112.46</v>
          </cell>
          <cell r="K93">
            <v>556.23</v>
          </cell>
          <cell r="L93">
            <v>1112.46</v>
          </cell>
          <cell r="O93" t="str">
            <v>-</v>
          </cell>
          <cell r="P93" t="str">
            <v>-</v>
          </cell>
          <cell r="Q93" t="str">
            <v>-</v>
          </cell>
          <cell r="R93" t="str">
            <v>74197/001</v>
          </cell>
          <cell r="S93" t="str">
            <v>FOSSA SEPTICA EM ALVENARIA DE TIJOLO CERAMICO MACICO DIMENSOES EXTERNAS 1,90X1,10X1,40M, 1.500 LITROS, REVESTIDA INTERNAMENTE COM BARRA LISA, COM TAMPA EM CONCRETO ARMADO COM ESPESSURA 8CM</v>
          </cell>
          <cell r="T93" t="str">
            <v>UND</v>
          </cell>
          <cell r="U93">
            <v>1044.26</v>
          </cell>
          <cell r="V93">
            <v>-445</v>
          </cell>
        </row>
        <row r="94">
          <cell r="B94">
            <v>397</v>
          </cell>
          <cell r="C94">
            <v>0</v>
          </cell>
          <cell r="D94" t="str">
            <v>F</v>
          </cell>
          <cell r="E94" t="str">
            <v>7.1.4.10</v>
          </cell>
          <cell r="F94" t="str">
            <v>Cap c/ bolsas jgs FoFo DN 400 51,500kg</v>
          </cell>
          <cell r="G94" t="str">
            <v>pç</v>
          </cell>
          <cell r="H94">
            <v>1</v>
          </cell>
          <cell r="I94">
            <v>1012.62</v>
          </cell>
          <cell r="J94">
            <v>1012.62</v>
          </cell>
          <cell r="K94">
            <v>1012.62</v>
          </cell>
          <cell r="L94">
            <v>1012.62</v>
          </cell>
          <cell r="O94" t="str">
            <v>-</v>
          </cell>
          <cell r="P94" t="str">
            <v>-</v>
          </cell>
          <cell r="Q94" t="str">
            <v>-</v>
          </cell>
          <cell r="R94">
            <v>0</v>
          </cell>
          <cell r="S94">
            <v>0</v>
          </cell>
          <cell r="T94">
            <v>0</v>
          </cell>
          <cell r="U94">
            <v>0</v>
          </cell>
          <cell r="V94">
            <v>0</v>
          </cell>
        </row>
        <row r="95">
          <cell r="B95">
            <v>1470</v>
          </cell>
          <cell r="C95">
            <v>0</v>
          </cell>
          <cell r="D95" t="str">
            <v>F</v>
          </cell>
          <cell r="E95" t="str">
            <v>13.4.5</v>
          </cell>
          <cell r="F95" t="str">
            <v>CAP em PVC PBA JE cl20 DN  75</v>
          </cell>
          <cell r="G95" t="str">
            <v>pç</v>
          </cell>
          <cell r="H95">
            <v>9</v>
          </cell>
          <cell r="I95">
            <v>11.14</v>
          </cell>
          <cell r="J95">
            <v>100.26</v>
          </cell>
          <cell r="K95">
            <v>11.14</v>
          </cell>
          <cell r="L95">
            <v>100.26</v>
          </cell>
          <cell r="O95" t="str">
            <v>-</v>
          </cell>
          <cell r="P95" t="str">
            <v>-</v>
          </cell>
          <cell r="Q95" t="str">
            <v>-</v>
          </cell>
          <cell r="R95">
            <v>0</v>
          </cell>
          <cell r="S95">
            <v>0</v>
          </cell>
          <cell r="T95">
            <v>0</v>
          </cell>
          <cell r="U95">
            <v>0</v>
          </cell>
          <cell r="V95">
            <v>0</v>
          </cell>
        </row>
        <row r="96">
          <cell r="B96">
            <v>1469</v>
          </cell>
          <cell r="C96">
            <v>0</v>
          </cell>
          <cell r="D96" t="str">
            <v>F</v>
          </cell>
          <cell r="E96" t="str">
            <v>13.4.4</v>
          </cell>
          <cell r="F96" t="str">
            <v xml:space="preserve">CAP em PVC PBA JE cl20 DN 100 </v>
          </cell>
          <cell r="G96" t="str">
            <v>pç</v>
          </cell>
          <cell r="H96">
            <v>1</v>
          </cell>
          <cell r="I96">
            <v>20.7</v>
          </cell>
          <cell r="J96">
            <v>20.7</v>
          </cell>
          <cell r="K96">
            <v>20.7</v>
          </cell>
          <cell r="L96">
            <v>20.7</v>
          </cell>
          <cell r="O96" t="str">
            <v>-</v>
          </cell>
          <cell r="P96" t="str">
            <v>-</v>
          </cell>
          <cell r="Q96" t="str">
            <v>-</v>
          </cell>
          <cell r="R96">
            <v>0</v>
          </cell>
          <cell r="S96">
            <v>0</v>
          </cell>
          <cell r="T96">
            <v>0</v>
          </cell>
          <cell r="U96">
            <v>0</v>
          </cell>
          <cell r="V96">
            <v>0</v>
          </cell>
        </row>
        <row r="97">
          <cell r="B97">
            <v>4170</v>
          </cell>
          <cell r="C97">
            <v>0</v>
          </cell>
          <cell r="D97" t="str">
            <v>F</v>
          </cell>
          <cell r="E97" t="str">
            <v>10.7.1.2.5</v>
          </cell>
          <cell r="F97" t="str">
            <v>CAP Fofo c/bolsa PN 10 DN 300mm</v>
          </cell>
          <cell r="G97" t="str">
            <v>pc</v>
          </cell>
          <cell r="H97">
            <v>4</v>
          </cell>
          <cell r="I97">
            <v>556.23</v>
          </cell>
          <cell r="J97">
            <v>2224.92</v>
          </cell>
          <cell r="K97">
            <v>556.23</v>
          </cell>
          <cell r="L97">
            <v>2224.92</v>
          </cell>
          <cell r="O97">
            <v>15.83</v>
          </cell>
          <cell r="P97">
            <v>0.95</v>
          </cell>
          <cell r="Q97" t="str">
            <v>72949</v>
          </cell>
          <cell r="R97">
            <v>0</v>
          </cell>
          <cell r="S97">
            <v>0</v>
          </cell>
          <cell r="T97">
            <v>0</v>
          </cell>
          <cell r="U97">
            <v>0</v>
          </cell>
          <cell r="V97">
            <v>0</v>
          </cell>
        </row>
        <row r="98">
          <cell r="B98">
            <v>4198</v>
          </cell>
          <cell r="C98">
            <v>0</v>
          </cell>
          <cell r="D98" t="str">
            <v>F</v>
          </cell>
          <cell r="E98" t="str">
            <v>10.7.1.7.4</v>
          </cell>
          <cell r="F98" t="str">
            <v>CAP Fofo c/bolsa PN 10 DN 400mm</v>
          </cell>
          <cell r="G98" t="str">
            <v>und</v>
          </cell>
          <cell r="H98">
            <v>6</v>
          </cell>
          <cell r="I98">
            <v>1012.62</v>
          </cell>
          <cell r="J98">
            <v>6075.72</v>
          </cell>
          <cell r="K98">
            <v>1012.62</v>
          </cell>
          <cell r="L98">
            <v>6075.72</v>
          </cell>
          <cell r="O98" t="str">
            <v>-</v>
          </cell>
          <cell r="P98" t="str">
            <v>-</v>
          </cell>
          <cell r="Q98" t="str">
            <v>-</v>
          </cell>
          <cell r="R98">
            <v>0</v>
          </cell>
          <cell r="S98">
            <v>0</v>
          </cell>
          <cell r="T98">
            <v>0</v>
          </cell>
          <cell r="U98">
            <v>0</v>
          </cell>
          <cell r="V98">
            <v>0</v>
          </cell>
        </row>
        <row r="99">
          <cell r="B99">
            <v>1383</v>
          </cell>
          <cell r="C99">
            <v>0</v>
          </cell>
          <cell r="D99" t="str">
            <v>F</v>
          </cell>
          <cell r="E99" t="str">
            <v>12.4.1</v>
          </cell>
          <cell r="F99" t="str">
            <v>CAP FoFo jgs DN 100 2,600 kg</v>
          </cell>
          <cell r="G99" t="str">
            <v>pç</v>
          </cell>
          <cell r="H99">
            <v>4</v>
          </cell>
          <cell r="I99">
            <v>82</v>
          </cell>
          <cell r="J99">
            <v>328</v>
          </cell>
          <cell r="K99">
            <v>82</v>
          </cell>
          <cell r="L99">
            <v>328</v>
          </cell>
          <cell r="O99" t="str">
            <v>-</v>
          </cell>
          <cell r="P99" t="str">
            <v>-</v>
          </cell>
          <cell r="Q99" t="str">
            <v>-</v>
          </cell>
          <cell r="R99">
            <v>0</v>
          </cell>
          <cell r="S99">
            <v>0</v>
          </cell>
          <cell r="T99">
            <v>0</v>
          </cell>
          <cell r="U99">
            <v>0</v>
          </cell>
          <cell r="V99">
            <v>0</v>
          </cell>
        </row>
        <row r="100">
          <cell r="B100">
            <v>1384</v>
          </cell>
          <cell r="C100">
            <v>0</v>
          </cell>
          <cell r="D100" t="str">
            <v>F</v>
          </cell>
          <cell r="E100" t="str">
            <v>12.4.2</v>
          </cell>
          <cell r="F100" t="str">
            <v>CAP FoFo jgs DN 150 9,400 kg</v>
          </cell>
          <cell r="G100" t="str">
            <v>pç</v>
          </cell>
          <cell r="H100">
            <v>1</v>
          </cell>
          <cell r="I100">
            <v>135.47</v>
          </cell>
          <cell r="J100">
            <v>135.47</v>
          </cell>
          <cell r="K100">
            <v>135.47</v>
          </cell>
          <cell r="L100">
            <v>135.47</v>
          </cell>
          <cell r="O100" t="str">
            <v>-</v>
          </cell>
          <cell r="P100" t="str">
            <v>-</v>
          </cell>
          <cell r="Q100" t="str">
            <v>-</v>
          </cell>
          <cell r="R100">
            <v>0</v>
          </cell>
          <cell r="S100">
            <v>0</v>
          </cell>
          <cell r="T100">
            <v>0</v>
          </cell>
          <cell r="U100">
            <v>0</v>
          </cell>
          <cell r="V100">
            <v>0</v>
          </cell>
        </row>
        <row r="101">
          <cell r="B101">
            <v>582</v>
          </cell>
          <cell r="C101">
            <v>0</v>
          </cell>
          <cell r="D101" t="str">
            <v>F</v>
          </cell>
          <cell r="E101" t="str">
            <v>7.2.5.1.24</v>
          </cell>
          <cell r="F101" t="str">
            <v>Cap PVC-PBA (NBR 10351) P/ Rede de Água JE PB DN  50mm</v>
          </cell>
          <cell r="G101" t="str">
            <v>un</v>
          </cell>
          <cell r="H101">
            <v>14</v>
          </cell>
          <cell r="I101">
            <v>4.97</v>
          </cell>
          <cell r="J101">
            <v>69.58</v>
          </cell>
          <cell r="K101">
            <v>4.97</v>
          </cell>
          <cell r="L101">
            <v>69.58</v>
          </cell>
          <cell r="O101" t="str">
            <v>-</v>
          </cell>
          <cell r="P101" t="str">
            <v>-</v>
          </cell>
          <cell r="Q101" t="str">
            <v>-</v>
          </cell>
          <cell r="R101">
            <v>0</v>
          </cell>
          <cell r="S101">
            <v>0</v>
          </cell>
          <cell r="T101">
            <v>0</v>
          </cell>
          <cell r="U101">
            <v>0</v>
          </cell>
          <cell r="V101">
            <v>0</v>
          </cell>
        </row>
        <row r="102">
          <cell r="B102">
            <v>583</v>
          </cell>
          <cell r="C102">
            <v>0</v>
          </cell>
          <cell r="D102" t="str">
            <v>F</v>
          </cell>
          <cell r="E102" t="str">
            <v>7.2.5.1.25</v>
          </cell>
          <cell r="F102" t="str">
            <v>Cap PVC-PBA (NBR 10351) P/ Rede de Água JE PB DN 100mm</v>
          </cell>
          <cell r="G102" t="str">
            <v>un</v>
          </cell>
          <cell r="H102">
            <v>1</v>
          </cell>
          <cell r="I102">
            <v>20.7</v>
          </cell>
          <cell r="J102">
            <v>20.7</v>
          </cell>
          <cell r="K102">
            <v>20.7</v>
          </cell>
          <cell r="L102">
            <v>20.7</v>
          </cell>
          <cell r="O102" t="str">
            <v>-</v>
          </cell>
          <cell r="P102" t="str">
            <v>-</v>
          </cell>
          <cell r="Q102" t="str">
            <v>-</v>
          </cell>
          <cell r="R102">
            <v>0</v>
          </cell>
          <cell r="S102">
            <v>0</v>
          </cell>
          <cell r="T102">
            <v>0</v>
          </cell>
          <cell r="U102">
            <v>0</v>
          </cell>
          <cell r="V102">
            <v>0</v>
          </cell>
        </row>
        <row r="103">
          <cell r="B103">
            <v>1685</v>
          </cell>
          <cell r="C103">
            <v>0</v>
          </cell>
          <cell r="D103" t="str">
            <v>F</v>
          </cell>
          <cell r="E103" t="str">
            <v>15.4.1.6</v>
          </cell>
          <cell r="F103" t="str">
            <v>CCM para comando e proteção de 16 motores de 3CV com partida direta, conforme diagrama unifilar e folha de dados</v>
          </cell>
          <cell r="G103" t="str">
            <v>un</v>
          </cell>
          <cell r="H103">
            <v>1</v>
          </cell>
          <cell r="I103">
            <v>24000</v>
          </cell>
          <cell r="J103">
            <v>24000</v>
          </cell>
          <cell r="K103">
            <v>24000</v>
          </cell>
          <cell r="L103">
            <v>24000</v>
          </cell>
          <cell r="O103" t="str">
            <v>-</v>
          </cell>
          <cell r="P103" t="str">
            <v>-</v>
          </cell>
          <cell r="Q103" t="str">
            <v>-</v>
          </cell>
          <cell r="R103">
            <v>0</v>
          </cell>
          <cell r="S103">
            <v>0</v>
          </cell>
          <cell r="T103">
            <v>0</v>
          </cell>
          <cell r="U103">
            <v>0</v>
          </cell>
          <cell r="V103">
            <v>0</v>
          </cell>
        </row>
        <row r="104">
          <cell r="B104">
            <v>1670</v>
          </cell>
          <cell r="C104">
            <v>0</v>
          </cell>
          <cell r="D104" t="str">
            <v>F</v>
          </cell>
          <cell r="E104" t="str">
            <v>15.3.1.18</v>
          </cell>
          <cell r="F104" t="str">
            <v>CCM para comando e proteção de 24 motores de 3CV com partida direta, conforme diagrama unifilar e folha de dados</v>
          </cell>
          <cell r="G104" t="str">
            <v>un</v>
          </cell>
          <cell r="H104">
            <v>1</v>
          </cell>
          <cell r="I104">
            <v>30000</v>
          </cell>
          <cell r="J104">
            <v>30000</v>
          </cell>
          <cell r="K104">
            <v>30000</v>
          </cell>
          <cell r="L104">
            <v>30000</v>
          </cell>
          <cell r="O104" t="str">
            <v>-</v>
          </cell>
          <cell r="P104" t="str">
            <v>-</v>
          </cell>
          <cell r="Q104" t="str">
            <v>-</v>
          </cell>
          <cell r="R104" t="str">
            <v>74194/001</v>
          </cell>
          <cell r="S104" t="str">
            <v>ESCADA TIPO MARINHEIRO EM TUBO ACO GALVANIZADO 1 1/2" 5 DEGRAUS</v>
          </cell>
          <cell r="T104" t="str">
            <v>M</v>
          </cell>
          <cell r="U104">
            <v>144.30000000000001</v>
          </cell>
          <cell r="V104">
            <v>1.97</v>
          </cell>
        </row>
        <row r="105">
          <cell r="B105">
            <v>5421</v>
          </cell>
          <cell r="C105">
            <v>0</v>
          </cell>
          <cell r="D105" t="str">
            <v>F</v>
          </cell>
          <cell r="E105" t="str">
            <v>12.6.4.1.25</v>
          </cell>
          <cell r="F105" t="str">
            <v>CCM para comando e proteção de motores 5CV (1+1)  com conversor de frequencia:</v>
          </cell>
          <cell r="G105" t="str">
            <v>un</v>
          </cell>
          <cell r="H105">
            <v>2</v>
          </cell>
          <cell r="I105">
            <v>14400</v>
          </cell>
          <cell r="J105">
            <v>28800</v>
          </cell>
          <cell r="K105">
            <v>14400</v>
          </cell>
          <cell r="L105">
            <v>28800</v>
          </cell>
          <cell r="O105" t="str">
            <v>-</v>
          </cell>
          <cell r="P105" t="str">
            <v>-</v>
          </cell>
          <cell r="Q105" t="str">
            <v>-</v>
          </cell>
          <cell r="R105">
            <v>0</v>
          </cell>
          <cell r="S105">
            <v>0</v>
          </cell>
          <cell r="T105">
            <v>0</v>
          </cell>
          <cell r="U105">
            <v>0</v>
          </cell>
          <cell r="V105">
            <v>0</v>
          </cell>
        </row>
        <row r="106">
          <cell r="B106">
            <v>4963</v>
          </cell>
          <cell r="C106">
            <v>0</v>
          </cell>
          <cell r="D106" t="str">
            <v>F</v>
          </cell>
          <cell r="E106" t="str">
            <v>12.4.4.1.25</v>
          </cell>
          <cell r="F106" t="str">
            <v>CCM para comando e proteção de motores 10CV (1+1)  com conversor de frequencia composta por:</v>
          </cell>
          <cell r="G106" t="str">
            <v>un</v>
          </cell>
          <cell r="H106">
            <v>1</v>
          </cell>
          <cell r="I106">
            <v>26200</v>
          </cell>
          <cell r="J106">
            <v>26200</v>
          </cell>
          <cell r="K106">
            <v>26200</v>
          </cell>
          <cell r="L106">
            <v>26200</v>
          </cell>
          <cell r="O106" t="str">
            <v>-</v>
          </cell>
          <cell r="P106" t="str">
            <v>-</v>
          </cell>
          <cell r="Q106" t="str">
            <v>-</v>
          </cell>
          <cell r="R106">
            <v>0</v>
          </cell>
          <cell r="S106">
            <v>0</v>
          </cell>
          <cell r="T106">
            <v>0</v>
          </cell>
          <cell r="U106">
            <v>0</v>
          </cell>
          <cell r="V106">
            <v>0</v>
          </cell>
        </row>
        <row r="107">
          <cell r="B107">
            <v>4739</v>
          </cell>
          <cell r="C107">
            <v>0</v>
          </cell>
          <cell r="D107" t="str">
            <v>F</v>
          </cell>
          <cell r="E107" t="str">
            <v>12.3.4.1.25</v>
          </cell>
          <cell r="F107" t="str">
            <v>CCM para comando e proteção de motores 20CV (1+1)  com conversor de frequencia composto por:</v>
          </cell>
          <cell r="G107" t="str">
            <v>un</v>
          </cell>
          <cell r="H107">
            <v>1</v>
          </cell>
          <cell r="I107">
            <v>63600</v>
          </cell>
          <cell r="J107">
            <v>63600</v>
          </cell>
          <cell r="K107">
            <v>63600</v>
          </cell>
          <cell r="L107">
            <v>63600</v>
          </cell>
          <cell r="O107" t="str">
            <v>-</v>
          </cell>
          <cell r="P107" t="str">
            <v>-</v>
          </cell>
          <cell r="Q107" t="str">
            <v>-</v>
          </cell>
          <cell r="R107">
            <v>0</v>
          </cell>
          <cell r="S107">
            <v>0</v>
          </cell>
          <cell r="T107">
            <v>0</v>
          </cell>
          <cell r="U107">
            <v>0</v>
          </cell>
          <cell r="V107">
            <v>0</v>
          </cell>
        </row>
        <row r="108">
          <cell r="B108">
            <v>4513</v>
          </cell>
          <cell r="C108">
            <v>0</v>
          </cell>
          <cell r="D108" t="str">
            <v>F</v>
          </cell>
          <cell r="E108" t="str">
            <v>12.2.4.1.25</v>
          </cell>
          <cell r="F108" t="str">
            <v>CCM para comando e proteção de motores30CV (1+1)  com conversor de frequencia composto por:</v>
          </cell>
          <cell r="G108" t="str">
            <v>un</v>
          </cell>
          <cell r="H108">
            <v>1</v>
          </cell>
          <cell r="I108">
            <v>92000</v>
          </cell>
          <cell r="J108">
            <v>92000</v>
          </cell>
          <cell r="K108">
            <v>92000</v>
          </cell>
          <cell r="L108">
            <v>92000</v>
          </cell>
          <cell r="O108" t="str">
            <v>-</v>
          </cell>
          <cell r="P108" t="str">
            <v>-</v>
          </cell>
          <cell r="Q108" t="str">
            <v>-</v>
          </cell>
          <cell r="R108">
            <v>0</v>
          </cell>
          <cell r="S108">
            <v>0</v>
          </cell>
          <cell r="T108">
            <v>0</v>
          </cell>
          <cell r="U108">
            <v>0</v>
          </cell>
          <cell r="V108">
            <v>0</v>
          </cell>
        </row>
        <row r="109">
          <cell r="B109">
            <v>1738</v>
          </cell>
          <cell r="C109">
            <v>0</v>
          </cell>
          <cell r="D109" t="str">
            <v>F</v>
          </cell>
          <cell r="E109" t="str">
            <v>15.6.1.3</v>
          </cell>
          <cell r="F109" t="str">
            <v>CCM para comando e proteção de motores 100CV (1+1)  com conversor de frequencia</v>
          </cell>
          <cell r="G109" t="str">
            <v>un</v>
          </cell>
          <cell r="H109">
            <v>1</v>
          </cell>
          <cell r="I109">
            <v>148000</v>
          </cell>
          <cell r="J109">
            <v>148000</v>
          </cell>
          <cell r="K109">
            <v>148000</v>
          </cell>
          <cell r="L109">
            <v>148000</v>
          </cell>
          <cell r="O109">
            <v>18.489999999999998</v>
          </cell>
          <cell r="P109">
            <v>1.76</v>
          </cell>
          <cell r="Q109" t="str">
            <v>73965/010</v>
          </cell>
          <cell r="R109">
            <v>0</v>
          </cell>
          <cell r="S109">
            <v>0</v>
          </cell>
          <cell r="T109">
            <v>0</v>
          </cell>
          <cell r="U109">
            <v>0</v>
          </cell>
          <cell r="V109">
            <v>0</v>
          </cell>
        </row>
        <row r="110">
          <cell r="B110">
            <v>5196</v>
          </cell>
          <cell r="C110">
            <v>0</v>
          </cell>
          <cell r="D110" t="str">
            <v>F</v>
          </cell>
          <cell r="E110" t="str">
            <v>12.5.4.1.25</v>
          </cell>
          <cell r="F110" t="str">
            <v>CCM para comando e proteção de motores 150CV (1+1)  com conversor de frequencia composto por:</v>
          </cell>
          <cell r="G110" t="str">
            <v>un</v>
          </cell>
          <cell r="H110">
            <v>1</v>
          </cell>
          <cell r="I110">
            <v>268000</v>
          </cell>
          <cell r="J110">
            <v>268000</v>
          </cell>
          <cell r="K110">
            <v>268000</v>
          </cell>
          <cell r="L110">
            <v>268000</v>
          </cell>
          <cell r="O110">
            <v>23.78</v>
          </cell>
          <cell r="P110">
            <v>2.27</v>
          </cell>
          <cell r="Q110" t="str">
            <v>73965/011</v>
          </cell>
          <cell r="R110">
            <v>0</v>
          </cell>
          <cell r="S110">
            <v>0</v>
          </cell>
          <cell r="T110">
            <v>0</v>
          </cell>
          <cell r="U110">
            <v>0</v>
          </cell>
          <cell r="V110">
            <v>0</v>
          </cell>
        </row>
        <row r="111">
          <cell r="B111">
            <v>4359</v>
          </cell>
          <cell r="C111">
            <v>0</v>
          </cell>
          <cell r="D111" t="str">
            <v>F</v>
          </cell>
          <cell r="E111" t="str">
            <v>12.1.4.1.3</v>
          </cell>
          <cell r="F111" t="str">
            <v>CCM para comando e proteção de motores 100CV (2+1)  com conversor de frequencia</v>
          </cell>
          <cell r="G111" t="str">
            <v>un</v>
          </cell>
          <cell r="H111">
            <v>1</v>
          </cell>
          <cell r="I111">
            <v>250000</v>
          </cell>
          <cell r="J111">
            <v>250000</v>
          </cell>
          <cell r="K111">
            <v>250000</v>
          </cell>
          <cell r="L111">
            <v>250000</v>
          </cell>
          <cell r="O111">
            <v>39.630000000000003</v>
          </cell>
          <cell r="P111">
            <v>12.38</v>
          </cell>
          <cell r="Q111" t="str">
            <v>73965/001</v>
          </cell>
          <cell r="R111">
            <v>0</v>
          </cell>
          <cell r="S111">
            <v>0</v>
          </cell>
          <cell r="T111">
            <v>0</v>
          </cell>
          <cell r="U111">
            <v>0</v>
          </cell>
          <cell r="V111">
            <v>0</v>
          </cell>
        </row>
        <row r="112">
          <cell r="B112">
            <v>1694</v>
          </cell>
          <cell r="C112">
            <v>0</v>
          </cell>
          <cell r="D112" t="str">
            <v>F</v>
          </cell>
          <cell r="E112" t="str">
            <v>15.5.1.4</v>
          </cell>
          <cell r="F112" t="str">
            <v>Chave fusível tipo expulsão 15kV - 100A - 10kA</v>
          </cell>
          <cell r="G112" t="str">
            <v>un</v>
          </cell>
          <cell r="H112">
            <v>9</v>
          </cell>
          <cell r="I112">
            <v>284.45999999999998</v>
          </cell>
          <cell r="J112">
            <v>2560.14</v>
          </cell>
          <cell r="K112">
            <v>284.45999999999998</v>
          </cell>
          <cell r="L112">
            <v>2560.14</v>
          </cell>
          <cell r="O112" t="str">
            <v>-</v>
          </cell>
          <cell r="P112" t="str">
            <v>-</v>
          </cell>
          <cell r="Q112" t="str">
            <v>-</v>
          </cell>
          <cell r="R112">
            <v>0</v>
          </cell>
          <cell r="S112">
            <v>0</v>
          </cell>
          <cell r="T112">
            <v>0</v>
          </cell>
          <cell r="U112">
            <v>0</v>
          </cell>
          <cell r="V112">
            <v>0</v>
          </cell>
        </row>
        <row r="113">
          <cell r="B113">
            <v>130</v>
          </cell>
          <cell r="C113">
            <v>0</v>
          </cell>
          <cell r="D113" t="str">
            <v>F</v>
          </cell>
          <cell r="E113" t="str">
            <v>3.3.2.2</v>
          </cell>
          <cell r="F113" t="str">
            <v>Comporta de superficie com acionamento direto na gaveta, com área do canal de 0,401 m² ate 0,90 m², fornecimento.</v>
          </cell>
          <cell r="G113" t="str">
            <v>un</v>
          </cell>
          <cell r="H113">
            <v>8</v>
          </cell>
          <cell r="I113">
            <v>60000</v>
          </cell>
          <cell r="J113">
            <v>480000</v>
          </cell>
          <cell r="K113">
            <v>60000</v>
          </cell>
          <cell r="L113">
            <v>480000</v>
          </cell>
          <cell r="O113">
            <v>42.27</v>
          </cell>
          <cell r="P113">
            <v>4.03</v>
          </cell>
          <cell r="Q113" t="str">
            <v>73537</v>
          </cell>
          <cell r="R113">
            <v>0</v>
          </cell>
          <cell r="S113">
            <v>0</v>
          </cell>
          <cell r="T113">
            <v>0</v>
          </cell>
          <cell r="U113">
            <v>0</v>
          </cell>
          <cell r="V113">
            <v>0</v>
          </cell>
        </row>
        <row r="114">
          <cell r="B114">
            <v>1603</v>
          </cell>
          <cell r="C114">
            <v>0</v>
          </cell>
          <cell r="D114" t="str">
            <v>F</v>
          </cell>
          <cell r="E114" t="str">
            <v>15.2.1.3</v>
          </cell>
          <cell r="F114" t="str">
            <v>Computador com sistema base: Processador Pentium IV,64 bit Memória: 1GB DDR2 667MHz Disco rigido: : 160GB Midia optica: Gravador de DVD 16x DVD+/-RW Leitor de memory card na base 3,5 polegadas Monitor 17" LCD Placa de video 256MB Placa de Audio-Som Alto-F</v>
          </cell>
          <cell r="G114" t="str">
            <v>un</v>
          </cell>
          <cell r="H114">
            <v>2</v>
          </cell>
          <cell r="I114">
            <v>11600</v>
          </cell>
          <cell r="J114">
            <v>23200</v>
          </cell>
          <cell r="K114">
            <v>11600</v>
          </cell>
          <cell r="L114">
            <v>23200</v>
          </cell>
          <cell r="O114" t="str">
            <v>-</v>
          </cell>
          <cell r="P114" t="str">
            <v>-</v>
          </cell>
          <cell r="Q114" t="str">
            <v>-</v>
          </cell>
          <cell r="R114" t="str">
            <v>73962/007</v>
          </cell>
          <cell r="S114" t="str">
            <v>ESCAVAÇÃO DE VALA ESCORADA EM MATERIAL DE 1A CATEGORIA COM PROFUNDIDADE ATE 1,5M COM RETROESCAVADEIRA 75 HP EXCLUINDO ESGOTAMENTO E ESCORAMENTO</v>
          </cell>
          <cell r="T114" t="str">
            <v>M3</v>
          </cell>
          <cell r="U114">
            <v>5.39</v>
          </cell>
          <cell r="V114">
            <v>0.23</v>
          </cell>
        </row>
        <row r="115">
          <cell r="B115">
            <v>4339</v>
          </cell>
          <cell r="C115">
            <v>0</v>
          </cell>
          <cell r="D115" t="str">
            <v>F</v>
          </cell>
          <cell r="E115" t="str">
            <v>12.1.3.1.9</v>
          </cell>
          <cell r="F115" t="str">
            <v>Condulete de PVC rígido rosqueável tipo C  DN  3/4"</v>
          </cell>
          <cell r="G115" t="str">
            <v>un</v>
          </cell>
          <cell r="H115">
            <v>28</v>
          </cell>
          <cell r="I115">
            <v>8.11</v>
          </cell>
          <cell r="J115">
            <v>227.08</v>
          </cell>
          <cell r="K115">
            <v>8.11</v>
          </cell>
          <cell r="L115">
            <v>227.08</v>
          </cell>
          <cell r="O115" t="str">
            <v>-</v>
          </cell>
          <cell r="P115" t="str">
            <v>-</v>
          </cell>
          <cell r="Q115" t="str">
            <v>-</v>
          </cell>
          <cell r="R115" t="str">
            <v>73962/007</v>
          </cell>
          <cell r="S115" t="str">
            <v>ESCAVAÇÃO DE VALA ESCORADA EM MATERIAL DE 1A CATEGORIA COM PROFUNDIDADE ATE 1,5M COM RETROESCAVADEIRA 75 HP EXCLUINDO ESGOTAMENTO E ESCORAMENTO</v>
          </cell>
          <cell r="T115" t="str">
            <v>M3</v>
          </cell>
          <cell r="U115">
            <v>5.39</v>
          </cell>
          <cell r="V115">
            <v>0.23</v>
          </cell>
        </row>
        <row r="116">
          <cell r="B116">
            <v>1589</v>
          </cell>
          <cell r="C116">
            <v>0</v>
          </cell>
          <cell r="D116" t="str">
            <v>F</v>
          </cell>
          <cell r="E116" t="str">
            <v>15.1.1.8</v>
          </cell>
          <cell r="F116" t="str">
            <v>Condulete de PVC rígido rosqueável tipo C DN  3/4"</v>
          </cell>
          <cell r="G116" t="str">
            <v>un</v>
          </cell>
          <cell r="H116">
            <v>20</v>
          </cell>
          <cell r="I116">
            <v>8.11</v>
          </cell>
          <cell r="J116">
            <v>162.19999999999999</v>
          </cell>
          <cell r="K116">
            <v>8.11</v>
          </cell>
          <cell r="L116">
            <v>162.19999999999999</v>
          </cell>
          <cell r="O116" t="str">
            <v>-</v>
          </cell>
          <cell r="P116" t="str">
            <v>-</v>
          </cell>
          <cell r="Q116" t="str">
            <v>-</v>
          </cell>
          <cell r="R116">
            <v>0</v>
          </cell>
          <cell r="S116">
            <v>0</v>
          </cell>
          <cell r="T116">
            <v>0</v>
          </cell>
          <cell r="U116">
            <v>0</v>
          </cell>
          <cell r="V116">
            <v>0</v>
          </cell>
        </row>
        <row r="117">
          <cell r="B117">
            <v>4337</v>
          </cell>
          <cell r="C117">
            <v>0</v>
          </cell>
          <cell r="D117" t="str">
            <v>F</v>
          </cell>
          <cell r="E117" t="str">
            <v>12.1.3.1.7</v>
          </cell>
          <cell r="F117" t="str">
            <v>Condulete de PVC rígido rosqueável tipo E  DN  3/4"</v>
          </cell>
          <cell r="G117" t="str">
            <v>un</v>
          </cell>
          <cell r="H117">
            <v>14</v>
          </cell>
          <cell r="I117">
            <v>8.11</v>
          </cell>
          <cell r="J117">
            <v>113.54</v>
          </cell>
          <cell r="K117">
            <v>8.11</v>
          </cell>
          <cell r="L117">
            <v>113.54</v>
          </cell>
          <cell r="O117" t="str">
            <v>-</v>
          </cell>
          <cell r="P117" t="str">
            <v>-</v>
          </cell>
          <cell r="Q117" t="str">
            <v>-</v>
          </cell>
          <cell r="R117">
            <v>0</v>
          </cell>
          <cell r="S117">
            <v>0</v>
          </cell>
          <cell r="T117">
            <v>0</v>
          </cell>
          <cell r="U117">
            <v>0</v>
          </cell>
          <cell r="V117">
            <v>0</v>
          </cell>
        </row>
        <row r="118">
          <cell r="B118">
            <v>1588</v>
          </cell>
          <cell r="C118">
            <v>0</v>
          </cell>
          <cell r="D118" t="str">
            <v>F</v>
          </cell>
          <cell r="E118" t="str">
            <v>15.1.1.7</v>
          </cell>
          <cell r="F118" t="str">
            <v>Condulete de PVC rígido rosqueável tipo E DN  3/4"</v>
          </cell>
          <cell r="G118" t="str">
            <v>un</v>
          </cell>
          <cell r="H118">
            <v>12</v>
          </cell>
          <cell r="I118">
            <v>8.11</v>
          </cell>
          <cell r="J118">
            <v>97.32</v>
          </cell>
          <cell r="K118">
            <v>8.11</v>
          </cell>
          <cell r="L118">
            <v>97.32</v>
          </cell>
          <cell r="O118" t="str">
            <v>-</v>
          </cell>
          <cell r="P118" t="str">
            <v>-</v>
          </cell>
          <cell r="Q118" t="str">
            <v>-</v>
          </cell>
          <cell r="R118">
            <v>0</v>
          </cell>
          <cell r="S118">
            <v>0</v>
          </cell>
          <cell r="T118">
            <v>0</v>
          </cell>
          <cell r="U118">
            <v>0</v>
          </cell>
          <cell r="V118">
            <v>0</v>
          </cell>
        </row>
        <row r="119">
          <cell r="B119">
            <v>1586</v>
          </cell>
          <cell r="C119">
            <v>0</v>
          </cell>
          <cell r="D119" t="str">
            <v>F</v>
          </cell>
          <cell r="E119" t="str">
            <v>15.1.1.5</v>
          </cell>
          <cell r="F119" t="str">
            <v>Condulete de PVC rígido rosqueável tipo LL  DN  3/4"</v>
          </cell>
          <cell r="G119" t="str">
            <v>un</v>
          </cell>
          <cell r="H119">
            <v>19</v>
          </cell>
          <cell r="I119">
            <v>5.53</v>
          </cell>
          <cell r="J119">
            <v>105.07</v>
          </cell>
          <cell r="K119">
            <v>5.53</v>
          </cell>
          <cell r="L119">
            <v>105.07</v>
          </cell>
          <cell r="O119">
            <v>10.77</v>
          </cell>
          <cell r="P119">
            <v>-0.03</v>
          </cell>
          <cell r="Q119" t="str">
            <v>72915</v>
          </cell>
          <cell r="R119">
            <v>0</v>
          </cell>
          <cell r="S119">
            <v>0</v>
          </cell>
          <cell r="T119">
            <v>0</v>
          </cell>
          <cell r="U119">
            <v>0</v>
          </cell>
          <cell r="V119">
            <v>0</v>
          </cell>
        </row>
        <row r="120">
          <cell r="B120">
            <v>1587</v>
          </cell>
          <cell r="C120">
            <v>0</v>
          </cell>
          <cell r="D120" t="str">
            <v>F</v>
          </cell>
          <cell r="E120" t="str">
            <v>15.1.1.6</v>
          </cell>
          <cell r="F120" t="str">
            <v>Condulete de PVC rígido rosqueável tipo LR  DN  3/4"</v>
          </cell>
          <cell r="G120" t="str">
            <v>un</v>
          </cell>
          <cell r="H120">
            <v>17</v>
          </cell>
          <cell r="I120">
            <v>5.53</v>
          </cell>
          <cell r="J120">
            <v>94.01</v>
          </cell>
          <cell r="K120">
            <v>5.53</v>
          </cell>
          <cell r="L120">
            <v>94.01</v>
          </cell>
          <cell r="O120">
            <v>10.77</v>
          </cell>
          <cell r="P120">
            <v>-0.03</v>
          </cell>
          <cell r="Q120" t="str">
            <v>72915</v>
          </cell>
          <cell r="R120">
            <v>0</v>
          </cell>
          <cell r="S120">
            <v>0</v>
          </cell>
          <cell r="T120">
            <v>0</v>
          </cell>
          <cell r="U120">
            <v>0</v>
          </cell>
          <cell r="V120">
            <v>0</v>
          </cell>
        </row>
        <row r="121">
          <cell r="B121">
            <v>1585</v>
          </cell>
          <cell r="C121">
            <v>0</v>
          </cell>
          <cell r="D121" t="str">
            <v>F</v>
          </cell>
          <cell r="E121" t="str">
            <v>15.1.1.4</v>
          </cell>
          <cell r="F121" t="str">
            <v>Condulete de PVC rígido rosqueável tipo T  DN  3/4"</v>
          </cell>
          <cell r="G121" t="str">
            <v>un</v>
          </cell>
          <cell r="H121">
            <v>20</v>
          </cell>
          <cell r="I121">
            <v>13.4</v>
          </cell>
          <cell r="J121">
            <v>268</v>
          </cell>
          <cell r="K121">
            <v>13.4</v>
          </cell>
          <cell r="L121">
            <v>268</v>
          </cell>
          <cell r="O121">
            <v>12.3</v>
          </cell>
          <cell r="P121">
            <v>0</v>
          </cell>
          <cell r="Q121" t="str">
            <v>72917</v>
          </cell>
          <cell r="R121">
            <v>0</v>
          </cell>
          <cell r="S121">
            <v>0</v>
          </cell>
          <cell r="T121">
            <v>0</v>
          </cell>
          <cell r="U121">
            <v>0</v>
          </cell>
          <cell r="V121">
            <v>0</v>
          </cell>
        </row>
        <row r="122">
          <cell r="B122">
            <v>1625</v>
          </cell>
          <cell r="C122">
            <v>0</v>
          </cell>
          <cell r="D122" t="str">
            <v>F</v>
          </cell>
          <cell r="E122" t="str">
            <v>15.2.2.16</v>
          </cell>
          <cell r="F122" t="str">
            <v>Condulete para uso interno entradas para eletroduto fabricado em liga de  alumínio fundido tampa lisa ø 3/4"  "lr"  ref.: daisa ou equivalente</v>
          </cell>
          <cell r="G122" t="str">
            <v>pÇ</v>
          </cell>
          <cell r="H122">
            <v>13</v>
          </cell>
          <cell r="I122">
            <v>8.52</v>
          </cell>
          <cell r="J122">
            <v>110.76</v>
          </cell>
          <cell r="K122">
            <v>8.52</v>
          </cell>
          <cell r="L122">
            <v>110.76</v>
          </cell>
          <cell r="O122">
            <v>12.3</v>
          </cell>
          <cell r="P122">
            <v>0</v>
          </cell>
          <cell r="Q122" t="str">
            <v>72917</v>
          </cell>
          <cell r="R122">
            <v>0</v>
          </cell>
          <cell r="S122">
            <v>0</v>
          </cell>
          <cell r="T122">
            <v>0</v>
          </cell>
          <cell r="U122">
            <v>0</v>
          </cell>
          <cell r="V122">
            <v>0</v>
          </cell>
        </row>
        <row r="123">
          <cell r="B123">
            <v>1623</v>
          </cell>
          <cell r="C123">
            <v>0</v>
          </cell>
          <cell r="D123" t="str">
            <v>F</v>
          </cell>
          <cell r="E123" t="str">
            <v>15.2.2.14</v>
          </cell>
          <cell r="F123" t="str">
            <v>Condulete para uso interno entradas para eletroduto fabricado em liga de alumínio fundido tampa lisa ø 3/4"  "t"  ref.: daisa ou equivalente</v>
          </cell>
          <cell r="G123" t="str">
            <v>un</v>
          </cell>
          <cell r="H123">
            <v>14</v>
          </cell>
          <cell r="I123">
            <v>9.11</v>
          </cell>
          <cell r="J123">
            <v>127.54</v>
          </cell>
          <cell r="K123">
            <v>9.11</v>
          </cell>
          <cell r="L123">
            <v>127.54</v>
          </cell>
          <cell r="O123" t="str">
            <v>-</v>
          </cell>
          <cell r="P123" t="str">
            <v>-</v>
          </cell>
          <cell r="Q123" t="str">
            <v>-</v>
          </cell>
          <cell r="R123">
            <v>0</v>
          </cell>
          <cell r="S123">
            <v>0</v>
          </cell>
          <cell r="T123">
            <v>0</v>
          </cell>
          <cell r="U123">
            <v>0</v>
          </cell>
          <cell r="V123">
            <v>0</v>
          </cell>
        </row>
        <row r="124">
          <cell r="B124">
            <v>1627</v>
          </cell>
          <cell r="C124">
            <v>0</v>
          </cell>
          <cell r="D124" t="str">
            <v>F</v>
          </cell>
          <cell r="E124" t="str">
            <v>15.2.2.18</v>
          </cell>
          <cell r="F124" t="str">
            <v>Condulete para uso interno entradas para eletroduto fabricado em liga de alumínio fundido tampa com equipamento ø 3/4"  "l" com 1</v>
          </cell>
          <cell r="G124" t="str">
            <v>pÇ</v>
          </cell>
          <cell r="H124">
            <v>12</v>
          </cell>
          <cell r="I124">
            <v>14.3</v>
          </cell>
          <cell r="J124">
            <v>171.6</v>
          </cell>
          <cell r="K124">
            <v>14.3</v>
          </cell>
          <cell r="L124">
            <v>171.6</v>
          </cell>
          <cell r="O124" t="str">
            <v>-</v>
          </cell>
          <cell r="P124" t="str">
            <v>-</v>
          </cell>
          <cell r="Q124" t="str">
            <v>-</v>
          </cell>
          <cell r="R124">
            <v>0</v>
          </cell>
          <cell r="S124">
            <v>0</v>
          </cell>
          <cell r="T124">
            <v>0</v>
          </cell>
          <cell r="U124">
            <v>0</v>
          </cell>
          <cell r="V124">
            <v>0</v>
          </cell>
        </row>
        <row r="125">
          <cell r="B125">
            <v>1624</v>
          </cell>
          <cell r="C125">
            <v>0</v>
          </cell>
          <cell r="D125" t="str">
            <v>F</v>
          </cell>
          <cell r="E125" t="str">
            <v>15.2.2.15</v>
          </cell>
          <cell r="F125" t="str">
            <v>Condulete para uso interno entradas para eletroduto fabricado em liga de alumínio fundido tampa lisa ø 3/4"  "ll"  ref.: daisa ou equivalente</v>
          </cell>
          <cell r="G125" t="str">
            <v>pÇ</v>
          </cell>
          <cell r="H125">
            <v>8</v>
          </cell>
          <cell r="I125">
            <v>16.260000000000002</v>
          </cell>
          <cell r="J125">
            <v>130.08000000000001</v>
          </cell>
          <cell r="K125">
            <v>16.260000000000002</v>
          </cell>
          <cell r="L125">
            <v>130.08000000000001</v>
          </cell>
          <cell r="O125" t="str">
            <v>-</v>
          </cell>
          <cell r="P125" t="str">
            <v>-</v>
          </cell>
          <cell r="Q125" t="str">
            <v>-</v>
          </cell>
          <cell r="R125">
            <v>0</v>
          </cell>
          <cell r="S125">
            <v>0</v>
          </cell>
          <cell r="T125">
            <v>0</v>
          </cell>
          <cell r="U125">
            <v>0</v>
          </cell>
          <cell r="V125">
            <v>0</v>
          </cell>
        </row>
        <row r="126">
          <cell r="B126">
            <v>1626</v>
          </cell>
          <cell r="C126">
            <v>0</v>
          </cell>
          <cell r="D126" t="str">
            <v>F</v>
          </cell>
          <cell r="E126" t="str">
            <v>15.2.2.17</v>
          </cell>
          <cell r="F126" t="str">
            <v>Condulete para uso interno entradas para eletroduto fabricado em liga de alumínio fundido tampa com equipamento ø 3/4"  "e" com 1 tomada redonda</v>
          </cell>
          <cell r="G126" t="str">
            <v>pÇ</v>
          </cell>
          <cell r="H126">
            <v>15</v>
          </cell>
          <cell r="I126">
            <v>18.07</v>
          </cell>
          <cell r="J126">
            <v>271.05</v>
          </cell>
          <cell r="K126">
            <v>18.07</v>
          </cell>
          <cell r="L126">
            <v>271.05</v>
          </cell>
          <cell r="O126" t="str">
            <v>-</v>
          </cell>
          <cell r="P126" t="str">
            <v>-</v>
          </cell>
          <cell r="Q126" t="str">
            <v>-</v>
          </cell>
          <cell r="R126">
            <v>0</v>
          </cell>
          <cell r="S126">
            <v>0</v>
          </cell>
          <cell r="T126">
            <v>0</v>
          </cell>
          <cell r="U126">
            <v>0</v>
          </cell>
          <cell r="V126">
            <v>0</v>
          </cell>
        </row>
        <row r="127">
          <cell r="B127">
            <v>1621</v>
          </cell>
          <cell r="C127">
            <v>0</v>
          </cell>
          <cell r="D127" t="str">
            <v>F</v>
          </cell>
          <cell r="E127" t="str">
            <v>15.2.2.12</v>
          </cell>
          <cell r="F127" t="str">
            <v>Condulete para uso interno entradas para eletroduto fabricado em liga de alumínio fundido tampa lisa ø1"  "t" ref.: daisa ou equivalente</v>
          </cell>
          <cell r="G127" t="str">
            <v>pÇ</v>
          </cell>
          <cell r="H127">
            <v>2</v>
          </cell>
          <cell r="I127">
            <v>17.37</v>
          </cell>
          <cell r="J127">
            <v>34.74</v>
          </cell>
          <cell r="K127">
            <v>17.37</v>
          </cell>
          <cell r="L127">
            <v>34.74</v>
          </cell>
          <cell r="O127" t="str">
            <v>-</v>
          </cell>
          <cell r="P127" t="str">
            <v>-</v>
          </cell>
          <cell r="Q127" t="str">
            <v>-</v>
          </cell>
          <cell r="R127">
            <v>0</v>
          </cell>
          <cell r="S127">
            <v>0</v>
          </cell>
          <cell r="T127">
            <v>0</v>
          </cell>
          <cell r="U127">
            <v>0</v>
          </cell>
          <cell r="V127">
            <v>0</v>
          </cell>
        </row>
        <row r="128">
          <cell r="B128">
            <v>1622</v>
          </cell>
          <cell r="C128">
            <v>0</v>
          </cell>
          <cell r="D128" t="str">
            <v>F</v>
          </cell>
          <cell r="E128" t="str">
            <v>15.2.2.13</v>
          </cell>
          <cell r="F128" t="str">
            <v>Condulete para uso interno entradas para eletroduto fabricado em liga de alumínio fundido tampa lisa ø1"  "ll" ref.: daisa ou equivalente</v>
          </cell>
          <cell r="G128" t="str">
            <v>pÇ</v>
          </cell>
          <cell r="H128">
            <v>3</v>
          </cell>
          <cell r="I128">
            <v>31</v>
          </cell>
          <cell r="J128">
            <v>93</v>
          </cell>
          <cell r="K128">
            <v>31</v>
          </cell>
          <cell r="L128">
            <v>93</v>
          </cell>
          <cell r="O128" t="str">
            <v>-</v>
          </cell>
          <cell r="P128" t="str">
            <v>-</v>
          </cell>
          <cell r="Q128" t="str">
            <v>-</v>
          </cell>
          <cell r="R128">
            <v>0</v>
          </cell>
          <cell r="S128">
            <v>0</v>
          </cell>
          <cell r="T128">
            <v>0</v>
          </cell>
          <cell r="U128">
            <v>0</v>
          </cell>
          <cell r="V128">
            <v>0</v>
          </cell>
        </row>
        <row r="129">
          <cell r="B129">
            <v>1701</v>
          </cell>
          <cell r="C129">
            <v>0</v>
          </cell>
          <cell r="D129" t="str">
            <v>F</v>
          </cell>
          <cell r="E129" t="str">
            <v>15.5.1.11</v>
          </cell>
          <cell r="F129" t="str">
            <v>Conector estribo compressão até cabo 1/0</v>
          </cell>
          <cell r="G129" t="str">
            <v>un</v>
          </cell>
          <cell r="H129">
            <v>9</v>
          </cell>
          <cell r="I129">
            <v>30</v>
          </cell>
          <cell r="J129">
            <v>270</v>
          </cell>
          <cell r="K129">
            <v>30</v>
          </cell>
          <cell r="L129">
            <v>270</v>
          </cell>
          <cell r="O129" t="str">
            <v>-</v>
          </cell>
          <cell r="P129" t="str">
            <v>-</v>
          </cell>
          <cell r="Q129" t="str">
            <v>-</v>
          </cell>
          <cell r="R129" t="str">
            <v>73891/001</v>
          </cell>
          <cell r="S129" t="str">
            <v>ESGOTAMENTO COM MOTO-BOMBA AUTOESCOVANTE</v>
          </cell>
          <cell r="T129" t="str">
            <v>H</v>
          </cell>
          <cell r="U129">
            <v>4.03</v>
          </cell>
          <cell r="V129">
            <v>0.66</v>
          </cell>
        </row>
        <row r="130">
          <cell r="B130">
            <v>1700</v>
          </cell>
          <cell r="C130">
            <v>0</v>
          </cell>
          <cell r="D130" t="str">
            <v>F</v>
          </cell>
          <cell r="E130" t="str">
            <v>15.5.1.10</v>
          </cell>
          <cell r="F130" t="str">
            <v>Conector parafuso fendido</v>
          </cell>
          <cell r="G130" t="str">
            <v>un</v>
          </cell>
          <cell r="H130">
            <v>39</v>
          </cell>
          <cell r="I130">
            <v>4.37</v>
          </cell>
          <cell r="J130">
            <v>170.43</v>
          </cell>
          <cell r="K130">
            <v>4.37</v>
          </cell>
          <cell r="L130">
            <v>170.43</v>
          </cell>
          <cell r="O130" t="str">
            <v>-</v>
          </cell>
          <cell r="P130" t="str">
            <v>-</v>
          </cell>
          <cell r="Q130" t="str">
            <v>-</v>
          </cell>
          <cell r="R130">
            <v>0</v>
          </cell>
          <cell r="S130">
            <v>0</v>
          </cell>
          <cell r="T130">
            <v>0</v>
          </cell>
          <cell r="U130">
            <v>0</v>
          </cell>
          <cell r="V130">
            <v>0</v>
          </cell>
        </row>
        <row r="131">
          <cell r="B131">
            <v>4634</v>
          </cell>
          <cell r="C131">
            <v>0</v>
          </cell>
          <cell r="D131" t="str">
            <v>F</v>
          </cell>
          <cell r="E131" t="str">
            <v>12.3.1.1.10</v>
          </cell>
          <cell r="F131" t="str">
            <v>Conector perfuração 10-95/1,5-10mm²</v>
          </cell>
          <cell r="G131" t="str">
            <v>un</v>
          </cell>
          <cell r="H131">
            <v>2</v>
          </cell>
          <cell r="I131">
            <v>8.9600000000000009</v>
          </cell>
          <cell r="J131">
            <v>17.920000000000002</v>
          </cell>
          <cell r="K131">
            <v>8.9600000000000009</v>
          </cell>
          <cell r="L131">
            <v>17.920000000000002</v>
          </cell>
          <cell r="O131" t="str">
            <v>-</v>
          </cell>
          <cell r="P131" t="str">
            <v>-</v>
          </cell>
          <cell r="Q131" t="str">
            <v>-</v>
          </cell>
          <cell r="R131">
            <v>0</v>
          </cell>
          <cell r="S131">
            <v>0</v>
          </cell>
          <cell r="T131">
            <v>0</v>
          </cell>
          <cell r="U131">
            <v>0</v>
          </cell>
          <cell r="V131">
            <v>0</v>
          </cell>
        </row>
        <row r="132">
          <cell r="B132">
            <v>4860</v>
          </cell>
          <cell r="C132">
            <v>0</v>
          </cell>
          <cell r="D132" t="str">
            <v>F</v>
          </cell>
          <cell r="E132" t="str">
            <v>12.4.1.1.10</v>
          </cell>
          <cell r="F132" t="str">
            <v>Conector perfuração 10-95/1,5-16mm²</v>
          </cell>
          <cell r="G132" t="str">
            <v>un</v>
          </cell>
          <cell r="H132">
            <v>2</v>
          </cell>
          <cell r="I132">
            <v>8.9600000000000009</v>
          </cell>
          <cell r="J132">
            <v>17.920000000000002</v>
          </cell>
          <cell r="K132">
            <v>8.9600000000000009</v>
          </cell>
          <cell r="L132">
            <v>17.920000000000002</v>
          </cell>
          <cell r="O132" t="str">
            <v>-</v>
          </cell>
          <cell r="P132" t="str">
            <v>-</v>
          </cell>
          <cell r="Q132" t="str">
            <v>-</v>
          </cell>
          <cell r="R132">
            <v>0</v>
          </cell>
          <cell r="S132">
            <v>0</v>
          </cell>
          <cell r="T132">
            <v>0</v>
          </cell>
          <cell r="U132">
            <v>0</v>
          </cell>
          <cell r="V132">
            <v>0</v>
          </cell>
        </row>
        <row r="133">
          <cell r="B133">
            <v>4408</v>
          </cell>
          <cell r="C133">
            <v>0</v>
          </cell>
          <cell r="D133" t="str">
            <v>F</v>
          </cell>
          <cell r="E133" t="str">
            <v>12.2.1.1</v>
          </cell>
          <cell r="F133" t="str">
            <v>Conector perfuração 10-95/1,5-70mm²</v>
          </cell>
          <cell r="G133" t="str">
            <v>un</v>
          </cell>
          <cell r="H133">
            <v>1</v>
          </cell>
          <cell r="I133">
            <v>8.9600000000000009</v>
          </cell>
          <cell r="J133">
            <v>8.9600000000000009</v>
          </cell>
          <cell r="K133">
            <v>8.9600000000000009</v>
          </cell>
          <cell r="L133">
            <v>8.9600000000000009</v>
          </cell>
          <cell r="O133" t="str">
            <v>-</v>
          </cell>
          <cell r="P133" t="str">
            <v>-</v>
          </cell>
          <cell r="Q133" t="str">
            <v>-</v>
          </cell>
          <cell r="R133" t="str">
            <v>73692
73766</v>
          </cell>
          <cell r="S133" t="str">
            <v>LASTRO DE AREIA MEDIA
BASE E SUB-BASE</v>
          </cell>
          <cell r="T133" t="str">
            <v>M3</v>
          </cell>
          <cell r="U133">
            <v>55.52</v>
          </cell>
          <cell r="V133">
            <v>-1.31</v>
          </cell>
        </row>
        <row r="134">
          <cell r="B134">
            <v>4407</v>
          </cell>
          <cell r="C134">
            <v>0</v>
          </cell>
          <cell r="D134" t="str">
            <v>F</v>
          </cell>
          <cell r="E134" t="str">
            <v>12.2.1.1</v>
          </cell>
          <cell r="F134" t="str">
            <v>Conector pressão (AMPACT)</v>
          </cell>
          <cell r="G134" t="str">
            <v>un</v>
          </cell>
          <cell r="H134">
            <v>20</v>
          </cell>
          <cell r="I134">
            <v>47.6</v>
          </cell>
          <cell r="J134">
            <v>952</v>
          </cell>
          <cell r="K134">
            <v>47.6</v>
          </cell>
          <cell r="L134">
            <v>952</v>
          </cell>
          <cell r="O134" t="str">
            <v>-</v>
          </cell>
          <cell r="P134" t="str">
            <v>-</v>
          </cell>
          <cell r="Q134" t="str">
            <v>-</v>
          </cell>
          <cell r="R134" t="str">
            <v>73964/006</v>
          </cell>
          <cell r="S134" t="str">
            <v>REATERRO MANUAL DE VALAS</v>
          </cell>
          <cell r="T134" t="str">
            <v>M3</v>
          </cell>
          <cell r="U134">
            <v>15.85</v>
          </cell>
          <cell r="V134">
            <v>2.66</v>
          </cell>
        </row>
        <row r="135">
          <cell r="B135">
            <v>3775</v>
          </cell>
          <cell r="C135">
            <v>0</v>
          </cell>
          <cell r="D135" t="str">
            <v>F</v>
          </cell>
          <cell r="E135" t="str">
            <v>8.5.11.1</v>
          </cell>
          <cell r="F135" t="str">
            <v>Conjunto motor-bomba submersível, Q=27,59 l/s, Hm = 7,83 m, P= 5 CV</v>
          </cell>
          <cell r="G135" t="str">
            <v>pç</v>
          </cell>
          <cell r="H135">
            <v>4</v>
          </cell>
          <cell r="I135">
            <v>32002</v>
          </cell>
          <cell r="J135">
            <v>128008</v>
          </cell>
          <cell r="K135">
            <v>32002</v>
          </cell>
          <cell r="L135">
            <v>128008</v>
          </cell>
          <cell r="O135" t="str">
            <v>-</v>
          </cell>
          <cell r="P135" t="str">
            <v>-</v>
          </cell>
          <cell r="Q135" t="str">
            <v>-</v>
          </cell>
          <cell r="R135" t="str">
            <v>73964/006</v>
          </cell>
          <cell r="S135" t="str">
            <v>REATERRO MANUAL DE VALAS</v>
          </cell>
          <cell r="T135" t="str">
            <v>M3</v>
          </cell>
          <cell r="U135">
            <v>15.85</v>
          </cell>
          <cell r="V135">
            <v>2.66</v>
          </cell>
        </row>
        <row r="136">
          <cell r="B136">
            <v>3138</v>
          </cell>
          <cell r="C136">
            <v>0</v>
          </cell>
          <cell r="D136" t="str">
            <v>F</v>
          </cell>
          <cell r="E136" t="str">
            <v>6.5.11.1</v>
          </cell>
          <cell r="F136" t="str">
            <v>Conjunto motor-bomba submersível, Q=22,19 l/s, Hm = 16,35 m, P= 10 CV</v>
          </cell>
          <cell r="G136" t="str">
            <v>pç</v>
          </cell>
          <cell r="H136">
            <v>2</v>
          </cell>
          <cell r="I136">
            <v>32002</v>
          </cell>
          <cell r="J136">
            <v>64004</v>
          </cell>
          <cell r="K136">
            <v>32002</v>
          </cell>
          <cell r="L136">
            <v>64004</v>
          </cell>
          <cell r="O136" t="str">
            <v>-</v>
          </cell>
          <cell r="P136" t="str">
            <v>-</v>
          </cell>
          <cell r="Q136" t="str">
            <v>-</v>
          </cell>
          <cell r="R136" t="str">
            <v>73964/006</v>
          </cell>
          <cell r="S136" t="str">
            <v>REATERRO MANUAL DE VALAS</v>
          </cell>
          <cell r="T136" t="str">
            <v>M3</v>
          </cell>
          <cell r="U136">
            <v>15.85</v>
          </cell>
          <cell r="V136">
            <v>2.66</v>
          </cell>
        </row>
        <row r="137">
          <cell r="B137">
            <v>2706</v>
          </cell>
          <cell r="C137">
            <v>0</v>
          </cell>
          <cell r="D137" t="str">
            <v>F</v>
          </cell>
          <cell r="E137" t="str">
            <v>4.5.11.1</v>
          </cell>
          <cell r="F137" t="str">
            <v>Conjunto motor-bomba submersível, Q=49,59 l/s, Hm = 13,84 m, P= 20 CV</v>
          </cell>
          <cell r="G137" t="str">
            <v>pç</v>
          </cell>
          <cell r="H137">
            <v>2</v>
          </cell>
          <cell r="I137">
            <v>55656</v>
          </cell>
          <cell r="J137">
            <v>111312</v>
          </cell>
          <cell r="K137">
            <v>55656</v>
          </cell>
          <cell r="L137">
            <v>111312</v>
          </cell>
          <cell r="O137" t="str">
            <v>-</v>
          </cell>
          <cell r="P137" t="str">
            <v>-</v>
          </cell>
          <cell r="Q137" t="str">
            <v>-</v>
          </cell>
          <cell r="R137" t="str">
            <v>74015/001</v>
          </cell>
          <cell r="S137" t="str">
            <v>REATERRO E COMPACTACAO MECANICO DE VALA COM COMPACTADOR MANUAL TIPO SOQUETE VIBRATORIO</v>
          </cell>
          <cell r="T137" t="str">
            <v>M3</v>
          </cell>
          <cell r="U137">
            <v>14.26</v>
          </cell>
          <cell r="V137">
            <v>1.07</v>
          </cell>
        </row>
        <row r="138">
          <cell r="B138">
            <v>2410</v>
          </cell>
          <cell r="C138">
            <v>0</v>
          </cell>
          <cell r="D138" t="str">
            <v>F</v>
          </cell>
          <cell r="E138" t="str">
            <v>3.5.11.1</v>
          </cell>
          <cell r="F138" t="str">
            <v>Conjunto motor-bomba submersível, Q=72,37 l/s, Hm = 18,14 m, P= 30 CV</v>
          </cell>
          <cell r="G138" t="str">
            <v>pç</v>
          </cell>
          <cell r="H138">
            <v>2</v>
          </cell>
          <cell r="I138">
            <v>83484</v>
          </cell>
          <cell r="J138">
            <v>166968</v>
          </cell>
          <cell r="K138">
            <v>83484</v>
          </cell>
          <cell r="L138">
            <v>166968</v>
          </cell>
          <cell r="O138" t="str">
            <v>-</v>
          </cell>
          <cell r="P138" t="str">
            <v>-</v>
          </cell>
          <cell r="Q138" t="str">
            <v>-</v>
          </cell>
          <cell r="R138">
            <v>0</v>
          </cell>
          <cell r="S138">
            <v>0</v>
          </cell>
          <cell r="T138">
            <v>0</v>
          </cell>
          <cell r="U138">
            <v>0</v>
          </cell>
          <cell r="V138">
            <v>0</v>
          </cell>
        </row>
        <row r="139">
          <cell r="B139">
            <v>3489</v>
          </cell>
          <cell r="C139">
            <v>0</v>
          </cell>
          <cell r="D139" t="str">
            <v>F</v>
          </cell>
          <cell r="E139" t="str">
            <v>7.5.11.1</v>
          </cell>
          <cell r="F139" t="str">
            <v>Conjunto motor-bomba submersível, Q=133,63 l/s, Hm = 11,12 m, P= 35 CV</v>
          </cell>
          <cell r="G139" t="str">
            <v>pç</v>
          </cell>
          <cell r="H139">
            <v>2</v>
          </cell>
          <cell r="I139">
            <v>182316</v>
          </cell>
          <cell r="J139">
            <v>364632</v>
          </cell>
          <cell r="K139">
            <v>182316</v>
          </cell>
          <cell r="L139">
            <v>364632</v>
          </cell>
          <cell r="O139" t="str">
            <v>-</v>
          </cell>
          <cell r="P139" t="str">
            <v>-</v>
          </cell>
          <cell r="Q139" t="str">
            <v>-</v>
          </cell>
          <cell r="R139">
            <v>0</v>
          </cell>
          <cell r="S139">
            <v>0</v>
          </cell>
          <cell r="T139">
            <v>0</v>
          </cell>
          <cell r="U139">
            <v>0</v>
          </cell>
          <cell r="V139">
            <v>0</v>
          </cell>
        </row>
        <row r="140">
          <cell r="B140">
            <v>2160</v>
          </cell>
          <cell r="C140">
            <v>0</v>
          </cell>
          <cell r="D140" t="str">
            <v>F</v>
          </cell>
          <cell r="E140" t="str">
            <v>2.4.1.1</v>
          </cell>
          <cell r="F140" t="str">
            <v>Conjunto  motor - bomba  submersível,  Q=190,30 l/s,  AMT =  16,00 m,  P= 60 CV</v>
          </cell>
          <cell r="G140" t="str">
            <v>un</v>
          </cell>
          <cell r="H140">
            <v>1</v>
          </cell>
          <cell r="I140">
            <v>309937.2</v>
          </cell>
          <cell r="J140">
            <v>309937.2</v>
          </cell>
          <cell r="K140">
            <v>309937.2</v>
          </cell>
          <cell r="L140">
            <v>309937.2</v>
          </cell>
          <cell r="O140" t="str">
            <v>-</v>
          </cell>
          <cell r="P140" t="str">
            <v>-</v>
          </cell>
          <cell r="Q140" t="str">
            <v>-</v>
          </cell>
          <cell r="R140">
            <v>0</v>
          </cell>
          <cell r="S140">
            <v>0</v>
          </cell>
          <cell r="T140">
            <v>0</v>
          </cell>
          <cell r="U140">
            <v>0</v>
          </cell>
          <cell r="V140">
            <v>0</v>
          </cell>
        </row>
        <row r="141">
          <cell r="B141">
            <v>1942</v>
          </cell>
          <cell r="C141">
            <v>0</v>
          </cell>
          <cell r="D141" t="str">
            <v>F</v>
          </cell>
          <cell r="E141" t="str">
            <v>18.13.4</v>
          </cell>
          <cell r="F141" t="str">
            <v>Conjunto Motor-Bomba, Centrífuga, de Eixo Horizontal, com rotação nominal de 1.770 rpm e potencia de 100Cv.  Rendimento igual a 80%.  Ponto de trabalho desejado (648m3/h x 25,0mca).</v>
          </cell>
          <cell r="G141" t="str">
            <v>un</v>
          </cell>
          <cell r="H141">
            <v>4</v>
          </cell>
          <cell r="I141">
            <v>181050</v>
          </cell>
          <cell r="J141">
            <v>724200</v>
          </cell>
          <cell r="K141">
            <v>181050</v>
          </cell>
          <cell r="L141">
            <v>724200</v>
          </cell>
          <cell r="O141" t="str">
            <v>-</v>
          </cell>
          <cell r="P141" t="str">
            <v>-</v>
          </cell>
          <cell r="Q141" t="str">
            <v>-</v>
          </cell>
          <cell r="R141">
            <v>0</v>
          </cell>
          <cell r="S141">
            <v>0</v>
          </cell>
          <cell r="T141">
            <v>0</v>
          </cell>
          <cell r="U141">
            <v>0</v>
          </cell>
          <cell r="V141">
            <v>0</v>
          </cell>
        </row>
        <row r="142">
          <cell r="B142">
            <v>4650</v>
          </cell>
          <cell r="C142">
            <v>0</v>
          </cell>
          <cell r="D142" t="str">
            <v>F</v>
          </cell>
          <cell r="E142" t="str">
            <v>12.3.1.1.26</v>
          </cell>
          <cell r="F142" t="str">
            <v>Conjunto para medição polifásica baixa tensão, CM2 conforme norma CELPA</v>
          </cell>
          <cell r="G142" t="str">
            <v>un</v>
          </cell>
          <cell r="H142">
            <v>4</v>
          </cell>
          <cell r="I142">
            <v>500</v>
          </cell>
          <cell r="J142">
            <v>2000</v>
          </cell>
          <cell r="K142">
            <v>500</v>
          </cell>
          <cell r="L142">
            <v>2000</v>
          </cell>
          <cell r="O142" t="str">
            <v>-</v>
          </cell>
          <cell r="P142" t="str">
            <v>-</v>
          </cell>
          <cell r="Q142" t="str">
            <v>-</v>
          </cell>
          <cell r="R142">
            <v>0</v>
          </cell>
          <cell r="S142">
            <v>0</v>
          </cell>
          <cell r="T142">
            <v>0</v>
          </cell>
          <cell r="U142">
            <v>0</v>
          </cell>
          <cell r="V142">
            <v>0</v>
          </cell>
        </row>
        <row r="143">
          <cell r="B143">
            <v>4424</v>
          </cell>
          <cell r="C143">
            <v>0</v>
          </cell>
          <cell r="D143" t="str">
            <v>F</v>
          </cell>
          <cell r="E143" t="str">
            <v>12.2.1.1</v>
          </cell>
          <cell r="F143" t="str">
            <v>Conjunto para medição polifásica baixa tensão, CM3 conforme norma CELPA</v>
          </cell>
          <cell r="G143" t="str">
            <v>un</v>
          </cell>
          <cell r="H143">
            <v>1</v>
          </cell>
          <cell r="I143">
            <v>500</v>
          </cell>
          <cell r="J143">
            <v>500</v>
          </cell>
          <cell r="K143">
            <v>500</v>
          </cell>
          <cell r="L143">
            <v>500</v>
          </cell>
          <cell r="O143">
            <v>21.65</v>
          </cell>
          <cell r="P143">
            <v>-0.7</v>
          </cell>
          <cell r="Q143" t="str">
            <v>5651</v>
          </cell>
          <cell r="R143">
            <v>0</v>
          </cell>
          <cell r="S143">
            <v>0</v>
          </cell>
          <cell r="T143">
            <v>0</v>
          </cell>
          <cell r="U143">
            <v>0</v>
          </cell>
          <cell r="V143">
            <v>0</v>
          </cell>
        </row>
        <row r="144">
          <cell r="B144">
            <v>1121</v>
          </cell>
          <cell r="C144">
            <v>0</v>
          </cell>
          <cell r="D144" t="str">
            <v>F</v>
          </cell>
          <cell r="E144" t="str">
            <v>8.3.3.1</v>
          </cell>
          <cell r="F144" t="str">
            <v>Controlador programavel ( plc) montado em armário elétrico,com painel de baixa tensão,fonte, e/s digitais e analógicas</v>
          </cell>
          <cell r="G144" t="str">
            <v>UN</v>
          </cell>
          <cell r="H144">
            <v>9</v>
          </cell>
          <cell r="I144">
            <v>61040</v>
          </cell>
          <cell r="J144">
            <v>549360</v>
          </cell>
          <cell r="K144">
            <v>61040</v>
          </cell>
          <cell r="L144">
            <v>549360</v>
          </cell>
          <cell r="O144" t="str">
            <v>-</v>
          </cell>
          <cell r="P144" t="str">
            <v>-</v>
          </cell>
          <cell r="Q144" t="str">
            <v>-</v>
          </cell>
          <cell r="R144">
            <v>5987</v>
          </cell>
          <cell r="S144" t="str">
            <v>FORMA PLANA EM CHAPA COMPENSADA RESINADA, ESTRUTURAL, E = 12 MM</v>
          </cell>
          <cell r="T144" t="str">
            <v>M2</v>
          </cell>
          <cell r="U144">
            <v>35.76</v>
          </cell>
          <cell r="V144">
            <v>3.18</v>
          </cell>
        </row>
        <row r="145">
          <cell r="B145">
            <v>1692</v>
          </cell>
          <cell r="C145">
            <v>0</v>
          </cell>
          <cell r="D145" t="str">
            <v>F</v>
          </cell>
          <cell r="E145" t="str">
            <v>15.5.1.2</v>
          </cell>
          <cell r="F145" t="str">
            <v>Cruzeta de concreto 2400mm</v>
          </cell>
          <cell r="G145" t="str">
            <v>un</v>
          </cell>
          <cell r="H145">
            <v>24</v>
          </cell>
          <cell r="I145">
            <v>163.13999999999999</v>
          </cell>
          <cell r="J145">
            <v>3915.36</v>
          </cell>
          <cell r="K145">
            <v>163.13999999999999</v>
          </cell>
          <cell r="L145">
            <v>3915.36</v>
          </cell>
          <cell r="O145" t="str">
            <v>-</v>
          </cell>
          <cell r="P145" t="str">
            <v>-</v>
          </cell>
          <cell r="Q145" t="str">
            <v>-</v>
          </cell>
          <cell r="R145">
            <v>73394</v>
          </cell>
          <cell r="S145" t="str">
            <v>FORMA PLANA P/FUNDACAO E BALDRAME EM CHAPA RESINADA E=10 MM</v>
          </cell>
          <cell r="T145" t="str">
            <v>M2</v>
          </cell>
          <cell r="U145">
            <v>18.63</v>
          </cell>
          <cell r="V145">
            <v>-3.72</v>
          </cell>
        </row>
        <row r="146">
          <cell r="B146">
            <v>499</v>
          </cell>
          <cell r="C146">
            <v>0</v>
          </cell>
          <cell r="D146" t="str">
            <v>F</v>
          </cell>
          <cell r="E146" t="str">
            <v>7.2.4.1.12</v>
          </cell>
          <cell r="F146" t="str">
            <v>Cruzeta de redução C/Bolsas JGS FºF° DN (150X100)mm, Inclusive anel de borracha</v>
          </cell>
          <cell r="G146" t="str">
            <v>pç</v>
          </cell>
          <cell r="H146">
            <v>21</v>
          </cell>
          <cell r="I146">
            <v>380.68</v>
          </cell>
          <cell r="J146">
            <v>7994.28</v>
          </cell>
          <cell r="K146">
            <v>380.68</v>
          </cell>
          <cell r="L146">
            <v>7994.28</v>
          </cell>
          <cell r="O146" t="str">
            <v>-</v>
          </cell>
          <cell r="P146" t="str">
            <v>-</v>
          </cell>
          <cell r="Q146" t="str">
            <v>-</v>
          </cell>
          <cell r="R146">
            <v>5987</v>
          </cell>
          <cell r="S146" t="str">
            <v>FORMA PLANA EM CHAPA COMPENSADA RESINADA, ESTRUTURAL, E = 12 MM</v>
          </cell>
          <cell r="T146" t="str">
            <v>M2</v>
          </cell>
          <cell r="U146">
            <v>35.76</v>
          </cell>
          <cell r="V146">
            <v>3.18</v>
          </cell>
        </row>
        <row r="147">
          <cell r="B147">
            <v>676</v>
          </cell>
          <cell r="C147">
            <v>0</v>
          </cell>
          <cell r="D147" t="str">
            <v>F</v>
          </cell>
          <cell r="E147" t="str">
            <v>7.3.4.1.7</v>
          </cell>
          <cell r="F147" t="str">
            <v>Cruzeta de redução C/Bolsas JGS FºF° DN (200X100)mm, Inclusive anel de borracha</v>
          </cell>
          <cell r="G147" t="str">
            <v>pç</v>
          </cell>
          <cell r="H147">
            <v>2</v>
          </cell>
          <cell r="I147">
            <v>671.13</v>
          </cell>
          <cell r="J147">
            <v>1342.26</v>
          </cell>
          <cell r="K147">
            <v>671.13</v>
          </cell>
          <cell r="L147">
            <v>1342.26</v>
          </cell>
          <cell r="O147" t="str">
            <v>-</v>
          </cell>
          <cell r="P147" t="str">
            <v>-</v>
          </cell>
          <cell r="Q147" t="str">
            <v>-</v>
          </cell>
          <cell r="R147">
            <v>0</v>
          </cell>
          <cell r="S147">
            <v>0</v>
          </cell>
          <cell r="T147">
            <v>0</v>
          </cell>
          <cell r="U147">
            <v>0</v>
          </cell>
          <cell r="V147">
            <v>0</v>
          </cell>
        </row>
        <row r="148">
          <cell r="B148">
            <v>500</v>
          </cell>
          <cell r="C148">
            <v>0</v>
          </cell>
          <cell r="D148" t="str">
            <v>F</v>
          </cell>
          <cell r="E148" t="str">
            <v>7.2.4.1.13</v>
          </cell>
          <cell r="F148" t="str">
            <v>Cruzeta de redução C/Bolsas JGS FºF° DN (200X150)mm, Inclusive anel de borracha</v>
          </cell>
          <cell r="G148" t="str">
            <v>pç</v>
          </cell>
          <cell r="H148">
            <v>4</v>
          </cell>
          <cell r="I148">
            <v>936.98</v>
          </cell>
          <cell r="J148">
            <v>3747.92</v>
          </cell>
          <cell r="K148">
            <v>936.98</v>
          </cell>
          <cell r="L148">
            <v>3747.92</v>
          </cell>
          <cell r="O148" t="str">
            <v>-</v>
          </cell>
          <cell r="P148" t="str">
            <v>-</v>
          </cell>
          <cell r="Q148" t="str">
            <v>-</v>
          </cell>
          <cell r="R148">
            <v>0</v>
          </cell>
          <cell r="S148">
            <v>0</v>
          </cell>
          <cell r="T148">
            <v>0</v>
          </cell>
          <cell r="U148">
            <v>0</v>
          </cell>
          <cell r="V148">
            <v>0</v>
          </cell>
        </row>
        <row r="149">
          <cell r="B149">
            <v>501</v>
          </cell>
          <cell r="C149">
            <v>0</v>
          </cell>
          <cell r="D149" t="str">
            <v>F</v>
          </cell>
          <cell r="E149" t="str">
            <v>7.2.4.1.14</v>
          </cell>
          <cell r="F149" t="str">
            <v>Cruzeta de redução C/Bolsas JGS FºF° DN (250X100)mm, Inclusive anel de borracha</v>
          </cell>
          <cell r="G149" t="str">
            <v>pç</v>
          </cell>
          <cell r="H149">
            <v>2</v>
          </cell>
          <cell r="I149">
            <v>1151.22</v>
          </cell>
          <cell r="J149">
            <v>2302.44</v>
          </cell>
          <cell r="K149">
            <v>1151.22</v>
          </cell>
          <cell r="L149">
            <v>2302.44</v>
          </cell>
          <cell r="O149" t="str">
            <v>-</v>
          </cell>
          <cell r="P149" t="str">
            <v>-</v>
          </cell>
          <cell r="Q149" t="str">
            <v>-</v>
          </cell>
          <cell r="R149">
            <v>0</v>
          </cell>
          <cell r="S149">
            <v>0</v>
          </cell>
          <cell r="T149">
            <v>0</v>
          </cell>
          <cell r="U149">
            <v>0</v>
          </cell>
          <cell r="V149">
            <v>0</v>
          </cell>
        </row>
        <row r="150">
          <cell r="B150">
            <v>4197</v>
          </cell>
          <cell r="C150">
            <v>0</v>
          </cell>
          <cell r="D150" t="str">
            <v>F</v>
          </cell>
          <cell r="E150" t="str">
            <v>10.7.1.7.3</v>
          </cell>
          <cell r="F150" t="str">
            <v>Cruzeta c/bolsas JGS FOFO DN 600X400 Inclusive anel borracha</v>
          </cell>
          <cell r="G150" t="str">
            <v>pc</v>
          </cell>
          <cell r="H150">
            <v>2</v>
          </cell>
          <cell r="I150">
            <v>5294.89</v>
          </cell>
          <cell r="J150">
            <v>10589.78</v>
          </cell>
          <cell r="K150">
            <v>5294.89</v>
          </cell>
          <cell r="L150">
            <v>10589.78</v>
          </cell>
          <cell r="O150" t="str">
            <v>-</v>
          </cell>
          <cell r="P150" t="str">
            <v>-</v>
          </cell>
          <cell r="Q150" t="str">
            <v>-</v>
          </cell>
          <cell r="R150">
            <v>0</v>
          </cell>
          <cell r="S150">
            <v>0</v>
          </cell>
          <cell r="T150">
            <v>0</v>
          </cell>
          <cell r="U150">
            <v>0</v>
          </cell>
          <cell r="V150">
            <v>0</v>
          </cell>
        </row>
        <row r="151">
          <cell r="B151">
            <v>502</v>
          </cell>
          <cell r="C151">
            <v>0</v>
          </cell>
          <cell r="D151" t="str">
            <v>F</v>
          </cell>
          <cell r="E151" t="str">
            <v>7.2.4.1.15</v>
          </cell>
          <cell r="F151" t="str">
            <v>Cruzeta F°F° JGS BBBB DN 150mm, Inclusive anel de borracha</v>
          </cell>
          <cell r="G151" t="str">
            <v>pç</v>
          </cell>
          <cell r="H151">
            <v>7</v>
          </cell>
          <cell r="I151">
            <v>824.62</v>
          </cell>
          <cell r="J151">
            <v>5772.34</v>
          </cell>
          <cell r="K151">
            <v>824.62</v>
          </cell>
          <cell r="L151">
            <v>5772.34</v>
          </cell>
          <cell r="O151" t="str">
            <v>-</v>
          </cell>
          <cell r="P151" t="str">
            <v>-</v>
          </cell>
          <cell r="Q151" t="str">
            <v>-</v>
          </cell>
          <cell r="R151">
            <v>0</v>
          </cell>
          <cell r="S151">
            <v>0</v>
          </cell>
          <cell r="T151">
            <v>0</v>
          </cell>
          <cell r="U151">
            <v>0</v>
          </cell>
          <cell r="V151">
            <v>0</v>
          </cell>
        </row>
        <row r="152">
          <cell r="B152">
            <v>503</v>
          </cell>
          <cell r="C152">
            <v>0</v>
          </cell>
          <cell r="D152" t="str">
            <v>F</v>
          </cell>
          <cell r="E152" t="str">
            <v>7.2.4.1.16</v>
          </cell>
          <cell r="F152" t="str">
            <v>Cruzeta F°F° JGS BBBB DN 300mm, Inclusive anel de borracha</v>
          </cell>
          <cell r="G152" t="str">
            <v>pç</v>
          </cell>
          <cell r="H152">
            <v>1</v>
          </cell>
          <cell r="I152">
            <v>2109.2600000000002</v>
          </cell>
          <cell r="J152">
            <v>2109.2600000000002</v>
          </cell>
          <cell r="K152">
            <v>2109.2600000000002</v>
          </cell>
          <cell r="L152">
            <v>2109.2600000000002</v>
          </cell>
          <cell r="O152" t="str">
            <v>-</v>
          </cell>
          <cell r="P152" t="str">
            <v>-</v>
          </cell>
          <cell r="Q152" t="str">
            <v>-</v>
          </cell>
          <cell r="R152" t="str">
            <v>74227/001</v>
          </cell>
          <cell r="S152" t="str">
            <v>CAIXA DESCARGA PLASTICA, EMBUTIR, COMPLETA, COM ESPELHO CROMADO E TUBO BENGALA PVC PARA LIGACAO EM CAIXA DESCARGA DE EMBUTIR - FORNECIMENTO E INSTALACAO</v>
          </cell>
          <cell r="T152" t="str">
            <v>UND</v>
          </cell>
          <cell r="U152">
            <v>183.93</v>
          </cell>
          <cell r="V152">
            <v>67.02</v>
          </cell>
        </row>
        <row r="153">
          <cell r="B153">
            <v>574</v>
          </cell>
          <cell r="C153">
            <v>0</v>
          </cell>
          <cell r="D153" t="str">
            <v>F</v>
          </cell>
          <cell r="E153" t="str">
            <v>7.2.5.1.16</v>
          </cell>
          <cell r="F153" t="str">
            <v>Cruzeta de Redução PVC-PBA (EB 183) JE BBBB DN (75 x 50)mm</v>
          </cell>
          <cell r="G153" t="str">
            <v>un</v>
          </cell>
          <cell r="H153">
            <v>13</v>
          </cell>
          <cell r="I153">
            <v>29.48</v>
          </cell>
          <cell r="J153">
            <v>383.24</v>
          </cell>
          <cell r="K153">
            <v>29.48</v>
          </cell>
          <cell r="L153">
            <v>383.24</v>
          </cell>
          <cell r="O153" t="str">
            <v>-</v>
          </cell>
          <cell r="P153" t="str">
            <v>-</v>
          </cell>
          <cell r="Q153" t="str">
            <v>-</v>
          </cell>
          <cell r="R153">
            <v>0</v>
          </cell>
          <cell r="S153">
            <v>0</v>
          </cell>
          <cell r="T153">
            <v>0</v>
          </cell>
          <cell r="U153">
            <v>0</v>
          </cell>
          <cell r="V153">
            <v>0</v>
          </cell>
        </row>
        <row r="154">
          <cell r="B154">
            <v>715</v>
          </cell>
          <cell r="C154">
            <v>0</v>
          </cell>
          <cell r="D154" t="str">
            <v>F</v>
          </cell>
          <cell r="E154" t="str">
            <v>7.3.5.1.16</v>
          </cell>
          <cell r="F154" t="str">
            <v>Cruzeta de Redução PVC-PBA (EB 183) JE BBBB DN (100 x 50)mm</v>
          </cell>
          <cell r="G154" t="str">
            <v>un</v>
          </cell>
          <cell r="H154">
            <v>8</v>
          </cell>
          <cell r="I154">
            <v>51.16</v>
          </cell>
          <cell r="J154">
            <v>409.28</v>
          </cell>
          <cell r="K154">
            <v>51.16</v>
          </cell>
          <cell r="L154">
            <v>409.28</v>
          </cell>
          <cell r="O154" t="str">
            <v>-</v>
          </cell>
          <cell r="P154" t="str">
            <v>-</v>
          </cell>
          <cell r="Q154" t="str">
            <v>-</v>
          </cell>
          <cell r="R154" t="str">
            <v>74174/001</v>
          </cell>
          <cell r="S154" t="str">
            <v>REGISTRO GAVETA 1.1/2" COM CANOPLA ACABAMENTO CROMADO SIMPLES - FORNECIMENTO E INSTALACAO</v>
          </cell>
          <cell r="T154" t="str">
            <v>UND</v>
          </cell>
          <cell r="U154">
            <v>106.36</v>
          </cell>
          <cell r="V154">
            <v>-23.25</v>
          </cell>
        </row>
        <row r="155">
          <cell r="B155">
            <v>857</v>
          </cell>
          <cell r="C155">
            <v>0</v>
          </cell>
          <cell r="D155" t="str">
            <v>F</v>
          </cell>
          <cell r="E155" t="str">
            <v>7.4.5.1.16</v>
          </cell>
          <cell r="F155" t="str">
            <v>Cruzeta de Redução PVC-PBA (EB 183) JE BBBB DN (100 x 75)mm</v>
          </cell>
          <cell r="G155" t="str">
            <v>un</v>
          </cell>
          <cell r="H155">
            <v>1</v>
          </cell>
          <cell r="I155">
            <v>60.82</v>
          </cell>
          <cell r="J155">
            <v>60.82</v>
          </cell>
          <cell r="K155">
            <v>60.82</v>
          </cell>
          <cell r="L155">
            <v>60.82</v>
          </cell>
          <cell r="O155" t="str">
            <v>-</v>
          </cell>
          <cell r="P155" t="str">
            <v>-</v>
          </cell>
          <cell r="Q155" t="str">
            <v>-</v>
          </cell>
          <cell r="R155">
            <v>0</v>
          </cell>
          <cell r="S155">
            <v>0</v>
          </cell>
          <cell r="T155">
            <v>0</v>
          </cell>
          <cell r="U155">
            <v>0</v>
          </cell>
          <cell r="V155">
            <v>0</v>
          </cell>
        </row>
        <row r="156">
          <cell r="B156">
            <v>572</v>
          </cell>
          <cell r="C156">
            <v>0</v>
          </cell>
          <cell r="D156" t="str">
            <v>F</v>
          </cell>
          <cell r="E156" t="str">
            <v>7.2.5.1.14</v>
          </cell>
          <cell r="F156" t="str">
            <v>Cruzeta PVC-PBA (EB 183) JE BBBB DN 50mm</v>
          </cell>
          <cell r="G156" t="str">
            <v>un</v>
          </cell>
          <cell r="H156">
            <v>49</v>
          </cell>
          <cell r="I156">
            <v>15.82</v>
          </cell>
          <cell r="J156">
            <v>775.18</v>
          </cell>
          <cell r="K156">
            <v>15.82</v>
          </cell>
          <cell r="L156">
            <v>775.18</v>
          </cell>
          <cell r="O156" t="str">
            <v>-</v>
          </cell>
          <cell r="P156" t="str">
            <v>-</v>
          </cell>
          <cell r="Q156" t="str">
            <v>-</v>
          </cell>
          <cell r="R156">
            <v>0</v>
          </cell>
          <cell r="S156">
            <v>0</v>
          </cell>
          <cell r="T156">
            <v>0</v>
          </cell>
          <cell r="U156">
            <v>0</v>
          </cell>
          <cell r="V156">
            <v>0</v>
          </cell>
        </row>
        <row r="157">
          <cell r="B157">
            <v>573</v>
          </cell>
          <cell r="C157">
            <v>0</v>
          </cell>
          <cell r="D157" t="str">
            <v>F</v>
          </cell>
          <cell r="E157" t="str">
            <v>7.2.5.1.15</v>
          </cell>
          <cell r="F157" t="str">
            <v>Cruzeta PVC-PBA (EB 183) JE BBBB DN 75mm</v>
          </cell>
          <cell r="G157" t="str">
            <v>un</v>
          </cell>
          <cell r="H157">
            <v>2</v>
          </cell>
          <cell r="I157">
            <v>38.58</v>
          </cell>
          <cell r="J157">
            <v>77.16</v>
          </cell>
          <cell r="K157">
            <v>38.58</v>
          </cell>
          <cell r="L157">
            <v>77.16</v>
          </cell>
          <cell r="O157" t="str">
            <v>-</v>
          </cell>
          <cell r="P157" t="str">
            <v>-</v>
          </cell>
          <cell r="Q157" t="str">
            <v>-</v>
          </cell>
          <cell r="R157" t="str">
            <v>73970/001</v>
          </cell>
          <cell r="S157" t="str">
            <v>ESTRUTURA METALICA EM ACO ESTRUTURAL PERFIL I 12 X 5 1/4</v>
          </cell>
          <cell r="T157" t="str">
            <v>KG</v>
          </cell>
          <cell r="U157">
            <v>7.06</v>
          </cell>
          <cell r="V157">
            <v>-0.16</v>
          </cell>
        </row>
        <row r="158">
          <cell r="B158">
            <v>713</v>
          </cell>
          <cell r="C158">
            <v>0</v>
          </cell>
          <cell r="D158" t="str">
            <v>F</v>
          </cell>
          <cell r="E158" t="str">
            <v>7.3.5.1.15</v>
          </cell>
          <cell r="F158" t="str">
            <v>Cruzeta PVC-PBA (EB 183) JE BBBB DN 100mm</v>
          </cell>
          <cell r="G158" t="str">
            <v>un</v>
          </cell>
          <cell r="H158">
            <v>1</v>
          </cell>
          <cell r="I158">
            <v>71.53</v>
          </cell>
          <cell r="J158">
            <v>71.53</v>
          </cell>
          <cell r="K158">
            <v>71.53</v>
          </cell>
          <cell r="L158">
            <v>71.53</v>
          </cell>
          <cell r="O158" t="str">
            <v>-</v>
          </cell>
          <cell r="P158" t="str">
            <v>-</v>
          </cell>
          <cell r="Q158" t="str">
            <v>-</v>
          </cell>
          <cell r="R158">
            <v>0</v>
          </cell>
          <cell r="S158">
            <v>0</v>
          </cell>
          <cell r="T158">
            <v>0</v>
          </cell>
          <cell r="U158">
            <v>0</v>
          </cell>
          <cell r="V158">
            <v>0</v>
          </cell>
        </row>
        <row r="159">
          <cell r="B159">
            <v>224</v>
          </cell>
          <cell r="C159">
            <v>0</v>
          </cell>
          <cell r="D159" t="str">
            <v>F</v>
          </cell>
          <cell r="E159" t="str">
            <v>4.4.1.32</v>
          </cell>
          <cell r="F159" t="str">
            <v>Curva 90° aço c/ flanges  DN 400</v>
          </cell>
          <cell r="G159" t="str">
            <v>pc</v>
          </cell>
          <cell r="H159">
            <v>8</v>
          </cell>
          <cell r="I159">
            <v>3300</v>
          </cell>
          <cell r="J159">
            <v>26400</v>
          </cell>
          <cell r="K159">
            <v>3300</v>
          </cell>
          <cell r="L159">
            <v>26400</v>
          </cell>
          <cell r="O159">
            <v>0</v>
          </cell>
          <cell r="P159">
            <v>0</v>
          </cell>
          <cell r="Q159">
            <v>0</v>
          </cell>
          <cell r="R159" t="str">
            <v>73607 - 34,91
(só assentamento)</v>
          </cell>
          <cell r="S159" t="str">
            <v>ASSENTAMENTO DE TAMPAO DE FERRO FUNDIDO 600 MM</v>
          </cell>
          <cell r="T159" t="str">
            <v>und</v>
          </cell>
          <cell r="U159">
            <v>34.909999999999997</v>
          </cell>
          <cell r="V159">
            <v>-200.31</v>
          </cell>
        </row>
        <row r="160">
          <cell r="B160">
            <v>214</v>
          </cell>
          <cell r="C160">
            <v>0</v>
          </cell>
          <cell r="D160" t="str">
            <v>F</v>
          </cell>
          <cell r="E160" t="str">
            <v>4.4.1.22</v>
          </cell>
          <cell r="F160" t="str">
            <v>Curva 90° aço c/ flanges PN10 DN 500</v>
          </cell>
          <cell r="G160" t="str">
            <v>pc</v>
          </cell>
          <cell r="H160">
            <v>4</v>
          </cell>
          <cell r="I160">
            <v>6055.2</v>
          </cell>
          <cell r="J160">
            <v>24220.799999999999</v>
          </cell>
          <cell r="K160">
            <v>6055.2</v>
          </cell>
          <cell r="L160">
            <v>24220.799999999999</v>
          </cell>
          <cell r="O160">
            <v>0</v>
          </cell>
          <cell r="P160">
            <v>0</v>
          </cell>
          <cell r="Q160">
            <v>0</v>
          </cell>
          <cell r="R160" t="str">
            <v>73607 - 34,91
(só assentamento)</v>
          </cell>
          <cell r="S160" t="str">
            <v>ASSENTAMENTO DE TAMPAO DE FERRO FUNDIDO 600 MM</v>
          </cell>
          <cell r="T160" t="str">
            <v>und</v>
          </cell>
          <cell r="U160">
            <v>34.909999999999997</v>
          </cell>
          <cell r="V160">
            <v>-96.26</v>
          </cell>
        </row>
        <row r="161">
          <cell r="B161">
            <v>231</v>
          </cell>
          <cell r="C161">
            <v>0</v>
          </cell>
          <cell r="D161" t="str">
            <v>F</v>
          </cell>
          <cell r="E161" t="str">
            <v>4.4.1.39</v>
          </cell>
          <cell r="F161" t="str">
            <v>Curva 90° aço c/ pontas p/ junta alvenius DN 600</v>
          </cell>
          <cell r="G161" t="str">
            <v>pc</v>
          </cell>
          <cell r="H161">
            <v>1</v>
          </cell>
          <cell r="I161">
            <v>9345</v>
          </cell>
          <cell r="J161">
            <v>9345</v>
          </cell>
          <cell r="K161">
            <v>9345</v>
          </cell>
          <cell r="L161">
            <v>9345</v>
          </cell>
          <cell r="O161" t="str">
            <v>-</v>
          </cell>
          <cell r="P161" t="str">
            <v>-</v>
          </cell>
          <cell r="Q161" t="str">
            <v>-</v>
          </cell>
          <cell r="R161">
            <v>0</v>
          </cell>
          <cell r="S161">
            <v>0</v>
          </cell>
          <cell r="T161">
            <v>0</v>
          </cell>
          <cell r="U161">
            <v>0</v>
          </cell>
          <cell r="V161">
            <v>0</v>
          </cell>
        </row>
        <row r="162">
          <cell r="B162">
            <v>238</v>
          </cell>
          <cell r="C162">
            <v>0</v>
          </cell>
          <cell r="D162" t="str">
            <v>F</v>
          </cell>
          <cell r="E162" t="str">
            <v>4.4.1.46</v>
          </cell>
          <cell r="F162" t="str">
            <v>Curva 90° aço (peça especial), c/ pontas p/ junta alvenius DN 600</v>
          </cell>
          <cell r="G162" t="str">
            <v>pc</v>
          </cell>
          <cell r="H162">
            <v>1</v>
          </cell>
          <cell r="I162">
            <v>9345</v>
          </cell>
          <cell r="J162">
            <v>9345</v>
          </cell>
          <cell r="K162">
            <v>9345</v>
          </cell>
          <cell r="L162">
            <v>9345</v>
          </cell>
          <cell r="O162" t="str">
            <v>-</v>
          </cell>
          <cell r="P162" t="str">
            <v>-</v>
          </cell>
          <cell r="Q162" t="str">
            <v>-</v>
          </cell>
          <cell r="R162">
            <v>0</v>
          </cell>
          <cell r="S162">
            <v>0</v>
          </cell>
          <cell r="T162">
            <v>0</v>
          </cell>
          <cell r="U162">
            <v>0</v>
          </cell>
          <cell r="V162">
            <v>0</v>
          </cell>
        </row>
        <row r="163">
          <cell r="B163">
            <v>235</v>
          </cell>
          <cell r="C163">
            <v>0</v>
          </cell>
          <cell r="D163" t="str">
            <v>F</v>
          </cell>
          <cell r="E163" t="str">
            <v>4.4.1.43</v>
          </cell>
          <cell r="F163" t="str">
            <v>Curva 90° aço especial, c/ pontas p/ junta alvenius e flangeada  DN 600</v>
          </cell>
          <cell r="G163" t="str">
            <v>pc</v>
          </cell>
          <cell r="H163">
            <v>1</v>
          </cell>
          <cell r="I163">
            <v>9345</v>
          </cell>
          <cell r="J163">
            <v>9345</v>
          </cell>
          <cell r="K163">
            <v>9345</v>
          </cell>
          <cell r="L163">
            <v>9345</v>
          </cell>
          <cell r="O163" t="str">
            <v>-</v>
          </cell>
          <cell r="P163" t="str">
            <v>-</v>
          </cell>
          <cell r="Q163" t="str">
            <v>-</v>
          </cell>
          <cell r="R163">
            <v>0</v>
          </cell>
          <cell r="S163">
            <v>0</v>
          </cell>
          <cell r="T163">
            <v>0</v>
          </cell>
          <cell r="U163">
            <v>0</v>
          </cell>
          <cell r="V163">
            <v>0</v>
          </cell>
        </row>
        <row r="164">
          <cell r="B164">
            <v>220</v>
          </cell>
          <cell r="C164">
            <v>0</v>
          </cell>
          <cell r="D164" t="str">
            <v>F</v>
          </cell>
          <cell r="E164" t="str">
            <v>4.4.1.28</v>
          </cell>
          <cell r="F164" t="str">
            <v>Curva 90° aço c/ flange e ponta para solda DN 600 (peça especial)</v>
          </cell>
          <cell r="G164" t="str">
            <v>pc</v>
          </cell>
          <cell r="H164">
            <v>8</v>
          </cell>
          <cell r="I164">
            <v>9345</v>
          </cell>
          <cell r="J164">
            <v>74760</v>
          </cell>
          <cell r="K164">
            <v>9345</v>
          </cell>
          <cell r="L164">
            <v>74760</v>
          </cell>
          <cell r="O164" t="str">
            <v>-</v>
          </cell>
          <cell r="P164" t="str">
            <v>-</v>
          </cell>
          <cell r="Q164" t="str">
            <v>-</v>
          </cell>
          <cell r="R164">
            <v>0</v>
          </cell>
          <cell r="S164">
            <v>0</v>
          </cell>
          <cell r="T164">
            <v>0</v>
          </cell>
          <cell r="U164">
            <v>0</v>
          </cell>
          <cell r="V164">
            <v>0</v>
          </cell>
        </row>
        <row r="165">
          <cell r="B165">
            <v>219</v>
          </cell>
          <cell r="C165">
            <v>0</v>
          </cell>
          <cell r="D165" t="str">
            <v>F</v>
          </cell>
          <cell r="E165" t="str">
            <v>4.4.1.27</v>
          </cell>
          <cell r="F165" t="str">
            <v>Curva 90° aço c/ pontas para solda DN 1000</v>
          </cell>
          <cell r="G165" t="str">
            <v>pc</v>
          </cell>
          <cell r="H165">
            <v>2</v>
          </cell>
          <cell r="I165">
            <v>35000</v>
          </cell>
          <cell r="J165">
            <v>70000</v>
          </cell>
          <cell r="K165">
            <v>35000</v>
          </cell>
          <cell r="L165">
            <v>70000</v>
          </cell>
          <cell r="O165" t="str">
            <v>-</v>
          </cell>
          <cell r="P165" t="str">
            <v>-</v>
          </cell>
          <cell r="Q165" t="str">
            <v>-</v>
          </cell>
          <cell r="R165">
            <v>0</v>
          </cell>
          <cell r="S165">
            <v>0</v>
          </cell>
          <cell r="T165">
            <v>0</v>
          </cell>
          <cell r="U165">
            <v>0</v>
          </cell>
          <cell r="V165">
            <v>0</v>
          </cell>
        </row>
        <row r="166">
          <cell r="B166">
            <v>3693</v>
          </cell>
          <cell r="C166">
            <v>0</v>
          </cell>
          <cell r="D166" t="str">
            <v>F</v>
          </cell>
          <cell r="E166" t="str">
            <v>8.4.7.1.3</v>
          </cell>
          <cell r="F166" t="str">
            <v>Curva FoFo 11 Gr C/Bolsas JGS DN 200 mm, inclusive anel de borracha</v>
          </cell>
          <cell r="G166" t="str">
            <v>pç</v>
          </cell>
          <cell r="H166">
            <v>3</v>
          </cell>
          <cell r="I166">
            <v>388.52</v>
          </cell>
          <cell r="J166">
            <v>1165.56</v>
          </cell>
          <cell r="K166">
            <v>388.52</v>
          </cell>
          <cell r="L166">
            <v>1165.56</v>
          </cell>
          <cell r="O166" t="str">
            <v>-</v>
          </cell>
          <cell r="P166" t="str">
            <v>-</v>
          </cell>
          <cell r="Q166" t="str">
            <v>-</v>
          </cell>
          <cell r="R166">
            <v>0</v>
          </cell>
          <cell r="S166">
            <v>0</v>
          </cell>
          <cell r="T166">
            <v>0</v>
          </cell>
          <cell r="U166">
            <v>0</v>
          </cell>
          <cell r="V166">
            <v>0</v>
          </cell>
        </row>
        <row r="167">
          <cell r="B167">
            <v>2324</v>
          </cell>
          <cell r="C167">
            <v>0</v>
          </cell>
          <cell r="D167" t="str">
            <v>F</v>
          </cell>
          <cell r="E167" t="str">
            <v>3.4.7.1.3</v>
          </cell>
          <cell r="F167" t="str">
            <v>Curva FoFo 11 Gr C/Bolsas JGS DN 250 mm, inclusive anel de borracha</v>
          </cell>
          <cell r="G167" t="str">
            <v>pç</v>
          </cell>
          <cell r="H167">
            <v>1</v>
          </cell>
          <cell r="I167">
            <v>468.59</v>
          </cell>
          <cell r="J167">
            <v>468.59</v>
          </cell>
          <cell r="K167">
            <v>468.59</v>
          </cell>
          <cell r="L167">
            <v>468.59</v>
          </cell>
          <cell r="O167" t="str">
            <v>-</v>
          </cell>
          <cell r="P167" t="str">
            <v>-</v>
          </cell>
          <cell r="Q167" t="str">
            <v>-</v>
          </cell>
          <cell r="R167">
            <v>0</v>
          </cell>
          <cell r="S167">
            <v>0</v>
          </cell>
          <cell r="T167">
            <v>0</v>
          </cell>
          <cell r="U167">
            <v>0</v>
          </cell>
          <cell r="V167">
            <v>0</v>
          </cell>
        </row>
        <row r="168">
          <cell r="B168">
            <v>3401</v>
          </cell>
          <cell r="C168">
            <v>0</v>
          </cell>
          <cell r="D168" t="str">
            <v>F</v>
          </cell>
          <cell r="E168" t="str">
            <v>7.4.7.1.5</v>
          </cell>
          <cell r="F168" t="str">
            <v>Curva FoFo 11 Gr C/Bolsas JGS DN 500 mm, inclusive anel de borracha</v>
          </cell>
          <cell r="G168" t="str">
            <v>pç</v>
          </cell>
          <cell r="H168">
            <v>1</v>
          </cell>
          <cell r="I168">
            <v>1868.31</v>
          </cell>
          <cell r="J168">
            <v>1868.31</v>
          </cell>
          <cell r="K168">
            <v>1868.31</v>
          </cell>
          <cell r="L168">
            <v>1868.31</v>
          </cell>
          <cell r="O168" t="str">
            <v>-</v>
          </cell>
          <cell r="P168" t="str">
            <v>-</v>
          </cell>
          <cell r="Q168" t="str">
            <v>-</v>
          </cell>
          <cell r="R168">
            <v>0</v>
          </cell>
          <cell r="S168">
            <v>0</v>
          </cell>
          <cell r="T168">
            <v>0</v>
          </cell>
          <cell r="U168">
            <v>0</v>
          </cell>
          <cell r="V168">
            <v>0</v>
          </cell>
        </row>
        <row r="169">
          <cell r="B169">
            <v>1385</v>
          </cell>
          <cell r="C169">
            <v>0</v>
          </cell>
          <cell r="D169" t="str">
            <v>F</v>
          </cell>
          <cell r="E169" t="str">
            <v>12.4.3</v>
          </cell>
          <cell r="F169" t="str">
            <v>Curva FoFo 22º JGS DN 150 18,700 kg</v>
          </cell>
          <cell r="G169" t="str">
            <v>pç</v>
          </cell>
          <cell r="H169">
            <v>1</v>
          </cell>
          <cell r="I169">
            <v>278.79000000000002</v>
          </cell>
          <cell r="J169">
            <v>278.79000000000002</v>
          </cell>
          <cell r="K169">
            <v>278.79000000000002</v>
          </cell>
          <cell r="L169">
            <v>278.79000000000002</v>
          </cell>
          <cell r="O169" t="str">
            <v>-</v>
          </cell>
          <cell r="P169" t="str">
            <v>-</v>
          </cell>
          <cell r="Q169" t="str">
            <v>-</v>
          </cell>
          <cell r="R169">
            <v>0</v>
          </cell>
          <cell r="S169">
            <v>0</v>
          </cell>
          <cell r="T169">
            <v>0</v>
          </cell>
          <cell r="U169">
            <v>0</v>
          </cell>
          <cell r="V169">
            <v>0</v>
          </cell>
        </row>
        <row r="170">
          <cell r="B170">
            <v>516</v>
          </cell>
          <cell r="C170">
            <v>0</v>
          </cell>
          <cell r="D170" t="str">
            <v>F</v>
          </cell>
          <cell r="E170" t="str">
            <v>7.2.4.1.29</v>
          </cell>
          <cell r="F170" t="str">
            <v>Curva 22° FºF° JGS DN 150mm, Inclusive anel de borracha</v>
          </cell>
          <cell r="G170" t="str">
            <v>pç</v>
          </cell>
          <cell r="H170">
            <v>1</v>
          </cell>
          <cell r="I170">
            <v>278.79000000000002</v>
          </cell>
          <cell r="J170">
            <v>278.79000000000002</v>
          </cell>
          <cell r="K170">
            <v>278.79000000000002</v>
          </cell>
          <cell r="L170">
            <v>278.79000000000002</v>
          </cell>
          <cell r="O170" t="str">
            <v>-</v>
          </cell>
          <cell r="P170" t="str">
            <v>-</v>
          </cell>
          <cell r="Q170" t="str">
            <v>-</v>
          </cell>
          <cell r="R170">
            <v>0</v>
          </cell>
          <cell r="S170">
            <v>0</v>
          </cell>
          <cell r="T170">
            <v>0</v>
          </cell>
          <cell r="U170">
            <v>0</v>
          </cell>
          <cell r="V170">
            <v>0</v>
          </cell>
        </row>
        <row r="171">
          <cell r="B171">
            <v>3400</v>
          </cell>
          <cell r="C171">
            <v>0</v>
          </cell>
          <cell r="D171" t="str">
            <v>F</v>
          </cell>
          <cell r="E171" t="str">
            <v>7.4.7.1.4</v>
          </cell>
          <cell r="F171" t="str">
            <v>Curva FoFo 22 Gr C/Bolsas JGS DN 500 mm, inclusive anel de borracha</v>
          </cell>
          <cell r="G171" t="str">
            <v>pç</v>
          </cell>
          <cell r="H171">
            <v>1</v>
          </cell>
          <cell r="I171">
            <v>2125.15</v>
          </cell>
          <cell r="J171">
            <v>2125.15</v>
          </cell>
          <cell r="K171">
            <v>2125.15</v>
          </cell>
          <cell r="L171">
            <v>2125.15</v>
          </cell>
          <cell r="O171" t="str">
            <v>-</v>
          </cell>
          <cell r="P171" t="str">
            <v>-</v>
          </cell>
          <cell r="Q171" t="str">
            <v>-</v>
          </cell>
          <cell r="R171">
            <v>0</v>
          </cell>
          <cell r="S171">
            <v>0</v>
          </cell>
          <cell r="T171">
            <v>0</v>
          </cell>
          <cell r="U171">
            <v>0</v>
          </cell>
          <cell r="V171">
            <v>0</v>
          </cell>
        </row>
        <row r="172">
          <cell r="B172">
            <v>517</v>
          </cell>
          <cell r="C172">
            <v>0</v>
          </cell>
          <cell r="D172" t="str">
            <v>F</v>
          </cell>
          <cell r="E172" t="str">
            <v>7.2.4.1.30</v>
          </cell>
          <cell r="F172" t="str">
            <v>Curva 45° FºF° JGS DN 150mm, Inclusive anel de borracha</v>
          </cell>
          <cell r="G172" t="str">
            <v>pç</v>
          </cell>
          <cell r="H172">
            <v>2</v>
          </cell>
          <cell r="I172">
            <v>262.56</v>
          </cell>
          <cell r="J172">
            <v>525.12</v>
          </cell>
          <cell r="K172">
            <v>262.56</v>
          </cell>
          <cell r="L172">
            <v>525.12</v>
          </cell>
          <cell r="O172" t="str">
            <v>-</v>
          </cell>
          <cell r="P172" t="str">
            <v>-</v>
          </cell>
          <cell r="Q172" t="str">
            <v>-</v>
          </cell>
          <cell r="R172">
            <v>0</v>
          </cell>
          <cell r="S172">
            <v>0</v>
          </cell>
          <cell r="T172">
            <v>0</v>
          </cell>
          <cell r="U172">
            <v>0</v>
          </cell>
          <cell r="V172">
            <v>0</v>
          </cell>
        </row>
        <row r="173">
          <cell r="B173">
            <v>1386</v>
          </cell>
          <cell r="C173">
            <v>0</v>
          </cell>
          <cell r="D173" t="str">
            <v>F</v>
          </cell>
          <cell r="E173" t="str">
            <v>12.4.4</v>
          </cell>
          <cell r="F173" t="str">
            <v>Curva FoFo 45º JGS DN 150 20,700 kg</v>
          </cell>
          <cell r="G173" t="str">
            <v>pç</v>
          </cell>
          <cell r="H173">
            <v>1</v>
          </cell>
          <cell r="I173">
            <v>262.56</v>
          </cell>
          <cell r="J173">
            <v>262.56</v>
          </cell>
          <cell r="K173">
            <v>262.56</v>
          </cell>
          <cell r="L173">
            <v>262.56</v>
          </cell>
          <cell r="O173" t="str">
            <v>-</v>
          </cell>
          <cell r="P173" t="str">
            <v>-</v>
          </cell>
          <cell r="Q173" t="str">
            <v>-</v>
          </cell>
          <cell r="R173">
            <v>0</v>
          </cell>
          <cell r="S173">
            <v>0</v>
          </cell>
          <cell r="T173">
            <v>0</v>
          </cell>
          <cell r="U173">
            <v>0</v>
          </cell>
          <cell r="V173">
            <v>0</v>
          </cell>
        </row>
        <row r="174">
          <cell r="B174">
            <v>1895</v>
          </cell>
          <cell r="C174">
            <v>0</v>
          </cell>
          <cell r="D174" t="str">
            <v>F</v>
          </cell>
          <cell r="E174" t="str">
            <v>18.3.1.2</v>
          </cell>
          <cell r="F174" t="str">
            <v>Curva FoFo 45 Gr C/Bolsas JGS DN 400 mm, inclusive anel de borracha</v>
          </cell>
          <cell r="G174" t="str">
            <v>pç</v>
          </cell>
          <cell r="H174">
            <v>3</v>
          </cell>
          <cell r="I174">
            <v>1341.68</v>
          </cell>
          <cell r="J174">
            <v>4025.04</v>
          </cell>
          <cell r="K174">
            <v>1341.68</v>
          </cell>
          <cell r="L174">
            <v>4025.04</v>
          </cell>
          <cell r="O174" t="str">
            <v>-</v>
          </cell>
          <cell r="P174" t="str">
            <v>-</v>
          </cell>
          <cell r="Q174" t="str">
            <v>-</v>
          </cell>
          <cell r="R174">
            <v>0</v>
          </cell>
          <cell r="S174">
            <v>0</v>
          </cell>
          <cell r="T174">
            <v>0</v>
          </cell>
          <cell r="U174">
            <v>0</v>
          </cell>
          <cell r="V174">
            <v>0</v>
          </cell>
        </row>
        <row r="175">
          <cell r="B175">
            <v>421</v>
          </cell>
          <cell r="C175">
            <v>0</v>
          </cell>
          <cell r="D175" t="str">
            <v>F</v>
          </cell>
          <cell r="E175" t="str">
            <v>7.1.5.10</v>
          </cell>
          <cell r="F175" t="str">
            <v>Curva FoFo 45° c/ bolsas je DN400  90,900kg</v>
          </cell>
          <cell r="G175" t="str">
            <v>pc</v>
          </cell>
          <cell r="H175">
            <v>1</v>
          </cell>
          <cell r="I175">
            <v>1341.68</v>
          </cell>
          <cell r="J175">
            <v>1341.68</v>
          </cell>
          <cell r="K175">
            <v>1341.68</v>
          </cell>
          <cell r="L175">
            <v>1341.68</v>
          </cell>
          <cell r="O175">
            <v>0</v>
          </cell>
          <cell r="P175">
            <v>0</v>
          </cell>
          <cell r="Q175">
            <v>0</v>
          </cell>
          <cell r="R175" t="str">
            <v>73872/002 - 24,64</v>
          </cell>
          <cell r="S175" t="str">
            <v>PINTURA IMPERMEABILIZANTE COM TINTA A BASE DE RESINA EPOXI ALCATRAO, DUAS DEMAOS</v>
          </cell>
          <cell r="T175">
            <v>0</v>
          </cell>
          <cell r="U175">
            <v>0</v>
          </cell>
          <cell r="V175">
            <v>-68.8</v>
          </cell>
        </row>
        <row r="176">
          <cell r="B176">
            <v>3399</v>
          </cell>
          <cell r="C176">
            <v>0</v>
          </cell>
          <cell r="D176" t="str">
            <v>F</v>
          </cell>
          <cell r="E176" t="str">
            <v>7.4.7.1.3</v>
          </cell>
          <cell r="F176" t="str">
            <v>Curva FoFo 45 Gr C/Bolsas JGS DN 500 mm, inclusive anel de borracha</v>
          </cell>
          <cell r="G176" t="str">
            <v>pç</v>
          </cell>
          <cell r="H176">
            <v>1</v>
          </cell>
          <cell r="I176">
            <v>2463.0700000000002</v>
          </cell>
          <cell r="J176">
            <v>2463.0700000000002</v>
          </cell>
          <cell r="K176">
            <v>2463.0700000000002</v>
          </cell>
          <cell r="L176">
            <v>2463.0700000000002</v>
          </cell>
          <cell r="O176" t="str">
            <v>-</v>
          </cell>
          <cell r="P176" t="str">
            <v>-</v>
          </cell>
          <cell r="Q176" t="str">
            <v>-</v>
          </cell>
          <cell r="R176">
            <v>0</v>
          </cell>
          <cell r="S176">
            <v>0</v>
          </cell>
          <cell r="T176">
            <v>0</v>
          </cell>
          <cell r="U176">
            <v>0</v>
          </cell>
          <cell r="V176">
            <v>0</v>
          </cell>
        </row>
        <row r="177">
          <cell r="B177">
            <v>3056</v>
          </cell>
          <cell r="C177">
            <v>0</v>
          </cell>
          <cell r="D177" t="str">
            <v>F</v>
          </cell>
          <cell r="E177" t="str">
            <v>6.4.7.1.2</v>
          </cell>
          <cell r="F177" t="str">
            <v>Curva FoFo 90 Gr C/Bolsas JGS DN 150 mm, inclusive anel de borracha</v>
          </cell>
          <cell r="G177" t="str">
            <v>pç</v>
          </cell>
          <cell r="H177">
            <v>2</v>
          </cell>
          <cell r="I177">
            <v>252.95</v>
          </cell>
          <cell r="J177">
            <v>505.9</v>
          </cell>
          <cell r="K177">
            <v>252.95</v>
          </cell>
          <cell r="L177">
            <v>505.9</v>
          </cell>
          <cell r="O177" t="str">
            <v>-</v>
          </cell>
          <cell r="P177" t="str">
            <v>-</v>
          </cell>
          <cell r="Q177" t="str">
            <v>-</v>
          </cell>
          <cell r="R177">
            <v>0</v>
          </cell>
          <cell r="S177">
            <v>0</v>
          </cell>
          <cell r="T177">
            <v>0</v>
          </cell>
          <cell r="U177">
            <v>0</v>
          </cell>
          <cell r="V177">
            <v>0</v>
          </cell>
        </row>
        <row r="178">
          <cell r="B178">
            <v>518</v>
          </cell>
          <cell r="C178">
            <v>0</v>
          </cell>
          <cell r="D178" t="str">
            <v>F</v>
          </cell>
          <cell r="E178" t="str">
            <v>7.2.4.1.31</v>
          </cell>
          <cell r="F178" t="str">
            <v>Curva 90° FºF° JGS DN 150mm, Inclusive anel de borracha</v>
          </cell>
          <cell r="G178" t="str">
            <v>pç</v>
          </cell>
          <cell r="H178">
            <v>2</v>
          </cell>
          <cell r="I178">
            <v>252.95</v>
          </cell>
          <cell r="J178">
            <v>505.9</v>
          </cell>
          <cell r="K178">
            <v>252.95</v>
          </cell>
          <cell r="L178">
            <v>505.9</v>
          </cell>
          <cell r="O178" t="str">
            <v>-</v>
          </cell>
          <cell r="P178" t="str">
            <v>-</v>
          </cell>
          <cell r="Q178" t="str">
            <v>-</v>
          </cell>
          <cell r="R178">
            <v>0</v>
          </cell>
          <cell r="S178">
            <v>0</v>
          </cell>
          <cell r="T178">
            <v>0</v>
          </cell>
          <cell r="U178">
            <v>0</v>
          </cell>
          <cell r="V178">
            <v>0</v>
          </cell>
        </row>
        <row r="179">
          <cell r="B179">
            <v>3692</v>
          </cell>
          <cell r="C179">
            <v>0</v>
          </cell>
          <cell r="D179" t="str">
            <v>F</v>
          </cell>
          <cell r="E179" t="str">
            <v>8.4.7.1.2</v>
          </cell>
          <cell r="F179" t="str">
            <v>Curva FoFo 90 Gr C/Bolsas JGS DN 200 mm, inclusive anel de borracha</v>
          </cell>
          <cell r="G179" t="str">
            <v>pç</v>
          </cell>
          <cell r="H179">
            <v>7</v>
          </cell>
          <cell r="I179">
            <v>480.45</v>
          </cell>
          <cell r="J179">
            <v>3363.15</v>
          </cell>
          <cell r="K179">
            <v>480.45</v>
          </cell>
          <cell r="L179">
            <v>3363.15</v>
          </cell>
          <cell r="O179">
            <v>3.24</v>
          </cell>
          <cell r="P179">
            <v>2.3199999999999998</v>
          </cell>
          <cell r="Q179" t="str">
            <v>72593</v>
          </cell>
          <cell r="R179">
            <v>0</v>
          </cell>
          <cell r="S179">
            <v>0</v>
          </cell>
          <cell r="T179">
            <v>0</v>
          </cell>
          <cell r="U179">
            <v>0</v>
          </cell>
          <cell r="V179">
            <v>0</v>
          </cell>
        </row>
        <row r="180">
          <cell r="B180">
            <v>674</v>
          </cell>
          <cell r="C180">
            <v>0</v>
          </cell>
          <cell r="D180" t="str">
            <v>F</v>
          </cell>
          <cell r="E180" t="str">
            <v>7.3.4.1.5</v>
          </cell>
          <cell r="F180" t="str">
            <v>Curva FºFº JGS 90° DN 200mm</v>
          </cell>
          <cell r="G180" t="str">
            <v>pç</v>
          </cell>
          <cell r="H180">
            <v>2</v>
          </cell>
          <cell r="I180">
            <v>480.45</v>
          </cell>
          <cell r="J180">
            <v>960.9</v>
          </cell>
          <cell r="K180">
            <v>480.45</v>
          </cell>
          <cell r="L180">
            <v>960.9</v>
          </cell>
          <cell r="O180">
            <v>0</v>
          </cell>
          <cell r="P180">
            <v>0</v>
          </cell>
          <cell r="Q180">
            <v>0</v>
          </cell>
          <cell r="R180" t="str">
            <v>72635</v>
          </cell>
          <cell r="S180" t="str">
            <v>LUVA PVC ROSQUEAVEL AGUA FRIA 1/2" - FORNECIMENTO E INSTALACAO</v>
          </cell>
          <cell r="T180" t="str">
            <v>und</v>
          </cell>
          <cell r="U180">
            <v>2</v>
          </cell>
          <cell r="V180">
            <v>1.34</v>
          </cell>
        </row>
        <row r="181">
          <cell r="B181">
            <v>519</v>
          </cell>
          <cell r="C181">
            <v>0</v>
          </cell>
          <cell r="D181" t="str">
            <v>F</v>
          </cell>
          <cell r="E181" t="str">
            <v>7.2.4.1.32</v>
          </cell>
          <cell r="F181" t="str">
            <v>Curva 90° FºF° JGS DN 200mm, Inclusive anel de borracha</v>
          </cell>
          <cell r="G181" t="str">
            <v>pç</v>
          </cell>
          <cell r="H181">
            <v>2</v>
          </cell>
          <cell r="I181">
            <v>480.45</v>
          </cell>
          <cell r="J181">
            <v>960.9</v>
          </cell>
          <cell r="K181">
            <v>480.45</v>
          </cell>
          <cell r="L181">
            <v>960.9</v>
          </cell>
          <cell r="O181">
            <v>0</v>
          </cell>
          <cell r="P181">
            <v>0</v>
          </cell>
          <cell r="Q181">
            <v>0</v>
          </cell>
          <cell r="R181" t="str">
            <v>73745/001</v>
          </cell>
          <cell r="S181" t="str">
            <v>LIMPEZA DE ESTRUTURAL DE ACO OU CONCRETO COM JATEAMENTO DE AREIA</v>
          </cell>
          <cell r="T181" t="str">
            <v>m2</v>
          </cell>
          <cell r="U181">
            <v>4.8499999999999996</v>
          </cell>
          <cell r="V181">
            <v>2.2200000000000002</v>
          </cell>
        </row>
        <row r="182">
          <cell r="B182">
            <v>2323</v>
          </cell>
          <cell r="C182">
            <v>0</v>
          </cell>
          <cell r="D182" t="str">
            <v>F</v>
          </cell>
          <cell r="E182" t="str">
            <v>3.4.7.1.2</v>
          </cell>
          <cell r="F182" t="str">
            <v>Curva FoFo 90 Gr C/Bolsas JGS DN 250 mm, inclusive anel de borracha</v>
          </cell>
          <cell r="G182" t="str">
            <v>pç</v>
          </cell>
          <cell r="H182">
            <v>9</v>
          </cell>
          <cell r="I182">
            <v>693.88</v>
          </cell>
          <cell r="J182">
            <v>6244.92</v>
          </cell>
          <cell r="K182">
            <v>693.88</v>
          </cell>
          <cell r="L182">
            <v>6244.92</v>
          </cell>
          <cell r="O182">
            <v>1.32</v>
          </cell>
          <cell r="P182">
            <v>0.12</v>
          </cell>
          <cell r="Q182" t="str">
            <v>73948/016</v>
          </cell>
          <cell r="R182">
            <v>0</v>
          </cell>
          <cell r="S182">
            <v>0</v>
          </cell>
          <cell r="T182">
            <v>0</v>
          </cell>
          <cell r="U182">
            <v>0</v>
          </cell>
          <cell r="V182">
            <v>0</v>
          </cell>
        </row>
        <row r="183">
          <cell r="B183">
            <v>520</v>
          </cell>
          <cell r="C183">
            <v>0</v>
          </cell>
          <cell r="D183" t="str">
            <v>F</v>
          </cell>
          <cell r="E183" t="str">
            <v>7.2.4.1.33</v>
          </cell>
          <cell r="F183" t="str">
            <v>Curva 90° FºF° JGS DN 250mm, Inclusive anel de borracha</v>
          </cell>
          <cell r="G183" t="str">
            <v>pç</v>
          </cell>
          <cell r="H183">
            <v>1</v>
          </cell>
          <cell r="I183">
            <v>693.88</v>
          </cell>
          <cell r="J183">
            <v>693.88</v>
          </cell>
          <cell r="K183">
            <v>693.88</v>
          </cell>
          <cell r="L183">
            <v>693.88</v>
          </cell>
          <cell r="O183">
            <v>1.32</v>
          </cell>
          <cell r="P183">
            <v>0.12</v>
          </cell>
          <cell r="Q183" t="str">
            <v>73948/016</v>
          </cell>
          <cell r="R183">
            <v>0</v>
          </cell>
          <cell r="S183">
            <v>0</v>
          </cell>
          <cell r="T183">
            <v>0</v>
          </cell>
          <cell r="U183">
            <v>0</v>
          </cell>
          <cell r="V183">
            <v>0</v>
          </cell>
        </row>
        <row r="184">
          <cell r="B184">
            <v>4169</v>
          </cell>
          <cell r="C184">
            <v>0</v>
          </cell>
          <cell r="D184" t="str">
            <v>F</v>
          </cell>
          <cell r="E184" t="str">
            <v>10.7.1.2.4</v>
          </cell>
          <cell r="F184" t="str">
            <v>Curva FoFo 90 Gr C/Bolsas JGS DN 400 mm, inclusive anel de borracha</v>
          </cell>
          <cell r="G184" t="str">
            <v>pc</v>
          </cell>
          <cell r="H184">
            <v>2</v>
          </cell>
          <cell r="I184">
            <v>1767.58</v>
          </cell>
          <cell r="J184">
            <v>3535.16</v>
          </cell>
          <cell r="K184">
            <v>1767.58</v>
          </cell>
          <cell r="L184">
            <v>3535.16</v>
          </cell>
          <cell r="O184">
            <v>1.32</v>
          </cell>
          <cell r="P184">
            <v>0.12</v>
          </cell>
          <cell r="Q184" t="str">
            <v>73948/016</v>
          </cell>
          <cell r="R184">
            <v>0</v>
          </cell>
          <cell r="S184">
            <v>0</v>
          </cell>
          <cell r="T184">
            <v>0</v>
          </cell>
          <cell r="U184">
            <v>0</v>
          </cell>
          <cell r="V184">
            <v>0</v>
          </cell>
        </row>
        <row r="185">
          <cell r="B185">
            <v>419</v>
          </cell>
          <cell r="C185">
            <v>0</v>
          </cell>
          <cell r="D185" t="str">
            <v>F</v>
          </cell>
          <cell r="E185" t="str">
            <v>7.1.5.8</v>
          </cell>
          <cell r="F185" t="str">
            <v>Curva 90° FoFo c/ bolsas jgs  DN 400 186,900kg</v>
          </cell>
          <cell r="G185" t="str">
            <v>pc</v>
          </cell>
          <cell r="H185">
            <v>1</v>
          </cell>
          <cell r="I185">
            <v>1767.58</v>
          </cell>
          <cell r="J185">
            <v>1767.58</v>
          </cell>
          <cell r="K185">
            <v>1767.58</v>
          </cell>
          <cell r="L185">
            <v>1767.58</v>
          </cell>
          <cell r="O185">
            <v>8.36</v>
          </cell>
          <cell r="P185">
            <v>4.59</v>
          </cell>
          <cell r="Q185" t="str">
            <v>73686</v>
          </cell>
          <cell r="R185">
            <v>0</v>
          </cell>
          <cell r="S185" t="str">
            <v>Pegou a composição do SINAPI e dividiu entre essas duas.</v>
          </cell>
          <cell r="T185">
            <v>0</v>
          </cell>
          <cell r="U185">
            <v>0</v>
          </cell>
          <cell r="V185">
            <v>0</v>
          </cell>
        </row>
        <row r="186">
          <cell r="B186">
            <v>3398</v>
          </cell>
          <cell r="C186">
            <v>0</v>
          </cell>
          <cell r="D186" t="str">
            <v>F</v>
          </cell>
          <cell r="E186" t="str">
            <v>7.4.7.1.2</v>
          </cell>
          <cell r="F186" t="str">
            <v>Curva FoFo 90 Gr C/Bolsas JGS DN 500 mm, inclusive anel de borracha</v>
          </cell>
          <cell r="G186" t="str">
            <v>pç</v>
          </cell>
          <cell r="H186">
            <v>6</v>
          </cell>
          <cell r="I186">
            <v>3143.11</v>
          </cell>
          <cell r="J186">
            <v>18858.66</v>
          </cell>
          <cell r="K186">
            <v>3143.11</v>
          </cell>
          <cell r="L186">
            <v>18858.66</v>
          </cell>
          <cell r="O186">
            <v>8.36</v>
          </cell>
          <cell r="P186">
            <v>1.71</v>
          </cell>
          <cell r="Q186" t="str">
            <v>73686</v>
          </cell>
          <cell r="R186">
            <v>0</v>
          </cell>
          <cell r="S186">
            <v>0</v>
          </cell>
          <cell r="T186">
            <v>0</v>
          </cell>
          <cell r="U186">
            <v>0</v>
          </cell>
          <cell r="V186">
            <v>0</v>
          </cell>
        </row>
        <row r="187">
          <cell r="B187">
            <v>115</v>
          </cell>
          <cell r="C187">
            <v>0</v>
          </cell>
          <cell r="D187" t="str">
            <v>F</v>
          </cell>
          <cell r="E187" t="str">
            <v>3.3.1.7</v>
          </cell>
          <cell r="F187" t="str">
            <v>Curva 90º com Bolsas FoFo, PN 10 DN 500 mm</v>
          </cell>
          <cell r="G187" t="str">
            <v>un</v>
          </cell>
          <cell r="H187">
            <v>1</v>
          </cell>
          <cell r="I187">
            <v>3143.11</v>
          </cell>
          <cell r="J187">
            <v>3143.11</v>
          </cell>
          <cell r="K187">
            <v>3143.11</v>
          </cell>
          <cell r="L187">
            <v>3143.11</v>
          </cell>
          <cell r="O187">
            <v>0</v>
          </cell>
          <cell r="P187">
            <v>0</v>
          </cell>
          <cell r="Q187">
            <v>0</v>
          </cell>
          <cell r="R187" t="str">
            <v>6077</v>
          </cell>
          <cell r="S187" t="str">
            <v>MATERIAL PARA ATERRO/REATERRO (BARRO, ARGILA) - RETIRADO NA JAZIDA - SEM TRANSPORTE</v>
          </cell>
          <cell r="T187" t="str">
            <v>m3</v>
          </cell>
          <cell r="U187">
            <v>4.78</v>
          </cell>
          <cell r="V187">
            <v>-31.93</v>
          </cell>
        </row>
        <row r="188">
          <cell r="B188">
            <v>393</v>
          </cell>
          <cell r="C188">
            <v>0</v>
          </cell>
          <cell r="D188" t="str">
            <v>F</v>
          </cell>
          <cell r="E188" t="str">
            <v>7.1.4.6</v>
          </cell>
          <cell r="F188" t="str">
            <v>Curva FoFo 45° c/ bolsas jm DN 400 90,900kg</v>
          </cell>
          <cell r="G188" t="str">
            <v>pc</v>
          </cell>
          <cell r="H188">
            <v>3</v>
          </cell>
          <cell r="I188">
            <v>4529.43</v>
          </cell>
          <cell r="J188">
            <v>13588.29</v>
          </cell>
          <cell r="K188">
            <v>4529.43</v>
          </cell>
          <cell r="L188">
            <v>13588.29</v>
          </cell>
          <cell r="O188">
            <v>24.31</v>
          </cell>
          <cell r="P188">
            <v>-2.2999999999999998</v>
          </cell>
          <cell r="Q188" t="str">
            <v>72967</v>
          </cell>
          <cell r="R188">
            <v>0</v>
          </cell>
          <cell r="S188">
            <v>0</v>
          </cell>
          <cell r="T188">
            <v>0</v>
          </cell>
          <cell r="U188">
            <v>0</v>
          </cell>
          <cell r="V188">
            <v>0</v>
          </cell>
        </row>
        <row r="189">
          <cell r="B189">
            <v>398</v>
          </cell>
          <cell r="C189">
            <v>0</v>
          </cell>
          <cell r="D189" t="str">
            <v>F</v>
          </cell>
          <cell r="E189" t="str">
            <v>7.1.4.11</v>
          </cell>
          <cell r="F189" t="str">
            <v>Curva 90° c/ bolsas jte FoFo DN 400  217,00 kg</v>
          </cell>
          <cell r="G189" t="str">
            <v>pc</v>
          </cell>
          <cell r="H189">
            <v>7</v>
          </cell>
          <cell r="I189">
            <v>6271.3</v>
          </cell>
          <cell r="J189">
            <v>43899.1</v>
          </cell>
          <cell r="K189">
            <v>6271.3</v>
          </cell>
          <cell r="L189">
            <v>43899.1</v>
          </cell>
          <cell r="O189">
            <v>1.0900000000000001</v>
          </cell>
          <cell r="P189">
            <v>-0.19</v>
          </cell>
          <cell r="Q189" t="str">
            <v>74207/001</v>
          </cell>
          <cell r="R189">
            <v>0</v>
          </cell>
          <cell r="S189">
            <v>0</v>
          </cell>
          <cell r="T189">
            <v>0</v>
          </cell>
          <cell r="U189">
            <v>0</v>
          </cell>
          <cell r="V189">
            <v>0</v>
          </cell>
        </row>
        <row r="190">
          <cell r="B190">
            <v>2389</v>
          </cell>
          <cell r="C190">
            <v>0</v>
          </cell>
          <cell r="D190" t="str">
            <v>F</v>
          </cell>
          <cell r="E190" t="str">
            <v>3.5.10.1.12</v>
          </cell>
          <cell r="F190" t="str">
            <v>Curva FoFo 90 C/ flanges PN 10 DN 100 mm</v>
          </cell>
          <cell r="G190" t="str">
            <v>pç</v>
          </cell>
          <cell r="H190">
            <v>5</v>
          </cell>
          <cell r="I190">
            <v>183.86</v>
          </cell>
          <cell r="J190">
            <v>919.3</v>
          </cell>
          <cell r="K190">
            <v>183.86</v>
          </cell>
          <cell r="L190">
            <v>919.3</v>
          </cell>
          <cell r="O190">
            <v>1.05</v>
          </cell>
          <cell r="P190">
            <v>-0.23</v>
          </cell>
          <cell r="Q190" t="str">
            <v>72856</v>
          </cell>
          <cell r="R190">
            <v>0</v>
          </cell>
          <cell r="S190">
            <v>0</v>
          </cell>
          <cell r="T190">
            <v>0</v>
          </cell>
          <cell r="U190">
            <v>0</v>
          </cell>
          <cell r="V190">
            <v>0</v>
          </cell>
        </row>
        <row r="191">
          <cell r="B191">
            <v>971</v>
          </cell>
          <cell r="C191">
            <v>0</v>
          </cell>
          <cell r="D191" t="str">
            <v>F</v>
          </cell>
          <cell r="E191" t="str">
            <v>7.5.3.1.28</v>
          </cell>
          <cell r="F191" t="str">
            <v>Curva FoFo 90 Gr C/ flanges PN 10 DN 100 mm.</v>
          </cell>
          <cell r="G191" t="str">
            <v>pç</v>
          </cell>
          <cell r="H191">
            <v>8</v>
          </cell>
          <cell r="I191">
            <v>183.86</v>
          </cell>
          <cell r="J191">
            <v>1470.88</v>
          </cell>
          <cell r="K191">
            <v>183.86</v>
          </cell>
          <cell r="L191">
            <v>1470.88</v>
          </cell>
          <cell r="O191">
            <v>0</v>
          </cell>
          <cell r="P191">
            <v>0</v>
          </cell>
          <cell r="Q191">
            <v>0</v>
          </cell>
          <cell r="R191" t="str">
            <v>72882</v>
          </cell>
          <cell r="S191" t="str">
            <v>TRANSPORTE COMERCIAL COM CAMINHAO CARROCERIA 9 T, RODOVIA EM LEITO NATURAL</v>
          </cell>
          <cell r="T191" t="str">
            <v>M3xKM</v>
          </cell>
          <cell r="U191">
            <v>0.86</v>
          </cell>
          <cell r="V191">
            <v>0.14000000000000001</v>
          </cell>
        </row>
        <row r="192">
          <cell r="B192">
            <v>3119</v>
          </cell>
          <cell r="C192">
            <v>0</v>
          </cell>
          <cell r="D192" t="str">
            <v>F</v>
          </cell>
          <cell r="E192" t="str">
            <v>6.5.10.1.11</v>
          </cell>
          <cell r="F192" t="str">
            <v>Curva FoFo 90 C/ flanges PN 10 DN 150 mm</v>
          </cell>
          <cell r="G192" t="str">
            <v>pç</v>
          </cell>
          <cell r="H192">
            <v>6</v>
          </cell>
          <cell r="I192">
            <v>284.73</v>
          </cell>
          <cell r="J192">
            <v>1708.38</v>
          </cell>
          <cell r="K192">
            <v>284.73</v>
          </cell>
          <cell r="L192">
            <v>1708.38</v>
          </cell>
          <cell r="O192" t="str">
            <v>-</v>
          </cell>
          <cell r="P192" t="str">
            <v>-</v>
          </cell>
          <cell r="Q192" t="str">
            <v>-</v>
          </cell>
          <cell r="R192">
            <v>0</v>
          </cell>
          <cell r="S192">
            <v>0</v>
          </cell>
          <cell r="T192">
            <v>0</v>
          </cell>
          <cell r="U192">
            <v>0</v>
          </cell>
          <cell r="V192">
            <v>0</v>
          </cell>
        </row>
        <row r="193">
          <cell r="B193">
            <v>2388</v>
          </cell>
          <cell r="C193">
            <v>0</v>
          </cell>
          <cell r="D193" t="str">
            <v>F</v>
          </cell>
          <cell r="E193" t="str">
            <v>3.5.10.1.11</v>
          </cell>
          <cell r="F193" t="str">
            <v>Curva FoFo 90 C/ flanges PN 10 DN 200 mm</v>
          </cell>
          <cell r="G193" t="str">
            <v>pç</v>
          </cell>
          <cell r="H193">
            <v>6</v>
          </cell>
          <cell r="I193">
            <v>438.93</v>
          </cell>
          <cell r="J193">
            <v>2633.58</v>
          </cell>
          <cell r="K193">
            <v>438.93</v>
          </cell>
          <cell r="L193">
            <v>2633.58</v>
          </cell>
          <cell r="O193">
            <v>0</v>
          </cell>
          <cell r="P193">
            <v>0</v>
          </cell>
          <cell r="Q193">
            <v>0</v>
          </cell>
          <cell r="R193" t="str">
            <v>72840</v>
          </cell>
          <cell r="S193" t="str">
            <v>TRANSPORTE COMERCIAL COM CAMINHAO CARROCERIA 9 T, RODOVIA PAVIMENTADA</v>
          </cell>
          <cell r="T193" t="str">
            <v>TxKM</v>
          </cell>
          <cell r="U193">
            <v>0.39</v>
          </cell>
          <cell r="V193">
            <v>0.2</v>
          </cell>
        </row>
        <row r="194">
          <cell r="B194">
            <v>951</v>
          </cell>
          <cell r="C194">
            <v>0</v>
          </cell>
          <cell r="D194" t="str">
            <v>F</v>
          </cell>
          <cell r="E194" t="str">
            <v>7.5.3.1.8</v>
          </cell>
          <cell r="F194" t="str">
            <v>Curva FoFo 90 Gr C/ flanges PN 10 DN 300 mm.</v>
          </cell>
          <cell r="G194" t="str">
            <v>pç</v>
          </cell>
          <cell r="H194">
            <v>1</v>
          </cell>
          <cell r="I194">
            <v>949.04</v>
          </cell>
          <cell r="J194">
            <v>949.04</v>
          </cell>
          <cell r="K194">
            <v>949.04</v>
          </cell>
          <cell r="L194">
            <v>949.04</v>
          </cell>
          <cell r="O194">
            <v>0</v>
          </cell>
          <cell r="P194">
            <v>0</v>
          </cell>
          <cell r="Q194">
            <v>0</v>
          </cell>
          <cell r="R194">
            <v>0</v>
          </cell>
          <cell r="S194">
            <v>0</v>
          </cell>
          <cell r="T194">
            <v>0</v>
          </cell>
          <cell r="U194">
            <v>0</v>
          </cell>
          <cell r="V194">
            <v>0</v>
          </cell>
        </row>
        <row r="195">
          <cell r="B195">
            <v>197</v>
          </cell>
          <cell r="C195">
            <v>0</v>
          </cell>
          <cell r="D195" t="str">
            <v>F</v>
          </cell>
          <cell r="E195" t="str">
            <v>4.4.1.5</v>
          </cell>
          <cell r="F195" t="str">
            <v>Curva fofo 90° c/ flanges PN-10 DN 300 66,000 kg</v>
          </cell>
          <cell r="G195" t="str">
            <v>pc</v>
          </cell>
          <cell r="H195">
            <v>4</v>
          </cell>
          <cell r="I195">
            <v>949.04</v>
          </cell>
          <cell r="J195">
            <v>3796.16</v>
          </cell>
          <cell r="K195">
            <v>949.04</v>
          </cell>
          <cell r="L195">
            <v>3796.16</v>
          </cell>
          <cell r="O195">
            <v>0</v>
          </cell>
          <cell r="P195">
            <v>0</v>
          </cell>
          <cell r="Q195">
            <v>0</v>
          </cell>
          <cell r="R195">
            <v>0</v>
          </cell>
          <cell r="S195">
            <v>0</v>
          </cell>
          <cell r="T195">
            <v>0</v>
          </cell>
          <cell r="U195">
            <v>0</v>
          </cell>
          <cell r="V195">
            <v>0</v>
          </cell>
        </row>
        <row r="196">
          <cell r="B196">
            <v>970</v>
          </cell>
          <cell r="C196">
            <v>0</v>
          </cell>
          <cell r="D196" t="str">
            <v>F</v>
          </cell>
          <cell r="E196" t="str">
            <v>7.5.3.1.27</v>
          </cell>
          <cell r="F196" t="str">
            <v>Curva FoFo 90 Gr C/ flanges PN 10 DN 400 mm.</v>
          </cell>
          <cell r="G196" t="str">
            <v>pç</v>
          </cell>
          <cell r="H196">
            <v>1</v>
          </cell>
          <cell r="I196">
            <v>1921.83</v>
          </cell>
          <cell r="J196">
            <v>1921.83</v>
          </cell>
          <cell r="K196">
            <v>1921.83</v>
          </cell>
          <cell r="L196">
            <v>1921.83</v>
          </cell>
          <cell r="O196" t="str">
            <v>-</v>
          </cell>
          <cell r="P196" t="str">
            <v>-</v>
          </cell>
          <cell r="Q196" t="str">
            <v>-</v>
          </cell>
          <cell r="R196">
            <v>0</v>
          </cell>
          <cell r="S196">
            <v>0</v>
          </cell>
          <cell r="T196">
            <v>0</v>
          </cell>
          <cell r="U196">
            <v>0</v>
          </cell>
          <cell r="V196">
            <v>0</v>
          </cell>
        </row>
        <row r="197">
          <cell r="B197">
            <v>3467</v>
          </cell>
          <cell r="C197">
            <v>0</v>
          </cell>
          <cell r="D197" t="str">
            <v>F</v>
          </cell>
          <cell r="E197" t="str">
            <v>7.5.10.1.10</v>
          </cell>
          <cell r="F197" t="str">
            <v>Curva FoFo 90 C/ flanges PN 10 DN 400 mm</v>
          </cell>
          <cell r="G197" t="str">
            <v>pç</v>
          </cell>
          <cell r="H197">
            <v>2</v>
          </cell>
          <cell r="I197">
            <v>1921.83</v>
          </cell>
          <cell r="J197">
            <v>3843.66</v>
          </cell>
          <cell r="K197">
            <v>1921.83</v>
          </cell>
          <cell r="L197">
            <v>3843.66</v>
          </cell>
          <cell r="O197" t="str">
            <v>-</v>
          </cell>
          <cell r="P197" t="str">
            <v>-</v>
          </cell>
          <cell r="Q197" t="str">
            <v>-</v>
          </cell>
          <cell r="R197">
            <v>0</v>
          </cell>
          <cell r="S197">
            <v>0</v>
          </cell>
          <cell r="T197">
            <v>0</v>
          </cell>
          <cell r="U197">
            <v>0</v>
          </cell>
          <cell r="V197">
            <v>0</v>
          </cell>
        </row>
        <row r="198">
          <cell r="B198">
            <v>114</v>
          </cell>
          <cell r="C198">
            <v>0</v>
          </cell>
          <cell r="D198" t="str">
            <v>F</v>
          </cell>
          <cell r="E198" t="str">
            <v>3.3.1.6</v>
          </cell>
          <cell r="F198" t="str">
            <v>Curva 90º com Flanges FoFo, PN 10 DN 500 mm</v>
          </cell>
          <cell r="G198" t="str">
            <v>un</v>
          </cell>
          <cell r="H198">
            <v>1</v>
          </cell>
          <cell r="I198">
            <v>4530.1000000000004</v>
          </cell>
          <cell r="J198">
            <v>4530.1000000000004</v>
          </cell>
          <cell r="K198">
            <v>4530.1000000000004</v>
          </cell>
          <cell r="L198">
            <v>4530.1000000000004</v>
          </cell>
          <cell r="O198">
            <v>0</v>
          </cell>
          <cell r="P198">
            <v>0</v>
          </cell>
          <cell r="Q198">
            <v>0</v>
          </cell>
          <cell r="R198" t="str">
            <v>73844/001 - 275,62
73844/002 - 434,88</v>
          </cell>
          <cell r="S198" t="str">
            <v>MURO DE ARRIMO DE ALVENARIA DE PEDRA ARGAMASSADA</v>
          </cell>
          <cell r="T198" t="str">
            <v>m3</v>
          </cell>
          <cell r="U198">
            <v>275.62</v>
          </cell>
          <cell r="V198">
            <v>-19.100000000000001</v>
          </cell>
        </row>
        <row r="199">
          <cell r="B199">
            <v>950</v>
          </cell>
          <cell r="C199">
            <v>0</v>
          </cell>
          <cell r="D199" t="str">
            <v>F</v>
          </cell>
          <cell r="E199" t="str">
            <v>7.5.3.1.7</v>
          </cell>
          <cell r="F199" t="str">
            <v>Curva Fofo 90 Gr C/ Flanges E Pe PN-10 DN 300</v>
          </cell>
          <cell r="G199" t="str">
            <v>pç</v>
          </cell>
          <cell r="H199">
            <v>1</v>
          </cell>
          <cell r="I199">
            <v>1932.18</v>
          </cell>
          <cell r="J199">
            <v>1932.18</v>
          </cell>
          <cell r="K199">
            <v>1932.18</v>
          </cell>
          <cell r="L199">
            <v>1932.18</v>
          </cell>
          <cell r="O199">
            <v>0</v>
          </cell>
          <cell r="P199">
            <v>0</v>
          </cell>
          <cell r="Q199">
            <v>0</v>
          </cell>
          <cell r="R199" t="str">
            <v>73844/001 - 275,62
73844/002 - 434,88</v>
          </cell>
          <cell r="S199" t="str">
            <v>MURO DE ARRIMO DE ALVENARIA DE TIJOLOS</v>
          </cell>
          <cell r="T199" t="str">
            <v>m3</v>
          </cell>
          <cell r="U199">
            <v>434.88</v>
          </cell>
          <cell r="V199">
            <v>140.16</v>
          </cell>
        </row>
        <row r="200">
          <cell r="B200">
            <v>958</v>
          </cell>
          <cell r="C200">
            <v>0</v>
          </cell>
          <cell r="D200" t="str">
            <v>F</v>
          </cell>
          <cell r="E200" t="str">
            <v>7.5.3.1.15</v>
          </cell>
          <cell r="F200" t="str">
            <v>Curva Fofo 90 Gr C/ Flanges E Pe PN-10 DN 400</v>
          </cell>
          <cell r="G200" t="str">
            <v>pç</v>
          </cell>
          <cell r="H200">
            <v>2</v>
          </cell>
          <cell r="I200">
            <v>3925.36</v>
          </cell>
          <cell r="J200">
            <v>7850.72</v>
          </cell>
          <cell r="K200">
            <v>3925.36</v>
          </cell>
          <cell r="L200">
            <v>7850.72</v>
          </cell>
          <cell r="O200">
            <v>0</v>
          </cell>
          <cell r="P200">
            <v>0</v>
          </cell>
          <cell r="Q200">
            <v>0</v>
          </cell>
          <cell r="R200" t="str">
            <v>72671</v>
          </cell>
          <cell r="S200" t="str">
            <v>NIPLE DE PVC ROSQUEAVEL AGUA FRIA 1/2" - FORNECIMENTO E INSTALACAO</v>
          </cell>
          <cell r="T200" t="str">
            <v>UND</v>
          </cell>
          <cell r="U200">
            <v>2.0299999999999998</v>
          </cell>
          <cell r="V200">
            <v>1.57</v>
          </cell>
        </row>
        <row r="201">
          <cell r="B201">
            <v>4174</v>
          </cell>
          <cell r="C201">
            <v>0</v>
          </cell>
          <cell r="D201" t="str">
            <v>F</v>
          </cell>
          <cell r="E201" t="str">
            <v>10.7.1.2.9</v>
          </cell>
          <cell r="F201" t="str">
            <v>Curva FoFo 90 Gr C/Flanges DN 200 mm</v>
          </cell>
          <cell r="G201" t="str">
            <v>pc</v>
          </cell>
          <cell r="H201">
            <v>32</v>
          </cell>
          <cell r="I201">
            <v>750</v>
          </cell>
          <cell r="J201">
            <v>24000</v>
          </cell>
          <cell r="K201">
            <v>750</v>
          </cell>
          <cell r="L201">
            <v>24000</v>
          </cell>
          <cell r="O201">
            <v>26.43</v>
          </cell>
          <cell r="P201">
            <v>0.6</v>
          </cell>
          <cell r="Q201" t="str">
            <v>74219/001</v>
          </cell>
          <cell r="R201">
            <v>0</v>
          </cell>
          <cell r="S201">
            <v>0</v>
          </cell>
          <cell r="T201">
            <v>0</v>
          </cell>
          <cell r="U201">
            <v>0</v>
          </cell>
          <cell r="V201">
            <v>0</v>
          </cell>
        </row>
        <row r="202">
          <cell r="B202">
            <v>198</v>
          </cell>
          <cell r="C202">
            <v>0</v>
          </cell>
          <cell r="D202" t="str">
            <v>F</v>
          </cell>
          <cell r="E202" t="str">
            <v>4.4.1.6</v>
          </cell>
          <cell r="F202" t="str">
            <v xml:space="preserve">Curva  fofo 90° c/ flanges ver det. (peça especial), PN10 DN 600 </v>
          </cell>
          <cell r="G202" t="str">
            <v>pc</v>
          </cell>
          <cell r="H202">
            <v>1</v>
          </cell>
          <cell r="I202">
            <v>9066.15</v>
          </cell>
          <cell r="J202">
            <v>9066.15</v>
          </cell>
          <cell r="K202">
            <v>9066.15</v>
          </cell>
          <cell r="L202">
            <v>9066.15</v>
          </cell>
          <cell r="O202" t="str">
            <v>-</v>
          </cell>
          <cell r="P202" t="str">
            <v>-</v>
          </cell>
          <cell r="Q202" t="str">
            <v>-</v>
          </cell>
          <cell r="R202">
            <v>0</v>
          </cell>
          <cell r="S202">
            <v>0</v>
          </cell>
          <cell r="T202">
            <v>0</v>
          </cell>
          <cell r="U202">
            <v>0</v>
          </cell>
          <cell r="V202">
            <v>0</v>
          </cell>
        </row>
        <row r="203">
          <cell r="B203">
            <v>2128</v>
          </cell>
          <cell r="C203">
            <v>0</v>
          </cell>
          <cell r="D203" t="str">
            <v>F</v>
          </cell>
          <cell r="E203" t="str">
            <v>2.2.2.7</v>
          </cell>
          <cell r="F203" t="str">
            <v>Curva Pvc 45g Nbr-10569 Para Rede Coletora de Esgoto Pb JE Dn 100mm</v>
          </cell>
          <cell r="G203" t="str">
            <v>pç</v>
          </cell>
          <cell r="H203">
            <v>6332</v>
          </cell>
          <cell r="I203">
            <v>24.12</v>
          </cell>
          <cell r="J203">
            <v>152727.84</v>
          </cell>
          <cell r="K203">
            <v>24.12</v>
          </cell>
          <cell r="L203">
            <v>152727.84</v>
          </cell>
          <cell r="O203" t="str">
            <v>-</v>
          </cell>
          <cell r="P203" t="str">
            <v>-</v>
          </cell>
          <cell r="Q203" t="str">
            <v>-</v>
          </cell>
          <cell r="R203">
            <v>0</v>
          </cell>
          <cell r="S203">
            <v>0</v>
          </cell>
          <cell r="T203">
            <v>0</v>
          </cell>
          <cell r="U203">
            <v>0</v>
          </cell>
          <cell r="V203">
            <v>0</v>
          </cell>
        </row>
        <row r="204">
          <cell r="B204">
            <v>2129</v>
          </cell>
          <cell r="C204">
            <v>0</v>
          </cell>
          <cell r="D204" t="str">
            <v>F</v>
          </cell>
          <cell r="E204" t="str">
            <v>2.2.2.8</v>
          </cell>
          <cell r="F204" t="str">
            <v>Curva Pvc 90g Nbr-10569 Para Rede Coletora de Esgoto Pb JE Dn 100mm</v>
          </cell>
          <cell r="G204" t="str">
            <v>pç</v>
          </cell>
          <cell r="H204">
            <v>6869</v>
          </cell>
          <cell r="I204">
            <v>28.12</v>
          </cell>
          <cell r="J204">
            <v>193156.28</v>
          </cell>
          <cell r="K204">
            <v>28.12</v>
          </cell>
          <cell r="L204">
            <v>193156.28</v>
          </cell>
          <cell r="O204">
            <v>4.9000000000000004</v>
          </cell>
          <cell r="P204">
            <v>-2.02</v>
          </cell>
          <cell r="Q204" t="str">
            <v>74245/001</v>
          </cell>
          <cell r="R204" t="str">
            <v>73415</v>
          </cell>
          <cell r="S204" t="str">
            <v>PINTURA DE SUPERFICIE COM LATEX</v>
          </cell>
          <cell r="T204" t="str">
            <v>m2</v>
          </cell>
          <cell r="U204">
            <v>3.99</v>
          </cell>
          <cell r="V204">
            <v>-2.93</v>
          </cell>
        </row>
        <row r="205">
          <cell r="B205">
            <v>2055</v>
          </cell>
          <cell r="C205">
            <v>0</v>
          </cell>
          <cell r="D205" t="str">
            <v>F</v>
          </cell>
          <cell r="E205" t="str">
            <v>2.1.7.1.5</v>
          </cell>
          <cell r="F205" t="str">
            <v>Curva 90º PVC JE NBR 10569 para rede coletora de esgoto DN 150mm</v>
          </cell>
          <cell r="G205" t="str">
            <v>pç</v>
          </cell>
          <cell r="H205">
            <v>162</v>
          </cell>
          <cell r="I205">
            <v>95.64</v>
          </cell>
          <cell r="J205">
            <v>15493.68</v>
          </cell>
          <cell r="K205">
            <v>95.64</v>
          </cell>
          <cell r="L205">
            <v>15493.68</v>
          </cell>
          <cell r="O205">
            <v>7.97</v>
          </cell>
          <cell r="P205">
            <v>-2.0499999999999998</v>
          </cell>
          <cell r="Q205" t="str">
            <v>73746/001</v>
          </cell>
          <cell r="R205" t="str">
            <v>73954/002</v>
          </cell>
          <cell r="S205" t="str">
            <v>PINTURA LATEX ACRILICA AMBIENTES INTERNOS/EXTERNOS, DUAS DEMAOS</v>
          </cell>
          <cell r="T205" t="str">
            <v>m2</v>
          </cell>
          <cell r="U205">
            <v>7.76</v>
          </cell>
          <cell r="V205">
            <v>-2.2599999999999998</v>
          </cell>
        </row>
        <row r="206">
          <cell r="B206">
            <v>2058</v>
          </cell>
          <cell r="C206">
            <v>0</v>
          </cell>
          <cell r="D206" t="str">
            <v>F</v>
          </cell>
          <cell r="E206" t="str">
            <v>2.1.7.1.8</v>
          </cell>
          <cell r="F206" t="str">
            <v>Curva 90º PVC JE NBR 10569 para rede coletora de esgoto DN 200mm</v>
          </cell>
          <cell r="G206" t="str">
            <v>pç</v>
          </cell>
          <cell r="H206">
            <v>2</v>
          </cell>
          <cell r="I206">
            <v>227.64</v>
          </cell>
          <cell r="J206">
            <v>455.28</v>
          </cell>
          <cell r="K206">
            <v>227.64</v>
          </cell>
          <cell r="L206">
            <v>455.28</v>
          </cell>
          <cell r="O206">
            <v>4.78</v>
          </cell>
          <cell r="P206">
            <v>-1.36</v>
          </cell>
          <cell r="Q206" t="str">
            <v>73750/001</v>
          </cell>
          <cell r="R206">
            <v>0</v>
          </cell>
          <cell r="S206">
            <v>0</v>
          </cell>
          <cell r="T206">
            <v>0</v>
          </cell>
          <cell r="U206">
            <v>0</v>
          </cell>
          <cell r="V206">
            <v>0</v>
          </cell>
        </row>
        <row r="207">
          <cell r="B207">
            <v>2813</v>
          </cell>
          <cell r="C207">
            <v>0</v>
          </cell>
          <cell r="D207" t="str">
            <v>F</v>
          </cell>
          <cell r="E207" t="str">
            <v>5.1.7.1.5</v>
          </cell>
          <cell r="F207" t="str">
            <v>Curva 90º PVC JE NBR 10569 para rede coletora de esgoto DN 200mm</v>
          </cell>
          <cell r="G207" t="str">
            <v>pç</v>
          </cell>
          <cell r="H207">
            <v>2</v>
          </cell>
          <cell r="I207">
            <v>86.89</v>
          </cell>
          <cell r="J207">
            <v>173.78</v>
          </cell>
          <cell r="K207">
            <v>86.89</v>
          </cell>
          <cell r="L207">
            <v>173.78</v>
          </cell>
          <cell r="O207">
            <v>0</v>
          </cell>
          <cell r="P207">
            <v>0</v>
          </cell>
          <cell r="Q207">
            <v>0</v>
          </cell>
          <cell r="R207" t="str">
            <v>73829/001</v>
          </cell>
          <cell r="S207" t="str">
            <v>PISO EM CERAMICA ESMALTADA 1A PEI-V, PADRAO MEDIO, ASSENTADA COM ARGAMASSA COLANTE</v>
          </cell>
          <cell r="T207" t="str">
            <v>M2</v>
          </cell>
          <cell r="U207">
            <v>44.71</v>
          </cell>
          <cell r="V207">
            <v>17.649999999999999</v>
          </cell>
        </row>
        <row r="208">
          <cell r="B208">
            <v>3247</v>
          </cell>
          <cell r="C208">
            <v>0</v>
          </cell>
          <cell r="D208" t="str">
            <v>F</v>
          </cell>
          <cell r="E208" t="str">
            <v>7.1.7.1.11</v>
          </cell>
          <cell r="F208" t="str">
            <v>Curva 90º PVC JE NBR 10569 para rede coletora de esgoto DN 250mm</v>
          </cell>
          <cell r="G208" t="str">
            <v>pç</v>
          </cell>
          <cell r="H208">
            <v>1</v>
          </cell>
          <cell r="I208">
            <v>375.41</v>
          </cell>
          <cell r="J208">
            <v>375.41</v>
          </cell>
          <cell r="K208">
            <v>375.41</v>
          </cell>
          <cell r="L208">
            <v>375.41</v>
          </cell>
          <cell r="O208">
            <v>0</v>
          </cell>
          <cell r="P208">
            <v>0</v>
          </cell>
          <cell r="Q208">
            <v>0</v>
          </cell>
          <cell r="R208" t="str">
            <v>74108/001</v>
          </cell>
          <cell r="S208" t="str">
            <v>PISO CERAMICO GRES 1A PEI-4 30X30CM, ASSENTADO COM ARGAMASSA TRACO 1:4 (CIMENTO E AREIA) PREPARO MANUAL, COM REJUNTE EM CIMENTO COMUM</v>
          </cell>
          <cell r="T208" t="str">
            <v>M2</v>
          </cell>
          <cell r="U208">
            <v>31.88</v>
          </cell>
          <cell r="V208">
            <v>-33.630000000000003</v>
          </cell>
        </row>
        <row r="209">
          <cell r="B209">
            <v>3250</v>
          </cell>
          <cell r="C209">
            <v>0</v>
          </cell>
          <cell r="D209" t="str">
            <v>F</v>
          </cell>
          <cell r="E209" t="str">
            <v>7.1.7.1.14</v>
          </cell>
          <cell r="F209" t="str">
            <v>Curva 90º PVC JE NBR 10569 para rede coletora de esgoto DN 300mm</v>
          </cell>
          <cell r="G209" t="str">
            <v>pç</v>
          </cell>
          <cell r="H209">
            <v>1</v>
          </cell>
          <cell r="I209">
            <v>831.1</v>
          </cell>
          <cell r="J209">
            <v>831.1</v>
          </cell>
          <cell r="K209">
            <v>831.1</v>
          </cell>
          <cell r="L209">
            <v>831.1</v>
          </cell>
          <cell r="O209">
            <v>18.850000000000001</v>
          </cell>
          <cell r="P209">
            <v>-4.04</v>
          </cell>
          <cell r="Q209" t="str">
            <v>73922/004</v>
          </cell>
          <cell r="R209">
            <v>0</v>
          </cell>
          <cell r="S209">
            <v>0</v>
          </cell>
          <cell r="T209">
            <v>0</v>
          </cell>
          <cell r="U209">
            <v>0</v>
          </cell>
          <cell r="V209">
            <v>0</v>
          </cell>
        </row>
        <row r="210">
          <cell r="B210">
            <v>2816</v>
          </cell>
          <cell r="C210">
            <v>0</v>
          </cell>
          <cell r="D210" t="str">
            <v>F</v>
          </cell>
          <cell r="E210" t="str">
            <v>5.1.7.1.5</v>
          </cell>
          <cell r="F210" t="str">
            <v>Curva 90º PVC JE NBR 10569 para rede coletora de esgoto DN 350mm</v>
          </cell>
          <cell r="G210" t="str">
            <v>pç</v>
          </cell>
          <cell r="H210">
            <v>1</v>
          </cell>
          <cell r="I210">
            <v>279.88</v>
          </cell>
          <cell r="J210">
            <v>279.88</v>
          </cell>
          <cell r="K210">
            <v>279.88</v>
          </cell>
          <cell r="L210">
            <v>279.88</v>
          </cell>
          <cell r="O210">
            <v>0</v>
          </cell>
          <cell r="P210">
            <v>0</v>
          </cell>
          <cell r="Q210">
            <v>0</v>
          </cell>
          <cell r="R210" t="str">
            <v>74209/001</v>
          </cell>
          <cell r="S210" t="str">
            <v>PLACA DE OBRA EM CHAPA DE ACO GALVANIZADO</v>
          </cell>
          <cell r="T210" t="str">
            <v>M2</v>
          </cell>
          <cell r="U210">
            <v>306.52999999999997</v>
          </cell>
          <cell r="V210">
            <v>-1.18</v>
          </cell>
        </row>
        <row r="211">
          <cell r="B211">
            <v>2061</v>
          </cell>
          <cell r="C211">
            <v>0</v>
          </cell>
          <cell r="D211" t="str">
            <v>F</v>
          </cell>
          <cell r="E211" t="str">
            <v>2.1.7.1.11</v>
          </cell>
          <cell r="F211" t="str">
            <v>Curva 90º PVC JE NBR 10569 para rede coletora de esgoto DN 400mm</v>
          </cell>
          <cell r="G211" t="str">
            <v>pç</v>
          </cell>
          <cell r="H211">
            <v>2</v>
          </cell>
          <cell r="I211">
            <v>1569.62</v>
          </cell>
          <cell r="J211">
            <v>3139.24</v>
          </cell>
          <cell r="K211">
            <v>1569.62</v>
          </cell>
          <cell r="L211">
            <v>3139.24</v>
          </cell>
          <cell r="O211" t="str">
            <v>-</v>
          </cell>
          <cell r="P211" t="str">
            <v>-</v>
          </cell>
          <cell r="Q211" t="str">
            <v>-</v>
          </cell>
          <cell r="R211">
            <v>0</v>
          </cell>
          <cell r="S211">
            <v>0</v>
          </cell>
          <cell r="T211">
            <v>0</v>
          </cell>
          <cell r="U211">
            <v>0</v>
          </cell>
          <cell r="V211">
            <v>0</v>
          </cell>
        </row>
        <row r="212">
          <cell r="B212">
            <v>2064</v>
          </cell>
          <cell r="C212">
            <v>0</v>
          </cell>
          <cell r="D212" t="str">
            <v>F</v>
          </cell>
          <cell r="E212" t="str">
            <v>2.1.7.1.14</v>
          </cell>
          <cell r="F212" t="str">
            <v>Curva 90º PVC JE NBR 10569 para rede coletora de esgoto DN 500mm</v>
          </cell>
          <cell r="G212" t="str">
            <v>pç</v>
          </cell>
          <cell r="H212">
            <v>2</v>
          </cell>
          <cell r="I212">
            <v>2383.3000000000002</v>
          </cell>
          <cell r="J212">
            <v>4766.6000000000004</v>
          </cell>
          <cell r="K212">
            <v>2383.3000000000002</v>
          </cell>
          <cell r="L212">
            <v>4766.6000000000004</v>
          </cell>
          <cell r="O212">
            <v>60.99</v>
          </cell>
          <cell r="P212">
            <v>1.59</v>
          </cell>
          <cell r="Q212" t="str">
            <v>73967/002</v>
          </cell>
          <cell r="R212">
            <v>0</v>
          </cell>
          <cell r="S212">
            <v>0</v>
          </cell>
          <cell r="T212">
            <v>0</v>
          </cell>
          <cell r="U212">
            <v>0</v>
          </cell>
          <cell r="V212">
            <v>0</v>
          </cell>
        </row>
        <row r="213">
          <cell r="B213">
            <v>3259</v>
          </cell>
          <cell r="C213">
            <v>0</v>
          </cell>
          <cell r="D213" t="str">
            <v>F</v>
          </cell>
          <cell r="E213" t="str">
            <v>7.1.7.1.23</v>
          </cell>
          <cell r="F213" t="str">
            <v>Curva 90º PVC JE NBR 10569 para rede coletora de esgoto DN 700mm</v>
          </cell>
          <cell r="G213" t="str">
            <v>pç</v>
          </cell>
          <cell r="H213">
            <v>1</v>
          </cell>
          <cell r="I213">
            <v>4766.59</v>
          </cell>
          <cell r="J213">
            <v>4766.59</v>
          </cell>
          <cell r="K213">
            <v>4766.59</v>
          </cell>
          <cell r="L213">
            <v>4766.59</v>
          </cell>
          <cell r="O213">
            <v>11.38</v>
          </cell>
          <cell r="P213">
            <v>-10.61</v>
          </cell>
          <cell r="Q213" t="str">
            <v>74236/001</v>
          </cell>
          <cell r="R213">
            <v>0</v>
          </cell>
          <cell r="S213">
            <v>0</v>
          </cell>
          <cell r="T213">
            <v>0</v>
          </cell>
          <cell r="U213">
            <v>0</v>
          </cell>
          <cell r="V213">
            <v>0</v>
          </cell>
        </row>
        <row r="214">
          <cell r="B214">
            <v>716</v>
          </cell>
          <cell r="C214">
            <v>0</v>
          </cell>
          <cell r="D214" t="str">
            <v>F</v>
          </cell>
          <cell r="E214" t="str">
            <v>7.3.5.1.17</v>
          </cell>
          <cell r="F214" t="str">
            <v>Curva PVC-PBA (NBR 10351) P/ Rede de Água JE PB 22º DN 50mm</v>
          </cell>
          <cell r="G214" t="str">
            <v>un</v>
          </cell>
          <cell r="H214">
            <v>3</v>
          </cell>
          <cell r="I214">
            <v>18.14</v>
          </cell>
          <cell r="J214">
            <v>54.42</v>
          </cell>
          <cell r="K214">
            <v>18.14</v>
          </cell>
          <cell r="L214">
            <v>54.42</v>
          </cell>
          <cell r="O214" t="str">
            <v>-</v>
          </cell>
          <cell r="P214" t="str">
            <v>-</v>
          </cell>
          <cell r="Q214" t="str">
            <v>-</v>
          </cell>
          <cell r="R214">
            <v>0</v>
          </cell>
          <cell r="S214">
            <v>0</v>
          </cell>
          <cell r="T214">
            <v>0</v>
          </cell>
          <cell r="U214">
            <v>0</v>
          </cell>
          <cell r="V214">
            <v>0</v>
          </cell>
        </row>
        <row r="215">
          <cell r="B215">
            <v>575</v>
          </cell>
          <cell r="C215">
            <v>0</v>
          </cell>
          <cell r="D215" t="str">
            <v>F</v>
          </cell>
          <cell r="E215" t="str">
            <v>7.2.5.1.17</v>
          </cell>
          <cell r="F215" t="str">
            <v>Curva PVC-PBA (NBR 10351) P/ Rede de Água JE PB 45º DN 50mm</v>
          </cell>
          <cell r="G215" t="str">
            <v>un</v>
          </cell>
          <cell r="H215">
            <v>8</v>
          </cell>
          <cell r="I215">
            <v>19.57</v>
          </cell>
          <cell r="J215">
            <v>156.56</v>
          </cell>
          <cell r="K215">
            <v>19.57</v>
          </cell>
          <cell r="L215">
            <v>156.56</v>
          </cell>
          <cell r="O215" t="str">
            <v>-</v>
          </cell>
          <cell r="P215" t="str">
            <v>-</v>
          </cell>
          <cell r="Q215" t="str">
            <v>-</v>
          </cell>
          <cell r="R215">
            <v>0</v>
          </cell>
          <cell r="S215">
            <v>0</v>
          </cell>
          <cell r="T215">
            <v>0</v>
          </cell>
          <cell r="U215">
            <v>0</v>
          </cell>
          <cell r="V215">
            <v>0</v>
          </cell>
        </row>
        <row r="216">
          <cell r="B216">
            <v>576</v>
          </cell>
          <cell r="C216">
            <v>0</v>
          </cell>
          <cell r="D216" t="str">
            <v>F</v>
          </cell>
          <cell r="E216" t="str">
            <v>7.2.5.1.18</v>
          </cell>
          <cell r="F216" t="str">
            <v>Curva PVC-PBA (NBR 10351) P/ Rede de Água JE PB 45° DN 100mm</v>
          </cell>
          <cell r="G216" t="str">
            <v>un</v>
          </cell>
          <cell r="H216">
            <v>2</v>
          </cell>
          <cell r="I216">
            <v>102.15</v>
          </cell>
          <cell r="J216">
            <v>204.3</v>
          </cell>
          <cell r="K216">
            <v>102.15</v>
          </cell>
          <cell r="L216">
            <v>204.3</v>
          </cell>
          <cell r="O216" t="str">
            <v>-</v>
          </cell>
          <cell r="P216" t="str">
            <v>-</v>
          </cell>
          <cell r="Q216" t="str">
            <v>-</v>
          </cell>
          <cell r="R216">
            <v>0</v>
          </cell>
          <cell r="S216">
            <v>0</v>
          </cell>
          <cell r="T216">
            <v>0</v>
          </cell>
          <cell r="U216">
            <v>0</v>
          </cell>
          <cell r="V216">
            <v>0</v>
          </cell>
        </row>
        <row r="217">
          <cell r="B217">
            <v>577</v>
          </cell>
          <cell r="C217">
            <v>0</v>
          </cell>
          <cell r="D217" t="str">
            <v>F</v>
          </cell>
          <cell r="E217" t="str">
            <v>7.2.5.1.19</v>
          </cell>
          <cell r="F217" t="str">
            <v>Curva PVC-PBA (NBR 10351) P/ Rede de Água JE PB 90° DN 50mm</v>
          </cell>
          <cell r="G217" t="str">
            <v>un</v>
          </cell>
          <cell r="H217">
            <v>45</v>
          </cell>
          <cell r="I217">
            <v>15.95</v>
          </cell>
          <cell r="J217">
            <v>717.75</v>
          </cell>
          <cell r="K217">
            <v>15.95</v>
          </cell>
          <cell r="L217">
            <v>717.75</v>
          </cell>
          <cell r="O217" t="str">
            <v>-</v>
          </cell>
          <cell r="P217" t="str">
            <v>-</v>
          </cell>
          <cell r="Q217" t="str">
            <v>-</v>
          </cell>
          <cell r="R217">
            <v>0</v>
          </cell>
          <cell r="S217">
            <v>0</v>
          </cell>
          <cell r="T217">
            <v>0</v>
          </cell>
          <cell r="U217">
            <v>0</v>
          </cell>
          <cell r="V217">
            <v>0</v>
          </cell>
        </row>
        <row r="218">
          <cell r="B218">
            <v>578</v>
          </cell>
          <cell r="C218">
            <v>0</v>
          </cell>
          <cell r="D218" t="str">
            <v>F</v>
          </cell>
          <cell r="E218" t="str">
            <v>7.2.5.1.20</v>
          </cell>
          <cell r="F218" t="str">
            <v>Curva PVC-PBA (NBR 10351) P/ Rede de Água JE PB 90° DN 75mm</v>
          </cell>
          <cell r="G218" t="str">
            <v>un</v>
          </cell>
          <cell r="H218">
            <v>2</v>
          </cell>
          <cell r="I218">
            <v>66.790000000000006</v>
          </cell>
          <cell r="J218">
            <v>133.58000000000001</v>
          </cell>
          <cell r="K218">
            <v>66.790000000000006</v>
          </cell>
          <cell r="L218">
            <v>133.58000000000001</v>
          </cell>
          <cell r="O218">
            <v>794.81</v>
          </cell>
          <cell r="P218">
            <v>16.97</v>
          </cell>
          <cell r="Q218" t="str">
            <v>73963/005</v>
          </cell>
          <cell r="R218">
            <v>0</v>
          </cell>
          <cell r="S218">
            <v>0</v>
          </cell>
          <cell r="T218">
            <v>0</v>
          </cell>
          <cell r="U218">
            <v>0</v>
          </cell>
          <cell r="V218">
            <v>0</v>
          </cell>
        </row>
        <row r="219">
          <cell r="B219">
            <v>720</v>
          </cell>
          <cell r="C219">
            <v>0</v>
          </cell>
          <cell r="D219" t="str">
            <v>F</v>
          </cell>
          <cell r="E219" t="str">
            <v>7.3.5.1.20</v>
          </cell>
          <cell r="F219" t="str">
            <v>Curva PVC-PBA (NBR 10351) P/ Rede de Água JE PB 90° DN 100mm</v>
          </cell>
          <cell r="G219" t="str">
            <v>un</v>
          </cell>
          <cell r="H219">
            <v>1</v>
          </cell>
          <cell r="I219">
            <v>102.22</v>
          </cell>
          <cell r="J219">
            <v>102.22</v>
          </cell>
          <cell r="K219">
            <v>102.22</v>
          </cell>
          <cell r="L219">
            <v>102.22</v>
          </cell>
          <cell r="O219">
            <v>1009.89</v>
          </cell>
          <cell r="P219">
            <v>-354.12</v>
          </cell>
          <cell r="Q219" t="str">
            <v>73963/009</v>
          </cell>
          <cell r="R219">
            <v>0</v>
          </cell>
          <cell r="S219">
            <v>0</v>
          </cell>
          <cell r="T219">
            <v>0</v>
          </cell>
          <cell r="U219">
            <v>0</v>
          </cell>
          <cell r="V219">
            <v>0</v>
          </cell>
        </row>
        <row r="220">
          <cell r="B220">
            <v>1472</v>
          </cell>
          <cell r="C220">
            <v>0</v>
          </cell>
          <cell r="D220" t="str">
            <v>F</v>
          </cell>
          <cell r="E220" t="str">
            <v>13.4.7</v>
          </cell>
          <cell r="F220" t="str">
            <v>Curva 22º30´ em PVC PBA JE cl20 DN 75</v>
          </cell>
          <cell r="G220" t="str">
            <v>pç</v>
          </cell>
          <cell r="H220">
            <v>2</v>
          </cell>
          <cell r="I220">
            <v>49.97</v>
          </cell>
          <cell r="J220">
            <v>99.94</v>
          </cell>
          <cell r="K220">
            <v>49.97</v>
          </cell>
          <cell r="L220">
            <v>99.94</v>
          </cell>
          <cell r="O220">
            <v>1544.6</v>
          </cell>
          <cell r="P220">
            <v>-207.12</v>
          </cell>
          <cell r="Q220" t="str">
            <v>73963/015</v>
          </cell>
          <cell r="R220">
            <v>0</v>
          </cell>
          <cell r="S220">
            <v>0</v>
          </cell>
          <cell r="T220">
            <v>0</v>
          </cell>
          <cell r="U220">
            <v>0</v>
          </cell>
          <cell r="V220">
            <v>0</v>
          </cell>
        </row>
        <row r="221">
          <cell r="B221">
            <v>1471</v>
          </cell>
          <cell r="C221">
            <v>0</v>
          </cell>
          <cell r="D221" t="str">
            <v>F</v>
          </cell>
          <cell r="E221" t="str">
            <v>13.4.6</v>
          </cell>
          <cell r="F221" t="str">
            <v>Curva 22º30´ em PVC PBA JE cl20 DN 100</v>
          </cell>
          <cell r="G221" t="str">
            <v>pç</v>
          </cell>
          <cell r="H221">
            <v>1</v>
          </cell>
          <cell r="I221">
            <v>92.7</v>
          </cell>
          <cell r="J221">
            <v>92.7</v>
          </cell>
          <cell r="K221">
            <v>92.7</v>
          </cell>
          <cell r="L221">
            <v>92.7</v>
          </cell>
          <cell r="O221">
            <v>2084.9299999999998</v>
          </cell>
          <cell r="P221">
            <v>75.59</v>
          </cell>
          <cell r="Q221" t="str">
            <v>73963/020</v>
          </cell>
          <cell r="R221">
            <v>0</v>
          </cell>
          <cell r="S221">
            <v>0</v>
          </cell>
          <cell r="T221">
            <v>0</v>
          </cell>
          <cell r="U221">
            <v>0</v>
          </cell>
          <cell r="V221">
            <v>0</v>
          </cell>
        </row>
        <row r="222">
          <cell r="B222">
            <v>1473</v>
          </cell>
          <cell r="C222">
            <v>0</v>
          </cell>
          <cell r="D222" t="str">
            <v>F</v>
          </cell>
          <cell r="E222" t="str">
            <v>13.4.8</v>
          </cell>
          <cell r="F222" t="str">
            <v>Curva 45º em PVC PBA JE cl20 DN 75</v>
          </cell>
          <cell r="G222" t="str">
            <v>pç</v>
          </cell>
          <cell r="H222">
            <v>2</v>
          </cell>
          <cell r="I222">
            <v>56.51</v>
          </cell>
          <cell r="J222">
            <v>113.02</v>
          </cell>
          <cell r="K222">
            <v>56.51</v>
          </cell>
          <cell r="L222">
            <v>113.02</v>
          </cell>
          <cell r="O222" t="str">
            <v>-</v>
          </cell>
          <cell r="P222" t="str">
            <v>-</v>
          </cell>
          <cell r="Q222" t="str">
            <v>-</v>
          </cell>
          <cell r="R222">
            <v>0</v>
          </cell>
          <cell r="S222">
            <v>0</v>
          </cell>
          <cell r="T222">
            <v>0</v>
          </cell>
          <cell r="U222">
            <v>0</v>
          </cell>
          <cell r="V222">
            <v>0</v>
          </cell>
        </row>
        <row r="223">
          <cell r="B223">
            <v>1474</v>
          </cell>
          <cell r="C223">
            <v>0</v>
          </cell>
          <cell r="D223" t="str">
            <v>F</v>
          </cell>
          <cell r="E223" t="str">
            <v>13.4.9</v>
          </cell>
          <cell r="F223" t="str">
            <v>Curva 45º em PVC PBA JE cl20 DN 100</v>
          </cell>
          <cell r="G223" t="str">
            <v>pç</v>
          </cell>
          <cell r="H223">
            <v>1</v>
          </cell>
          <cell r="I223">
            <v>102.15</v>
          </cell>
          <cell r="J223">
            <v>102.15</v>
          </cell>
          <cell r="K223">
            <v>102.15</v>
          </cell>
          <cell r="L223">
            <v>102.15</v>
          </cell>
          <cell r="O223" t="str">
            <v>-</v>
          </cell>
          <cell r="P223" t="str">
            <v>-</v>
          </cell>
          <cell r="Q223" t="str">
            <v>-</v>
          </cell>
          <cell r="R223">
            <v>0</v>
          </cell>
          <cell r="S223">
            <v>0</v>
          </cell>
          <cell r="T223">
            <v>0</v>
          </cell>
          <cell r="U223">
            <v>0</v>
          </cell>
          <cell r="V223">
            <v>0</v>
          </cell>
        </row>
        <row r="224">
          <cell r="B224">
            <v>1476</v>
          </cell>
          <cell r="C224">
            <v>0</v>
          </cell>
          <cell r="D224" t="str">
            <v>F</v>
          </cell>
          <cell r="E224" t="str">
            <v>13.4.11</v>
          </cell>
          <cell r="F224" t="str">
            <v>Curva 90º em PVC PBA JE cl20 DN 75</v>
          </cell>
          <cell r="G224" t="str">
            <v>pç</v>
          </cell>
          <cell r="H224">
            <v>14</v>
          </cell>
          <cell r="I224">
            <v>66.790000000000006</v>
          </cell>
          <cell r="J224">
            <v>935.06</v>
          </cell>
          <cell r="K224">
            <v>66.790000000000006</v>
          </cell>
          <cell r="L224">
            <v>935.06</v>
          </cell>
          <cell r="O224">
            <v>14.26</v>
          </cell>
          <cell r="P224">
            <v>1.07</v>
          </cell>
          <cell r="Q224" t="str">
            <v>74015/001</v>
          </cell>
          <cell r="R224">
            <v>0</v>
          </cell>
          <cell r="S224">
            <v>0</v>
          </cell>
          <cell r="T224">
            <v>0</v>
          </cell>
          <cell r="U224">
            <v>0</v>
          </cell>
          <cell r="V224">
            <v>0</v>
          </cell>
        </row>
        <row r="225">
          <cell r="B225">
            <v>1475</v>
          </cell>
          <cell r="C225">
            <v>0</v>
          </cell>
          <cell r="D225" t="str">
            <v>F</v>
          </cell>
          <cell r="E225" t="str">
            <v>13.4.10</v>
          </cell>
          <cell r="F225" t="str">
            <v>Curva 90º em PVC PBA JE cl20 DN 100</v>
          </cell>
          <cell r="G225" t="str">
            <v>pç</v>
          </cell>
          <cell r="H225">
            <v>5</v>
          </cell>
          <cell r="I225">
            <v>102.22</v>
          </cell>
          <cell r="J225">
            <v>511.1</v>
          </cell>
          <cell r="K225">
            <v>102.22</v>
          </cell>
          <cell r="L225">
            <v>511.1</v>
          </cell>
          <cell r="O225" t="str">
            <v>-</v>
          </cell>
          <cell r="P225" t="str">
            <v>-</v>
          </cell>
          <cell r="Q225" t="str">
            <v>-</v>
          </cell>
          <cell r="R225" t="str">
            <v>0027</v>
          </cell>
          <cell r="S225">
            <v>0</v>
          </cell>
          <cell r="T225">
            <v>0</v>
          </cell>
          <cell r="U225">
            <v>0</v>
          </cell>
          <cell r="V225">
            <v>0</v>
          </cell>
        </row>
        <row r="226">
          <cell r="B226">
            <v>1617</v>
          </cell>
          <cell r="C226">
            <v>0</v>
          </cell>
          <cell r="D226" t="str">
            <v>F</v>
          </cell>
          <cell r="E226" t="str">
            <v>15.2.2.8</v>
          </cell>
          <cell r="F226" t="str">
            <v>Curva 90° para eletroduto pvc rígido  raio longo  com uma luva ø 3/4"  ref.: tigre ou equivalente</v>
          </cell>
          <cell r="G226" t="str">
            <v>pÇ</v>
          </cell>
          <cell r="H226">
            <v>84</v>
          </cell>
          <cell r="I226">
            <v>4.1500000000000004</v>
          </cell>
          <cell r="J226">
            <v>348.6</v>
          </cell>
          <cell r="K226">
            <v>4.1500000000000004</v>
          </cell>
          <cell r="L226">
            <v>348.6</v>
          </cell>
          <cell r="O226">
            <v>0</v>
          </cell>
          <cell r="P226">
            <v>0</v>
          </cell>
          <cell r="Q226">
            <v>0</v>
          </cell>
          <cell r="R226" t="str">
            <v>73927/002</v>
          </cell>
          <cell r="S226" t="str">
            <v>EMBOCO TRACO 1:4 (CIMENTO E AREIA), ESPESSURA 2,0CM, PREPARO MANUAL</v>
          </cell>
          <cell r="T226" t="str">
            <v>M2</v>
          </cell>
          <cell r="U226">
            <v>13.76</v>
          </cell>
          <cell r="V226">
            <v>0</v>
          </cell>
        </row>
        <row r="227">
          <cell r="B227">
            <v>1584</v>
          </cell>
          <cell r="C227">
            <v>0</v>
          </cell>
          <cell r="D227" t="str">
            <v>F</v>
          </cell>
          <cell r="E227" t="str">
            <v>15.1.1.3</v>
          </cell>
          <cell r="F227" t="str">
            <v>Curva de PVC rígido rosqueável 90 graus DN 3/4"</v>
          </cell>
          <cell r="G227" t="str">
            <v>un</v>
          </cell>
          <cell r="H227">
            <v>12</v>
          </cell>
          <cell r="I227">
            <v>2.77</v>
          </cell>
          <cell r="J227">
            <v>33.24</v>
          </cell>
          <cell r="K227">
            <v>2.77</v>
          </cell>
          <cell r="L227">
            <v>33.24</v>
          </cell>
          <cell r="O227" t="str">
            <v>-</v>
          </cell>
          <cell r="P227" t="str">
            <v>-</v>
          </cell>
          <cell r="Q227" t="str">
            <v>-</v>
          </cell>
          <cell r="R227">
            <v>0</v>
          </cell>
          <cell r="S227">
            <v>0</v>
          </cell>
          <cell r="T227">
            <v>0</v>
          </cell>
          <cell r="U227">
            <v>0</v>
          </cell>
          <cell r="V227">
            <v>0</v>
          </cell>
        </row>
        <row r="228">
          <cell r="B228">
            <v>1665</v>
          </cell>
          <cell r="C228">
            <v>0</v>
          </cell>
          <cell r="D228" t="str">
            <v>F</v>
          </cell>
          <cell r="E228" t="str">
            <v>15.3.1.13</v>
          </cell>
          <cell r="F228" t="str">
            <v>Curva de PVC rígido rosqueável 90 graus DN 1"</v>
          </cell>
          <cell r="G228" t="str">
            <v>un</v>
          </cell>
          <cell r="H228">
            <v>85</v>
          </cell>
          <cell r="I228">
            <v>4.26</v>
          </cell>
          <cell r="J228">
            <v>362.1</v>
          </cell>
          <cell r="K228">
            <v>4.26</v>
          </cell>
          <cell r="L228">
            <v>362.1</v>
          </cell>
          <cell r="O228" t="str">
            <v>-</v>
          </cell>
          <cell r="P228" t="str">
            <v>-</v>
          </cell>
          <cell r="Q228" t="str">
            <v>-</v>
          </cell>
          <cell r="R228">
            <v>0</v>
          </cell>
          <cell r="S228">
            <v>0</v>
          </cell>
          <cell r="T228">
            <v>0</v>
          </cell>
          <cell r="U228">
            <v>0</v>
          </cell>
          <cell r="V228">
            <v>0</v>
          </cell>
        </row>
        <row r="229">
          <cell r="B229">
            <v>1620</v>
          </cell>
          <cell r="C229">
            <v>0</v>
          </cell>
          <cell r="D229" t="str">
            <v>F</v>
          </cell>
          <cell r="E229" t="str">
            <v>15.2.2.11</v>
          </cell>
          <cell r="F229" t="str">
            <v>Curva p/eletroduto em pvc 1"</v>
          </cell>
          <cell r="G229" t="str">
            <v>un</v>
          </cell>
          <cell r="H229">
            <v>4</v>
          </cell>
          <cell r="I229">
            <v>4.26</v>
          </cell>
          <cell r="J229">
            <v>17.04</v>
          </cell>
          <cell r="K229">
            <v>4.26</v>
          </cell>
          <cell r="L229">
            <v>17.04</v>
          </cell>
          <cell r="O229" t="str">
            <v>-</v>
          </cell>
          <cell r="P229" t="str">
            <v>-</v>
          </cell>
          <cell r="Q229" t="str">
            <v>-</v>
          </cell>
          <cell r="R229">
            <v>0</v>
          </cell>
          <cell r="S229">
            <v>0</v>
          </cell>
          <cell r="T229">
            <v>0</v>
          </cell>
          <cell r="U229">
            <v>0</v>
          </cell>
          <cell r="V229">
            <v>0</v>
          </cell>
        </row>
        <row r="230">
          <cell r="B230">
            <v>4727</v>
          </cell>
          <cell r="C230">
            <v>0</v>
          </cell>
          <cell r="D230" t="str">
            <v>F</v>
          </cell>
          <cell r="E230" t="str">
            <v>12.3.4.1.13</v>
          </cell>
          <cell r="F230" t="str">
            <v>Curva de PVC rígido rosqueável 90 graus DN 1 1/2"</v>
          </cell>
          <cell r="G230" t="str">
            <v>un</v>
          </cell>
          <cell r="H230">
            <v>23</v>
          </cell>
          <cell r="I230">
            <v>6.6</v>
          </cell>
          <cell r="J230">
            <v>151.80000000000001</v>
          </cell>
          <cell r="K230">
            <v>6.6</v>
          </cell>
          <cell r="L230">
            <v>151.80000000000001</v>
          </cell>
          <cell r="O230" t="str">
            <v>-</v>
          </cell>
          <cell r="P230" t="str">
            <v>-</v>
          </cell>
          <cell r="Q230" t="str">
            <v>-</v>
          </cell>
          <cell r="R230">
            <v>0</v>
          </cell>
          <cell r="S230">
            <v>0</v>
          </cell>
          <cell r="T230">
            <v>0</v>
          </cell>
          <cell r="U230">
            <v>0</v>
          </cell>
          <cell r="V230">
            <v>0</v>
          </cell>
        </row>
        <row r="231">
          <cell r="B231">
            <v>4637</v>
          </cell>
          <cell r="C231">
            <v>0</v>
          </cell>
          <cell r="D231" t="str">
            <v>F</v>
          </cell>
          <cell r="E231" t="str">
            <v>12.3.1.1.13</v>
          </cell>
          <cell r="F231" t="str">
            <v>Curva de PVC rígido rosqueável 90 graus DN 2"</v>
          </cell>
          <cell r="G231" t="str">
            <v>un</v>
          </cell>
          <cell r="H231">
            <v>3</v>
          </cell>
          <cell r="I231">
            <v>9.91</v>
          </cell>
          <cell r="J231">
            <v>29.73</v>
          </cell>
          <cell r="K231">
            <v>9.91</v>
          </cell>
          <cell r="L231">
            <v>29.73</v>
          </cell>
          <cell r="O231" t="str">
            <v>-</v>
          </cell>
          <cell r="P231" t="str">
            <v>-</v>
          </cell>
          <cell r="Q231" t="str">
            <v>-</v>
          </cell>
          <cell r="R231">
            <v>0</v>
          </cell>
          <cell r="S231">
            <v>0</v>
          </cell>
          <cell r="T231">
            <v>0</v>
          </cell>
          <cell r="U231">
            <v>0</v>
          </cell>
          <cell r="V231">
            <v>0</v>
          </cell>
        </row>
        <row r="232">
          <cell r="B232">
            <v>4411</v>
          </cell>
          <cell r="C232">
            <v>0</v>
          </cell>
          <cell r="D232" t="str">
            <v>F</v>
          </cell>
          <cell r="E232" t="str">
            <v>12.2.1.1</v>
          </cell>
          <cell r="F232" t="str">
            <v>Curva 90° raio longo para eletroduto de pvc rígido, no ø 3", ref. Eletrodutos tigre ou equivalente</v>
          </cell>
          <cell r="G232" t="str">
            <v>un</v>
          </cell>
          <cell r="H232">
            <v>11</v>
          </cell>
          <cell r="I232">
            <v>28.35</v>
          </cell>
          <cell r="J232">
            <v>311.85000000000002</v>
          </cell>
          <cell r="K232">
            <v>28.35</v>
          </cell>
          <cell r="L232">
            <v>311.85000000000002</v>
          </cell>
          <cell r="O232" t="str">
            <v>-</v>
          </cell>
          <cell r="P232" t="str">
            <v>-</v>
          </cell>
          <cell r="Q232" t="str">
            <v>-</v>
          </cell>
          <cell r="R232">
            <v>0</v>
          </cell>
          <cell r="S232">
            <v>0</v>
          </cell>
          <cell r="T232">
            <v>0</v>
          </cell>
          <cell r="U232">
            <v>0</v>
          </cell>
          <cell r="V232">
            <v>0</v>
          </cell>
        </row>
        <row r="233">
          <cell r="B233">
            <v>1721</v>
          </cell>
          <cell r="C233">
            <v>0</v>
          </cell>
          <cell r="D233" t="str">
            <v>F</v>
          </cell>
          <cell r="E233" t="str">
            <v>15.5.1.31</v>
          </cell>
          <cell r="F233" t="str">
            <v>Curva de PVC rígido rosqueável 90 graus DN 4"</v>
          </cell>
          <cell r="G233" t="str">
            <v>un</v>
          </cell>
          <cell r="H233">
            <v>12</v>
          </cell>
          <cell r="I233">
            <v>54.09</v>
          </cell>
          <cell r="J233">
            <v>649.08000000000004</v>
          </cell>
          <cell r="K233">
            <v>54.09</v>
          </cell>
          <cell r="L233">
            <v>649.08000000000004</v>
          </cell>
          <cell r="O233">
            <v>0</v>
          </cell>
          <cell r="P233">
            <v>0</v>
          </cell>
          <cell r="Q233">
            <v>0</v>
          </cell>
          <cell r="R233" t="str">
            <v>73790/003</v>
          </cell>
          <cell r="S233" t="str">
            <v>RETIRADA, LIMPEZA E REASSENTAMENTO DE PARALELEPIPEDO SOBRE COLCHAO DE PO DE PEDRA ESPESSURA 10CM, REJUNTADO COM ARGAMASSA TRACO 1:3 (CIMENTO E AREIA), CONSIDERANDO APROVEITAMENTO DO PARALELEPIPEDO</v>
          </cell>
          <cell r="T233" t="str">
            <v>M2</v>
          </cell>
          <cell r="U233">
            <v>28.93</v>
          </cell>
          <cell r="V233">
            <v>1.28</v>
          </cell>
        </row>
        <row r="234">
          <cell r="B234">
            <v>5334</v>
          </cell>
          <cell r="C234">
            <v>0</v>
          </cell>
          <cell r="D234" t="str">
            <v>F</v>
          </cell>
          <cell r="E234" t="str">
            <v>12.6.1.1.26</v>
          </cell>
          <cell r="F234" t="str">
            <v>Disjuntor tripolar tipo caixa moldada 600V -40A - 10kA</v>
          </cell>
          <cell r="G234" t="str">
            <v>un</v>
          </cell>
          <cell r="H234">
            <v>2</v>
          </cell>
          <cell r="I234">
            <v>130</v>
          </cell>
          <cell r="J234">
            <v>260</v>
          </cell>
          <cell r="K234">
            <v>130</v>
          </cell>
          <cell r="L234">
            <v>260</v>
          </cell>
          <cell r="O234" t="str">
            <v>-</v>
          </cell>
          <cell r="P234" t="str">
            <v>-</v>
          </cell>
          <cell r="Q234" t="str">
            <v>-</v>
          </cell>
          <cell r="R234">
            <v>0</v>
          </cell>
          <cell r="S234">
            <v>0</v>
          </cell>
          <cell r="T234">
            <v>0</v>
          </cell>
          <cell r="U234">
            <v>0</v>
          </cell>
          <cell r="V234">
            <v>0</v>
          </cell>
        </row>
        <row r="235">
          <cell r="B235">
            <v>4876</v>
          </cell>
          <cell r="C235">
            <v>0</v>
          </cell>
          <cell r="D235" t="str">
            <v>F</v>
          </cell>
          <cell r="E235" t="str">
            <v>12.4.1.1.26</v>
          </cell>
          <cell r="F235" t="str">
            <v>Disjuntor tripolar tipo caixa moldada 600V - 60A - 10kA</v>
          </cell>
          <cell r="G235" t="str">
            <v>un</v>
          </cell>
          <cell r="H235">
            <v>1</v>
          </cell>
          <cell r="I235">
            <v>156</v>
          </cell>
          <cell r="J235">
            <v>156</v>
          </cell>
          <cell r="K235">
            <v>156</v>
          </cell>
          <cell r="L235">
            <v>156</v>
          </cell>
          <cell r="O235" t="str">
            <v>-</v>
          </cell>
          <cell r="P235" t="str">
            <v>-</v>
          </cell>
          <cell r="Q235" t="str">
            <v>-</v>
          </cell>
          <cell r="R235">
            <v>0</v>
          </cell>
          <cell r="S235">
            <v>0</v>
          </cell>
          <cell r="T235">
            <v>0</v>
          </cell>
          <cell r="U235">
            <v>0</v>
          </cell>
          <cell r="V235">
            <v>0</v>
          </cell>
        </row>
        <row r="236">
          <cell r="B236">
            <v>4651</v>
          </cell>
          <cell r="C236">
            <v>0</v>
          </cell>
          <cell r="D236" t="str">
            <v>F</v>
          </cell>
          <cell r="E236" t="str">
            <v>12.3.1.1.27</v>
          </cell>
          <cell r="F236" t="str">
            <v>Disjuntor tripolar tipo caixa moldada 600V -100A - 10kA</v>
          </cell>
          <cell r="G236" t="str">
            <v>un</v>
          </cell>
          <cell r="H236">
            <v>1</v>
          </cell>
          <cell r="I236">
            <v>187.2</v>
          </cell>
          <cell r="J236">
            <v>187.2</v>
          </cell>
          <cell r="K236">
            <v>187.2</v>
          </cell>
          <cell r="L236">
            <v>187.2</v>
          </cell>
          <cell r="O236" t="str">
            <v>-</v>
          </cell>
          <cell r="P236" t="str">
            <v>-</v>
          </cell>
          <cell r="Q236" t="str">
            <v>-</v>
          </cell>
          <cell r="R236">
            <v>0</v>
          </cell>
          <cell r="S236">
            <v>0</v>
          </cell>
          <cell r="T236">
            <v>0</v>
          </cell>
          <cell r="U236">
            <v>0</v>
          </cell>
          <cell r="V236">
            <v>0</v>
          </cell>
        </row>
        <row r="237">
          <cell r="B237">
            <v>4425</v>
          </cell>
          <cell r="C237">
            <v>0</v>
          </cell>
          <cell r="D237" t="str">
            <v>F</v>
          </cell>
          <cell r="E237" t="str">
            <v>12.2.1.1</v>
          </cell>
          <cell r="F237" t="str">
            <v>Disjuntor tripolar tipo caixa moldada 600V -150A - 10kA</v>
          </cell>
          <cell r="G237" t="str">
            <v>un</v>
          </cell>
          <cell r="H237">
            <v>1</v>
          </cell>
          <cell r="I237">
            <v>340</v>
          </cell>
          <cell r="J237">
            <v>340</v>
          </cell>
          <cell r="K237">
            <v>340</v>
          </cell>
          <cell r="L237">
            <v>340</v>
          </cell>
          <cell r="O237" t="str">
            <v>-</v>
          </cell>
          <cell r="P237" t="str">
            <v>-</v>
          </cell>
          <cell r="Q237" t="str">
            <v>-</v>
          </cell>
          <cell r="R237">
            <v>0</v>
          </cell>
          <cell r="S237">
            <v>0</v>
          </cell>
          <cell r="T237">
            <v>0</v>
          </cell>
          <cell r="U237">
            <v>0</v>
          </cell>
          <cell r="V237">
            <v>0</v>
          </cell>
        </row>
        <row r="238">
          <cell r="B238">
            <v>1729</v>
          </cell>
          <cell r="C238">
            <v>0</v>
          </cell>
          <cell r="D238" t="str">
            <v>F</v>
          </cell>
          <cell r="E238" t="str">
            <v>15.5.1.39</v>
          </cell>
          <cell r="F238" t="str">
            <v>Disjuntor tripolar tipo caixa moldada 600V - 175A - 10kA</v>
          </cell>
          <cell r="G238" t="str">
            <v>un</v>
          </cell>
          <cell r="H238">
            <v>1</v>
          </cell>
          <cell r="I238">
            <v>408</v>
          </cell>
          <cell r="J238">
            <v>408</v>
          </cell>
          <cell r="K238">
            <v>408</v>
          </cell>
          <cell r="L238">
            <v>408</v>
          </cell>
          <cell r="O238" t="str">
            <v>-</v>
          </cell>
          <cell r="P238" t="str">
            <v>-</v>
          </cell>
          <cell r="Q238" t="str">
            <v>-</v>
          </cell>
          <cell r="R238">
            <v>0</v>
          </cell>
          <cell r="S238">
            <v>0</v>
          </cell>
          <cell r="T238">
            <v>0</v>
          </cell>
          <cell r="U238">
            <v>0</v>
          </cell>
          <cell r="V238">
            <v>0</v>
          </cell>
        </row>
        <row r="239">
          <cell r="B239">
            <v>4318</v>
          </cell>
          <cell r="C239">
            <v>0</v>
          </cell>
          <cell r="D239" t="str">
            <v>F</v>
          </cell>
          <cell r="E239" t="str">
            <v>12.1.1.1.40</v>
          </cell>
          <cell r="F239" t="str">
            <v>Disjuntor tripolar tipo caixa moldada 600V - 400A - 10kA</v>
          </cell>
          <cell r="G239" t="str">
            <v>un</v>
          </cell>
          <cell r="H239">
            <v>2</v>
          </cell>
          <cell r="I239">
            <v>1299.4000000000001</v>
          </cell>
          <cell r="J239">
            <v>2598.8000000000002</v>
          </cell>
          <cell r="K239">
            <v>1299.4000000000001</v>
          </cell>
          <cell r="L239">
            <v>2598.8000000000002</v>
          </cell>
          <cell r="O239" t="str">
            <v>-</v>
          </cell>
          <cell r="P239" t="str">
            <v>-</v>
          </cell>
          <cell r="Q239" t="str">
            <v>-</v>
          </cell>
          <cell r="R239">
            <v>0</v>
          </cell>
          <cell r="S239">
            <v>0</v>
          </cell>
          <cell r="T239">
            <v>0</v>
          </cell>
          <cell r="U239">
            <v>0</v>
          </cell>
          <cell r="V239">
            <v>0</v>
          </cell>
        </row>
        <row r="240">
          <cell r="B240">
            <v>1602</v>
          </cell>
          <cell r="C240">
            <v>0</v>
          </cell>
          <cell r="D240" t="str">
            <v>F</v>
          </cell>
          <cell r="E240" t="str">
            <v>15.2.1.2</v>
          </cell>
          <cell r="F240" t="str">
            <v>Diversos (cabos, bornes, placas de identificação, conectores, adaptadores etc)</v>
          </cell>
          <cell r="G240" t="str">
            <v>un</v>
          </cell>
          <cell r="H240">
            <v>1</v>
          </cell>
          <cell r="I240">
            <v>500</v>
          </cell>
          <cell r="J240">
            <v>500</v>
          </cell>
          <cell r="K240">
            <v>500</v>
          </cell>
          <cell r="L240">
            <v>500</v>
          </cell>
          <cell r="O240" t="str">
            <v>-</v>
          </cell>
          <cell r="P240" t="str">
            <v>-</v>
          </cell>
          <cell r="Q240" t="str">
            <v>-</v>
          </cell>
          <cell r="R240">
            <v>0</v>
          </cell>
          <cell r="S240">
            <v>0</v>
          </cell>
          <cell r="T240">
            <v>0</v>
          </cell>
          <cell r="U240">
            <v>0</v>
          </cell>
          <cell r="V240">
            <v>0</v>
          </cell>
        </row>
        <row r="241">
          <cell r="B241">
            <v>1119</v>
          </cell>
          <cell r="C241">
            <v>0</v>
          </cell>
          <cell r="D241" t="str">
            <v>F</v>
          </cell>
          <cell r="E241" t="str">
            <v>8.3.2.10</v>
          </cell>
          <cell r="F241" t="str">
            <v>Diversos (cabos, bornes, placas de identificação, conectores, adaptadores etc)</v>
          </cell>
          <cell r="G241" t="str">
            <v>un</v>
          </cell>
          <cell r="H241">
            <v>3</v>
          </cell>
          <cell r="I241">
            <v>6000</v>
          </cell>
          <cell r="J241">
            <v>18000</v>
          </cell>
          <cell r="K241">
            <v>6000</v>
          </cell>
          <cell r="L241">
            <v>18000</v>
          </cell>
          <cell r="O241" t="str">
            <v>-</v>
          </cell>
          <cell r="P241" t="str">
            <v>-</v>
          </cell>
          <cell r="Q241" t="str">
            <v>-</v>
          </cell>
          <cell r="R241">
            <v>0</v>
          </cell>
          <cell r="S241">
            <v>0</v>
          </cell>
          <cell r="T241">
            <v>0</v>
          </cell>
          <cell r="U241">
            <v>0</v>
          </cell>
          <cell r="V241">
            <v>0</v>
          </cell>
        </row>
        <row r="242">
          <cell r="B242">
            <v>1123</v>
          </cell>
          <cell r="C242">
            <v>0</v>
          </cell>
          <cell r="D242" t="str">
            <v>F</v>
          </cell>
          <cell r="E242" t="str">
            <v>8.3.3.3</v>
          </cell>
          <cell r="F242" t="str">
            <v>Diversos( cabos, bornes, placas de identificação, conectores, adaptadores etc)</v>
          </cell>
          <cell r="G242" t="str">
            <v>UN</v>
          </cell>
          <cell r="H242">
            <v>9</v>
          </cell>
          <cell r="I242">
            <v>18800</v>
          </cell>
          <cell r="J242">
            <v>169200</v>
          </cell>
          <cell r="K242">
            <v>18800</v>
          </cell>
          <cell r="L242">
            <v>169200</v>
          </cell>
          <cell r="O242">
            <v>22.56</v>
          </cell>
          <cell r="P242">
            <v>1.72</v>
          </cell>
          <cell r="Q242" t="str">
            <v>74220/001</v>
          </cell>
          <cell r="R242">
            <v>0</v>
          </cell>
          <cell r="S242">
            <v>0</v>
          </cell>
          <cell r="T242">
            <v>0</v>
          </cell>
          <cell r="U242">
            <v>0</v>
          </cell>
          <cell r="V242">
            <v>0</v>
          </cell>
        </row>
        <row r="243">
          <cell r="B243">
            <v>1583</v>
          </cell>
          <cell r="C243">
            <v>0</v>
          </cell>
          <cell r="D243" t="str">
            <v>F</v>
          </cell>
          <cell r="E243" t="str">
            <v>15.1.1.2</v>
          </cell>
          <cell r="F243" t="str">
            <v>Eletroduto de PVC rígido rosqueável DN 3/4" ( 3 metros )</v>
          </cell>
          <cell r="G243" t="str">
            <v>pç</v>
          </cell>
          <cell r="H243">
            <v>390</v>
          </cell>
          <cell r="I243">
            <v>6.51</v>
          </cell>
          <cell r="J243">
            <v>2538.9</v>
          </cell>
          <cell r="K243">
            <v>6.51</v>
          </cell>
          <cell r="L243">
            <v>2538.9</v>
          </cell>
          <cell r="O243" t="str">
            <v>-</v>
          </cell>
          <cell r="P243" t="str">
            <v>-</v>
          </cell>
          <cell r="Q243" t="str">
            <v>-</v>
          </cell>
          <cell r="R243">
            <v>0</v>
          </cell>
          <cell r="S243">
            <v>0</v>
          </cell>
          <cell r="T243">
            <v>0</v>
          </cell>
          <cell r="U243">
            <v>0</v>
          </cell>
          <cell r="V243">
            <v>0</v>
          </cell>
        </row>
        <row r="244">
          <cell r="B244">
            <v>1615</v>
          </cell>
          <cell r="C244">
            <v>0</v>
          </cell>
          <cell r="D244" t="str">
            <v>F</v>
          </cell>
          <cell r="E244" t="str">
            <v>15.2.2.6</v>
          </cell>
          <cell r="F244" t="str">
            <v>Eletroduto de pvc rígido fornecido em peças de 3 metros ø 3/4"  ref. Eletrodutos tigre ou equivalente</v>
          </cell>
          <cell r="G244" t="str">
            <v>pÇ</v>
          </cell>
          <cell r="H244">
            <v>50</v>
          </cell>
          <cell r="I244">
            <v>6.51</v>
          </cell>
          <cell r="J244">
            <v>325.5</v>
          </cell>
          <cell r="K244">
            <v>6.51</v>
          </cell>
          <cell r="L244">
            <v>325.5</v>
          </cell>
          <cell r="O244" t="str">
            <v>-</v>
          </cell>
          <cell r="P244" t="str">
            <v>-</v>
          </cell>
          <cell r="Q244" t="str">
            <v>-</v>
          </cell>
          <cell r="R244">
            <v>0</v>
          </cell>
          <cell r="S244">
            <v>0</v>
          </cell>
          <cell r="T244">
            <v>0</v>
          </cell>
          <cell r="U244">
            <v>0</v>
          </cell>
          <cell r="V244">
            <v>0</v>
          </cell>
        </row>
        <row r="245">
          <cell r="B245">
            <v>1663</v>
          </cell>
          <cell r="C245">
            <v>0</v>
          </cell>
          <cell r="D245" t="str">
            <v>F</v>
          </cell>
          <cell r="E245" t="str">
            <v>15.3.1.11</v>
          </cell>
          <cell r="F245" t="str">
            <v>Eletroduto de PVC rígido rosqueável DN 1" ( 3 metros )</v>
          </cell>
          <cell r="G245" t="str">
            <v>pç</v>
          </cell>
          <cell r="H245">
            <v>230</v>
          </cell>
          <cell r="I245">
            <v>9.91</v>
          </cell>
          <cell r="J245">
            <v>2279.3000000000002</v>
          </cell>
          <cell r="K245">
            <v>9.91</v>
          </cell>
          <cell r="L245">
            <v>2279.3000000000002</v>
          </cell>
          <cell r="O245" t="str">
            <v>-</v>
          </cell>
          <cell r="P245" t="str">
            <v>-</v>
          </cell>
          <cell r="Q245" t="str">
            <v>-</v>
          </cell>
          <cell r="R245">
            <v>0</v>
          </cell>
          <cell r="S245">
            <v>0</v>
          </cell>
          <cell r="T245">
            <v>0</v>
          </cell>
          <cell r="U245">
            <v>0</v>
          </cell>
          <cell r="V245">
            <v>0</v>
          </cell>
        </row>
        <row r="246">
          <cell r="B246">
            <v>1618</v>
          </cell>
          <cell r="C246">
            <v>0</v>
          </cell>
          <cell r="D246" t="str">
            <v>F</v>
          </cell>
          <cell r="E246" t="str">
            <v>15.2.2.9</v>
          </cell>
          <cell r="F246" t="str">
            <v>Eletroduto de pvc rígido fornecido em peças de 3 metros ø 1" ref. Eletrodutos tigre ou equivalente</v>
          </cell>
          <cell r="G246" t="str">
            <v>pÇ</v>
          </cell>
          <cell r="H246">
            <v>20</v>
          </cell>
          <cell r="I246">
            <v>9.91</v>
          </cell>
          <cell r="J246">
            <v>198.2</v>
          </cell>
          <cell r="K246">
            <v>9.91</v>
          </cell>
          <cell r="L246">
            <v>198.2</v>
          </cell>
          <cell r="O246" t="str">
            <v>-</v>
          </cell>
          <cell r="P246" t="str">
            <v>-</v>
          </cell>
          <cell r="Q246" t="str">
            <v>-</v>
          </cell>
          <cell r="R246">
            <v>0</v>
          </cell>
          <cell r="S246">
            <v>0</v>
          </cell>
          <cell r="T246">
            <v>0</v>
          </cell>
          <cell r="U246">
            <v>0</v>
          </cell>
          <cell r="V246">
            <v>0</v>
          </cell>
        </row>
        <row r="247">
          <cell r="B247">
            <v>4725</v>
          </cell>
          <cell r="C247">
            <v>0</v>
          </cell>
          <cell r="D247" t="str">
            <v>F</v>
          </cell>
          <cell r="E247" t="str">
            <v>12.3.4.1.11</v>
          </cell>
          <cell r="F247" t="str">
            <v>Eletroduto de PVC rígido rosqueável DN 1 1/2" ( 3 metros )</v>
          </cell>
          <cell r="G247" t="str">
            <v>pç</v>
          </cell>
          <cell r="H247">
            <v>36</v>
          </cell>
          <cell r="I247">
            <v>18.329999999999998</v>
          </cell>
          <cell r="J247">
            <v>659.88</v>
          </cell>
          <cell r="K247">
            <v>18.329999999999998</v>
          </cell>
          <cell r="L247">
            <v>659.88</v>
          </cell>
          <cell r="O247" t="str">
            <v>-</v>
          </cell>
          <cell r="P247" t="str">
            <v>-</v>
          </cell>
          <cell r="Q247" t="str">
            <v>-</v>
          </cell>
          <cell r="R247">
            <v>0</v>
          </cell>
          <cell r="S247">
            <v>0</v>
          </cell>
          <cell r="T247">
            <v>0</v>
          </cell>
          <cell r="U247">
            <v>0</v>
          </cell>
          <cell r="V247">
            <v>0</v>
          </cell>
        </row>
        <row r="248">
          <cell r="B248">
            <v>4635</v>
          </cell>
          <cell r="C248">
            <v>0</v>
          </cell>
          <cell r="D248" t="str">
            <v>F</v>
          </cell>
          <cell r="E248" t="str">
            <v>12.3.1.1.11</v>
          </cell>
          <cell r="F248" t="str">
            <v>Eletroduto de PVC rígido rosqueável DN 2" ( 3 metros )</v>
          </cell>
          <cell r="G248" t="str">
            <v>pç</v>
          </cell>
          <cell r="H248">
            <v>5</v>
          </cell>
          <cell r="I248">
            <v>23.6</v>
          </cell>
          <cell r="J248">
            <v>118</v>
          </cell>
          <cell r="K248">
            <v>23.6</v>
          </cell>
          <cell r="L248">
            <v>118</v>
          </cell>
          <cell r="O248" t="str">
            <v>-</v>
          </cell>
          <cell r="P248" t="str">
            <v>-</v>
          </cell>
          <cell r="Q248" t="str">
            <v>-</v>
          </cell>
          <cell r="R248" t="str">
            <v>74200/001 - 10,34
mesmo serviço fck=20mpa</v>
          </cell>
          <cell r="S248" t="str">
            <v>VERGA 10X10CM EM CONCRETO PRÉ-MOLDADO FCK=20MPA (PREPARO COM BETONEIRA) AÇO CA60, BITOLA FINA, INCLUSIVE FORMAS TABUA 3A.</v>
          </cell>
          <cell r="T248" t="str">
            <v>m</v>
          </cell>
          <cell r="U248">
            <v>10.34</v>
          </cell>
          <cell r="V248">
            <v>-1.0900000000000001</v>
          </cell>
        </row>
        <row r="249">
          <cell r="B249">
            <v>4409</v>
          </cell>
          <cell r="C249">
            <v>0</v>
          </cell>
          <cell r="D249" t="str">
            <v>F</v>
          </cell>
          <cell r="E249" t="str">
            <v>12.2.1.1</v>
          </cell>
          <cell r="F249" t="str">
            <v>Eletroduto de PVC rígido rosqueável DN 3" ( 3 metros )</v>
          </cell>
          <cell r="G249" t="str">
            <v>pç</v>
          </cell>
          <cell r="H249">
            <v>18</v>
          </cell>
          <cell r="I249">
            <v>59.67</v>
          </cell>
          <cell r="J249">
            <v>1074.06</v>
          </cell>
          <cell r="K249">
            <v>59.67</v>
          </cell>
          <cell r="L249">
            <v>1074.06</v>
          </cell>
          <cell r="O249" t="str">
            <v>-</v>
          </cell>
          <cell r="P249" t="str">
            <v>-</v>
          </cell>
          <cell r="Q249" t="str">
            <v>-</v>
          </cell>
          <cell r="R249" t="str">
            <v>10492</v>
          </cell>
          <cell r="S249" t="str">
            <v>VIDRO LISO INCOLOR 4MM - SEM COLOCACAO</v>
          </cell>
          <cell r="T249" t="str">
            <v>m2</v>
          </cell>
          <cell r="U249">
            <v>52.66</v>
          </cell>
          <cell r="V249">
            <v>-19.670000000000002</v>
          </cell>
        </row>
        <row r="250">
          <cell r="B250">
            <v>1719</v>
          </cell>
          <cell r="C250">
            <v>0</v>
          </cell>
          <cell r="D250" t="str">
            <v>F</v>
          </cell>
          <cell r="E250" t="str">
            <v>15.5.1.29</v>
          </cell>
          <cell r="F250" t="str">
            <v>Eletroduto de PVC rígido rosqueável DN 4" ( 3 metros )</v>
          </cell>
          <cell r="G250" t="str">
            <v>pç</v>
          </cell>
          <cell r="H250">
            <v>24</v>
          </cell>
          <cell r="I250">
            <v>90.91</v>
          </cell>
          <cell r="J250">
            <v>2181.84</v>
          </cell>
          <cell r="K250">
            <v>90.91</v>
          </cell>
          <cell r="L250">
            <v>2181.84</v>
          </cell>
          <cell r="O250" t="str">
            <v>-</v>
          </cell>
          <cell r="P250" t="str">
            <v>-</v>
          </cell>
          <cell r="Q250" t="str">
            <v>-</v>
          </cell>
          <cell r="R250">
            <v>0</v>
          </cell>
          <cell r="S250">
            <v>0</v>
          </cell>
          <cell r="T250">
            <v>0</v>
          </cell>
          <cell r="U250">
            <v>0</v>
          </cell>
          <cell r="V250">
            <v>0</v>
          </cell>
        </row>
        <row r="251">
          <cell r="B251">
            <v>1105</v>
          </cell>
          <cell r="C251">
            <v>0</v>
          </cell>
          <cell r="D251" t="str">
            <v>F</v>
          </cell>
          <cell r="E251" t="str">
            <v>8.3.1.11</v>
          </cell>
          <cell r="F251" t="str">
            <v>Estação base vhf completa (rádio, modem, antena, mastro e acessórios)</v>
          </cell>
          <cell r="G251" t="str">
            <v>un</v>
          </cell>
          <cell r="H251">
            <v>7</v>
          </cell>
          <cell r="I251">
            <v>14700</v>
          </cell>
          <cell r="J251">
            <v>102900</v>
          </cell>
          <cell r="K251">
            <v>14700</v>
          </cell>
          <cell r="L251">
            <v>102900</v>
          </cell>
          <cell r="O251">
            <v>0</v>
          </cell>
          <cell r="P251">
            <v>0</v>
          </cell>
          <cell r="Q251">
            <v>0</v>
          </cell>
          <cell r="R251">
            <v>0</v>
          </cell>
          <cell r="S251">
            <v>0</v>
          </cell>
          <cell r="T251">
            <v>0</v>
          </cell>
          <cell r="U251">
            <v>0</v>
          </cell>
          <cell r="V251">
            <v>0</v>
          </cell>
        </row>
        <row r="252">
          <cell r="B252">
            <v>1712</v>
          </cell>
          <cell r="C252">
            <v>0</v>
          </cell>
          <cell r="D252" t="str">
            <v>F</v>
          </cell>
          <cell r="E252" t="str">
            <v>15.5.1.22</v>
          </cell>
          <cell r="F252" t="str">
            <v>Esticador, aço galvanizado gancho olhal</v>
          </cell>
          <cell r="G252" t="str">
            <v>un</v>
          </cell>
          <cell r="H252">
            <v>12</v>
          </cell>
          <cell r="I252">
            <v>56</v>
          </cell>
          <cell r="J252">
            <v>672</v>
          </cell>
          <cell r="K252">
            <v>56</v>
          </cell>
          <cell r="L252">
            <v>672</v>
          </cell>
          <cell r="O252">
            <v>0</v>
          </cell>
          <cell r="P252">
            <v>0</v>
          </cell>
          <cell r="Q252">
            <v>0</v>
          </cell>
          <cell r="R252">
            <v>0</v>
          </cell>
          <cell r="S252">
            <v>0</v>
          </cell>
          <cell r="T252">
            <v>0</v>
          </cell>
          <cell r="U252">
            <v>0</v>
          </cell>
          <cell r="V252">
            <v>0</v>
          </cell>
        </row>
        <row r="253">
          <cell r="B253">
            <v>36</v>
          </cell>
          <cell r="C253">
            <v>0</v>
          </cell>
          <cell r="D253" t="str">
            <v>F</v>
          </cell>
          <cell r="E253" t="str">
            <v>1.1.3.4</v>
          </cell>
          <cell r="F253" t="str">
            <v>Exames médicos</v>
          </cell>
          <cell r="G253" t="str">
            <v>un</v>
          </cell>
          <cell r="H253">
            <v>600</v>
          </cell>
          <cell r="I253">
            <v>60</v>
          </cell>
          <cell r="J253">
            <v>36000</v>
          </cell>
          <cell r="K253">
            <v>60</v>
          </cell>
          <cell r="L253">
            <v>36000</v>
          </cell>
        </row>
        <row r="254">
          <cell r="B254">
            <v>4349</v>
          </cell>
          <cell r="C254">
            <v>0</v>
          </cell>
          <cell r="D254" t="str">
            <v>F</v>
          </cell>
          <cell r="E254" t="str">
            <v>12.1.3.1.19</v>
          </cell>
          <cell r="F254" t="str">
            <v>Extintor de Incêndio CO2  6kg</v>
          </cell>
          <cell r="G254" t="str">
            <v>un</v>
          </cell>
          <cell r="H254">
            <v>14</v>
          </cell>
          <cell r="I254">
            <v>561.21</v>
          </cell>
          <cell r="J254">
            <v>7856.94</v>
          </cell>
          <cell r="K254">
            <v>561.21</v>
          </cell>
          <cell r="L254">
            <v>7856.94</v>
          </cell>
        </row>
        <row r="255">
          <cell r="B255">
            <v>684</v>
          </cell>
          <cell r="C255">
            <v>0</v>
          </cell>
          <cell r="D255" t="str">
            <v>F</v>
          </cell>
          <cell r="E255" t="str">
            <v>7.3.4.1.15</v>
          </cell>
          <cell r="F255" t="str">
            <v xml:space="preserve">Extremidade Bolsa e Flange FºFº classe PN-10 DN 200mm </v>
          </cell>
          <cell r="G255" t="str">
            <v>pç</v>
          </cell>
          <cell r="H255">
            <v>4</v>
          </cell>
          <cell r="I255">
            <v>478.57</v>
          </cell>
          <cell r="J255">
            <v>1914.28</v>
          </cell>
          <cell r="K255">
            <v>478.57</v>
          </cell>
          <cell r="L255">
            <v>1914.28</v>
          </cell>
        </row>
        <row r="256">
          <cell r="B256">
            <v>515</v>
          </cell>
          <cell r="C256">
            <v>0</v>
          </cell>
          <cell r="D256" t="str">
            <v>F</v>
          </cell>
          <cell r="E256" t="str">
            <v>7.2.4.1.28</v>
          </cell>
          <cell r="F256" t="str">
            <v xml:space="preserve">Extremidade Bolsa e Flange FºFº JGS classe PN-10 DN 300mm </v>
          </cell>
          <cell r="G256" t="str">
            <v>pç</v>
          </cell>
          <cell r="H256">
            <v>2</v>
          </cell>
          <cell r="I256">
            <v>842.21</v>
          </cell>
          <cell r="J256">
            <v>1684.42</v>
          </cell>
          <cell r="K256">
            <v>842.21</v>
          </cell>
          <cell r="L256">
            <v>1684.42</v>
          </cell>
        </row>
        <row r="257">
          <cell r="B257">
            <v>972</v>
          </cell>
          <cell r="C257">
            <v>0</v>
          </cell>
          <cell r="D257" t="str">
            <v>F</v>
          </cell>
          <cell r="E257" t="str">
            <v>7.5.3.1.29</v>
          </cell>
          <cell r="F257" t="str">
            <v>Extremidade fofo flange e ponta JE  PN-10 DN 100</v>
          </cell>
          <cell r="G257" t="str">
            <v>pç</v>
          </cell>
          <cell r="H257">
            <v>4</v>
          </cell>
          <cell r="I257">
            <v>146.25</v>
          </cell>
          <cell r="J257">
            <v>585</v>
          </cell>
          <cell r="K257">
            <v>146.25</v>
          </cell>
          <cell r="L257">
            <v>585</v>
          </cell>
        </row>
        <row r="258">
          <cell r="B258">
            <v>4163</v>
          </cell>
          <cell r="C258">
            <v>0</v>
          </cell>
          <cell r="D258" t="str">
            <v>F</v>
          </cell>
          <cell r="E258" t="str">
            <v>10.7.1.1.11</v>
          </cell>
          <cell r="F258" t="str">
            <v>Extremidade Fofo flange e ponta P/ JE / JM PN-10/16 DN 200mm</v>
          </cell>
          <cell r="G258" t="str">
            <v>und</v>
          </cell>
          <cell r="H258">
            <v>32</v>
          </cell>
          <cell r="I258">
            <v>379.6</v>
          </cell>
          <cell r="J258">
            <v>12147.2</v>
          </cell>
          <cell r="K258">
            <v>379.6</v>
          </cell>
          <cell r="L258">
            <v>12147.2</v>
          </cell>
        </row>
        <row r="259">
          <cell r="B259">
            <v>514</v>
          </cell>
          <cell r="C259">
            <v>0</v>
          </cell>
          <cell r="D259" t="str">
            <v>F</v>
          </cell>
          <cell r="E259" t="str">
            <v>7.2.4.1.27</v>
          </cell>
          <cell r="F259" t="str">
            <v xml:space="preserve">Extremidade Ponta e Flange FºFº JGS classe PN-10 DN 250mm </v>
          </cell>
          <cell r="G259" t="str">
            <v>pç</v>
          </cell>
          <cell r="H259">
            <v>2</v>
          </cell>
          <cell r="I259">
            <v>623.36</v>
          </cell>
          <cell r="J259">
            <v>1246.72</v>
          </cell>
          <cell r="K259">
            <v>623.36</v>
          </cell>
          <cell r="L259">
            <v>1246.72</v>
          </cell>
        </row>
        <row r="260">
          <cell r="B260">
            <v>1101</v>
          </cell>
          <cell r="C260">
            <v>0</v>
          </cell>
          <cell r="D260" t="str">
            <v>F</v>
          </cell>
          <cell r="E260" t="str">
            <v>8.3.1.7</v>
          </cell>
          <cell r="F260" t="str">
            <v xml:space="preserve">Extremidade ponta e flange pn10 fofo dn 300 </v>
          </cell>
          <cell r="G260" t="str">
            <v>pc</v>
          </cell>
          <cell r="H260">
            <v>8</v>
          </cell>
          <cell r="I260">
            <v>720.88</v>
          </cell>
          <cell r="J260">
            <v>5767.04</v>
          </cell>
          <cell r="K260">
            <v>720.88</v>
          </cell>
          <cell r="L260">
            <v>5767.04</v>
          </cell>
        </row>
        <row r="261">
          <cell r="B261">
            <v>1096</v>
          </cell>
          <cell r="C261">
            <v>0</v>
          </cell>
          <cell r="D261" t="str">
            <v>F</v>
          </cell>
          <cell r="E261" t="str">
            <v>8.3.1.2</v>
          </cell>
          <cell r="F261" t="str">
            <v>Extremidade FoFo Bolsa e  flange c/aba vedação PN-10 DN 300</v>
          </cell>
          <cell r="G261" t="str">
            <v>und.</v>
          </cell>
          <cell r="H261">
            <v>4</v>
          </cell>
          <cell r="I261">
            <v>2098.6799999999998</v>
          </cell>
          <cell r="J261">
            <v>8394.7199999999993</v>
          </cell>
          <cell r="K261">
            <v>2098.6799999999998</v>
          </cell>
          <cell r="L261">
            <v>8394.7199999999993</v>
          </cell>
        </row>
        <row r="262">
          <cell r="B262">
            <v>4184</v>
          </cell>
          <cell r="C262">
            <v>0</v>
          </cell>
          <cell r="D262" t="str">
            <v>F</v>
          </cell>
          <cell r="E262" t="str">
            <v>10.7.1.4.2</v>
          </cell>
          <cell r="F262" t="str">
            <v>Extremidade Fofo flange e ponta com aba de vedação DN 400mm</v>
          </cell>
          <cell r="G262" t="str">
            <v>pc</v>
          </cell>
          <cell r="H262">
            <v>2</v>
          </cell>
          <cell r="I262">
            <v>2720.25</v>
          </cell>
          <cell r="J262">
            <v>5440.5</v>
          </cell>
          <cell r="K262">
            <v>2720.25</v>
          </cell>
          <cell r="L262">
            <v>5440.5</v>
          </cell>
        </row>
        <row r="263">
          <cell r="B263">
            <v>193</v>
          </cell>
          <cell r="C263">
            <v>0</v>
          </cell>
          <cell r="D263" t="str">
            <v>F</v>
          </cell>
          <cell r="E263" t="str">
            <v>4.4.1.1</v>
          </cell>
          <cell r="F263" t="str">
            <v>Extremidade ponta e flange c/ aba de vedação fofo PN10 DN 500 78,500 kg</v>
          </cell>
          <cell r="G263" t="str">
            <v>pc</v>
          </cell>
          <cell r="H263">
            <v>8</v>
          </cell>
          <cell r="I263">
            <v>4387.99</v>
          </cell>
          <cell r="J263">
            <v>35103.919999999998</v>
          </cell>
          <cell r="K263">
            <v>4387.99</v>
          </cell>
          <cell r="L263">
            <v>35103.919999999998</v>
          </cell>
        </row>
        <row r="264">
          <cell r="B264">
            <v>1582</v>
          </cell>
          <cell r="C264">
            <v>0</v>
          </cell>
          <cell r="D264" t="str">
            <v>F</v>
          </cell>
          <cell r="E264" t="str">
            <v>15.1.1.1</v>
          </cell>
          <cell r="F264" t="str">
            <v>Fio flexível de cobre unipolar, com isolação em PVC 750V 2,5mm²</v>
          </cell>
          <cell r="G264" t="str">
            <v>m</v>
          </cell>
          <cell r="H264">
            <v>4180</v>
          </cell>
          <cell r="I264">
            <v>1.62</v>
          </cell>
          <cell r="J264">
            <v>6771.6</v>
          </cell>
          <cell r="K264">
            <v>1.62</v>
          </cell>
          <cell r="L264">
            <v>6771.6</v>
          </cell>
        </row>
        <row r="265">
          <cell r="B265">
            <v>1611</v>
          </cell>
          <cell r="C265">
            <v>0</v>
          </cell>
          <cell r="D265" t="str">
            <v>F</v>
          </cell>
          <cell r="E265" t="str">
            <v>15.2.2.2</v>
          </cell>
          <cell r="F265" t="str">
            <v>Fio de cobre flex unip isolacao pvc 750v 4m²</v>
          </cell>
          <cell r="G265" t="str">
            <v>m</v>
          </cell>
          <cell r="H265">
            <v>2200</v>
          </cell>
          <cell r="I265">
            <v>2.5</v>
          </cell>
          <cell r="J265">
            <v>5500</v>
          </cell>
          <cell r="K265">
            <v>2.5</v>
          </cell>
          <cell r="L265">
            <v>5500</v>
          </cell>
        </row>
        <row r="266">
          <cell r="B266">
            <v>1654</v>
          </cell>
          <cell r="C266">
            <v>0</v>
          </cell>
          <cell r="D266" t="str">
            <v>F</v>
          </cell>
          <cell r="E266" t="str">
            <v>15.3.1.2</v>
          </cell>
          <cell r="F266" t="str">
            <v>Fio flexível de cobre unipolar, com isolação em PVC 0,6/1kV 4mm²</v>
          </cell>
          <cell r="G266" t="str">
            <v>m</v>
          </cell>
          <cell r="H266">
            <v>3000</v>
          </cell>
          <cell r="I266">
            <v>2.52</v>
          </cell>
          <cell r="J266">
            <v>7560</v>
          </cell>
          <cell r="K266">
            <v>2.52</v>
          </cell>
          <cell r="L266">
            <v>7560</v>
          </cell>
        </row>
        <row r="267">
          <cell r="B267">
            <v>204</v>
          </cell>
          <cell r="C267">
            <v>0</v>
          </cell>
          <cell r="D267" t="str">
            <v>F</v>
          </cell>
          <cell r="E267" t="str">
            <v>4.4.1.12</v>
          </cell>
          <cell r="F267" t="str">
            <v xml:space="preserve">Flange cego aço DN 600 </v>
          </cell>
          <cell r="G267" t="str">
            <v>pc</v>
          </cell>
          <cell r="H267">
            <v>3</v>
          </cell>
          <cell r="I267">
            <v>3295</v>
          </cell>
          <cell r="J267">
            <v>9885</v>
          </cell>
          <cell r="K267">
            <v>3295</v>
          </cell>
          <cell r="L267">
            <v>9885</v>
          </cell>
        </row>
        <row r="268">
          <cell r="B268">
            <v>205</v>
          </cell>
          <cell r="C268">
            <v>0</v>
          </cell>
          <cell r="D268" t="str">
            <v>F</v>
          </cell>
          <cell r="E268" t="str">
            <v>4.4.1.13</v>
          </cell>
          <cell r="F268" t="str">
            <v>Flange cego aço DN 1000</v>
          </cell>
          <cell r="G268" t="str">
            <v>pc</v>
          </cell>
          <cell r="H268">
            <v>1</v>
          </cell>
          <cell r="I268">
            <v>7911</v>
          </cell>
          <cell r="J268">
            <v>7911</v>
          </cell>
          <cell r="K268">
            <v>7911</v>
          </cell>
          <cell r="L268">
            <v>7911</v>
          </cell>
        </row>
        <row r="269">
          <cell r="B269">
            <v>125</v>
          </cell>
          <cell r="C269">
            <v>0</v>
          </cell>
          <cell r="D269" t="str">
            <v>F</v>
          </cell>
          <cell r="E269" t="str">
            <v>3.3.1.17</v>
          </cell>
          <cell r="F269" t="str">
            <v>Flange cego FoFo PN - 10 DN 100 mm</v>
          </cell>
          <cell r="G269" t="str">
            <v>un</v>
          </cell>
          <cell r="H269">
            <v>2</v>
          </cell>
          <cell r="I269">
            <v>88.05</v>
          </cell>
          <cell r="J269">
            <v>176.1</v>
          </cell>
          <cell r="K269">
            <v>88.05</v>
          </cell>
          <cell r="L269">
            <v>176.1</v>
          </cell>
        </row>
        <row r="270">
          <cell r="B270">
            <v>3766</v>
          </cell>
          <cell r="C270">
            <v>0</v>
          </cell>
          <cell r="D270" t="str">
            <v>F</v>
          </cell>
          <cell r="E270" t="str">
            <v>8.5.10.1.22</v>
          </cell>
          <cell r="F270" t="str">
            <v>Flange Cego fofo pn 10 DN 200mm</v>
          </cell>
          <cell r="G270" t="str">
            <v>pç</v>
          </cell>
          <cell r="H270">
            <v>8</v>
          </cell>
          <cell r="I270">
            <v>161.5</v>
          </cell>
          <cell r="J270">
            <v>1292</v>
          </cell>
          <cell r="K270">
            <v>161.5</v>
          </cell>
          <cell r="L270">
            <v>1292</v>
          </cell>
        </row>
        <row r="271">
          <cell r="B271">
            <v>2399</v>
          </cell>
          <cell r="C271">
            <v>0</v>
          </cell>
          <cell r="D271" t="str">
            <v>F</v>
          </cell>
          <cell r="E271" t="str">
            <v>3.5.10.1.22</v>
          </cell>
          <cell r="F271" t="str">
            <v>Flange Cego Fofo PN 10 DN 250mm</v>
          </cell>
          <cell r="G271" t="str">
            <v>pç</v>
          </cell>
          <cell r="H271">
            <v>3</v>
          </cell>
          <cell r="I271">
            <v>273.69</v>
          </cell>
          <cell r="J271">
            <v>821.07</v>
          </cell>
          <cell r="K271">
            <v>273.69</v>
          </cell>
          <cell r="L271">
            <v>821.07</v>
          </cell>
        </row>
        <row r="272">
          <cell r="B272">
            <v>3478</v>
          </cell>
          <cell r="C272">
            <v>0</v>
          </cell>
          <cell r="D272" t="str">
            <v>F</v>
          </cell>
          <cell r="E272" t="str">
            <v>7.5.10.1.21</v>
          </cell>
          <cell r="F272" t="str">
            <v>Flange Cego fofo pn 10 DN 500mm</v>
          </cell>
          <cell r="G272" t="str">
            <v>pç</v>
          </cell>
          <cell r="H272">
            <v>1</v>
          </cell>
          <cell r="I272">
            <v>1627.51</v>
          </cell>
          <cell r="J272">
            <v>1627.51</v>
          </cell>
          <cell r="K272">
            <v>1627.51</v>
          </cell>
          <cell r="L272">
            <v>1627.51</v>
          </cell>
        </row>
        <row r="273">
          <cell r="B273">
            <v>124</v>
          </cell>
          <cell r="C273">
            <v>0</v>
          </cell>
          <cell r="D273" t="str">
            <v>F</v>
          </cell>
          <cell r="E273" t="str">
            <v>3.3.1.16</v>
          </cell>
          <cell r="F273" t="str">
            <v>Flange cego FoFo PN - 10 DN 600 mm</v>
          </cell>
          <cell r="G273" t="str">
            <v>un</v>
          </cell>
          <cell r="H273">
            <v>8</v>
          </cell>
          <cell r="I273">
            <v>2429.2800000000002</v>
          </cell>
          <cell r="J273">
            <v>19434.240000000002</v>
          </cell>
          <cell r="K273">
            <v>2429.2800000000002</v>
          </cell>
          <cell r="L273">
            <v>19434.240000000002</v>
          </cell>
        </row>
        <row r="274">
          <cell r="B274">
            <v>1117</v>
          </cell>
          <cell r="C274">
            <v>0</v>
          </cell>
          <cell r="D274" t="str">
            <v>F</v>
          </cell>
          <cell r="E274" t="str">
            <v>8.3.2.8</v>
          </cell>
          <cell r="F274" t="str">
            <v>Fonte estabilizada de alimentação 110 x 24 vcc</v>
          </cell>
          <cell r="G274" t="str">
            <v>un</v>
          </cell>
          <cell r="H274">
            <v>3</v>
          </cell>
          <cell r="I274">
            <v>2440</v>
          </cell>
          <cell r="J274">
            <v>7320</v>
          </cell>
          <cell r="K274">
            <v>2440</v>
          </cell>
          <cell r="L274">
            <v>7320</v>
          </cell>
        </row>
        <row r="275">
          <cell r="B275">
            <v>129</v>
          </cell>
          <cell r="C275">
            <v>0</v>
          </cell>
          <cell r="D275" t="str">
            <v>F</v>
          </cell>
          <cell r="E275" t="str">
            <v>3.3.2.1</v>
          </cell>
          <cell r="F275" t="str">
            <v>Fornecimento de Lonas Plásticas para decantação, inclusive suportes e elementos de fixacao, com largura do vão de 2,33 m, h= 1,20ml, ângulo de 60º com a horizontal e espaçamentos de 12 cm entre lonas. (conforme projeto).</v>
          </cell>
          <cell r="G275" t="str">
            <v>m²</v>
          </cell>
          <cell r="H275">
            <v>568</v>
          </cell>
          <cell r="I275">
            <v>1492.22</v>
          </cell>
          <cell r="J275">
            <v>847580.96</v>
          </cell>
          <cell r="K275">
            <v>1492.22</v>
          </cell>
          <cell r="L275">
            <v>847580.96</v>
          </cell>
        </row>
        <row r="276">
          <cell r="B276">
            <v>1697</v>
          </cell>
          <cell r="C276">
            <v>0</v>
          </cell>
          <cell r="D276" t="str">
            <v>F</v>
          </cell>
          <cell r="E276" t="str">
            <v>15.5.1.7</v>
          </cell>
          <cell r="F276" t="str">
            <v>Gancho de suspensão com olhal galvanizado</v>
          </cell>
          <cell r="G276" t="str">
            <v>un</v>
          </cell>
          <cell r="H276">
            <v>27</v>
          </cell>
          <cell r="I276">
            <v>6.55</v>
          </cell>
          <cell r="J276">
            <v>176.85</v>
          </cell>
          <cell r="K276">
            <v>6.55</v>
          </cell>
          <cell r="L276">
            <v>176.85</v>
          </cell>
        </row>
        <row r="277">
          <cell r="B277">
            <v>4933</v>
          </cell>
          <cell r="C277">
            <v>0</v>
          </cell>
          <cell r="D277" t="str">
            <v>F</v>
          </cell>
          <cell r="E277" t="str">
            <v>12.4.3.1.21</v>
          </cell>
          <cell r="F277" t="str">
            <v>Gerador Trifásico 20/18kVA - Impedância Síncrona 18% - 220/127V ,modelo STEMAC ou similar conforme folha de dados</v>
          </cell>
          <cell r="G277" t="str">
            <v>un</v>
          </cell>
          <cell r="H277">
            <v>3</v>
          </cell>
          <cell r="I277">
            <v>60000</v>
          </cell>
          <cell r="J277">
            <v>180000</v>
          </cell>
          <cell r="K277">
            <v>60000</v>
          </cell>
          <cell r="L277">
            <v>180000</v>
          </cell>
        </row>
        <row r="278">
          <cell r="B278">
            <v>4483</v>
          </cell>
          <cell r="C278">
            <v>0</v>
          </cell>
          <cell r="D278" t="str">
            <v>F</v>
          </cell>
          <cell r="E278" t="str">
            <v>12.2.3.1.21</v>
          </cell>
          <cell r="F278" t="str">
            <v>Gerador Trifásico 55/50kVA - Impedância Síncrona 18% - 220/127V ,modelo STEMAC ou similar conforme folha de dados</v>
          </cell>
          <cell r="G278" t="str">
            <v>un</v>
          </cell>
          <cell r="H278">
            <v>2</v>
          </cell>
          <cell r="I278">
            <v>80000</v>
          </cell>
          <cell r="J278">
            <v>160000</v>
          </cell>
          <cell r="K278">
            <v>80000</v>
          </cell>
          <cell r="L278">
            <v>160000</v>
          </cell>
        </row>
        <row r="279">
          <cell r="B279">
            <v>5166</v>
          </cell>
          <cell r="C279">
            <v>0</v>
          </cell>
          <cell r="D279" t="str">
            <v>F</v>
          </cell>
          <cell r="E279" t="str">
            <v>12.5.3.1.21</v>
          </cell>
          <cell r="F279" t="str">
            <v>Gerador Trifásico 230/210kVA - Impedância Síncrona 18% - 380/220V ,modelo STEMAC ou similar conforme folha de dados</v>
          </cell>
          <cell r="G279" t="str">
            <v>un</v>
          </cell>
          <cell r="H279">
            <v>1</v>
          </cell>
          <cell r="I279">
            <v>160000</v>
          </cell>
          <cell r="J279">
            <v>160000</v>
          </cell>
          <cell r="K279">
            <v>160000</v>
          </cell>
          <cell r="L279">
            <v>160000</v>
          </cell>
        </row>
        <row r="280">
          <cell r="B280">
            <v>4351</v>
          </cell>
          <cell r="C280">
            <v>0</v>
          </cell>
          <cell r="D280" t="str">
            <v>F</v>
          </cell>
          <cell r="E280" t="str">
            <v>12.1.3.1.21</v>
          </cell>
          <cell r="F280" t="str">
            <v xml:space="preserve">Gerador Trifásico 260/232kVA - Impedância Síncrona 18% -380/220V </v>
          </cell>
          <cell r="G280" t="str">
            <v>un</v>
          </cell>
          <cell r="H280">
            <v>1</v>
          </cell>
          <cell r="I280">
            <v>160000</v>
          </cell>
          <cell r="J280">
            <v>160000</v>
          </cell>
          <cell r="K280">
            <v>160000</v>
          </cell>
          <cell r="L280">
            <v>160000</v>
          </cell>
        </row>
        <row r="281">
          <cell r="B281">
            <v>1699</v>
          </cell>
          <cell r="C281">
            <v>0</v>
          </cell>
          <cell r="D281" t="str">
            <v>F</v>
          </cell>
          <cell r="E281" t="str">
            <v>15.5.1.9</v>
          </cell>
          <cell r="F281" t="str">
            <v>Grampo de linha viva</v>
          </cell>
          <cell r="G281" t="str">
            <v>un</v>
          </cell>
          <cell r="H281">
            <v>9</v>
          </cell>
          <cell r="I281">
            <v>26.42</v>
          </cell>
          <cell r="J281">
            <v>237.78</v>
          </cell>
          <cell r="K281">
            <v>26.42</v>
          </cell>
          <cell r="L281">
            <v>237.78</v>
          </cell>
        </row>
        <row r="282">
          <cell r="B282">
            <v>1596</v>
          </cell>
          <cell r="C282">
            <v>0</v>
          </cell>
          <cell r="D282" t="str">
            <v>F</v>
          </cell>
          <cell r="E282" t="str">
            <v>15.1.1.15</v>
          </cell>
          <cell r="F282" t="str">
            <v>Haste de aço cobreado 16x2400mm</v>
          </cell>
          <cell r="G282" t="str">
            <v>un</v>
          </cell>
          <cell r="H282">
            <v>86</v>
          </cell>
          <cell r="I282">
            <v>35.14</v>
          </cell>
          <cell r="J282">
            <v>3022.04</v>
          </cell>
          <cell r="K282">
            <v>35.14</v>
          </cell>
          <cell r="L282">
            <v>3022.04</v>
          </cell>
        </row>
        <row r="283">
          <cell r="B283">
            <v>653</v>
          </cell>
          <cell r="C283">
            <v>0</v>
          </cell>
          <cell r="D283" t="str">
            <v>F</v>
          </cell>
          <cell r="E283" t="str">
            <v>7.2.15.1</v>
          </cell>
          <cell r="F283" t="str">
            <v>Hidrometro unijato magnetico c/ relojoaria seca, s/ opção de saida p/ telemetria, classe B, 1,5m³/h x 1/2'</v>
          </cell>
          <cell r="G283" t="str">
            <v>un</v>
          </cell>
          <cell r="H283">
            <v>4552</v>
          </cell>
          <cell r="I283">
            <v>92.56</v>
          </cell>
          <cell r="J283">
            <v>421333.12</v>
          </cell>
          <cell r="K283">
            <v>92.56</v>
          </cell>
          <cell r="L283">
            <v>421333.12</v>
          </cell>
        </row>
        <row r="284">
          <cell r="B284">
            <v>1108</v>
          </cell>
          <cell r="C284">
            <v>0</v>
          </cell>
          <cell r="D284" t="str">
            <v>F</v>
          </cell>
          <cell r="E284" t="str">
            <v>8.3.1.14</v>
          </cell>
          <cell r="F284" t="str">
            <v>Hidrometro velocimetrico de turbina horizontal,classe b,c/corpo fofop/agua, c/flanges, dn=300mm, cl.=16kgf/cm2, incl.acess.p/inst. (porcas,parafusos,arruelas,contra-flanges), c/opcaosaida p/telemetria</v>
          </cell>
          <cell r="G284" t="str">
            <v>cj</v>
          </cell>
          <cell r="H284">
            <v>4</v>
          </cell>
          <cell r="I284">
            <v>15200</v>
          </cell>
          <cell r="J284">
            <v>60800</v>
          </cell>
          <cell r="K284">
            <v>15200</v>
          </cell>
          <cell r="L284">
            <v>60800</v>
          </cell>
        </row>
        <row r="285">
          <cell r="B285">
            <v>4430</v>
          </cell>
          <cell r="C285">
            <v>0</v>
          </cell>
          <cell r="D285" t="str">
            <v>F</v>
          </cell>
          <cell r="E285" t="str">
            <v>12.2.1.1</v>
          </cell>
          <cell r="F285" t="str">
            <v>Ignitor para lampada vsap 150w - 220v</v>
          </cell>
          <cell r="G285" t="str">
            <v>un</v>
          </cell>
          <cell r="H285">
            <v>23</v>
          </cell>
          <cell r="I285">
            <v>53.22</v>
          </cell>
          <cell r="J285">
            <v>1224.06</v>
          </cell>
          <cell r="K285">
            <v>53.22</v>
          </cell>
          <cell r="L285">
            <v>1224.06</v>
          </cell>
        </row>
        <row r="286">
          <cell r="B286">
            <v>1604</v>
          </cell>
          <cell r="C286">
            <v>0</v>
          </cell>
          <cell r="D286" t="str">
            <v>F</v>
          </cell>
          <cell r="E286" t="str">
            <v>15.2.1.4</v>
          </cell>
          <cell r="F286" t="str">
            <v>Impressora a Laser .Preto e branco,16ppm,interface USB,porta serial RS-232,modelo HP 1020 ou similar</v>
          </cell>
          <cell r="G286" t="str">
            <v>un</v>
          </cell>
          <cell r="H286">
            <v>1</v>
          </cell>
          <cell r="I286">
            <v>5269.64</v>
          </cell>
          <cell r="J286">
            <v>5269.64</v>
          </cell>
          <cell r="K286">
            <v>5269.64</v>
          </cell>
          <cell r="L286">
            <v>5269.64</v>
          </cell>
        </row>
        <row r="287">
          <cell r="B287">
            <v>1605</v>
          </cell>
          <cell r="C287">
            <v>0</v>
          </cell>
          <cell r="D287" t="str">
            <v>F</v>
          </cell>
          <cell r="E287" t="str">
            <v>15.2.1.5</v>
          </cell>
          <cell r="F287" t="str">
            <v xml:space="preserve">Impressora Jato de tinta,colorida,um cartucho para cada cor,6ppm,interface USB,porta serial RS-232,modelo HP ou Canion </v>
          </cell>
          <cell r="G287" t="str">
            <v>un</v>
          </cell>
          <cell r="H287">
            <v>1</v>
          </cell>
          <cell r="I287">
            <v>1391.98</v>
          </cell>
          <cell r="J287">
            <v>1391.98</v>
          </cell>
          <cell r="K287">
            <v>1391.98</v>
          </cell>
          <cell r="L287">
            <v>1391.98</v>
          </cell>
        </row>
        <row r="288">
          <cell r="B288">
            <v>1594</v>
          </cell>
          <cell r="C288">
            <v>0</v>
          </cell>
          <cell r="D288" t="str">
            <v>F</v>
          </cell>
          <cell r="E288" t="str">
            <v>15.1.1.13</v>
          </cell>
          <cell r="F288" t="str">
            <v>Interruptor 1 seção montado em tampa de condulete DN 3/4"</v>
          </cell>
          <cell r="G288" t="str">
            <v>un</v>
          </cell>
          <cell r="H288">
            <v>9</v>
          </cell>
          <cell r="I288">
            <v>12.6</v>
          </cell>
          <cell r="J288">
            <v>113.4</v>
          </cell>
          <cell r="K288">
            <v>12.6</v>
          </cell>
          <cell r="L288">
            <v>113.4</v>
          </cell>
        </row>
        <row r="289">
          <cell r="B289">
            <v>1669</v>
          </cell>
          <cell r="C289">
            <v>0</v>
          </cell>
          <cell r="D289" t="str">
            <v>F</v>
          </cell>
          <cell r="E289" t="str">
            <v>15.3.1.17</v>
          </cell>
          <cell r="F289" t="str">
            <v>Interruptor 2 seções montado em tampa de condulete DN 3/4"</v>
          </cell>
          <cell r="G289" t="str">
            <v>un</v>
          </cell>
          <cell r="H289">
            <v>8</v>
          </cell>
          <cell r="I289">
            <v>14.6</v>
          </cell>
          <cell r="J289">
            <v>116.8</v>
          </cell>
          <cell r="K289">
            <v>14.6</v>
          </cell>
          <cell r="L289">
            <v>116.8</v>
          </cell>
        </row>
        <row r="290">
          <cell r="B290">
            <v>1640</v>
          </cell>
          <cell r="C290">
            <v>0</v>
          </cell>
          <cell r="D290" t="str">
            <v>F</v>
          </cell>
          <cell r="E290" t="str">
            <v>15.2.2.31</v>
          </cell>
          <cell r="F290" t="str">
            <v>Interruptor diferencial 25A 2 pólos 30mA</v>
          </cell>
          <cell r="G290" t="str">
            <v>un</v>
          </cell>
          <cell r="H290">
            <v>1</v>
          </cell>
          <cell r="I290">
            <v>240</v>
          </cell>
          <cell r="J290">
            <v>240</v>
          </cell>
          <cell r="K290">
            <v>240</v>
          </cell>
          <cell r="L290">
            <v>240</v>
          </cell>
        </row>
        <row r="291">
          <cell r="B291">
            <v>1643</v>
          </cell>
          <cell r="C291">
            <v>0</v>
          </cell>
          <cell r="D291" t="str">
            <v>F</v>
          </cell>
          <cell r="E291" t="str">
            <v>15.2.2.34</v>
          </cell>
          <cell r="F291" t="str">
            <v>Interruptor paralelo 1seção montado em tampa de condulete dn 3/4"</v>
          </cell>
          <cell r="G291" t="str">
            <v>un</v>
          </cell>
          <cell r="H291">
            <v>1</v>
          </cell>
          <cell r="I291">
            <v>19.600000000000001</v>
          </cell>
          <cell r="J291">
            <v>19.600000000000001</v>
          </cell>
          <cell r="K291">
            <v>19.600000000000001</v>
          </cell>
          <cell r="L291">
            <v>19.600000000000001</v>
          </cell>
        </row>
        <row r="292">
          <cell r="B292">
            <v>1644</v>
          </cell>
          <cell r="C292">
            <v>0</v>
          </cell>
          <cell r="D292" t="str">
            <v>F</v>
          </cell>
          <cell r="E292" t="str">
            <v>15.2.2.35</v>
          </cell>
          <cell r="F292" t="str">
            <v>Interruptor simples 1 tecla 10a-250v</v>
          </cell>
          <cell r="G292" t="str">
            <v>un</v>
          </cell>
          <cell r="H292">
            <v>7</v>
          </cell>
          <cell r="I292">
            <v>2.8</v>
          </cell>
          <cell r="J292">
            <v>19.600000000000001</v>
          </cell>
          <cell r="K292">
            <v>2.8</v>
          </cell>
          <cell r="L292">
            <v>19.600000000000001</v>
          </cell>
        </row>
        <row r="293">
          <cell r="B293">
            <v>1695</v>
          </cell>
          <cell r="C293">
            <v>0</v>
          </cell>
          <cell r="D293" t="str">
            <v>F</v>
          </cell>
          <cell r="E293" t="str">
            <v>15.5.1.5</v>
          </cell>
          <cell r="F293" t="str">
            <v>Isolador de suspensão 175mm, 15kV</v>
          </cell>
          <cell r="G293" t="str">
            <v>un</v>
          </cell>
          <cell r="H293">
            <v>27</v>
          </cell>
          <cell r="I293">
            <v>123.88</v>
          </cell>
          <cell r="J293">
            <v>3344.76</v>
          </cell>
          <cell r="K293">
            <v>123.88</v>
          </cell>
          <cell r="L293">
            <v>3344.76</v>
          </cell>
        </row>
        <row r="294">
          <cell r="B294">
            <v>4402</v>
          </cell>
          <cell r="C294">
            <v>0</v>
          </cell>
          <cell r="D294" t="str">
            <v>F</v>
          </cell>
          <cell r="E294" t="str">
            <v>12.2.1.1</v>
          </cell>
          <cell r="F294" t="str">
            <v>Isolador roldana porcelana</v>
          </cell>
          <cell r="G294" t="str">
            <v>un</v>
          </cell>
          <cell r="H294">
            <v>5</v>
          </cell>
          <cell r="I294">
            <v>5.89</v>
          </cell>
          <cell r="J294">
            <v>29.45</v>
          </cell>
          <cell r="K294">
            <v>5.89</v>
          </cell>
          <cell r="L294">
            <v>29.45</v>
          </cell>
        </row>
        <row r="295">
          <cell r="B295">
            <v>2056</v>
          </cell>
          <cell r="C295">
            <v>0</v>
          </cell>
          <cell r="D295" t="str">
            <v>F</v>
          </cell>
          <cell r="E295" t="str">
            <v>2.1.7.1.6</v>
          </cell>
          <cell r="F295" t="str">
            <v>Joelho 45º PVC leve DN 150mm</v>
          </cell>
          <cell r="G295" t="str">
            <v>pç</v>
          </cell>
          <cell r="H295">
            <v>162</v>
          </cell>
          <cell r="I295">
            <v>47.54</v>
          </cell>
          <cell r="J295">
            <v>7701.48</v>
          </cell>
          <cell r="K295">
            <v>47.54</v>
          </cell>
          <cell r="L295">
            <v>7701.48</v>
          </cell>
        </row>
        <row r="296">
          <cell r="B296">
            <v>2059</v>
          </cell>
          <cell r="C296">
            <v>0</v>
          </cell>
          <cell r="D296" t="str">
            <v>F</v>
          </cell>
          <cell r="E296" t="str">
            <v>2.1.7.1.9</v>
          </cell>
          <cell r="F296" t="str">
            <v>Joelho 45º PVC leve DN 200mm</v>
          </cell>
          <cell r="G296" t="str">
            <v>pç</v>
          </cell>
          <cell r="H296">
            <v>2</v>
          </cell>
          <cell r="I296">
            <v>86.89</v>
          </cell>
          <cell r="J296">
            <v>173.78</v>
          </cell>
          <cell r="K296">
            <v>86.89</v>
          </cell>
          <cell r="L296">
            <v>173.78</v>
          </cell>
        </row>
        <row r="297">
          <cell r="B297">
            <v>2814</v>
          </cell>
          <cell r="C297">
            <v>0</v>
          </cell>
          <cell r="D297" t="str">
            <v>F</v>
          </cell>
          <cell r="E297" t="str">
            <v>5.1.7.1.6</v>
          </cell>
          <cell r="F297" t="str">
            <v>Joelho 45º PVC leve DN 200mm</v>
          </cell>
          <cell r="G297" t="str">
            <v>pç</v>
          </cell>
          <cell r="H297">
            <v>2</v>
          </cell>
          <cell r="I297">
            <v>227.64</v>
          </cell>
          <cell r="J297">
            <v>455.28</v>
          </cell>
          <cell r="K297">
            <v>227.64</v>
          </cell>
          <cell r="L297">
            <v>455.28</v>
          </cell>
        </row>
        <row r="298">
          <cell r="B298">
            <v>3248</v>
          </cell>
          <cell r="C298">
            <v>0</v>
          </cell>
          <cell r="D298" t="str">
            <v>F</v>
          </cell>
          <cell r="E298" t="str">
            <v>7.1.7.1.12</v>
          </cell>
          <cell r="F298" t="str">
            <v>Joelho 45º PVC leve DN 250mm</v>
          </cell>
          <cell r="G298" t="str">
            <v>pç</v>
          </cell>
          <cell r="H298">
            <v>1</v>
          </cell>
          <cell r="I298">
            <v>113.28</v>
          </cell>
          <cell r="J298">
            <v>113.28</v>
          </cell>
          <cell r="K298">
            <v>113.28</v>
          </cell>
          <cell r="L298">
            <v>113.28</v>
          </cell>
        </row>
        <row r="299">
          <cell r="B299">
            <v>3251</v>
          </cell>
          <cell r="C299">
            <v>0</v>
          </cell>
          <cell r="D299" t="str">
            <v>F</v>
          </cell>
          <cell r="E299" t="str">
            <v>7.1.7.1.15</v>
          </cell>
          <cell r="F299" t="str">
            <v>Joelho 45º PVC leve DN 300mm</v>
          </cell>
          <cell r="G299" t="str">
            <v>pç</v>
          </cell>
          <cell r="H299">
            <v>1</v>
          </cell>
          <cell r="I299">
            <v>222.12</v>
          </cell>
          <cell r="J299">
            <v>222.12</v>
          </cell>
          <cell r="K299">
            <v>222.12</v>
          </cell>
          <cell r="L299">
            <v>222.12</v>
          </cell>
        </row>
        <row r="300">
          <cell r="B300">
            <v>2817</v>
          </cell>
          <cell r="C300">
            <v>0</v>
          </cell>
          <cell r="D300" t="str">
            <v>F</v>
          </cell>
          <cell r="E300" t="str">
            <v>5.1.7.1.6</v>
          </cell>
          <cell r="F300" t="str">
            <v>Joelho 45º PVC leve DN 350mm</v>
          </cell>
          <cell r="G300" t="str">
            <v>pç</v>
          </cell>
          <cell r="H300">
            <v>1</v>
          </cell>
          <cell r="I300">
            <v>1199.33</v>
          </cell>
          <cell r="J300">
            <v>1199.33</v>
          </cell>
          <cell r="K300">
            <v>1199.33</v>
          </cell>
          <cell r="L300">
            <v>1199.33</v>
          </cell>
        </row>
        <row r="301">
          <cell r="B301">
            <v>2062</v>
          </cell>
          <cell r="C301">
            <v>0</v>
          </cell>
          <cell r="D301" t="str">
            <v>F</v>
          </cell>
          <cell r="E301" t="str">
            <v>2.1.7.1.12</v>
          </cell>
          <cell r="F301" t="str">
            <v>Joelho 45º PVC leve DN 400mm</v>
          </cell>
          <cell r="G301" t="str">
            <v>pç</v>
          </cell>
          <cell r="H301">
            <v>2</v>
          </cell>
          <cell r="I301">
            <v>291.44</v>
          </cell>
          <cell r="J301">
            <v>582.88</v>
          </cell>
          <cell r="K301">
            <v>291.44</v>
          </cell>
          <cell r="L301">
            <v>582.88</v>
          </cell>
        </row>
        <row r="302">
          <cell r="B302">
            <v>2065</v>
          </cell>
          <cell r="C302">
            <v>0</v>
          </cell>
          <cell r="D302" t="str">
            <v>F</v>
          </cell>
          <cell r="E302" t="str">
            <v>2.1.7.1.15</v>
          </cell>
          <cell r="F302" t="str">
            <v>Joelho 45º PVC leve DN 500mm</v>
          </cell>
          <cell r="G302" t="str">
            <v>pç</v>
          </cell>
          <cell r="H302">
            <v>2</v>
          </cell>
          <cell r="I302">
            <v>582.88</v>
          </cell>
          <cell r="J302">
            <v>1165.76</v>
          </cell>
          <cell r="K302">
            <v>582.88</v>
          </cell>
          <cell r="L302">
            <v>1165.76</v>
          </cell>
        </row>
        <row r="303">
          <cell r="B303">
            <v>3260</v>
          </cell>
          <cell r="C303">
            <v>0</v>
          </cell>
          <cell r="D303" t="str">
            <v>F</v>
          </cell>
          <cell r="E303" t="str">
            <v>7.1.7.1.24</v>
          </cell>
          <cell r="F303" t="str">
            <v>Joelho 45º PVC leve DN 700mm</v>
          </cell>
          <cell r="G303" t="str">
            <v>pç</v>
          </cell>
          <cell r="H303">
            <v>1</v>
          </cell>
          <cell r="I303">
            <v>1165.76</v>
          </cell>
          <cell r="J303">
            <v>1165.76</v>
          </cell>
          <cell r="K303">
            <v>1165.76</v>
          </cell>
          <cell r="L303">
            <v>1165.76</v>
          </cell>
        </row>
        <row r="304">
          <cell r="B304">
            <v>2054</v>
          </cell>
          <cell r="C304">
            <v>0</v>
          </cell>
          <cell r="D304" t="str">
            <v>F</v>
          </cell>
          <cell r="E304" t="str">
            <v>2.1.7.1.4</v>
          </cell>
          <cell r="F304" t="str">
            <v>Junção 45º PVC JE NBR 10569 para rede coletora de esgoto DN 150mm</v>
          </cell>
          <cell r="G304" t="str">
            <v>pç</v>
          </cell>
          <cell r="H304">
            <v>162</v>
          </cell>
          <cell r="I304">
            <v>34.28</v>
          </cell>
          <cell r="J304">
            <v>5553.36</v>
          </cell>
          <cell r="K304">
            <v>34.28</v>
          </cell>
          <cell r="L304">
            <v>5553.36</v>
          </cell>
        </row>
        <row r="305">
          <cell r="B305">
            <v>2057</v>
          </cell>
          <cell r="C305">
            <v>0</v>
          </cell>
          <cell r="D305" t="str">
            <v>F</v>
          </cell>
          <cell r="E305" t="str">
            <v>2.1.7.1.7</v>
          </cell>
          <cell r="F305" t="str">
            <v>Junção 45º PVC JE NBR 10569 para rede coletora de esgoto DN 200mm</v>
          </cell>
          <cell r="G305" t="str">
            <v>pç</v>
          </cell>
          <cell r="H305">
            <v>4</v>
          </cell>
          <cell r="I305">
            <v>56.91</v>
          </cell>
          <cell r="J305">
            <v>227.64</v>
          </cell>
          <cell r="K305">
            <v>56.91</v>
          </cell>
          <cell r="L305">
            <v>227.64</v>
          </cell>
        </row>
        <row r="306">
          <cell r="B306">
            <v>3246</v>
          </cell>
          <cell r="C306">
            <v>0</v>
          </cell>
          <cell r="D306" t="str">
            <v>F</v>
          </cell>
          <cell r="E306" t="str">
            <v>7.1.7.1.10</v>
          </cell>
          <cell r="F306" t="str">
            <v>Junção 45º PVC JE NBR 10569 para rede coletora de esgoto DN 250mm</v>
          </cell>
          <cell r="G306" t="str">
            <v>pç</v>
          </cell>
          <cell r="H306">
            <v>1</v>
          </cell>
          <cell r="I306">
            <v>165.88</v>
          </cell>
          <cell r="J306">
            <v>165.88</v>
          </cell>
          <cell r="K306">
            <v>165.88</v>
          </cell>
          <cell r="L306">
            <v>165.88</v>
          </cell>
        </row>
        <row r="307">
          <cell r="B307">
            <v>3249</v>
          </cell>
          <cell r="C307">
            <v>0</v>
          </cell>
          <cell r="D307" t="str">
            <v>F</v>
          </cell>
          <cell r="E307" t="str">
            <v>7.1.7.1.13</v>
          </cell>
          <cell r="F307" t="str">
            <v>Junção 45º PVC JE NBR 10569 para rede coletora de esgoto DN 300mm</v>
          </cell>
          <cell r="G307" t="str">
            <v>pç</v>
          </cell>
          <cell r="H307">
            <v>1</v>
          </cell>
          <cell r="I307">
            <v>271.33999999999997</v>
          </cell>
          <cell r="J307">
            <v>271.33999999999997</v>
          </cell>
          <cell r="K307">
            <v>271.33999999999997</v>
          </cell>
          <cell r="L307">
            <v>271.33999999999997</v>
          </cell>
        </row>
        <row r="308">
          <cell r="B308">
            <v>2815</v>
          </cell>
          <cell r="C308">
            <v>0</v>
          </cell>
          <cell r="D308" t="str">
            <v>F</v>
          </cell>
          <cell r="E308" t="str">
            <v>5.1.7.1.4</v>
          </cell>
          <cell r="F308" t="str">
            <v>Junção 45º PVC JE NBR 10569 para rede coletora de esgoto DN 350mm</v>
          </cell>
          <cell r="G308" t="str">
            <v>pç</v>
          </cell>
          <cell r="H308">
            <v>1</v>
          </cell>
          <cell r="I308">
            <v>398.94</v>
          </cell>
          <cell r="J308">
            <v>398.94</v>
          </cell>
          <cell r="K308">
            <v>398.94</v>
          </cell>
          <cell r="L308">
            <v>398.94</v>
          </cell>
        </row>
        <row r="309">
          <cell r="B309">
            <v>2060</v>
          </cell>
          <cell r="C309">
            <v>0</v>
          </cell>
          <cell r="D309" t="str">
            <v>F</v>
          </cell>
          <cell r="E309" t="str">
            <v>2.1.7.1.10</v>
          </cell>
          <cell r="F309" t="str">
            <v>Junção 45º PVC JE NBR 10569 para rede coletora de esgoto DN 400mm</v>
          </cell>
          <cell r="G309" t="str">
            <v>pç</v>
          </cell>
          <cell r="H309">
            <v>2</v>
          </cell>
          <cell r="I309">
            <v>541.61</v>
          </cell>
          <cell r="J309">
            <v>1083.22</v>
          </cell>
          <cell r="K309">
            <v>541.61</v>
          </cell>
          <cell r="L309">
            <v>1083.22</v>
          </cell>
        </row>
        <row r="310">
          <cell r="B310">
            <v>2063</v>
          </cell>
          <cell r="C310">
            <v>0</v>
          </cell>
          <cell r="D310" t="str">
            <v>F</v>
          </cell>
          <cell r="E310" t="str">
            <v>2.1.7.1.13</v>
          </cell>
          <cell r="F310" t="str">
            <v>Junção 45º PVC JE NBR 10569 para rede coletora de esgoto DN 500mm</v>
          </cell>
          <cell r="G310" t="str">
            <v>pç</v>
          </cell>
          <cell r="H310">
            <v>2</v>
          </cell>
          <cell r="I310">
            <v>1360.04</v>
          </cell>
          <cell r="J310">
            <v>2720.08</v>
          </cell>
          <cell r="K310">
            <v>1360.04</v>
          </cell>
          <cell r="L310">
            <v>2720.08</v>
          </cell>
        </row>
        <row r="311">
          <cell r="B311">
            <v>3258</v>
          </cell>
          <cell r="C311">
            <v>0</v>
          </cell>
          <cell r="D311" t="str">
            <v>F</v>
          </cell>
          <cell r="E311" t="str">
            <v>7.1.7.1.22</v>
          </cell>
          <cell r="F311" t="str">
            <v>Junção 45º PVC JE NBR 10569 para rede coletora de esgoto DN 700mm</v>
          </cell>
          <cell r="G311" t="str">
            <v>pç</v>
          </cell>
          <cell r="H311">
            <v>1</v>
          </cell>
          <cell r="I311">
            <v>2720.08</v>
          </cell>
          <cell r="J311">
            <v>2720.08</v>
          </cell>
          <cell r="K311">
            <v>2720.08</v>
          </cell>
          <cell r="L311">
            <v>2720.08</v>
          </cell>
        </row>
        <row r="312">
          <cell r="B312">
            <v>683</v>
          </cell>
          <cell r="C312">
            <v>0</v>
          </cell>
          <cell r="D312" t="str">
            <v>F</v>
          </cell>
          <cell r="E312" t="str">
            <v>7.3.4.1.14</v>
          </cell>
          <cell r="F312" t="str">
            <v xml:space="preserve">Junta de Desmontagem FºFº DN 200mm </v>
          </cell>
          <cell r="G312" t="str">
            <v>pç</v>
          </cell>
          <cell r="H312">
            <v>4</v>
          </cell>
          <cell r="I312">
            <v>1800</v>
          </cell>
          <cell r="J312">
            <v>7200</v>
          </cell>
          <cell r="K312">
            <v>1800</v>
          </cell>
          <cell r="L312">
            <v>7200</v>
          </cell>
        </row>
        <row r="313">
          <cell r="B313">
            <v>4162</v>
          </cell>
          <cell r="C313">
            <v>0</v>
          </cell>
          <cell r="D313" t="str">
            <v>F</v>
          </cell>
          <cell r="E313" t="str">
            <v>10.7.1.1.10</v>
          </cell>
          <cell r="F313" t="str">
            <v>Junta de Desmontagem fofo PN 10 DN 200mm</v>
          </cell>
          <cell r="G313" t="str">
            <v>pc</v>
          </cell>
          <cell r="H313">
            <v>16</v>
          </cell>
          <cell r="I313">
            <v>1800</v>
          </cell>
          <cell r="J313">
            <v>28800</v>
          </cell>
          <cell r="K313">
            <v>1800</v>
          </cell>
          <cell r="L313">
            <v>28800</v>
          </cell>
        </row>
        <row r="314">
          <cell r="B314">
            <v>513</v>
          </cell>
          <cell r="C314">
            <v>0</v>
          </cell>
          <cell r="D314" t="str">
            <v>F</v>
          </cell>
          <cell r="E314" t="str">
            <v>7.2.4.1.26</v>
          </cell>
          <cell r="F314" t="str">
            <v>Junta de Desmontagem F°Fº DN 250mm</v>
          </cell>
          <cell r="G314" t="str">
            <v>pç</v>
          </cell>
          <cell r="H314">
            <v>2</v>
          </cell>
          <cell r="I314">
            <v>2400</v>
          </cell>
          <cell r="J314">
            <v>4800</v>
          </cell>
          <cell r="K314">
            <v>2400</v>
          </cell>
          <cell r="L314">
            <v>4800</v>
          </cell>
        </row>
        <row r="315">
          <cell r="B315">
            <v>2394</v>
          </cell>
          <cell r="C315">
            <v>0</v>
          </cell>
          <cell r="D315" t="str">
            <v>F</v>
          </cell>
          <cell r="E315" t="str">
            <v>3.5.10.1.17</v>
          </cell>
          <cell r="F315" t="str">
            <v>Junta de desmontagem Travada FoFo JDTA DN 100mm</v>
          </cell>
          <cell r="G315" t="str">
            <v>pç</v>
          </cell>
          <cell r="H315">
            <v>6</v>
          </cell>
          <cell r="I315">
            <v>800</v>
          </cell>
          <cell r="J315">
            <v>4800</v>
          </cell>
          <cell r="K315">
            <v>800</v>
          </cell>
          <cell r="L315">
            <v>4800</v>
          </cell>
        </row>
        <row r="316">
          <cell r="B316">
            <v>3124</v>
          </cell>
          <cell r="C316">
            <v>0</v>
          </cell>
          <cell r="D316" t="str">
            <v>F</v>
          </cell>
          <cell r="E316" t="str">
            <v>6.5.10.1.16</v>
          </cell>
          <cell r="F316" t="str">
            <v>Junta de desmontagem Travada FoFo JDTA DN 150mm</v>
          </cell>
          <cell r="G316" t="str">
            <v>pç</v>
          </cell>
          <cell r="H316">
            <v>6</v>
          </cell>
          <cell r="I316">
            <v>1300</v>
          </cell>
          <cell r="J316">
            <v>7800</v>
          </cell>
          <cell r="K316">
            <v>1300</v>
          </cell>
          <cell r="L316">
            <v>7800</v>
          </cell>
        </row>
        <row r="317">
          <cell r="B317">
            <v>2393</v>
          </cell>
          <cell r="C317">
            <v>0</v>
          </cell>
          <cell r="D317" t="str">
            <v>F</v>
          </cell>
          <cell r="E317" t="str">
            <v>3.5.10.1.16</v>
          </cell>
          <cell r="F317" t="str">
            <v>Junta de desmontagem Travada FoFo JDTA DN 200mm</v>
          </cell>
          <cell r="G317" t="str">
            <v>pç</v>
          </cell>
          <cell r="H317">
            <v>5</v>
          </cell>
          <cell r="I317">
            <v>1800</v>
          </cell>
          <cell r="J317">
            <v>9000</v>
          </cell>
          <cell r="K317">
            <v>1800</v>
          </cell>
          <cell r="L317">
            <v>9000</v>
          </cell>
        </row>
        <row r="318">
          <cell r="B318">
            <v>3472</v>
          </cell>
          <cell r="C318">
            <v>0</v>
          </cell>
          <cell r="D318" t="str">
            <v>F</v>
          </cell>
          <cell r="E318" t="str">
            <v>7.5.10.1.15</v>
          </cell>
          <cell r="F318" t="str">
            <v>Junta de desmontagem Travada FoFo JDTA DN 400mm</v>
          </cell>
          <cell r="G318" t="str">
            <v>pç</v>
          </cell>
          <cell r="H318">
            <v>2</v>
          </cell>
          <cell r="I318">
            <v>5600</v>
          </cell>
          <cell r="J318">
            <v>11200</v>
          </cell>
          <cell r="K318">
            <v>5600</v>
          </cell>
          <cell r="L318">
            <v>11200</v>
          </cell>
        </row>
        <row r="319">
          <cell r="B319">
            <v>202</v>
          </cell>
          <cell r="C319">
            <v>0</v>
          </cell>
          <cell r="D319" t="str">
            <v>F</v>
          </cell>
          <cell r="E319" t="str">
            <v>4.4.1.10</v>
          </cell>
          <cell r="F319" t="str">
            <v xml:space="preserve">Junta de montagem tipo Gibault aço DN 600 </v>
          </cell>
          <cell r="G319" t="str">
            <v>pc</v>
          </cell>
          <cell r="H319">
            <v>2</v>
          </cell>
          <cell r="I319">
            <v>2223.7199999999998</v>
          </cell>
          <cell r="J319">
            <v>4447.4399999999996</v>
          </cell>
          <cell r="K319">
            <v>2223.7199999999998</v>
          </cell>
          <cell r="L319">
            <v>4447.4399999999996</v>
          </cell>
        </row>
        <row r="320">
          <cell r="B320">
            <v>123</v>
          </cell>
          <cell r="C320">
            <v>0</v>
          </cell>
          <cell r="D320" t="str">
            <v>F</v>
          </cell>
          <cell r="E320" t="str">
            <v>3.3.1.15</v>
          </cell>
          <cell r="F320" t="str">
            <v>Junta Gibault FoFo, DN 100   9,000 kg</v>
          </cell>
          <cell r="G320" t="str">
            <v>un</v>
          </cell>
          <cell r="H320">
            <v>1</v>
          </cell>
          <cell r="I320">
            <v>143.97999999999999</v>
          </cell>
          <cell r="J320">
            <v>143.97999999999999</v>
          </cell>
          <cell r="K320">
            <v>143.97999999999999</v>
          </cell>
          <cell r="L320">
            <v>143.97999999999999</v>
          </cell>
        </row>
        <row r="321">
          <cell r="B321">
            <v>1102</v>
          </cell>
          <cell r="C321">
            <v>0</v>
          </cell>
          <cell r="D321" t="str">
            <v>F</v>
          </cell>
          <cell r="E321" t="str">
            <v>8.3.1.8</v>
          </cell>
          <cell r="F321" t="str">
            <v>Junta Gibault fofo dn 300 34,000 kg</v>
          </cell>
          <cell r="G321" t="str">
            <v>pc</v>
          </cell>
          <cell r="H321">
            <v>8</v>
          </cell>
          <cell r="I321">
            <v>592.28</v>
          </cell>
          <cell r="J321">
            <v>4738.24</v>
          </cell>
          <cell r="K321">
            <v>592.28</v>
          </cell>
          <cell r="L321">
            <v>4738.24</v>
          </cell>
        </row>
        <row r="322">
          <cell r="B322">
            <v>203</v>
          </cell>
          <cell r="C322">
            <v>0</v>
          </cell>
          <cell r="D322" t="str">
            <v>F</v>
          </cell>
          <cell r="E322" t="str">
            <v>4.4.1.11</v>
          </cell>
          <cell r="F322" t="str">
            <v xml:space="preserve">Junta tipo dresser aço DN 1000 </v>
          </cell>
          <cell r="G322" t="str">
            <v>pc</v>
          </cell>
          <cell r="H322">
            <v>1</v>
          </cell>
          <cell r="I322">
            <v>9600</v>
          </cell>
          <cell r="J322">
            <v>9600</v>
          </cell>
          <cell r="K322">
            <v>9600</v>
          </cell>
          <cell r="L322">
            <v>9600</v>
          </cell>
        </row>
        <row r="323">
          <cell r="B323">
            <v>1632</v>
          </cell>
          <cell r="C323">
            <v>0</v>
          </cell>
          <cell r="D323" t="str">
            <v>F</v>
          </cell>
          <cell r="E323" t="str">
            <v>15.2.2.23</v>
          </cell>
          <cell r="F323" t="str">
            <v>Lâmpada fluorescente compacta 15W</v>
          </cell>
          <cell r="G323" t="str">
            <v>un</v>
          </cell>
          <cell r="H323">
            <v>4</v>
          </cell>
          <cell r="I323">
            <v>6.24</v>
          </cell>
          <cell r="J323">
            <v>24.96</v>
          </cell>
          <cell r="K323">
            <v>6.24</v>
          </cell>
          <cell r="L323">
            <v>24.96</v>
          </cell>
        </row>
        <row r="324">
          <cell r="B324">
            <v>1591</v>
          </cell>
          <cell r="C324">
            <v>0</v>
          </cell>
          <cell r="D324" t="str">
            <v>F</v>
          </cell>
          <cell r="E324" t="str">
            <v>15.1.1.10</v>
          </cell>
          <cell r="F324" t="str">
            <v>Lâmpada fluorescente tubular  32W - 127V</v>
          </cell>
          <cell r="G324" t="str">
            <v>un</v>
          </cell>
          <cell r="H324">
            <v>42</v>
          </cell>
          <cell r="I324">
            <v>7.23</v>
          </cell>
          <cell r="J324">
            <v>303.66000000000003</v>
          </cell>
          <cell r="K324">
            <v>7.23</v>
          </cell>
          <cell r="L324">
            <v>303.66000000000003</v>
          </cell>
        </row>
        <row r="325">
          <cell r="B325">
            <v>1666</v>
          </cell>
          <cell r="C325">
            <v>0</v>
          </cell>
          <cell r="D325" t="str">
            <v>F</v>
          </cell>
          <cell r="E325" t="str">
            <v>15.3.1.14</v>
          </cell>
          <cell r="F325" t="str">
            <v>Lâmpada mista 160W - 220V</v>
          </cell>
          <cell r="G325" t="str">
            <v>un</v>
          </cell>
          <cell r="H325">
            <v>22</v>
          </cell>
          <cell r="I325">
            <v>20.85</v>
          </cell>
          <cell r="J325">
            <v>458.7</v>
          </cell>
          <cell r="K325">
            <v>20.85</v>
          </cell>
          <cell r="L325">
            <v>458.7</v>
          </cell>
        </row>
        <row r="326">
          <cell r="B326">
            <v>4429</v>
          </cell>
          <cell r="C326">
            <v>0</v>
          </cell>
          <cell r="D326" t="str">
            <v>F</v>
          </cell>
          <cell r="E326" t="str">
            <v>12.2.1.1</v>
          </cell>
          <cell r="F326" t="str">
            <v>Lampada vapor sodio 150w</v>
          </cell>
          <cell r="G326" t="str">
            <v>un</v>
          </cell>
          <cell r="H326">
            <v>23</v>
          </cell>
          <cell r="I326">
            <v>57.38</v>
          </cell>
          <cell r="J326">
            <v>1319.74</v>
          </cell>
          <cell r="K326">
            <v>57.38</v>
          </cell>
          <cell r="L326">
            <v>1319.74</v>
          </cell>
        </row>
        <row r="327">
          <cell r="B327">
            <v>1635</v>
          </cell>
          <cell r="C327">
            <v>0</v>
          </cell>
          <cell r="D327" t="str">
            <v>F</v>
          </cell>
          <cell r="E327" t="str">
            <v>15.2.2.26</v>
          </cell>
          <cell r="F327" t="str">
            <v xml:space="preserve">Luminária de embutir para 1 lâmpada fluorescente compacta 15W </v>
          </cell>
          <cell r="G327" t="str">
            <v>un</v>
          </cell>
          <cell r="H327">
            <v>4</v>
          </cell>
          <cell r="I327">
            <v>43</v>
          </cell>
          <cell r="J327">
            <v>172</v>
          </cell>
          <cell r="K327">
            <v>43</v>
          </cell>
          <cell r="L327">
            <v>172</v>
          </cell>
        </row>
        <row r="328">
          <cell r="B328">
            <v>1592</v>
          </cell>
          <cell r="C328">
            <v>0</v>
          </cell>
          <cell r="D328" t="str">
            <v>F</v>
          </cell>
          <cell r="E328" t="str">
            <v>15.1.1.11</v>
          </cell>
          <cell r="F328" t="str">
            <v xml:space="preserve">Luminária de embutir para 2 lâmpadas fluorescentes tubulares 32W </v>
          </cell>
          <cell r="G328" t="str">
            <v>un</v>
          </cell>
          <cell r="H328">
            <v>21</v>
          </cell>
          <cell r="I328">
            <v>64.599999999999994</v>
          </cell>
          <cell r="J328">
            <v>1356.6</v>
          </cell>
          <cell r="K328">
            <v>64.599999999999994</v>
          </cell>
          <cell r="L328">
            <v>1356.6</v>
          </cell>
        </row>
        <row r="329">
          <cell r="B329">
            <v>4428</v>
          </cell>
          <cell r="C329">
            <v>0</v>
          </cell>
          <cell r="D329" t="str">
            <v>F</v>
          </cell>
          <cell r="E329" t="str">
            <v>12.2.1.1</v>
          </cell>
          <cell r="F329" t="str">
            <v>Luminária fechada (ip-65) para lâmpada vapor de sódio 150w</v>
          </cell>
          <cell r="G329" t="str">
            <v>un</v>
          </cell>
          <cell r="H329">
            <v>23</v>
          </cell>
          <cell r="I329">
            <v>453.06</v>
          </cell>
          <cell r="J329">
            <v>10420.379999999999</v>
          </cell>
          <cell r="K329">
            <v>453.06</v>
          </cell>
          <cell r="L329">
            <v>10420.379999999999</v>
          </cell>
        </row>
        <row r="330">
          <cell r="B330">
            <v>1387</v>
          </cell>
          <cell r="C330">
            <v>0</v>
          </cell>
          <cell r="D330" t="str">
            <v>F</v>
          </cell>
          <cell r="E330" t="str">
            <v>12.4.5</v>
          </cell>
          <cell r="F330" t="str">
            <v>Luva FoFo JGS DN 100 5,400 kg</v>
          </cell>
          <cell r="G330" t="str">
            <v>pç</v>
          </cell>
          <cell r="H330">
            <v>4</v>
          </cell>
          <cell r="I330">
            <v>170.14</v>
          </cell>
          <cell r="J330">
            <v>680.56</v>
          </cell>
          <cell r="K330">
            <v>170.14</v>
          </cell>
          <cell r="L330">
            <v>680.56</v>
          </cell>
        </row>
        <row r="331">
          <cell r="B331">
            <v>1477</v>
          </cell>
          <cell r="C331">
            <v>0</v>
          </cell>
          <cell r="D331" t="str">
            <v>F</v>
          </cell>
          <cell r="E331" t="str">
            <v>13.4.12</v>
          </cell>
          <cell r="F331" t="str">
            <v>Luva em fofo JGS pn10 DN 100 11,800 kg</v>
          </cell>
          <cell r="G331" t="str">
            <v>pç</v>
          </cell>
          <cell r="H331">
            <v>4</v>
          </cell>
          <cell r="I331">
            <v>170.14</v>
          </cell>
          <cell r="J331">
            <v>680.56</v>
          </cell>
          <cell r="K331">
            <v>170.14</v>
          </cell>
          <cell r="L331">
            <v>680.56</v>
          </cell>
        </row>
        <row r="332">
          <cell r="B332">
            <v>1478</v>
          </cell>
          <cell r="C332">
            <v>0</v>
          </cell>
          <cell r="D332" t="str">
            <v>F</v>
          </cell>
          <cell r="E332" t="str">
            <v>13.4.13</v>
          </cell>
          <cell r="F332" t="str">
            <v>Luva em fofo JGS pn10 DN 150 18,700 kg</v>
          </cell>
          <cell r="G332" t="str">
            <v>pç</v>
          </cell>
          <cell r="H332">
            <v>3</v>
          </cell>
          <cell r="I332">
            <v>228.49</v>
          </cell>
          <cell r="J332">
            <v>685.47</v>
          </cell>
          <cell r="K332">
            <v>228.49</v>
          </cell>
          <cell r="L332">
            <v>685.47</v>
          </cell>
        </row>
        <row r="333">
          <cell r="B333">
            <v>1389</v>
          </cell>
          <cell r="C333">
            <v>0</v>
          </cell>
          <cell r="D333" t="str">
            <v>F</v>
          </cell>
          <cell r="E333" t="str">
            <v>12.4.7</v>
          </cell>
          <cell r="F333" t="str">
            <v>Luva FoFo JGS DN 300 46,300 kg</v>
          </cell>
          <cell r="G333" t="str">
            <v>pç</v>
          </cell>
          <cell r="H333">
            <v>1</v>
          </cell>
          <cell r="I333">
            <v>605.28</v>
          </cell>
          <cell r="J333">
            <v>605.28</v>
          </cell>
          <cell r="K333">
            <v>605.28</v>
          </cell>
          <cell r="L333">
            <v>605.28</v>
          </cell>
        </row>
        <row r="334">
          <cell r="B334">
            <v>412</v>
          </cell>
          <cell r="C334">
            <v>0</v>
          </cell>
          <cell r="D334" t="str">
            <v>F</v>
          </cell>
          <cell r="E334" t="str">
            <v>7.1.5.1</v>
          </cell>
          <cell r="F334" t="str">
            <v>Luva de correr c/ bolsas jm FoFo DN 500 je  172,300kg</v>
          </cell>
          <cell r="G334" t="str">
            <v>pc</v>
          </cell>
          <cell r="H334">
            <v>1</v>
          </cell>
          <cell r="I334">
            <v>6030.5</v>
          </cell>
          <cell r="J334">
            <v>6030.5</v>
          </cell>
          <cell r="K334">
            <v>6030.5</v>
          </cell>
          <cell r="L334">
            <v>6030.5</v>
          </cell>
        </row>
        <row r="335">
          <cell r="B335">
            <v>1716</v>
          </cell>
          <cell r="C335">
            <v>0</v>
          </cell>
          <cell r="D335" t="str">
            <v>F</v>
          </cell>
          <cell r="E335" t="str">
            <v>15.5.1.26</v>
          </cell>
          <cell r="F335" t="str">
            <v>Luva de PVC rígido rosqueável DN 3/4"</v>
          </cell>
          <cell r="G335" t="str">
            <v>un</v>
          </cell>
          <cell r="H335">
            <v>24</v>
          </cell>
          <cell r="I335">
            <v>1.6</v>
          </cell>
          <cell r="J335">
            <v>38.4</v>
          </cell>
          <cell r="K335">
            <v>1.6</v>
          </cell>
          <cell r="L335">
            <v>38.4</v>
          </cell>
        </row>
        <row r="336">
          <cell r="B336">
            <v>1616</v>
          </cell>
          <cell r="C336">
            <v>0</v>
          </cell>
          <cell r="D336" t="str">
            <v>F</v>
          </cell>
          <cell r="E336" t="str">
            <v>15.2.2.7</v>
          </cell>
          <cell r="F336" t="str">
            <v>Luva pvc roscavel para eletroduto 3/4"</v>
          </cell>
          <cell r="G336" t="str">
            <v>un</v>
          </cell>
          <cell r="H336">
            <v>223</v>
          </cell>
          <cell r="I336">
            <v>1.6</v>
          </cell>
          <cell r="J336">
            <v>356.8</v>
          </cell>
          <cell r="K336">
            <v>1.6</v>
          </cell>
          <cell r="L336">
            <v>356.8</v>
          </cell>
        </row>
        <row r="337">
          <cell r="B337">
            <v>1664</v>
          </cell>
          <cell r="C337">
            <v>0</v>
          </cell>
          <cell r="D337" t="str">
            <v>F</v>
          </cell>
          <cell r="E337" t="str">
            <v>15.3.1.12</v>
          </cell>
          <cell r="F337" t="str">
            <v>Luva de PVC rígido rosqueável DN 1"</v>
          </cell>
          <cell r="G337" t="str">
            <v>un</v>
          </cell>
          <cell r="H337">
            <v>250</v>
          </cell>
          <cell r="I337">
            <v>2.02</v>
          </cell>
          <cell r="J337">
            <v>505</v>
          </cell>
          <cell r="K337">
            <v>2.02</v>
          </cell>
          <cell r="L337">
            <v>505</v>
          </cell>
        </row>
        <row r="338">
          <cell r="B338">
            <v>1619</v>
          </cell>
          <cell r="C338">
            <v>0</v>
          </cell>
          <cell r="D338" t="str">
            <v>F</v>
          </cell>
          <cell r="E338" t="str">
            <v>15.2.2.10</v>
          </cell>
          <cell r="F338" t="str">
            <v>Luva para eletroduto em pvc 1"</v>
          </cell>
          <cell r="G338" t="str">
            <v>un</v>
          </cell>
          <cell r="H338">
            <v>10</v>
          </cell>
          <cell r="I338">
            <v>2.02</v>
          </cell>
          <cell r="J338">
            <v>20.2</v>
          </cell>
          <cell r="K338">
            <v>2.02</v>
          </cell>
          <cell r="L338">
            <v>20.2</v>
          </cell>
        </row>
        <row r="339">
          <cell r="B339">
            <v>4726</v>
          </cell>
          <cell r="C339">
            <v>0</v>
          </cell>
          <cell r="D339" t="str">
            <v>F</v>
          </cell>
          <cell r="E339" t="str">
            <v>12.3.4.1.12</v>
          </cell>
          <cell r="F339" t="str">
            <v>Luva de PVC rígido rosqueável DN 1 1/2"</v>
          </cell>
          <cell r="G339" t="str">
            <v>un</v>
          </cell>
          <cell r="H339">
            <v>46</v>
          </cell>
          <cell r="I339">
            <v>4.26</v>
          </cell>
          <cell r="J339">
            <v>195.96</v>
          </cell>
          <cell r="K339">
            <v>4.26</v>
          </cell>
          <cell r="L339">
            <v>195.96</v>
          </cell>
        </row>
        <row r="340">
          <cell r="B340">
            <v>4636</v>
          </cell>
          <cell r="C340">
            <v>0</v>
          </cell>
          <cell r="D340" t="str">
            <v>F</v>
          </cell>
          <cell r="E340" t="str">
            <v>12.3.1.1.12</v>
          </cell>
          <cell r="F340" t="str">
            <v>Luva de PVC rígido rosqueável DN 2"</v>
          </cell>
          <cell r="G340" t="str">
            <v>un</v>
          </cell>
          <cell r="H340">
            <v>6</v>
          </cell>
          <cell r="I340">
            <v>6.86</v>
          </cell>
          <cell r="J340">
            <v>41.16</v>
          </cell>
          <cell r="K340">
            <v>6.86</v>
          </cell>
          <cell r="L340">
            <v>41.16</v>
          </cell>
        </row>
        <row r="341">
          <cell r="B341">
            <v>4410</v>
          </cell>
          <cell r="C341">
            <v>0</v>
          </cell>
          <cell r="D341" t="str">
            <v>F</v>
          </cell>
          <cell r="E341" t="str">
            <v>12.2.1.1</v>
          </cell>
          <cell r="F341" t="str">
            <v>Luva para eletroduto de pvc rígido rosqueado ø 3"</v>
          </cell>
          <cell r="G341" t="str">
            <v>un</v>
          </cell>
          <cell r="H341">
            <v>22</v>
          </cell>
          <cell r="I341">
            <v>22.8</v>
          </cell>
          <cell r="J341">
            <v>501.6</v>
          </cell>
          <cell r="K341">
            <v>22.8</v>
          </cell>
          <cell r="L341">
            <v>501.6</v>
          </cell>
        </row>
        <row r="342">
          <cell r="B342">
            <v>1720</v>
          </cell>
          <cell r="C342">
            <v>0</v>
          </cell>
          <cell r="D342" t="str">
            <v>F</v>
          </cell>
          <cell r="E342" t="str">
            <v>15.5.1.30</v>
          </cell>
          <cell r="F342" t="str">
            <v>Luva de PVC rígido rosqueável DN 4"</v>
          </cell>
          <cell r="G342" t="str">
            <v>un</v>
          </cell>
          <cell r="H342">
            <v>24</v>
          </cell>
          <cell r="I342">
            <v>44.29</v>
          </cell>
          <cell r="J342">
            <v>1062.96</v>
          </cell>
          <cell r="K342">
            <v>44.29</v>
          </cell>
          <cell r="L342">
            <v>1062.96</v>
          </cell>
        </row>
        <row r="343">
          <cell r="B343">
            <v>1698</v>
          </cell>
          <cell r="C343">
            <v>0</v>
          </cell>
          <cell r="D343" t="str">
            <v>F</v>
          </cell>
          <cell r="E343" t="str">
            <v>15.5.1.8</v>
          </cell>
          <cell r="F343" t="str">
            <v>Mão francesa chata galvanizada 700mm</v>
          </cell>
          <cell r="G343" t="str">
            <v>un</v>
          </cell>
          <cell r="H343">
            <v>36</v>
          </cell>
          <cell r="I343">
            <v>10.38</v>
          </cell>
          <cell r="J343">
            <v>373.68</v>
          </cell>
          <cell r="K343">
            <v>10.38</v>
          </cell>
          <cell r="L343">
            <v>373.68</v>
          </cell>
        </row>
        <row r="344">
          <cell r="B344">
            <v>682</v>
          </cell>
          <cell r="C344">
            <v>0</v>
          </cell>
          <cell r="D344" t="str">
            <v>F</v>
          </cell>
          <cell r="E344" t="str">
            <v>7.3.4.1.13</v>
          </cell>
          <cell r="F344" t="str">
            <v>Medidor de vazão tipo turbina, sistema de medição por contador mecânico/transmissor eletro - ótico p/ PLC DN 200mm FºFº</v>
          </cell>
          <cell r="G344" t="str">
            <v>pç</v>
          </cell>
          <cell r="H344">
            <v>2</v>
          </cell>
          <cell r="I344">
            <v>18200</v>
          </cell>
          <cell r="J344">
            <v>36400</v>
          </cell>
          <cell r="K344">
            <v>18200</v>
          </cell>
          <cell r="L344">
            <v>36400</v>
          </cell>
        </row>
        <row r="345">
          <cell r="B345">
            <v>512</v>
          </cell>
          <cell r="C345">
            <v>0</v>
          </cell>
          <cell r="D345" t="str">
            <v>F</v>
          </cell>
          <cell r="E345" t="str">
            <v>7.2.4.1.25</v>
          </cell>
          <cell r="F345" t="str">
            <v>Medidor de vazão tipo turbina, sistema de medição por contador mecânico/transmissor eletro - ótico p/ PLC DN 250mm FºFº</v>
          </cell>
          <cell r="G345" t="str">
            <v>pç</v>
          </cell>
          <cell r="H345">
            <v>1</v>
          </cell>
          <cell r="I345">
            <v>24800</v>
          </cell>
          <cell r="J345">
            <v>24800</v>
          </cell>
          <cell r="K345">
            <v>24800</v>
          </cell>
          <cell r="L345">
            <v>24800</v>
          </cell>
        </row>
        <row r="346">
          <cell r="B346">
            <v>1638</v>
          </cell>
          <cell r="C346">
            <v>0</v>
          </cell>
          <cell r="D346" t="str">
            <v>F</v>
          </cell>
          <cell r="E346" t="str">
            <v>15.2.2.29</v>
          </cell>
          <cell r="F346" t="str">
            <v>Minidisjuntor monopolar - Padrão VDE - 500V - 10A - 5kA</v>
          </cell>
          <cell r="G346" t="str">
            <v>un</v>
          </cell>
          <cell r="H346">
            <v>10</v>
          </cell>
          <cell r="I346">
            <v>13.48</v>
          </cell>
          <cell r="J346">
            <v>134.80000000000001</v>
          </cell>
          <cell r="K346">
            <v>13.48</v>
          </cell>
          <cell r="L346">
            <v>134.80000000000001</v>
          </cell>
        </row>
        <row r="347">
          <cell r="B347">
            <v>1673</v>
          </cell>
          <cell r="C347">
            <v>0</v>
          </cell>
          <cell r="D347" t="str">
            <v>F</v>
          </cell>
          <cell r="E347" t="str">
            <v>15.3.1.21</v>
          </cell>
          <cell r="F347" t="str">
            <v>Minidisjuntor monopolar - Padrão VDE - 500V - 10A - 10kA</v>
          </cell>
          <cell r="G347" t="str">
            <v>un</v>
          </cell>
          <cell r="H347">
            <v>3</v>
          </cell>
          <cell r="I347">
            <v>18.2</v>
          </cell>
          <cell r="J347">
            <v>54.6</v>
          </cell>
          <cell r="K347">
            <v>18.2</v>
          </cell>
          <cell r="L347">
            <v>54.6</v>
          </cell>
        </row>
        <row r="348">
          <cell r="B348">
            <v>1674</v>
          </cell>
          <cell r="C348">
            <v>0</v>
          </cell>
          <cell r="D348" t="str">
            <v>F</v>
          </cell>
          <cell r="E348" t="str">
            <v>15.3.1.22</v>
          </cell>
          <cell r="F348" t="str">
            <v>Minidisjuntor tripolar - Padrão VDE - 500V - 16A - 10kA</v>
          </cell>
          <cell r="G348" t="str">
            <v>un</v>
          </cell>
          <cell r="H348">
            <v>1</v>
          </cell>
          <cell r="I348">
            <v>72.14</v>
          </cell>
          <cell r="J348">
            <v>72.14</v>
          </cell>
          <cell r="K348">
            <v>72.14</v>
          </cell>
          <cell r="L348">
            <v>72.14</v>
          </cell>
        </row>
        <row r="349">
          <cell r="B349">
            <v>1639</v>
          </cell>
          <cell r="C349">
            <v>0</v>
          </cell>
          <cell r="D349" t="str">
            <v>F</v>
          </cell>
          <cell r="E349" t="str">
            <v>15.2.2.30</v>
          </cell>
          <cell r="F349" t="str">
            <v>Minidisjuntor tripolar - Padrão VDE - 500V - 20A - 10kA</v>
          </cell>
          <cell r="G349" t="str">
            <v>un</v>
          </cell>
          <cell r="H349">
            <v>1</v>
          </cell>
          <cell r="I349">
            <v>97.4</v>
          </cell>
          <cell r="J349">
            <v>97.4</v>
          </cell>
          <cell r="K349">
            <v>97.4</v>
          </cell>
          <cell r="L349">
            <v>97.4</v>
          </cell>
        </row>
        <row r="350">
          <cell r="B350">
            <v>1114</v>
          </cell>
          <cell r="C350">
            <v>0</v>
          </cell>
          <cell r="D350" t="str">
            <v>F</v>
          </cell>
          <cell r="E350" t="str">
            <v>8.3.2.5</v>
          </cell>
          <cell r="F350" t="str">
            <v>Modulo 8 entradas analógicas 4~20 ma</v>
          </cell>
          <cell r="G350" t="str">
            <v>un</v>
          </cell>
          <cell r="H350">
            <v>3</v>
          </cell>
          <cell r="I350">
            <v>6430</v>
          </cell>
          <cell r="J350">
            <v>19290</v>
          </cell>
          <cell r="K350">
            <v>6430</v>
          </cell>
          <cell r="L350">
            <v>19290</v>
          </cell>
        </row>
        <row r="351">
          <cell r="B351">
            <v>1112</v>
          </cell>
          <cell r="C351">
            <v>0</v>
          </cell>
          <cell r="D351" t="str">
            <v>F</v>
          </cell>
          <cell r="E351" t="str">
            <v>8.3.2.3</v>
          </cell>
          <cell r="F351" t="str">
            <v>Modulo 16 entradas digitais plc</v>
          </cell>
          <cell r="G351" t="str">
            <v>un</v>
          </cell>
          <cell r="H351">
            <v>3</v>
          </cell>
          <cell r="I351">
            <v>3420</v>
          </cell>
          <cell r="J351">
            <v>10260</v>
          </cell>
          <cell r="K351">
            <v>3420</v>
          </cell>
          <cell r="L351">
            <v>10260</v>
          </cell>
        </row>
        <row r="352">
          <cell r="B352">
            <v>1115</v>
          </cell>
          <cell r="C352">
            <v>0</v>
          </cell>
          <cell r="D352" t="str">
            <v>F</v>
          </cell>
          <cell r="E352" t="str">
            <v>8.3.2.6</v>
          </cell>
          <cell r="F352" t="str">
            <v>Modulo 4 saídas analógicas 4~20 ma</v>
          </cell>
          <cell r="G352" t="str">
            <v>un</v>
          </cell>
          <cell r="H352">
            <v>3</v>
          </cell>
          <cell r="I352">
            <v>6530</v>
          </cell>
          <cell r="J352">
            <v>19590</v>
          </cell>
          <cell r="K352">
            <v>6530</v>
          </cell>
          <cell r="L352">
            <v>19590</v>
          </cell>
        </row>
        <row r="353">
          <cell r="B353">
            <v>1113</v>
          </cell>
          <cell r="C353">
            <v>0</v>
          </cell>
          <cell r="D353" t="str">
            <v>F</v>
          </cell>
          <cell r="E353" t="str">
            <v>8.3.2.4</v>
          </cell>
          <cell r="F353" t="str">
            <v>Modulo 8 saídas plc lc-700 smar m-120</v>
          </cell>
          <cell r="G353" t="str">
            <v>un</v>
          </cell>
          <cell r="H353">
            <v>3</v>
          </cell>
          <cell r="I353">
            <v>3174.86</v>
          </cell>
          <cell r="J353">
            <v>9524.58</v>
          </cell>
          <cell r="K353">
            <v>3174.86</v>
          </cell>
          <cell r="L353">
            <v>9524.58</v>
          </cell>
        </row>
        <row r="354">
          <cell r="B354">
            <v>1110</v>
          </cell>
          <cell r="C354">
            <v>0</v>
          </cell>
          <cell r="D354" t="str">
            <v>F</v>
          </cell>
          <cell r="E354" t="str">
            <v>8.3.2.1</v>
          </cell>
          <cell r="F354" t="str">
            <v>Modulo cpu plc</v>
          </cell>
          <cell r="G354" t="str">
            <v>un</v>
          </cell>
          <cell r="H354">
            <v>3</v>
          </cell>
          <cell r="I354">
            <v>27537</v>
          </cell>
          <cell r="J354">
            <v>82611</v>
          </cell>
          <cell r="K354">
            <v>27537</v>
          </cell>
          <cell r="L354">
            <v>82611</v>
          </cell>
        </row>
        <row r="355">
          <cell r="B355">
            <v>1111</v>
          </cell>
          <cell r="C355">
            <v>0</v>
          </cell>
          <cell r="D355" t="str">
            <v>F</v>
          </cell>
          <cell r="E355" t="str">
            <v>8.3.2.2</v>
          </cell>
          <cell r="F355" t="str">
            <v>Modulo fonte plc</v>
          </cell>
          <cell r="G355" t="str">
            <v>un</v>
          </cell>
          <cell r="H355">
            <v>3</v>
          </cell>
          <cell r="I355">
            <v>1800</v>
          </cell>
          <cell r="J355">
            <v>5400</v>
          </cell>
          <cell r="K355">
            <v>1800</v>
          </cell>
          <cell r="L355">
            <v>5400</v>
          </cell>
        </row>
        <row r="356">
          <cell r="B356">
            <v>1118</v>
          </cell>
          <cell r="C356">
            <v>0</v>
          </cell>
          <cell r="D356" t="str">
            <v>F</v>
          </cell>
          <cell r="E356" t="str">
            <v>8.3.2.9</v>
          </cell>
          <cell r="F356" t="str">
            <v>No break microprocessado 1kva entrada 220vca saída 127vcc</v>
          </cell>
          <cell r="G356" t="str">
            <v>un</v>
          </cell>
          <cell r="H356">
            <v>6</v>
          </cell>
          <cell r="I356">
            <v>3200</v>
          </cell>
          <cell r="J356">
            <v>19200</v>
          </cell>
          <cell r="K356">
            <v>3200</v>
          </cell>
          <cell r="L356">
            <v>19200</v>
          </cell>
        </row>
        <row r="357">
          <cell r="B357">
            <v>1696</v>
          </cell>
          <cell r="C357">
            <v>0</v>
          </cell>
          <cell r="D357" t="str">
            <v>F</v>
          </cell>
          <cell r="E357" t="str">
            <v>15.5.1.6</v>
          </cell>
          <cell r="F357" t="str">
            <v>Olhal para parafuso de 16mm galvanizado</v>
          </cell>
          <cell r="G357" t="str">
            <v>un</v>
          </cell>
          <cell r="H357">
            <v>27</v>
          </cell>
          <cell r="I357">
            <v>8.26</v>
          </cell>
          <cell r="J357">
            <v>223.02</v>
          </cell>
          <cell r="K357">
            <v>8.26</v>
          </cell>
          <cell r="L357">
            <v>223.02</v>
          </cell>
        </row>
        <row r="358">
          <cell r="B358">
            <v>1601</v>
          </cell>
          <cell r="C358">
            <v>0</v>
          </cell>
          <cell r="D358" t="str">
            <v>F</v>
          </cell>
          <cell r="E358" t="str">
            <v>15.2.1.1</v>
          </cell>
          <cell r="F358" t="str">
            <v>Painel de automação com fonte,nobreak,disjuntores de proteção geral,chave micro switch para acionamento da lampada de 9W com suporte de montagem,tomada 2P+T em cx de sobrepor,bornes para 24Vcc e bornes para 220 e 127 , dois protetores de surto monofásicos</v>
          </cell>
          <cell r="G358" t="str">
            <v>un</v>
          </cell>
          <cell r="H358">
            <v>1</v>
          </cell>
          <cell r="I358">
            <v>50000</v>
          </cell>
          <cell r="J358">
            <v>50000</v>
          </cell>
          <cell r="K358">
            <v>50000</v>
          </cell>
          <cell r="L358">
            <v>50000</v>
          </cell>
        </row>
        <row r="359">
          <cell r="B359">
            <v>5495</v>
          </cell>
          <cell r="C359">
            <v>0</v>
          </cell>
          <cell r="D359" t="str">
            <v>F</v>
          </cell>
          <cell r="E359" t="str">
            <v>12.6.4.1.28</v>
          </cell>
          <cell r="F359" t="str">
            <v>Painel de Automação composto por:</v>
          </cell>
          <cell r="G359" t="str">
            <v>un</v>
          </cell>
          <cell r="H359">
            <v>2</v>
          </cell>
          <cell r="I359">
            <v>32000</v>
          </cell>
          <cell r="J359">
            <v>64000</v>
          </cell>
          <cell r="K359">
            <v>32000</v>
          </cell>
          <cell r="L359">
            <v>64000</v>
          </cell>
        </row>
        <row r="360">
          <cell r="B360">
            <v>5036</v>
          </cell>
          <cell r="C360">
            <v>0</v>
          </cell>
          <cell r="D360" t="str">
            <v>F</v>
          </cell>
          <cell r="E360" t="str">
            <v>12.4.4.1.28</v>
          </cell>
          <cell r="F360" t="str">
            <v>Painel de Automação composto por:</v>
          </cell>
          <cell r="G360" t="str">
            <v>un</v>
          </cell>
          <cell r="H360">
            <v>1</v>
          </cell>
          <cell r="I360">
            <v>32400</v>
          </cell>
          <cell r="J360">
            <v>32400</v>
          </cell>
          <cell r="K360">
            <v>32400</v>
          </cell>
          <cell r="L360">
            <v>32400</v>
          </cell>
        </row>
        <row r="361">
          <cell r="B361">
            <v>4585</v>
          </cell>
          <cell r="C361">
            <v>0</v>
          </cell>
          <cell r="D361" t="str">
            <v>F</v>
          </cell>
          <cell r="E361" t="str">
            <v>12.2.4.1.28</v>
          </cell>
          <cell r="F361" t="str">
            <v>Painel de Automação composto por:</v>
          </cell>
          <cell r="G361" t="str">
            <v>un</v>
          </cell>
          <cell r="H361">
            <v>1</v>
          </cell>
          <cell r="I361">
            <v>35600</v>
          </cell>
          <cell r="J361">
            <v>35600</v>
          </cell>
          <cell r="K361">
            <v>35600</v>
          </cell>
          <cell r="L361">
            <v>35600</v>
          </cell>
        </row>
        <row r="362">
          <cell r="B362">
            <v>4811</v>
          </cell>
          <cell r="C362">
            <v>0</v>
          </cell>
          <cell r="D362" t="str">
            <v>F</v>
          </cell>
          <cell r="E362" t="str">
            <v>12.3.4.1.28</v>
          </cell>
          <cell r="F362" t="str">
            <v>Painel de Automação composto por:</v>
          </cell>
          <cell r="G362" t="str">
            <v>un</v>
          </cell>
          <cell r="H362">
            <v>1</v>
          </cell>
          <cell r="I362">
            <v>46440</v>
          </cell>
          <cell r="J362">
            <v>46440</v>
          </cell>
          <cell r="K362">
            <v>46440</v>
          </cell>
          <cell r="L362">
            <v>46440</v>
          </cell>
        </row>
        <row r="363">
          <cell r="B363">
            <v>5269</v>
          </cell>
          <cell r="C363">
            <v>0</v>
          </cell>
          <cell r="D363" t="str">
            <v>F</v>
          </cell>
          <cell r="E363" t="str">
            <v>12.5.4.1.28</v>
          </cell>
          <cell r="F363" t="str">
            <v>Painel de Automação composto por:</v>
          </cell>
          <cell r="G363" t="str">
            <v>un</v>
          </cell>
          <cell r="H363">
            <v>1</v>
          </cell>
          <cell r="I363">
            <v>47500</v>
          </cell>
          <cell r="J363">
            <v>47500</v>
          </cell>
          <cell r="K363">
            <v>47500</v>
          </cell>
          <cell r="L363">
            <v>47500</v>
          </cell>
        </row>
        <row r="364">
          <cell r="B364">
            <v>4360</v>
          </cell>
          <cell r="C364">
            <v>0</v>
          </cell>
          <cell r="D364" t="str">
            <v>F</v>
          </cell>
          <cell r="E364" t="str">
            <v>12.1.4.1.4</v>
          </cell>
          <cell r="F364" t="str">
            <v>Painel de Automação composto por:</v>
          </cell>
          <cell r="G364" t="str">
            <v>un</v>
          </cell>
          <cell r="H364">
            <v>1</v>
          </cell>
          <cell r="I364">
            <v>48000</v>
          </cell>
          <cell r="J364">
            <v>48000</v>
          </cell>
          <cell r="K364">
            <v>48000</v>
          </cell>
          <cell r="L364">
            <v>48000</v>
          </cell>
        </row>
        <row r="365">
          <cell r="B365">
            <v>1739</v>
          </cell>
          <cell r="C365">
            <v>0</v>
          </cell>
          <cell r="D365" t="str">
            <v>F</v>
          </cell>
          <cell r="E365" t="str">
            <v>15.6.1.4</v>
          </cell>
          <cell r="F365" t="str">
            <v xml:space="preserve">Painel de Automação composto por: </v>
          </cell>
          <cell r="G365" t="str">
            <v>un</v>
          </cell>
          <cell r="H365">
            <v>1</v>
          </cell>
          <cell r="I365">
            <v>90600</v>
          </cell>
          <cell r="J365">
            <v>90600</v>
          </cell>
          <cell r="K365">
            <v>90600</v>
          </cell>
          <cell r="L365">
            <v>90600</v>
          </cell>
        </row>
        <row r="366">
          <cell r="B366">
            <v>1693</v>
          </cell>
          <cell r="C366">
            <v>0</v>
          </cell>
          <cell r="D366" t="str">
            <v>F</v>
          </cell>
          <cell r="E366" t="str">
            <v>15.5.1.3</v>
          </cell>
          <cell r="F366" t="str">
            <v>Pára raios tipo válvula 12kV - 10kA - ZnO - Polimérico</v>
          </cell>
          <cell r="G366" t="str">
            <v>un</v>
          </cell>
          <cell r="H366">
            <v>9</v>
          </cell>
          <cell r="I366">
            <v>298</v>
          </cell>
          <cell r="J366">
            <v>2682</v>
          </cell>
          <cell r="K366">
            <v>298</v>
          </cell>
          <cell r="L366">
            <v>2682</v>
          </cell>
        </row>
        <row r="367">
          <cell r="B367">
            <v>4413</v>
          </cell>
          <cell r="C367">
            <v>0</v>
          </cell>
          <cell r="D367" t="str">
            <v>F</v>
          </cell>
          <cell r="E367" t="str">
            <v>12.2.1.1</v>
          </cell>
          <cell r="F367" t="str">
            <v>Parafuso cabeça quadrada 12 x 150mm</v>
          </cell>
          <cell r="G367" t="str">
            <v>un</v>
          </cell>
          <cell r="H367">
            <v>10</v>
          </cell>
          <cell r="I367">
            <v>3.8</v>
          </cell>
          <cell r="J367">
            <v>38</v>
          </cell>
          <cell r="K367">
            <v>3.8</v>
          </cell>
          <cell r="L367">
            <v>38</v>
          </cell>
        </row>
        <row r="368">
          <cell r="B368">
            <v>1707</v>
          </cell>
          <cell r="C368">
            <v>0</v>
          </cell>
          <cell r="D368" t="str">
            <v>F</v>
          </cell>
          <cell r="E368" t="str">
            <v>15.5.1.17</v>
          </cell>
          <cell r="F368" t="str">
            <v>Parafuso cabeça quadrada 16 x 250mm</v>
          </cell>
          <cell r="G368" t="str">
            <v>un</v>
          </cell>
          <cell r="H368">
            <v>36</v>
          </cell>
          <cell r="I368">
            <v>5.04</v>
          </cell>
          <cell r="J368">
            <v>181.44</v>
          </cell>
          <cell r="K368">
            <v>5.04</v>
          </cell>
          <cell r="L368">
            <v>181.44</v>
          </cell>
        </row>
        <row r="369">
          <cell r="B369">
            <v>1708</v>
          </cell>
          <cell r="C369">
            <v>0</v>
          </cell>
          <cell r="D369" t="str">
            <v>F</v>
          </cell>
          <cell r="E369" t="str">
            <v>15.5.1.18</v>
          </cell>
          <cell r="F369" t="str">
            <v>Parafuso cabeça quadrada 16 x 350mm</v>
          </cell>
          <cell r="G369" t="str">
            <v>un</v>
          </cell>
          <cell r="H369">
            <v>36</v>
          </cell>
          <cell r="I369">
            <v>7.27</v>
          </cell>
          <cell r="J369">
            <v>261.72000000000003</v>
          </cell>
          <cell r="K369">
            <v>7.27</v>
          </cell>
          <cell r="L369">
            <v>261.72000000000003</v>
          </cell>
        </row>
        <row r="370">
          <cell r="B370">
            <v>1709</v>
          </cell>
          <cell r="C370">
            <v>0</v>
          </cell>
          <cell r="D370" t="str">
            <v>F</v>
          </cell>
          <cell r="E370" t="str">
            <v>15.5.1.19</v>
          </cell>
          <cell r="F370" t="str">
            <v>Parafuso cabeça quadrada 16 x 450mm</v>
          </cell>
          <cell r="G370" t="str">
            <v>un</v>
          </cell>
          <cell r="H370">
            <v>36</v>
          </cell>
          <cell r="I370">
            <v>9.48</v>
          </cell>
          <cell r="J370">
            <v>341.28</v>
          </cell>
          <cell r="K370">
            <v>9.48</v>
          </cell>
          <cell r="L370">
            <v>341.28</v>
          </cell>
        </row>
        <row r="371">
          <cell r="B371">
            <v>974</v>
          </cell>
          <cell r="C371">
            <v>0</v>
          </cell>
          <cell r="D371" t="str">
            <v>F</v>
          </cell>
          <cell r="E371" t="str">
            <v>7.5.3.2.1</v>
          </cell>
          <cell r="F371" t="str">
            <v>Parafuso com porca para Flanges 16 x 80 mm PN 10 DN 100 mm</v>
          </cell>
          <cell r="G371" t="str">
            <v>pç</v>
          </cell>
          <cell r="H371">
            <v>344</v>
          </cell>
          <cell r="I371">
            <v>3.81</v>
          </cell>
          <cell r="J371">
            <v>1310.6400000000001</v>
          </cell>
          <cell r="K371">
            <v>3.81</v>
          </cell>
          <cell r="L371">
            <v>1310.6400000000001</v>
          </cell>
        </row>
        <row r="372">
          <cell r="B372">
            <v>2328</v>
          </cell>
          <cell r="C372">
            <v>0</v>
          </cell>
          <cell r="D372" t="str">
            <v>F</v>
          </cell>
          <cell r="E372" t="str">
            <v>3.4.8.3</v>
          </cell>
          <cell r="F372" t="str">
            <v>Parafuso com porca para Flanges 16 x 80 mm PN 10 DN 50 a 100 mm</v>
          </cell>
          <cell r="G372" t="str">
            <v>UND.</v>
          </cell>
          <cell r="H372">
            <v>576</v>
          </cell>
          <cell r="I372">
            <v>3.81</v>
          </cell>
          <cell r="J372">
            <v>2194.56</v>
          </cell>
          <cell r="K372">
            <v>3.81</v>
          </cell>
          <cell r="L372">
            <v>2194.56</v>
          </cell>
        </row>
        <row r="373">
          <cell r="B373">
            <v>2407</v>
          </cell>
          <cell r="C373">
            <v>0</v>
          </cell>
          <cell r="D373" t="str">
            <v>F</v>
          </cell>
          <cell r="E373" t="str">
            <v>3.5.10.2.7</v>
          </cell>
          <cell r="F373" t="str">
            <v>Parafuso com porca para Flanges 20 x 90 mm PN 10 DN 150 a 350 mm</v>
          </cell>
          <cell r="G373" t="str">
            <v>und</v>
          </cell>
          <cell r="H373">
            <v>2740</v>
          </cell>
          <cell r="I373">
            <v>7.2</v>
          </cell>
          <cell r="J373">
            <v>19728</v>
          </cell>
          <cell r="K373">
            <v>7.2</v>
          </cell>
          <cell r="L373">
            <v>19728</v>
          </cell>
        </row>
        <row r="374">
          <cell r="B374">
            <v>975</v>
          </cell>
          <cell r="C374">
            <v>0</v>
          </cell>
          <cell r="D374" t="str">
            <v>F</v>
          </cell>
          <cell r="E374" t="str">
            <v>7.5.3.2.2</v>
          </cell>
          <cell r="F374" t="str">
            <v>Parafuso com porca para Flanges 20 x 90 mm PN 10 DN 200 mm</v>
          </cell>
          <cell r="G374" t="str">
            <v>pç</v>
          </cell>
          <cell r="H374">
            <v>8</v>
          </cell>
          <cell r="I374">
            <v>7.2</v>
          </cell>
          <cell r="J374">
            <v>57.6</v>
          </cell>
          <cell r="K374">
            <v>7.2</v>
          </cell>
          <cell r="L374">
            <v>57.6</v>
          </cell>
        </row>
        <row r="375">
          <cell r="B375">
            <v>976</v>
          </cell>
          <cell r="C375">
            <v>0</v>
          </cell>
          <cell r="D375" t="str">
            <v>F</v>
          </cell>
          <cell r="E375" t="str">
            <v>7.5.3.2.3</v>
          </cell>
          <cell r="F375" t="str">
            <v>Parafuso com porca para Flanges 20 x 90 mm PN 10 DN 300 mm</v>
          </cell>
          <cell r="G375" t="str">
            <v>pç</v>
          </cell>
          <cell r="H375">
            <v>144</v>
          </cell>
          <cell r="I375">
            <v>7.2</v>
          </cell>
          <cell r="J375">
            <v>1036.8</v>
          </cell>
          <cell r="K375">
            <v>7.2</v>
          </cell>
          <cell r="L375">
            <v>1036.8</v>
          </cell>
        </row>
        <row r="376">
          <cell r="B376">
            <v>2406</v>
          </cell>
          <cell r="C376">
            <v>0</v>
          </cell>
          <cell r="D376" t="str">
            <v>F</v>
          </cell>
          <cell r="E376" t="str">
            <v>3.5.10.2.6</v>
          </cell>
          <cell r="F376" t="str">
            <v>Parafuso com porca para Flanges 24 x 100 mm PN 10 DN 400 a 500 mm</v>
          </cell>
          <cell r="G376" t="str">
            <v>und</v>
          </cell>
          <cell r="H376">
            <v>552</v>
          </cell>
          <cell r="I376">
            <v>11.3</v>
          </cell>
          <cell r="J376">
            <v>6237.6</v>
          </cell>
          <cell r="K376">
            <v>11.3</v>
          </cell>
          <cell r="L376">
            <v>6237.6</v>
          </cell>
        </row>
        <row r="377">
          <cell r="B377">
            <v>977</v>
          </cell>
          <cell r="C377">
            <v>0</v>
          </cell>
          <cell r="D377" t="str">
            <v>F</v>
          </cell>
          <cell r="E377" t="str">
            <v>7.5.3.2.4</v>
          </cell>
          <cell r="F377" t="str">
            <v>Parafuso com porca para Flanges 24 x 100 mm PN 10 DN 400 mm.</v>
          </cell>
          <cell r="G377" t="str">
            <v>pç</v>
          </cell>
          <cell r="H377">
            <v>320</v>
          </cell>
          <cell r="I377">
            <v>11.3</v>
          </cell>
          <cell r="J377">
            <v>3616</v>
          </cell>
          <cell r="K377">
            <v>11.3</v>
          </cell>
          <cell r="L377">
            <v>3616</v>
          </cell>
        </row>
        <row r="378">
          <cell r="B378">
            <v>134</v>
          </cell>
          <cell r="C378">
            <v>0</v>
          </cell>
          <cell r="D378" t="str">
            <v>F</v>
          </cell>
          <cell r="E378" t="str">
            <v>3.3.3.2</v>
          </cell>
          <cell r="F378" t="str">
            <v>Parafuso com Porca para Flanges 24x100 PN 10 DN   500 mm</v>
          </cell>
          <cell r="G378" t="str">
            <v>un</v>
          </cell>
          <cell r="H378">
            <v>40</v>
          </cell>
          <cell r="I378">
            <v>11.3</v>
          </cell>
          <cell r="J378">
            <v>452</v>
          </cell>
          <cell r="K378">
            <v>11.3</v>
          </cell>
          <cell r="L378">
            <v>452</v>
          </cell>
        </row>
        <row r="379">
          <cell r="B379">
            <v>135</v>
          </cell>
          <cell r="C379">
            <v>0</v>
          </cell>
          <cell r="D379" t="str">
            <v>F</v>
          </cell>
          <cell r="E379" t="str">
            <v>3.3.3.3</v>
          </cell>
          <cell r="F379" t="str">
            <v>Parafuso com Porca para Flanges 27x120 PN 10 DN   600 mm</v>
          </cell>
          <cell r="G379" t="str">
            <v>un</v>
          </cell>
          <cell r="H379">
            <v>200</v>
          </cell>
          <cell r="I379">
            <v>16.98</v>
          </cell>
          <cell r="J379">
            <v>3396</v>
          </cell>
          <cell r="K379">
            <v>16.98</v>
          </cell>
          <cell r="L379">
            <v>3396</v>
          </cell>
        </row>
        <row r="380">
          <cell r="B380">
            <v>3485</v>
          </cell>
          <cell r="C380">
            <v>0</v>
          </cell>
          <cell r="D380" t="str">
            <v>F</v>
          </cell>
          <cell r="E380" t="str">
            <v>7.5.10.2.6</v>
          </cell>
          <cell r="F380" t="str">
            <v>Parafuso com porca para Flanges 30 x 130 mm PN 10 DN 800 a 900mm</v>
          </cell>
          <cell r="G380" t="str">
            <v>und</v>
          </cell>
          <cell r="H380">
            <v>24</v>
          </cell>
          <cell r="I380">
            <v>23.76</v>
          </cell>
          <cell r="J380">
            <v>570.24</v>
          </cell>
          <cell r="K380">
            <v>23.76</v>
          </cell>
          <cell r="L380">
            <v>570.24</v>
          </cell>
        </row>
        <row r="381">
          <cell r="B381">
            <v>4404</v>
          </cell>
          <cell r="C381">
            <v>0</v>
          </cell>
          <cell r="D381" t="str">
            <v>F</v>
          </cell>
          <cell r="E381" t="str">
            <v>12.2.1.1</v>
          </cell>
          <cell r="F381" t="str">
            <v>Parafuso máquina 12 x 50mm</v>
          </cell>
          <cell r="G381" t="str">
            <v>un</v>
          </cell>
          <cell r="H381">
            <v>10</v>
          </cell>
          <cell r="I381">
            <v>2.2000000000000002</v>
          </cell>
          <cell r="J381">
            <v>22</v>
          </cell>
          <cell r="K381">
            <v>2.2000000000000002</v>
          </cell>
          <cell r="L381">
            <v>22</v>
          </cell>
        </row>
        <row r="382">
          <cell r="B382">
            <v>4403</v>
          </cell>
          <cell r="C382">
            <v>0</v>
          </cell>
          <cell r="D382" t="str">
            <v>F</v>
          </cell>
          <cell r="E382" t="str">
            <v>12.2.1.1</v>
          </cell>
          <cell r="F382" t="str">
            <v>Parafuso máquina 16 x 200mm</v>
          </cell>
          <cell r="G382" t="str">
            <v>un</v>
          </cell>
          <cell r="H382">
            <v>5</v>
          </cell>
          <cell r="I382">
            <v>4.2</v>
          </cell>
          <cell r="J382">
            <v>21</v>
          </cell>
          <cell r="K382">
            <v>4.2</v>
          </cell>
          <cell r="L382">
            <v>21</v>
          </cell>
        </row>
        <row r="383">
          <cell r="B383">
            <v>403</v>
          </cell>
          <cell r="C383">
            <v>0</v>
          </cell>
          <cell r="D383" t="str">
            <v>F</v>
          </cell>
          <cell r="E383" t="str">
            <v>7.1.4.16</v>
          </cell>
          <cell r="F383" t="str">
            <v>Parafusos c/ porca p/ flanges PN 10 DN 50 (16 X 80 mm) 0,175 kg</v>
          </cell>
          <cell r="G383" t="str">
            <v>pc</v>
          </cell>
          <cell r="H383">
            <v>24</v>
          </cell>
          <cell r="I383">
            <v>3.81</v>
          </cell>
          <cell r="J383">
            <v>91.44</v>
          </cell>
          <cell r="K383">
            <v>3.81</v>
          </cell>
          <cell r="L383">
            <v>91.44</v>
          </cell>
        </row>
        <row r="384">
          <cell r="B384">
            <v>404</v>
          </cell>
          <cell r="C384">
            <v>0</v>
          </cell>
          <cell r="D384" t="str">
            <v>F</v>
          </cell>
          <cell r="E384" t="str">
            <v>7.1.4.17</v>
          </cell>
          <cell r="F384" t="str">
            <v>Parafusos c/ porca p/ flanges PN 10 DN 100 (16 x 80 mm) 0,175 kg</v>
          </cell>
          <cell r="G384" t="str">
            <v>pc</v>
          </cell>
          <cell r="H384">
            <v>24</v>
          </cell>
          <cell r="I384">
            <v>3.81</v>
          </cell>
          <cell r="J384">
            <v>91.44</v>
          </cell>
          <cell r="K384">
            <v>3.81</v>
          </cell>
          <cell r="L384">
            <v>91.44</v>
          </cell>
        </row>
        <row r="385">
          <cell r="B385">
            <v>405</v>
          </cell>
          <cell r="C385">
            <v>0</v>
          </cell>
          <cell r="D385" t="str">
            <v>F</v>
          </cell>
          <cell r="E385" t="str">
            <v>7.1.4.18</v>
          </cell>
          <cell r="F385" t="str">
            <v>Parafusos c/ porca p/ flanges PN 10 DN 150 (20 X 90 mm) 0,338 kg</v>
          </cell>
          <cell r="G385" t="str">
            <v>pc</v>
          </cell>
          <cell r="H385">
            <v>48</v>
          </cell>
          <cell r="I385">
            <v>7.2</v>
          </cell>
          <cell r="J385">
            <v>345.6</v>
          </cell>
          <cell r="K385">
            <v>7.2</v>
          </cell>
          <cell r="L385">
            <v>345.6</v>
          </cell>
        </row>
        <row r="386">
          <cell r="B386">
            <v>406</v>
          </cell>
          <cell r="C386">
            <v>0</v>
          </cell>
          <cell r="D386" t="str">
            <v>F</v>
          </cell>
          <cell r="E386" t="str">
            <v>7.1.4.19</v>
          </cell>
          <cell r="F386" t="str">
            <v>Parafusos c/ porca p/ flanges PN 10 DN 200 (20 x 90 mm) 0,338 kg</v>
          </cell>
          <cell r="G386" t="str">
            <v>pc</v>
          </cell>
          <cell r="H386">
            <v>24</v>
          </cell>
          <cell r="I386">
            <v>7.2</v>
          </cell>
          <cell r="J386">
            <v>172.8</v>
          </cell>
          <cell r="K386">
            <v>7.2</v>
          </cell>
          <cell r="L386">
            <v>172.8</v>
          </cell>
        </row>
        <row r="387">
          <cell r="B387">
            <v>1129</v>
          </cell>
          <cell r="C387">
            <v>0</v>
          </cell>
          <cell r="D387" t="str">
            <v>F</v>
          </cell>
          <cell r="E387" t="str">
            <v>8.3.4.1</v>
          </cell>
          <cell r="F387" t="str">
            <v>Parafuso p/ juntas flangeadas pn10 dn 300 (20 x 90 mm) 0,333 kg</v>
          </cell>
          <cell r="G387" t="str">
            <v>pc</v>
          </cell>
          <cell r="H387">
            <v>128</v>
          </cell>
          <cell r="I387">
            <v>7.2</v>
          </cell>
          <cell r="J387">
            <v>921.6</v>
          </cell>
          <cell r="K387">
            <v>7.2</v>
          </cell>
          <cell r="L387">
            <v>921.6</v>
          </cell>
        </row>
        <row r="388">
          <cell r="B388">
            <v>423</v>
          </cell>
          <cell r="C388">
            <v>0</v>
          </cell>
          <cell r="D388" t="str">
            <v>F</v>
          </cell>
          <cell r="E388" t="str">
            <v>7.1.5.12</v>
          </cell>
          <cell r="F388" t="str">
            <v>Parafusos c/ porca P/ flanges DN400  0,664kg</v>
          </cell>
          <cell r="G388" t="str">
            <v>pc</v>
          </cell>
          <cell r="H388">
            <v>48</v>
          </cell>
          <cell r="I388">
            <v>11.3</v>
          </cell>
          <cell r="J388">
            <v>542.4</v>
          </cell>
          <cell r="K388">
            <v>11.3</v>
          </cell>
          <cell r="L388">
            <v>542.4</v>
          </cell>
        </row>
        <row r="389">
          <cell r="B389">
            <v>242</v>
          </cell>
          <cell r="C389">
            <v>0</v>
          </cell>
          <cell r="D389" t="str">
            <v>F</v>
          </cell>
          <cell r="E389" t="str">
            <v>4.4.2.1</v>
          </cell>
          <cell r="F389" t="str">
            <v>Parafusos p/ junta flangeadas aço p/ DN 300 (20 x 90 mm) 0,550 kg</v>
          </cell>
          <cell r="G389" t="str">
            <v>pc</v>
          </cell>
          <cell r="H389">
            <v>144</v>
          </cell>
          <cell r="I389">
            <v>7.2</v>
          </cell>
          <cell r="J389">
            <v>1036.8</v>
          </cell>
          <cell r="K389">
            <v>7.2</v>
          </cell>
          <cell r="L389">
            <v>1036.8</v>
          </cell>
        </row>
        <row r="390">
          <cell r="B390">
            <v>243</v>
          </cell>
          <cell r="C390">
            <v>0</v>
          </cell>
          <cell r="D390" t="str">
            <v>F</v>
          </cell>
          <cell r="E390" t="str">
            <v>4.4.2.2</v>
          </cell>
          <cell r="F390" t="str">
            <v>Parafusos p/ junta flangeadas aço p/ DN 400 (24 x 100 mm) 0,931 kg</v>
          </cell>
          <cell r="G390" t="str">
            <v>pc</v>
          </cell>
          <cell r="H390">
            <v>960</v>
          </cell>
          <cell r="I390">
            <v>11.3</v>
          </cell>
          <cell r="J390">
            <v>10848</v>
          </cell>
          <cell r="K390">
            <v>11.3</v>
          </cell>
          <cell r="L390">
            <v>10848</v>
          </cell>
        </row>
        <row r="391">
          <cell r="B391">
            <v>244</v>
          </cell>
          <cell r="C391">
            <v>0</v>
          </cell>
          <cell r="D391" t="str">
            <v>F</v>
          </cell>
          <cell r="E391" t="str">
            <v>4.4.2.3</v>
          </cell>
          <cell r="F391" t="str">
            <v>Parafusos p/ junta flangeadas aço p/ DN 500 (24 x 100 mm) 1,140 kg</v>
          </cell>
          <cell r="G391" t="str">
            <v>pc</v>
          </cell>
          <cell r="H391">
            <v>1200</v>
          </cell>
          <cell r="I391">
            <v>11.3</v>
          </cell>
          <cell r="J391">
            <v>13560</v>
          </cell>
          <cell r="K391">
            <v>11.3</v>
          </cell>
          <cell r="L391">
            <v>13560</v>
          </cell>
        </row>
        <row r="392">
          <cell r="B392">
            <v>245</v>
          </cell>
          <cell r="C392">
            <v>0</v>
          </cell>
          <cell r="D392" t="str">
            <v>F</v>
          </cell>
          <cell r="E392" t="str">
            <v>4.4.2.4</v>
          </cell>
          <cell r="F392" t="str">
            <v>Parafusos p/ junta flangeadas aço p/ DN 600 (27 x 120 mm) 1,470 kg</v>
          </cell>
          <cell r="G392" t="str">
            <v>pc</v>
          </cell>
          <cell r="H392">
            <v>1000</v>
          </cell>
          <cell r="I392">
            <v>16.98</v>
          </cell>
          <cell r="J392">
            <v>16980</v>
          </cell>
          <cell r="K392">
            <v>16.98</v>
          </cell>
          <cell r="L392">
            <v>16980</v>
          </cell>
        </row>
        <row r="393">
          <cell r="B393">
            <v>246</v>
          </cell>
          <cell r="C393">
            <v>0</v>
          </cell>
          <cell r="D393" t="str">
            <v>F</v>
          </cell>
          <cell r="E393" t="str">
            <v>4.4.2.5</v>
          </cell>
          <cell r="F393" t="str">
            <v>Parafusos p/ junta flangeadas aço p/ DN 1000 (33 x 130 mm) 2,371 kg</v>
          </cell>
          <cell r="G393" t="str">
            <v>pc</v>
          </cell>
          <cell r="H393">
            <v>168</v>
          </cell>
          <cell r="I393">
            <v>30.5</v>
          </cell>
          <cell r="J393">
            <v>5124</v>
          </cell>
          <cell r="K393">
            <v>30.5</v>
          </cell>
          <cell r="L393">
            <v>5124</v>
          </cell>
        </row>
        <row r="394">
          <cell r="B394">
            <v>195</v>
          </cell>
          <cell r="C394">
            <v>0</v>
          </cell>
          <cell r="D394" t="str">
            <v>F</v>
          </cell>
          <cell r="E394" t="str">
            <v>4.4.1.3</v>
          </cell>
          <cell r="F394" t="str">
            <v>Placa de redução fofo PN10 DN 400 x 300 38,000 kg</v>
          </cell>
          <cell r="G394" t="str">
            <v>pc</v>
          </cell>
          <cell r="H394">
            <v>4</v>
          </cell>
          <cell r="I394">
            <v>929.47</v>
          </cell>
          <cell r="J394">
            <v>3717.88</v>
          </cell>
          <cell r="K394">
            <v>929.47</v>
          </cell>
          <cell r="L394">
            <v>3717.88</v>
          </cell>
        </row>
        <row r="395">
          <cell r="B395">
            <v>194</v>
          </cell>
          <cell r="C395">
            <v>0</v>
          </cell>
          <cell r="D395" t="str">
            <v>F</v>
          </cell>
          <cell r="E395" t="str">
            <v>4.4.1.2</v>
          </cell>
          <cell r="F395" t="str">
            <v>Placa de redução fofo PN10 DN 500 x 400 53,000 kg</v>
          </cell>
          <cell r="G395" t="str">
            <v>pc</v>
          </cell>
          <cell r="H395">
            <v>4</v>
          </cell>
          <cell r="I395">
            <v>1386.52</v>
          </cell>
          <cell r="J395">
            <v>5546.08</v>
          </cell>
          <cell r="K395">
            <v>1386.52</v>
          </cell>
          <cell r="L395">
            <v>5546.08</v>
          </cell>
        </row>
        <row r="396">
          <cell r="B396">
            <v>4406</v>
          </cell>
          <cell r="C396">
            <v>0</v>
          </cell>
          <cell r="D396" t="str">
            <v>F</v>
          </cell>
          <cell r="E396" t="str">
            <v>12.2.1.1</v>
          </cell>
          <cell r="F396" t="str">
            <v>Porca Ø16mm galvanizada</v>
          </cell>
          <cell r="G396" t="str">
            <v>un</v>
          </cell>
          <cell r="H396">
            <v>5</v>
          </cell>
          <cell r="I396">
            <v>1.76</v>
          </cell>
          <cell r="J396">
            <v>8.8000000000000007</v>
          </cell>
          <cell r="K396">
            <v>1.76</v>
          </cell>
          <cell r="L396">
            <v>8.8000000000000007</v>
          </cell>
        </row>
        <row r="397">
          <cell r="B397">
            <v>1704</v>
          </cell>
          <cell r="C397">
            <v>0</v>
          </cell>
          <cell r="D397" t="str">
            <v>F</v>
          </cell>
          <cell r="E397" t="str">
            <v>15.5.1.14</v>
          </cell>
          <cell r="F397" t="str">
            <v>Porca quadrada 24mm p/parafuso de 16mm</v>
          </cell>
          <cell r="G397" t="str">
            <v>un</v>
          </cell>
          <cell r="H397">
            <v>36</v>
          </cell>
          <cell r="I397">
            <v>3.96</v>
          </cell>
          <cell r="J397">
            <v>142.56</v>
          </cell>
          <cell r="K397">
            <v>3.96</v>
          </cell>
          <cell r="L397">
            <v>142.56</v>
          </cell>
        </row>
        <row r="398">
          <cell r="B398">
            <v>4399</v>
          </cell>
          <cell r="C398">
            <v>0</v>
          </cell>
          <cell r="D398" t="str">
            <v>F</v>
          </cell>
          <cell r="E398" t="str">
            <v>12.2.1.1.1</v>
          </cell>
          <cell r="F398" t="str">
            <v>Poste de concreto DT 7/200kg</v>
          </cell>
          <cell r="G398" t="str">
            <v>un</v>
          </cell>
          <cell r="H398">
            <v>5</v>
          </cell>
          <cell r="I398">
            <v>320.29000000000002</v>
          </cell>
          <cell r="J398">
            <v>1601.45</v>
          </cell>
          <cell r="K398">
            <v>320.29000000000002</v>
          </cell>
          <cell r="L398">
            <v>1601.45</v>
          </cell>
        </row>
        <row r="399">
          <cell r="B399">
            <v>1691</v>
          </cell>
          <cell r="C399">
            <v>0</v>
          </cell>
          <cell r="D399" t="str">
            <v>F</v>
          </cell>
          <cell r="E399" t="str">
            <v>15.5.1.1</v>
          </cell>
          <cell r="F399" t="str">
            <v>Poste de concreto DT 11/600kg</v>
          </cell>
          <cell r="G399" t="str">
            <v>un</v>
          </cell>
          <cell r="H399">
            <v>3</v>
          </cell>
          <cell r="I399">
            <v>1298.76</v>
          </cell>
          <cell r="J399">
            <v>3896.28</v>
          </cell>
          <cell r="K399">
            <v>1298.76</v>
          </cell>
          <cell r="L399">
            <v>3896.28</v>
          </cell>
        </row>
        <row r="400">
          <cell r="B400">
            <v>4450</v>
          </cell>
          <cell r="C400">
            <v>0</v>
          </cell>
          <cell r="D400" t="str">
            <v>F</v>
          </cell>
          <cell r="E400" t="str">
            <v>12.2.2.1.13</v>
          </cell>
          <cell r="F400" t="str">
            <v>Poste telecônico de aço, chicote simples, altura de montagem da luminária de 8m,de engastar</v>
          </cell>
          <cell r="G400" t="str">
            <v>n</v>
          </cell>
          <cell r="H400">
            <v>18</v>
          </cell>
          <cell r="I400">
            <v>1647.7</v>
          </cell>
          <cell r="J400">
            <v>29658.6</v>
          </cell>
          <cell r="K400">
            <v>1647.7</v>
          </cell>
          <cell r="L400">
            <v>29658.6</v>
          </cell>
        </row>
        <row r="401">
          <cell r="B401">
            <v>1710</v>
          </cell>
          <cell r="C401">
            <v>0</v>
          </cell>
          <cell r="D401" t="str">
            <v>F</v>
          </cell>
          <cell r="E401" t="str">
            <v>15.5.1.20</v>
          </cell>
          <cell r="F401" t="str">
            <v>Prensa cabo</v>
          </cell>
          <cell r="G401" t="str">
            <v>un</v>
          </cell>
          <cell r="H401">
            <v>24</v>
          </cell>
          <cell r="I401">
            <v>4.78</v>
          </cell>
          <cell r="J401">
            <v>114.72</v>
          </cell>
          <cell r="K401">
            <v>4.78</v>
          </cell>
          <cell r="L401">
            <v>114.72</v>
          </cell>
        </row>
        <row r="402">
          <cell r="B402">
            <v>1125</v>
          </cell>
          <cell r="C402">
            <v>0</v>
          </cell>
          <cell r="D402" t="str">
            <v>F</v>
          </cell>
          <cell r="E402" t="str">
            <v>8.3.3.5</v>
          </cell>
          <cell r="F402" t="str">
            <v>Pressostato</v>
          </cell>
          <cell r="G402" t="str">
            <v>UN</v>
          </cell>
          <cell r="H402">
            <v>3</v>
          </cell>
          <cell r="I402">
            <v>2280</v>
          </cell>
          <cell r="J402">
            <v>6840</v>
          </cell>
          <cell r="K402">
            <v>2280</v>
          </cell>
          <cell r="L402">
            <v>6840</v>
          </cell>
        </row>
        <row r="403">
          <cell r="B403">
            <v>35</v>
          </cell>
          <cell r="C403">
            <v>0</v>
          </cell>
          <cell r="D403" t="str">
            <v>F</v>
          </cell>
          <cell r="E403" t="str">
            <v>1.1.3.3</v>
          </cell>
          <cell r="F403" t="str">
            <v>Programa de condições e meio ambiente de trabalho - P.C.M.A.T</v>
          </cell>
          <cell r="G403" t="str">
            <v>un</v>
          </cell>
          <cell r="H403">
            <v>2</v>
          </cell>
          <cell r="I403">
            <v>3000</v>
          </cell>
          <cell r="J403">
            <v>6000</v>
          </cell>
          <cell r="K403">
            <v>3000</v>
          </cell>
          <cell r="L403">
            <v>6000</v>
          </cell>
        </row>
        <row r="404">
          <cell r="B404">
            <v>33</v>
          </cell>
          <cell r="C404">
            <v>0</v>
          </cell>
          <cell r="D404" t="str">
            <v>F</v>
          </cell>
          <cell r="E404" t="str">
            <v>1.1.3.1</v>
          </cell>
          <cell r="F404" t="str">
            <v>Programa de controle médico de saúde ocupacional - P.C.M.S.O</v>
          </cell>
          <cell r="G404" t="str">
            <v>un</v>
          </cell>
          <cell r="H404">
            <v>2</v>
          </cell>
          <cell r="I404">
            <v>8000</v>
          </cell>
          <cell r="J404">
            <v>16000</v>
          </cell>
          <cell r="K404">
            <v>8000</v>
          </cell>
          <cell r="L404">
            <v>16000</v>
          </cell>
        </row>
        <row r="405">
          <cell r="B405">
            <v>34</v>
          </cell>
          <cell r="C405">
            <v>0</v>
          </cell>
          <cell r="D405" t="str">
            <v>F</v>
          </cell>
          <cell r="E405" t="str">
            <v>1.1.3.2</v>
          </cell>
          <cell r="F405" t="str">
            <v>Programa de prevenção de riscos ambientais - P.P.R.A.</v>
          </cell>
          <cell r="G405" t="str">
            <v>un</v>
          </cell>
          <cell r="H405">
            <v>2</v>
          </cell>
          <cell r="I405">
            <v>4000</v>
          </cell>
          <cell r="J405">
            <v>8000</v>
          </cell>
          <cell r="K405">
            <v>4000</v>
          </cell>
          <cell r="L405">
            <v>8000</v>
          </cell>
        </row>
        <row r="406">
          <cell r="B406">
            <v>4350</v>
          </cell>
          <cell r="C406">
            <v>0</v>
          </cell>
          <cell r="D406" t="str">
            <v>F</v>
          </cell>
          <cell r="E406" t="str">
            <v>12.1.3.1.20</v>
          </cell>
          <cell r="F406" t="str">
            <v>Quadro de  Comando - Transferência Automática</v>
          </cell>
          <cell r="G406" t="str">
            <v>un</v>
          </cell>
          <cell r="H406">
            <v>7</v>
          </cell>
          <cell r="I406">
            <v>9000</v>
          </cell>
          <cell r="J406">
            <v>63000</v>
          </cell>
          <cell r="K406">
            <v>9000</v>
          </cell>
          <cell r="L406">
            <v>63000</v>
          </cell>
        </row>
        <row r="407">
          <cell r="B407">
            <v>1637</v>
          </cell>
          <cell r="C407">
            <v>0</v>
          </cell>
          <cell r="D407" t="str">
            <v>F</v>
          </cell>
          <cell r="E407" t="str">
            <v>15.2.2.28</v>
          </cell>
          <cell r="F407" t="str">
            <v>Quadro de distribuição com proteção geral, de embutir, com barramento 3F+N+T, 100A - 5kA, capacidade para até 16 disjuntores monopolares, com porta e trinco</v>
          </cell>
          <cell r="G407" t="str">
            <v>un</v>
          </cell>
          <cell r="H407">
            <v>1</v>
          </cell>
          <cell r="I407">
            <v>1894.72</v>
          </cell>
          <cell r="J407">
            <v>1894.72</v>
          </cell>
          <cell r="K407">
            <v>1894.72</v>
          </cell>
          <cell r="L407">
            <v>1894.72</v>
          </cell>
        </row>
        <row r="408">
          <cell r="B408">
            <v>4583</v>
          </cell>
          <cell r="C408">
            <v>0</v>
          </cell>
          <cell r="D408" t="str">
            <v>F</v>
          </cell>
          <cell r="E408" t="str">
            <v>12.2.4.1.26</v>
          </cell>
          <cell r="F408" t="str">
            <v>Quadro de serviço com proteção geral, de sobrepor, com barramento 3f+n+t,100a - 5ka,disj geral 16A, 04 disj mono 10a,02 disj bifasicos 10a , capacidade para reserva de até 06 disjuntores monopolares, com porta e trinco</v>
          </cell>
          <cell r="G408" t="str">
            <v>un</v>
          </cell>
          <cell r="H408">
            <v>6</v>
          </cell>
          <cell r="I408">
            <v>460</v>
          </cell>
          <cell r="J408">
            <v>2760</v>
          </cell>
          <cell r="K408">
            <v>460</v>
          </cell>
          <cell r="L408">
            <v>2760</v>
          </cell>
        </row>
        <row r="409">
          <cell r="B409">
            <v>1672</v>
          </cell>
          <cell r="C409">
            <v>0</v>
          </cell>
          <cell r="D409" t="str">
            <v>F</v>
          </cell>
          <cell r="E409" t="str">
            <v>15.3.1.20</v>
          </cell>
          <cell r="F409" t="str">
            <v>Quadro de Serviço com proteção geral, de embutir, com barramento 3F+N+T, 100A - 10kA, capacidade para até 12 disjuntores monopolares, com porta e trinco</v>
          </cell>
          <cell r="G409" t="str">
            <v>un</v>
          </cell>
          <cell r="H409">
            <v>1</v>
          </cell>
          <cell r="I409">
            <v>222.22</v>
          </cell>
          <cell r="J409">
            <v>222.22</v>
          </cell>
          <cell r="K409">
            <v>222.22</v>
          </cell>
          <cell r="L409">
            <v>222.22</v>
          </cell>
        </row>
        <row r="410">
          <cell r="B410">
            <v>1126</v>
          </cell>
          <cell r="C410">
            <v>0</v>
          </cell>
          <cell r="D410" t="str">
            <v>F</v>
          </cell>
          <cell r="E410" t="str">
            <v>8.3.3.6</v>
          </cell>
          <cell r="F410" t="str">
            <v>Ramal de entrada e módulos p/ energização dos equipamentos</v>
          </cell>
          <cell r="G410" t="str">
            <v>UN</v>
          </cell>
          <cell r="H410">
            <v>3</v>
          </cell>
          <cell r="I410">
            <v>9200</v>
          </cell>
          <cell r="J410">
            <v>27600</v>
          </cell>
          <cell r="K410">
            <v>9200</v>
          </cell>
          <cell r="L410">
            <v>27600</v>
          </cell>
        </row>
        <row r="411">
          <cell r="B411">
            <v>1593</v>
          </cell>
          <cell r="C411">
            <v>0</v>
          </cell>
          <cell r="D411" t="str">
            <v>F</v>
          </cell>
          <cell r="E411" t="str">
            <v>15.1.1.12</v>
          </cell>
          <cell r="F411" t="str">
            <v>Reator eletrônico para 2 lâmpadas fluorescentes tubulares 32W</v>
          </cell>
          <cell r="G411" t="str">
            <v>un</v>
          </cell>
          <cell r="H411">
            <v>41</v>
          </cell>
          <cell r="I411">
            <v>41.48</v>
          </cell>
          <cell r="J411">
            <v>1700.68</v>
          </cell>
          <cell r="K411">
            <v>41.48</v>
          </cell>
          <cell r="L411">
            <v>1700.68</v>
          </cell>
        </row>
        <row r="412">
          <cell r="B412">
            <v>4431</v>
          </cell>
          <cell r="C412">
            <v>0</v>
          </cell>
          <cell r="D412" t="str">
            <v>F</v>
          </cell>
          <cell r="E412" t="str">
            <v>12.2.1.1</v>
          </cell>
          <cell r="F412" t="str">
            <v>Reator para lampada vsap 150w - 220 v</v>
          </cell>
          <cell r="G412" t="str">
            <v>un</v>
          </cell>
          <cell r="H412">
            <v>23</v>
          </cell>
          <cell r="I412">
            <v>101.54</v>
          </cell>
          <cell r="J412">
            <v>2335.42</v>
          </cell>
          <cell r="K412">
            <v>101.54</v>
          </cell>
          <cell r="L412">
            <v>2335.42</v>
          </cell>
        </row>
        <row r="413">
          <cell r="B413">
            <v>211</v>
          </cell>
          <cell r="C413">
            <v>0</v>
          </cell>
          <cell r="D413" t="str">
            <v>F</v>
          </cell>
          <cell r="E413" t="str">
            <v>4.4.1.19</v>
          </cell>
          <cell r="F413" t="str">
            <v>Redução concentrica em aço  com flanges, DN 500 x 400</v>
          </cell>
          <cell r="G413" t="str">
            <v>pc</v>
          </cell>
          <cell r="H413">
            <v>8</v>
          </cell>
          <cell r="I413">
            <v>6276.25</v>
          </cell>
          <cell r="J413">
            <v>50210</v>
          </cell>
          <cell r="K413">
            <v>6276.25</v>
          </cell>
          <cell r="L413">
            <v>50210</v>
          </cell>
        </row>
        <row r="414">
          <cell r="B414">
            <v>127</v>
          </cell>
          <cell r="C414">
            <v>0</v>
          </cell>
          <cell r="D414" t="str">
            <v>F</v>
          </cell>
          <cell r="E414" t="str">
            <v>3.3.1.19</v>
          </cell>
          <cell r="F414" t="str">
            <v>Redução em aço com PT/FL e aba de vedação conforme det. 01  (peça especial) DN 800 x 600 mm</v>
          </cell>
          <cell r="G414" t="str">
            <v>un</v>
          </cell>
          <cell r="H414">
            <v>1</v>
          </cell>
          <cell r="I414">
            <v>11740</v>
          </cell>
          <cell r="J414">
            <v>11740</v>
          </cell>
          <cell r="K414">
            <v>11740</v>
          </cell>
          <cell r="L414">
            <v>11740</v>
          </cell>
        </row>
        <row r="415">
          <cell r="B415">
            <v>394</v>
          </cell>
          <cell r="C415">
            <v>0</v>
          </cell>
          <cell r="D415" t="str">
            <v>F</v>
          </cell>
          <cell r="E415" t="str">
            <v>7.1.4.7</v>
          </cell>
          <cell r="F415" t="str">
            <v>Reducao concentrica c/ flanges FoFo PN 10 DN 100 x 50   15,500kg</v>
          </cell>
          <cell r="G415" t="str">
            <v>pc</v>
          </cell>
          <cell r="H415">
            <v>3</v>
          </cell>
          <cell r="I415">
            <v>196.37</v>
          </cell>
          <cell r="J415">
            <v>589.11</v>
          </cell>
          <cell r="K415">
            <v>196.37</v>
          </cell>
          <cell r="L415">
            <v>589.11</v>
          </cell>
        </row>
        <row r="416">
          <cell r="B416">
            <v>3129</v>
          </cell>
          <cell r="C416">
            <v>0</v>
          </cell>
          <cell r="D416" t="str">
            <v>F</v>
          </cell>
          <cell r="E416" t="str">
            <v>6.5.10.1.21</v>
          </cell>
          <cell r="F416" t="str">
            <v>Redução Concentrica c/ flanges FoFo PN 10, DN (150x100)mm</v>
          </cell>
          <cell r="G416" t="str">
            <v>pç</v>
          </cell>
          <cell r="H416">
            <v>2</v>
          </cell>
          <cell r="I416">
            <v>228.19</v>
          </cell>
          <cell r="J416">
            <v>456.38</v>
          </cell>
          <cell r="K416">
            <v>228.19</v>
          </cell>
          <cell r="L416">
            <v>456.38</v>
          </cell>
        </row>
        <row r="417">
          <cell r="B417">
            <v>395</v>
          </cell>
          <cell r="C417">
            <v>0</v>
          </cell>
          <cell r="D417" t="str">
            <v>F</v>
          </cell>
          <cell r="E417" t="str">
            <v>7.1.4.8</v>
          </cell>
          <cell r="F417" t="str">
            <v>Reducao concentrica c/ flanges FoFo PN 10 DN 200 x 150  22,000kg</v>
          </cell>
          <cell r="G417" t="str">
            <v>pc</v>
          </cell>
          <cell r="H417">
            <v>3</v>
          </cell>
          <cell r="I417">
            <v>351.09</v>
          </cell>
          <cell r="J417">
            <v>1053.27</v>
          </cell>
          <cell r="K417">
            <v>351.09</v>
          </cell>
          <cell r="L417">
            <v>1053.27</v>
          </cell>
        </row>
        <row r="418">
          <cell r="B418">
            <v>2398</v>
          </cell>
          <cell r="C418">
            <v>0</v>
          </cell>
          <cell r="D418" t="str">
            <v>F</v>
          </cell>
          <cell r="E418" t="str">
            <v>3.5.10.1.21</v>
          </cell>
          <cell r="F418" t="str">
            <v>Redução Concentrica c/ flanges FoFo PN 10, DN (200x150)mm</v>
          </cell>
          <cell r="G418" t="str">
            <v>pç</v>
          </cell>
          <cell r="H418">
            <v>4</v>
          </cell>
          <cell r="I418">
            <v>351.09</v>
          </cell>
          <cell r="J418">
            <v>1404.36</v>
          </cell>
          <cell r="K418">
            <v>351.09</v>
          </cell>
          <cell r="L418">
            <v>1404.36</v>
          </cell>
        </row>
        <row r="419">
          <cell r="B419">
            <v>3477</v>
          </cell>
          <cell r="C419">
            <v>0</v>
          </cell>
          <cell r="D419" t="str">
            <v>F</v>
          </cell>
          <cell r="E419" t="str">
            <v>7.5.10.1.20</v>
          </cell>
          <cell r="F419" t="str">
            <v>Redução Concentrica c/ flanges FoFo PN 10, DN (400x300)mm</v>
          </cell>
          <cell r="G419" t="str">
            <v>pç</v>
          </cell>
          <cell r="H419">
            <v>2</v>
          </cell>
          <cell r="I419">
            <v>1521.36</v>
          </cell>
          <cell r="J419">
            <v>3042.72</v>
          </cell>
          <cell r="K419">
            <v>1521.36</v>
          </cell>
          <cell r="L419">
            <v>3042.72</v>
          </cell>
        </row>
        <row r="420">
          <cell r="B420">
            <v>963</v>
          </cell>
          <cell r="C420">
            <v>0</v>
          </cell>
          <cell r="D420" t="str">
            <v>F</v>
          </cell>
          <cell r="E420" t="str">
            <v>7.5.3.1.20</v>
          </cell>
          <cell r="F420" t="str">
            <v>Redução concêntrica c/Flanges FoFo PN-10 DN (500x400)mm</v>
          </cell>
          <cell r="G420" t="str">
            <v>pç</v>
          </cell>
          <cell r="H420">
            <v>1</v>
          </cell>
          <cell r="I420">
            <v>3054.47</v>
          </cell>
          <cell r="J420">
            <v>3054.47</v>
          </cell>
          <cell r="K420">
            <v>3054.47</v>
          </cell>
          <cell r="L420">
            <v>3054.47</v>
          </cell>
        </row>
        <row r="421">
          <cell r="B421">
            <v>504</v>
          </cell>
          <cell r="C421">
            <v>0</v>
          </cell>
          <cell r="D421" t="str">
            <v>F</v>
          </cell>
          <cell r="E421" t="str">
            <v>7.2.4.1.17</v>
          </cell>
          <cell r="F421" t="str">
            <v>Redução Ponta e Bolsa FºF° JGS DN (150 X 100)mm, Inclusive anel de borracha</v>
          </cell>
          <cell r="G421" t="str">
            <v>pç</v>
          </cell>
          <cell r="H421">
            <v>22</v>
          </cell>
          <cell r="I421">
            <v>198.94</v>
          </cell>
          <cell r="J421">
            <v>4376.68</v>
          </cell>
          <cell r="K421">
            <v>198.94</v>
          </cell>
          <cell r="L421">
            <v>4376.68</v>
          </cell>
        </row>
        <row r="422">
          <cell r="B422">
            <v>1479</v>
          </cell>
          <cell r="C422">
            <v>0</v>
          </cell>
          <cell r="D422" t="str">
            <v>F</v>
          </cell>
          <cell r="E422" t="str">
            <v>13.4.14</v>
          </cell>
          <cell r="F422" t="str">
            <v>Redução em fofo, ponta e bolsa JGS pn10, DN150x100 13,500 kg</v>
          </cell>
          <cell r="G422" t="str">
            <v>pç</v>
          </cell>
          <cell r="H422">
            <v>4</v>
          </cell>
          <cell r="I422">
            <v>198.94</v>
          </cell>
          <cell r="J422">
            <v>795.76</v>
          </cell>
          <cell r="K422">
            <v>198.94</v>
          </cell>
          <cell r="L422">
            <v>795.76</v>
          </cell>
        </row>
        <row r="423">
          <cell r="B423">
            <v>505</v>
          </cell>
          <cell r="C423">
            <v>0</v>
          </cell>
          <cell r="D423" t="str">
            <v>F</v>
          </cell>
          <cell r="E423" t="str">
            <v>7.2.4.1.18</v>
          </cell>
          <cell r="F423" t="str">
            <v>Redução Ponta e Bolsa FºF° JGS DN (200 X 100)mm, Inclusive anel de borracha</v>
          </cell>
          <cell r="G423" t="str">
            <v>pç</v>
          </cell>
          <cell r="H423">
            <v>2</v>
          </cell>
          <cell r="I423">
            <v>251.59</v>
          </cell>
          <cell r="J423">
            <v>503.18</v>
          </cell>
          <cell r="K423">
            <v>251.59</v>
          </cell>
          <cell r="L423">
            <v>503.18</v>
          </cell>
        </row>
        <row r="424">
          <cell r="B424">
            <v>506</v>
          </cell>
          <cell r="C424">
            <v>0</v>
          </cell>
          <cell r="D424" t="str">
            <v>F</v>
          </cell>
          <cell r="E424" t="str">
            <v>7.2.4.1.19</v>
          </cell>
          <cell r="F424" t="str">
            <v>Redução Ponta e Bolsa FºF° JGS DN (200 X 150)mm, Inclusive anel de borracha</v>
          </cell>
          <cell r="G424" t="str">
            <v>pç</v>
          </cell>
          <cell r="H424">
            <v>4</v>
          </cell>
          <cell r="I424">
            <v>257.44</v>
          </cell>
          <cell r="J424">
            <v>1029.76</v>
          </cell>
          <cell r="K424">
            <v>257.44</v>
          </cell>
          <cell r="L424">
            <v>1029.76</v>
          </cell>
        </row>
        <row r="425">
          <cell r="B425">
            <v>1391</v>
          </cell>
          <cell r="C425">
            <v>0</v>
          </cell>
          <cell r="D425" t="str">
            <v>F</v>
          </cell>
          <cell r="E425" t="str">
            <v>12.4.9</v>
          </cell>
          <cell r="F425" t="str">
            <v>Redução FoFo ponta e bolsa JGS DN 200x150 20,000 kg</v>
          </cell>
          <cell r="G425" t="str">
            <v>pç</v>
          </cell>
          <cell r="H425">
            <v>1</v>
          </cell>
          <cell r="I425">
            <v>257.44</v>
          </cell>
          <cell r="J425">
            <v>257.44</v>
          </cell>
          <cell r="K425">
            <v>257.44</v>
          </cell>
          <cell r="L425">
            <v>257.44</v>
          </cell>
        </row>
        <row r="426">
          <cell r="B426">
            <v>507</v>
          </cell>
          <cell r="C426">
            <v>0</v>
          </cell>
          <cell r="D426" t="str">
            <v>F</v>
          </cell>
          <cell r="E426" t="str">
            <v>7.2.4.1.20</v>
          </cell>
          <cell r="F426" t="str">
            <v>Redução Ponta e Bolsa FºF° JGS DN (250 X 200)mm, Inclusive anel de borracha</v>
          </cell>
          <cell r="G426" t="str">
            <v>pç</v>
          </cell>
          <cell r="H426">
            <v>1</v>
          </cell>
          <cell r="I426">
            <v>345.24</v>
          </cell>
          <cell r="J426">
            <v>345.24</v>
          </cell>
          <cell r="K426">
            <v>345.24</v>
          </cell>
          <cell r="L426">
            <v>345.24</v>
          </cell>
        </row>
        <row r="427">
          <cell r="B427">
            <v>508</v>
          </cell>
          <cell r="C427">
            <v>0</v>
          </cell>
          <cell r="D427" t="str">
            <v>F</v>
          </cell>
          <cell r="E427" t="str">
            <v>7.2.4.1.21</v>
          </cell>
          <cell r="F427" t="str">
            <v>Redução Ponta e Bolsa FºF° JGS DN (300 X 200)mm, Inclusive anel de borracha</v>
          </cell>
          <cell r="G427" t="str">
            <v>pç</v>
          </cell>
          <cell r="H427">
            <v>3</v>
          </cell>
          <cell r="I427">
            <v>433.93</v>
          </cell>
          <cell r="J427">
            <v>1301.79</v>
          </cell>
          <cell r="K427">
            <v>433.93</v>
          </cell>
          <cell r="L427">
            <v>1301.79</v>
          </cell>
        </row>
        <row r="428">
          <cell r="B428">
            <v>1392</v>
          </cell>
          <cell r="C428">
            <v>0</v>
          </cell>
          <cell r="D428" t="str">
            <v>F</v>
          </cell>
          <cell r="E428" t="str">
            <v>12.4.10</v>
          </cell>
          <cell r="F428" t="str">
            <v>Redução FoFo ponta e bolsa JGS DN 300x250 29,500 kg</v>
          </cell>
          <cell r="G428" t="str">
            <v>pç</v>
          </cell>
          <cell r="H428">
            <v>1</v>
          </cell>
          <cell r="I428">
            <v>433.93</v>
          </cell>
          <cell r="J428">
            <v>433.93</v>
          </cell>
          <cell r="K428">
            <v>433.93</v>
          </cell>
          <cell r="L428">
            <v>433.93</v>
          </cell>
        </row>
        <row r="429">
          <cell r="B429">
            <v>509</v>
          </cell>
          <cell r="C429">
            <v>0</v>
          </cell>
          <cell r="D429" t="str">
            <v>F</v>
          </cell>
          <cell r="E429" t="str">
            <v>7.2.4.1.22</v>
          </cell>
          <cell r="F429" t="str">
            <v>Redução Ponta e Bolsa FºF° JGS DN (300 X 250)mm, Inclusive anel de borracha</v>
          </cell>
          <cell r="G429" t="str">
            <v>pç</v>
          </cell>
          <cell r="H429">
            <v>3</v>
          </cell>
          <cell r="I429">
            <v>456.4</v>
          </cell>
          <cell r="J429">
            <v>1369.2</v>
          </cell>
          <cell r="K429">
            <v>456.4</v>
          </cell>
          <cell r="L429">
            <v>1369.2</v>
          </cell>
        </row>
        <row r="430">
          <cell r="B430">
            <v>1095</v>
          </cell>
          <cell r="C430">
            <v>0</v>
          </cell>
          <cell r="D430" t="str">
            <v>F</v>
          </cell>
          <cell r="E430" t="str">
            <v>8.3.1.1</v>
          </cell>
          <cell r="F430" t="str">
            <v>Redução Ponta e Bolsa FoFo JGS DN 350x 300mm</v>
          </cell>
          <cell r="G430" t="str">
            <v>und.</v>
          </cell>
          <cell r="H430">
            <v>4</v>
          </cell>
          <cell r="I430">
            <v>762.85</v>
          </cell>
          <cell r="J430">
            <v>3051.4</v>
          </cell>
          <cell r="K430">
            <v>762.85</v>
          </cell>
          <cell r="L430">
            <v>3051.4</v>
          </cell>
        </row>
        <row r="431">
          <cell r="B431">
            <v>415</v>
          </cell>
          <cell r="C431">
            <v>0</v>
          </cell>
          <cell r="D431" t="str">
            <v>F</v>
          </cell>
          <cell r="E431" t="str">
            <v>7.1.5.4</v>
          </cell>
          <cell r="F431" t="str">
            <v>Redução ponta e bolsa FoFo jgs DN 500x400  60,600kg</v>
          </cell>
          <cell r="G431" t="str">
            <v>pc</v>
          </cell>
          <cell r="H431">
            <v>1</v>
          </cell>
          <cell r="I431">
            <v>1430.14</v>
          </cell>
          <cell r="J431">
            <v>1430.14</v>
          </cell>
          <cell r="K431">
            <v>1430.14</v>
          </cell>
          <cell r="L431">
            <v>1430.14</v>
          </cell>
        </row>
        <row r="432">
          <cell r="B432">
            <v>4200</v>
          </cell>
          <cell r="C432">
            <v>0</v>
          </cell>
          <cell r="D432" t="str">
            <v>F</v>
          </cell>
          <cell r="E432" t="str">
            <v>10.7.1.7.6</v>
          </cell>
          <cell r="F432" t="str">
            <v>Redução c/ ponta e bolsa FoFo PN 10 DN (600 x 400)mm</v>
          </cell>
          <cell r="G432" t="str">
            <v>und</v>
          </cell>
          <cell r="H432">
            <v>4</v>
          </cell>
          <cell r="I432">
            <v>3200</v>
          </cell>
          <cell r="J432">
            <v>12800</v>
          </cell>
          <cell r="K432">
            <v>3200</v>
          </cell>
          <cell r="L432">
            <v>12800</v>
          </cell>
        </row>
        <row r="433">
          <cell r="B433">
            <v>4166</v>
          </cell>
          <cell r="C433">
            <v>0</v>
          </cell>
          <cell r="D433" t="str">
            <v>F</v>
          </cell>
          <cell r="E433" t="str">
            <v>10.7.1.2.1</v>
          </cell>
          <cell r="F433" t="str">
            <v>Redução c/ bolsas FoFo PN 10 DN (400 x 300)mm</v>
          </cell>
          <cell r="G433" t="str">
            <v>pc</v>
          </cell>
          <cell r="H433">
            <v>2</v>
          </cell>
          <cell r="I433">
            <v>2500</v>
          </cell>
          <cell r="J433">
            <v>5000</v>
          </cell>
          <cell r="K433">
            <v>2500</v>
          </cell>
          <cell r="L433">
            <v>5000</v>
          </cell>
        </row>
        <row r="434">
          <cell r="B434">
            <v>4199</v>
          </cell>
          <cell r="C434">
            <v>0</v>
          </cell>
          <cell r="D434" t="str">
            <v>F</v>
          </cell>
          <cell r="E434" t="str">
            <v>10.7.1.7.5</v>
          </cell>
          <cell r="F434" t="str">
            <v>Redução c/ bolsas FoFo PN 10 DN (700 x 600)mm</v>
          </cell>
          <cell r="G434" t="str">
            <v>und</v>
          </cell>
          <cell r="H434">
            <v>2</v>
          </cell>
          <cell r="I434">
            <v>3800</v>
          </cell>
          <cell r="J434">
            <v>7600</v>
          </cell>
          <cell r="K434">
            <v>3800</v>
          </cell>
          <cell r="L434">
            <v>7600</v>
          </cell>
        </row>
        <row r="435">
          <cell r="B435">
            <v>579</v>
          </cell>
          <cell r="C435">
            <v>0</v>
          </cell>
          <cell r="D435" t="str">
            <v>F</v>
          </cell>
          <cell r="E435" t="str">
            <v>7.2.5.1.21</v>
          </cell>
          <cell r="F435" t="str">
            <v>Redução PVC-PBA JE BB P/Rede de água DN (75 X 50)mm</v>
          </cell>
          <cell r="G435" t="str">
            <v>un</v>
          </cell>
          <cell r="H435">
            <v>24</v>
          </cell>
          <cell r="I435">
            <v>44.46</v>
          </cell>
          <cell r="J435">
            <v>1067.04</v>
          </cell>
          <cell r="K435">
            <v>44.46</v>
          </cell>
          <cell r="L435">
            <v>1067.04</v>
          </cell>
        </row>
        <row r="436">
          <cell r="B436">
            <v>580</v>
          </cell>
          <cell r="C436">
            <v>0</v>
          </cell>
          <cell r="D436" t="str">
            <v>F</v>
          </cell>
          <cell r="E436" t="str">
            <v>7.2.5.1.22</v>
          </cell>
          <cell r="F436" t="str">
            <v>Redução PVC-PBA JE BB P/Rede de água DN (100 X 50)mm</v>
          </cell>
          <cell r="G436" t="str">
            <v>un</v>
          </cell>
          <cell r="H436">
            <v>56</v>
          </cell>
          <cell r="I436">
            <v>64.28</v>
          </cell>
          <cell r="J436">
            <v>3599.68</v>
          </cell>
          <cell r="K436">
            <v>64.28</v>
          </cell>
          <cell r="L436">
            <v>3599.68</v>
          </cell>
        </row>
        <row r="437">
          <cell r="B437">
            <v>581</v>
          </cell>
          <cell r="C437">
            <v>0</v>
          </cell>
          <cell r="D437" t="str">
            <v>F</v>
          </cell>
          <cell r="E437" t="str">
            <v>7.2.5.1.23</v>
          </cell>
          <cell r="F437" t="str">
            <v>Redução PVC-PBA JE BB P/Rede de água DN (100 X 75)mm</v>
          </cell>
          <cell r="G437" t="str">
            <v>un</v>
          </cell>
          <cell r="H437">
            <v>21</v>
          </cell>
          <cell r="I437">
            <v>76.94</v>
          </cell>
          <cell r="J437">
            <v>1615.74</v>
          </cell>
          <cell r="K437">
            <v>76.94</v>
          </cell>
          <cell r="L437">
            <v>1615.74</v>
          </cell>
        </row>
        <row r="438">
          <cell r="B438">
            <v>1480</v>
          </cell>
          <cell r="C438">
            <v>0</v>
          </cell>
          <cell r="D438" t="str">
            <v>F</v>
          </cell>
          <cell r="E438" t="str">
            <v>13.4.15</v>
          </cell>
          <cell r="F438" t="str">
            <v>Redução em PVC PBA JE DN 100x75</v>
          </cell>
          <cell r="G438" t="str">
            <v>pç</v>
          </cell>
          <cell r="H438">
            <v>4</v>
          </cell>
          <cell r="I438">
            <v>43.08</v>
          </cell>
          <cell r="J438">
            <v>172.32</v>
          </cell>
          <cell r="K438">
            <v>43.08</v>
          </cell>
          <cell r="L438">
            <v>172.32</v>
          </cell>
        </row>
        <row r="439">
          <cell r="B439">
            <v>1630</v>
          </cell>
          <cell r="C439">
            <v>0</v>
          </cell>
          <cell r="D439" t="str">
            <v>F</v>
          </cell>
          <cell r="E439" t="str">
            <v>15.2.2.21</v>
          </cell>
          <cell r="F439" t="str">
            <v>Reducao para eletroduto ø 1" x 3/4" para instalação em condulete com entrada sem rosca</v>
          </cell>
          <cell r="G439" t="str">
            <v>un</v>
          </cell>
          <cell r="H439">
            <v>5</v>
          </cell>
          <cell r="I439">
            <v>4.88</v>
          </cell>
          <cell r="J439">
            <v>24.4</v>
          </cell>
          <cell r="K439">
            <v>4.88</v>
          </cell>
          <cell r="L439">
            <v>24.4</v>
          </cell>
        </row>
        <row r="440">
          <cell r="B440">
            <v>2397</v>
          </cell>
          <cell r="C440">
            <v>0</v>
          </cell>
          <cell r="D440" t="str">
            <v>F</v>
          </cell>
          <cell r="E440" t="str">
            <v>3.5.10.1.20</v>
          </cell>
          <cell r="F440" t="str">
            <v>Registro chato c/ flanges FoFo PN 10, c/ cabeçote e volante DN 100mm</v>
          </cell>
          <cell r="G440" t="str">
            <v>pç</v>
          </cell>
          <cell r="H440">
            <v>5</v>
          </cell>
          <cell r="I440">
            <v>1045.8</v>
          </cell>
          <cell r="J440">
            <v>5229</v>
          </cell>
          <cell r="K440">
            <v>1045.8</v>
          </cell>
          <cell r="L440">
            <v>5229</v>
          </cell>
        </row>
        <row r="441">
          <cell r="B441">
            <v>3127</v>
          </cell>
          <cell r="C441">
            <v>0</v>
          </cell>
          <cell r="D441" t="str">
            <v>F</v>
          </cell>
          <cell r="E441" t="str">
            <v>6.5.10.1.19</v>
          </cell>
          <cell r="F441" t="str">
            <v>Registro chato c/ flanges FoFo PN 10, c/ cabeçote e volante DN 150mm</v>
          </cell>
          <cell r="G441" t="str">
            <v>pç</v>
          </cell>
          <cell r="H441">
            <v>6</v>
          </cell>
          <cell r="I441">
            <v>1716</v>
          </cell>
          <cell r="J441">
            <v>10296</v>
          </cell>
          <cell r="K441">
            <v>1716</v>
          </cell>
          <cell r="L441">
            <v>10296</v>
          </cell>
        </row>
        <row r="442">
          <cell r="B442">
            <v>2396</v>
          </cell>
          <cell r="C442">
            <v>0</v>
          </cell>
          <cell r="D442" t="str">
            <v>F</v>
          </cell>
          <cell r="E442" t="str">
            <v>3.5.10.1.19</v>
          </cell>
          <cell r="F442" t="str">
            <v>Registro chato c/ flanges FoFo PN 10, c/ cabeçote e volante DN 200mm</v>
          </cell>
          <cell r="G442" t="str">
            <v>pç</v>
          </cell>
          <cell r="H442">
            <v>5</v>
          </cell>
          <cell r="I442">
            <v>2520</v>
          </cell>
          <cell r="J442">
            <v>12600</v>
          </cell>
          <cell r="K442">
            <v>2520</v>
          </cell>
          <cell r="L442">
            <v>12600</v>
          </cell>
        </row>
        <row r="443">
          <cell r="B443">
            <v>4164</v>
          </cell>
          <cell r="C443">
            <v>0</v>
          </cell>
          <cell r="D443" t="str">
            <v>F</v>
          </cell>
          <cell r="E443" t="str">
            <v>10.7.1.1.12</v>
          </cell>
          <cell r="F443" t="str">
            <v>Registro chato c/ flanges FoFo PN 10, c/ cabeçote DN 200mm.</v>
          </cell>
          <cell r="G443" t="str">
            <v>und</v>
          </cell>
          <cell r="H443">
            <v>16</v>
          </cell>
          <cell r="I443">
            <v>2520</v>
          </cell>
          <cell r="J443">
            <v>40320</v>
          </cell>
          <cell r="K443">
            <v>2520</v>
          </cell>
          <cell r="L443">
            <v>40320</v>
          </cell>
        </row>
        <row r="444">
          <cell r="B444">
            <v>3475</v>
          </cell>
          <cell r="C444">
            <v>0</v>
          </cell>
          <cell r="D444" t="str">
            <v>F</v>
          </cell>
          <cell r="E444" t="str">
            <v>7.5.10.1.18</v>
          </cell>
          <cell r="F444" t="str">
            <v>Registro chato c/ flanges FoFo PN 10, c/ cabeçote e volante DN 400mm</v>
          </cell>
          <cell r="G444" t="str">
            <v>pç</v>
          </cell>
          <cell r="H444">
            <v>2</v>
          </cell>
          <cell r="I444">
            <v>8060</v>
          </cell>
          <cell r="J444">
            <v>16120</v>
          </cell>
          <cell r="K444">
            <v>8060</v>
          </cell>
          <cell r="L444">
            <v>16120</v>
          </cell>
        </row>
        <row r="445">
          <cell r="B445">
            <v>960</v>
          </cell>
          <cell r="C445">
            <v>0</v>
          </cell>
          <cell r="D445" t="str">
            <v>F</v>
          </cell>
          <cell r="E445" t="str">
            <v>7.5.3.1.17</v>
          </cell>
          <cell r="F445" t="str">
            <v xml:space="preserve">Registro chato c/flanges FoFo PN 10  c/ cabeçote, haste inox DN 200mm </v>
          </cell>
          <cell r="G445" t="str">
            <v>pç</v>
          </cell>
          <cell r="H445">
            <v>1</v>
          </cell>
          <cell r="I445">
            <v>2520</v>
          </cell>
          <cell r="J445">
            <v>2520</v>
          </cell>
          <cell r="K445">
            <v>2520</v>
          </cell>
          <cell r="L445">
            <v>2520</v>
          </cell>
        </row>
        <row r="446">
          <cell r="B446">
            <v>953</v>
          </cell>
          <cell r="C446">
            <v>0</v>
          </cell>
          <cell r="D446" t="str">
            <v>F</v>
          </cell>
          <cell r="E446" t="str">
            <v>7.5.3.1.10</v>
          </cell>
          <cell r="F446" t="str">
            <v xml:space="preserve">Registro chato c/flanges FoFo PN 10  c/ cabeçote, haste inox DN 300mm </v>
          </cell>
          <cell r="G446" t="str">
            <v>pç</v>
          </cell>
          <cell r="H446">
            <v>1</v>
          </cell>
          <cell r="I446">
            <v>5187</v>
          </cell>
          <cell r="J446">
            <v>5187</v>
          </cell>
          <cell r="K446">
            <v>5187</v>
          </cell>
          <cell r="L446">
            <v>5187</v>
          </cell>
        </row>
        <row r="447">
          <cell r="B447">
            <v>961</v>
          </cell>
          <cell r="C447">
            <v>0</v>
          </cell>
          <cell r="D447" t="str">
            <v>F</v>
          </cell>
          <cell r="E447" t="str">
            <v>7.5.3.1.18</v>
          </cell>
          <cell r="F447" t="str">
            <v xml:space="preserve">Registro chato c/flanges FoFo PN 10  c/ cabeçote, haste inox DN 400mm </v>
          </cell>
          <cell r="G447" t="str">
            <v>pç</v>
          </cell>
          <cell r="H447">
            <v>1</v>
          </cell>
          <cell r="I447">
            <v>18937.72</v>
          </cell>
          <cell r="J447">
            <v>18937.72</v>
          </cell>
          <cell r="K447">
            <v>18937.72</v>
          </cell>
          <cell r="L447">
            <v>18937.72</v>
          </cell>
        </row>
        <row r="448">
          <cell r="B448">
            <v>400</v>
          </cell>
          <cell r="C448">
            <v>0</v>
          </cell>
          <cell r="D448" t="str">
            <v>F</v>
          </cell>
          <cell r="E448" t="str">
            <v>7.1.4.13</v>
          </cell>
          <cell r="F448" t="str">
            <v>Registro de gaveta chato fofo c/ flanges pn 10 DN 50  13,000kg</v>
          </cell>
          <cell r="G448" t="str">
            <v>pc</v>
          </cell>
          <cell r="H448">
            <v>3</v>
          </cell>
          <cell r="I448">
            <v>314.60000000000002</v>
          </cell>
          <cell r="J448">
            <v>943.8</v>
          </cell>
          <cell r="K448">
            <v>314.60000000000002</v>
          </cell>
          <cell r="L448">
            <v>943.8</v>
          </cell>
        </row>
        <row r="449">
          <cell r="B449">
            <v>401</v>
          </cell>
          <cell r="C449">
            <v>0</v>
          </cell>
          <cell r="D449" t="str">
            <v>F</v>
          </cell>
          <cell r="E449" t="str">
            <v>7.1.4.14</v>
          </cell>
          <cell r="F449" t="str">
            <v>Registro de gaveta chato fofo c/ flanges pn 10 pn 150   60,00kg</v>
          </cell>
          <cell r="G449" t="str">
            <v>pc</v>
          </cell>
          <cell r="H449">
            <v>3</v>
          </cell>
          <cell r="I449">
            <v>1452</v>
          </cell>
          <cell r="J449">
            <v>4356</v>
          </cell>
          <cell r="K449">
            <v>1452</v>
          </cell>
          <cell r="L449">
            <v>4356</v>
          </cell>
        </row>
        <row r="450">
          <cell r="B450">
            <v>196</v>
          </cell>
          <cell r="C450">
            <v>0</v>
          </cell>
          <cell r="D450" t="str">
            <v>F</v>
          </cell>
          <cell r="E450" t="str">
            <v>4.4.1.4</v>
          </cell>
          <cell r="F450" t="str">
            <v>Registro de gaveta chato fofo c/ flanges e cabeçote PN10, DN 300 215,000 kg</v>
          </cell>
          <cell r="G450" t="str">
            <v>pc</v>
          </cell>
          <cell r="H450">
            <v>4</v>
          </cell>
          <cell r="I450">
            <v>5187</v>
          </cell>
          <cell r="J450">
            <v>20748</v>
          </cell>
          <cell r="K450">
            <v>5187</v>
          </cell>
          <cell r="L450">
            <v>20748</v>
          </cell>
        </row>
        <row r="451">
          <cell r="B451">
            <v>1393</v>
          </cell>
          <cell r="C451">
            <v>0</v>
          </cell>
          <cell r="D451" t="str">
            <v>F</v>
          </cell>
          <cell r="E451" t="str">
            <v>12.4.11</v>
          </cell>
          <cell r="F451" t="str">
            <v>Registro gaveta com bolsas e cunha de borracha para tubos de PVC Defofo  DN 100 23,000 kg</v>
          </cell>
          <cell r="G451" t="str">
            <v>pç</v>
          </cell>
          <cell r="H451">
            <v>4</v>
          </cell>
          <cell r="I451">
            <v>556.6</v>
          </cell>
          <cell r="J451">
            <v>2226.4</v>
          </cell>
          <cell r="K451">
            <v>556.6</v>
          </cell>
          <cell r="L451">
            <v>2226.4</v>
          </cell>
        </row>
        <row r="452">
          <cell r="B452">
            <v>1394</v>
          </cell>
          <cell r="C452">
            <v>0</v>
          </cell>
          <cell r="D452" t="str">
            <v>F</v>
          </cell>
          <cell r="E452" t="str">
            <v>12.4.12</v>
          </cell>
          <cell r="F452" t="str">
            <v>Registro gaveta com bolsas e cunha de borracha para tubos de PVC Defofo  DN 150 40,000 kg</v>
          </cell>
          <cell r="G452" t="str">
            <v>pç</v>
          </cell>
          <cell r="H452">
            <v>1</v>
          </cell>
          <cell r="I452">
            <v>968</v>
          </cell>
          <cell r="J452">
            <v>968</v>
          </cell>
          <cell r="K452">
            <v>968</v>
          </cell>
          <cell r="L452">
            <v>968</v>
          </cell>
        </row>
        <row r="453">
          <cell r="B453">
            <v>1395</v>
          </cell>
          <cell r="C453">
            <v>0</v>
          </cell>
          <cell r="D453" t="str">
            <v>F</v>
          </cell>
          <cell r="E453" t="str">
            <v>12.4.13</v>
          </cell>
          <cell r="F453" t="str">
            <v>Registro gaveta com bolsas e cunha de borracha para tubos de PVC Defofo  DN 200 65,000 kg</v>
          </cell>
          <cell r="G453" t="str">
            <v>pç</v>
          </cell>
          <cell r="H453">
            <v>1</v>
          </cell>
          <cell r="I453">
            <v>1573</v>
          </cell>
          <cell r="J453">
            <v>1573</v>
          </cell>
          <cell r="K453">
            <v>1573</v>
          </cell>
          <cell r="L453">
            <v>1573</v>
          </cell>
        </row>
        <row r="454">
          <cell r="B454">
            <v>1396</v>
          </cell>
          <cell r="C454">
            <v>0</v>
          </cell>
          <cell r="D454" t="str">
            <v>F</v>
          </cell>
          <cell r="E454" t="str">
            <v>12.4.14</v>
          </cell>
          <cell r="F454" t="str">
            <v>Registro gaveta com bolsas e cunha de borracha para tubos de PVC Defofo  DN 300 130,000 kg</v>
          </cell>
          <cell r="G454" t="str">
            <v>pç</v>
          </cell>
          <cell r="H454">
            <v>1</v>
          </cell>
          <cell r="I454">
            <v>3146</v>
          </cell>
          <cell r="J454">
            <v>3146</v>
          </cell>
          <cell r="K454">
            <v>3146</v>
          </cell>
          <cell r="L454">
            <v>3146</v>
          </cell>
        </row>
        <row r="455">
          <cell r="B455">
            <v>4432</v>
          </cell>
          <cell r="C455">
            <v>0</v>
          </cell>
          <cell r="D455" t="str">
            <v>F</v>
          </cell>
          <cell r="E455" t="str">
            <v>12.2.1.1</v>
          </cell>
          <cell r="F455" t="str">
            <v>Rele fotoelétrico 1800VA-220V</v>
          </cell>
          <cell r="G455" t="str">
            <v>un</v>
          </cell>
          <cell r="H455">
            <v>23</v>
          </cell>
          <cell r="I455">
            <v>46.8</v>
          </cell>
          <cell r="J455">
            <v>1076.4000000000001</v>
          </cell>
          <cell r="K455">
            <v>46.8</v>
          </cell>
          <cell r="L455">
            <v>1076.4000000000001</v>
          </cell>
        </row>
        <row r="456">
          <cell r="B456">
            <v>38</v>
          </cell>
          <cell r="C456">
            <v>0</v>
          </cell>
          <cell r="D456" t="str">
            <v>F</v>
          </cell>
          <cell r="E456" t="str">
            <v>1.1.4.1</v>
          </cell>
          <cell r="F456" t="str">
            <v>República de Engenheiros</v>
          </cell>
          <cell r="G456" t="str">
            <v>mês</v>
          </cell>
          <cell r="H456">
            <v>60</v>
          </cell>
          <cell r="I456">
            <v>3000</v>
          </cell>
          <cell r="J456">
            <v>180000</v>
          </cell>
          <cell r="K456">
            <v>3000</v>
          </cell>
          <cell r="L456">
            <v>180000</v>
          </cell>
        </row>
        <row r="457">
          <cell r="B457">
            <v>39</v>
          </cell>
          <cell r="C457">
            <v>0</v>
          </cell>
          <cell r="D457" t="str">
            <v>F</v>
          </cell>
          <cell r="E457" t="str">
            <v>1.1.4.2</v>
          </cell>
          <cell r="F457" t="str">
            <v>República de mestres de obra</v>
          </cell>
          <cell r="G457" t="str">
            <v>mês</v>
          </cell>
          <cell r="H457">
            <v>60</v>
          </cell>
          <cell r="I457">
            <v>5000</v>
          </cell>
          <cell r="J457">
            <v>300000</v>
          </cell>
          <cell r="K457">
            <v>5000</v>
          </cell>
          <cell r="L457">
            <v>300000</v>
          </cell>
        </row>
        <row r="458">
          <cell r="B458">
            <v>2123</v>
          </cell>
          <cell r="C458">
            <v>0</v>
          </cell>
          <cell r="D458" t="str">
            <v>F</v>
          </cell>
          <cell r="E458" t="str">
            <v>2.2.2.2</v>
          </cell>
          <cell r="F458" t="str">
            <v>Selim Pvc 90g com Travas Nbr 10569 para Rede Coletora de Esgoto Dn 150x100mm</v>
          </cell>
          <cell r="G458" t="str">
            <v>pç</v>
          </cell>
          <cell r="H458">
            <v>7264</v>
          </cell>
          <cell r="I458">
            <v>14.4</v>
          </cell>
          <cell r="J458">
            <v>104601.60000000001</v>
          </cell>
          <cell r="K458">
            <v>14.4</v>
          </cell>
          <cell r="L458">
            <v>104601.60000000001</v>
          </cell>
        </row>
        <row r="459">
          <cell r="B459">
            <v>2124</v>
          </cell>
          <cell r="C459">
            <v>0</v>
          </cell>
          <cell r="D459" t="str">
            <v>F</v>
          </cell>
          <cell r="E459" t="str">
            <v>2.2.2.3</v>
          </cell>
          <cell r="F459" t="str">
            <v>Selim PVC 90 Gr com travas NBR10569 para rede coletora de esgodo DN (200 x 100)mm</v>
          </cell>
          <cell r="G459" t="str">
            <v>pç</v>
          </cell>
          <cell r="H459">
            <v>210</v>
          </cell>
          <cell r="I459">
            <v>32.42</v>
          </cell>
          <cell r="J459">
            <v>6808.2</v>
          </cell>
          <cell r="K459">
            <v>32.42</v>
          </cell>
          <cell r="L459">
            <v>6808.2</v>
          </cell>
        </row>
        <row r="460">
          <cell r="B460">
            <v>2125</v>
          </cell>
          <cell r="C460">
            <v>0</v>
          </cell>
          <cell r="D460" t="str">
            <v>F</v>
          </cell>
          <cell r="E460" t="str">
            <v>2.2.2.4</v>
          </cell>
          <cell r="F460" t="str">
            <v>Selim PVC 90 Gr com travas NBR10569 para rede coletora de esgodo DN (250 x 100)mm</v>
          </cell>
          <cell r="G460" t="str">
            <v>pç</v>
          </cell>
          <cell r="H460">
            <v>174</v>
          </cell>
          <cell r="I460">
            <v>34.11</v>
          </cell>
          <cell r="J460">
            <v>5935.14</v>
          </cell>
          <cell r="K460">
            <v>34.11</v>
          </cell>
          <cell r="L460">
            <v>5935.14</v>
          </cell>
        </row>
        <row r="461">
          <cell r="B461">
            <v>2126</v>
          </cell>
          <cell r="C461">
            <v>0</v>
          </cell>
          <cell r="D461" t="str">
            <v>F</v>
          </cell>
          <cell r="E461" t="str">
            <v>2.2.2.5</v>
          </cell>
          <cell r="F461" t="str">
            <v>Selim PVC 90 Gr com travas NBR10569 para rede coletora de esgodo DN (350 x 100)mm</v>
          </cell>
          <cell r="G461" t="str">
            <v>pç</v>
          </cell>
          <cell r="H461">
            <v>222</v>
          </cell>
          <cell r="I461">
            <v>132.78</v>
          </cell>
          <cell r="J461">
            <v>29477.16</v>
          </cell>
          <cell r="K461">
            <v>132.78</v>
          </cell>
          <cell r="L461">
            <v>29477.16</v>
          </cell>
        </row>
        <row r="462">
          <cell r="B462">
            <v>2127</v>
          </cell>
          <cell r="C462">
            <v>0</v>
          </cell>
          <cell r="D462" t="str">
            <v>F</v>
          </cell>
          <cell r="E462" t="str">
            <v>2.2.2.6</v>
          </cell>
          <cell r="F462" t="str">
            <v>Selim PVC 90 Gr com travas NBR10569 para rede coletora de esgodo DN (400 x 100)mm</v>
          </cell>
          <cell r="G462" t="str">
            <v>pç</v>
          </cell>
          <cell r="H462">
            <v>262</v>
          </cell>
          <cell r="I462">
            <v>317.33999999999997</v>
          </cell>
          <cell r="J462">
            <v>83143.08</v>
          </cell>
          <cell r="K462">
            <v>317.33999999999997</v>
          </cell>
          <cell r="L462">
            <v>83143.08</v>
          </cell>
        </row>
        <row r="463">
          <cell r="B463">
            <v>4508</v>
          </cell>
          <cell r="C463">
            <v>0</v>
          </cell>
          <cell r="D463" t="str">
            <v>F</v>
          </cell>
          <cell r="E463" t="str">
            <v>12.2.4.1.20</v>
          </cell>
          <cell r="F463" t="str">
            <v>Sensor de nivel ultrassonico 220 vca</v>
          </cell>
          <cell r="G463" t="str">
            <v>un</v>
          </cell>
          <cell r="H463">
            <v>6</v>
          </cell>
          <cell r="I463">
            <v>2400</v>
          </cell>
          <cell r="J463">
            <v>14400</v>
          </cell>
          <cell r="K463">
            <v>2400</v>
          </cell>
          <cell r="L463">
            <v>14400</v>
          </cell>
        </row>
        <row r="464">
          <cell r="B464">
            <v>1607</v>
          </cell>
          <cell r="C464">
            <v>0</v>
          </cell>
          <cell r="D464" t="str">
            <v>F</v>
          </cell>
          <cell r="E464" t="str">
            <v>15.2.1.7</v>
          </cell>
          <cell r="F464" t="str">
            <v>Sistema de Comunicação composto de rádio modem faixa de frequencia 902-928Mhz,interface RS-232/RS-485 selecionavel pelo usuario, transmissor,receptor, mastro e antena</v>
          </cell>
          <cell r="G464" t="str">
            <v>un</v>
          </cell>
          <cell r="H464">
            <v>1</v>
          </cell>
          <cell r="I464">
            <v>18430</v>
          </cell>
          <cell r="J464">
            <v>18430</v>
          </cell>
          <cell r="K464">
            <v>18430</v>
          </cell>
          <cell r="L464">
            <v>18430</v>
          </cell>
        </row>
        <row r="465">
          <cell r="B465">
            <v>1606</v>
          </cell>
          <cell r="C465">
            <v>0</v>
          </cell>
          <cell r="D465" t="str">
            <v>F</v>
          </cell>
          <cell r="E465" t="str">
            <v>15.2.1.6</v>
          </cell>
          <cell r="F465" t="str">
            <v>Sistema Operacional : Windows Vista Business,Microsoft Office 2007,Soft Supervisório GENESIS</v>
          </cell>
          <cell r="G465" t="str">
            <v>vb</v>
          </cell>
          <cell r="H465">
            <v>1</v>
          </cell>
          <cell r="I465">
            <v>56020</v>
          </cell>
          <cell r="J465">
            <v>56020</v>
          </cell>
          <cell r="K465">
            <v>56020</v>
          </cell>
          <cell r="L465">
            <v>56020</v>
          </cell>
        </row>
        <row r="466">
          <cell r="B466">
            <v>131</v>
          </cell>
          <cell r="C466">
            <v>0</v>
          </cell>
          <cell r="D466" t="str">
            <v>F</v>
          </cell>
          <cell r="E466" t="str">
            <v>3.3.2.3</v>
          </cell>
          <cell r="F466" t="str">
            <v>Stop log's e vertedores em fibra de vidro</v>
          </cell>
          <cell r="G466" t="str">
            <v>un</v>
          </cell>
          <cell r="H466">
            <v>8</v>
          </cell>
          <cell r="I466">
            <v>1560</v>
          </cell>
          <cell r="J466">
            <v>12480</v>
          </cell>
          <cell r="K466">
            <v>1560</v>
          </cell>
          <cell r="L466">
            <v>12480</v>
          </cell>
        </row>
        <row r="467">
          <cell r="B467">
            <v>2456</v>
          </cell>
          <cell r="C467">
            <v>0</v>
          </cell>
          <cell r="D467" t="str">
            <v>F</v>
          </cell>
          <cell r="E467" t="str">
            <v>3.5.20.1</v>
          </cell>
          <cell r="F467" t="str">
            <v>Talha manual com corrente e estrutura em aço para altura de elev  H= 5,00 m, CAP. = 2000 kg, com pintura de proteção, exclusive trilhos de rolamento</v>
          </cell>
          <cell r="G467" t="str">
            <v>un</v>
          </cell>
          <cell r="H467">
            <v>6</v>
          </cell>
          <cell r="I467">
            <v>3700</v>
          </cell>
          <cell r="J467">
            <v>22200</v>
          </cell>
          <cell r="K467">
            <v>3700</v>
          </cell>
          <cell r="L467">
            <v>22200</v>
          </cell>
        </row>
        <row r="468">
          <cell r="B468">
            <v>208</v>
          </cell>
          <cell r="C468">
            <v>0</v>
          </cell>
          <cell r="D468" t="str">
            <v>F</v>
          </cell>
          <cell r="E468" t="str">
            <v>4.4.1.16</v>
          </cell>
          <cell r="F468" t="str">
            <v xml:space="preserve">Tê redução aço c/  flanges DN 500 x 400 </v>
          </cell>
          <cell r="G468" t="str">
            <v>pc</v>
          </cell>
          <cell r="H468">
            <v>8</v>
          </cell>
          <cell r="I468">
            <v>8115.12</v>
          </cell>
          <cell r="J468">
            <v>64920.959999999999</v>
          </cell>
          <cell r="K468">
            <v>8115.12</v>
          </cell>
          <cell r="L468">
            <v>64920.959999999999</v>
          </cell>
        </row>
        <row r="469">
          <cell r="B469">
            <v>215</v>
          </cell>
          <cell r="C469">
            <v>0</v>
          </cell>
          <cell r="D469" t="str">
            <v>F</v>
          </cell>
          <cell r="E469" t="str">
            <v>4.4.1.23</v>
          </cell>
          <cell r="F469" t="str">
            <v xml:space="preserve">Tê aço c/  flanges DN 500 x 500 </v>
          </cell>
          <cell r="G469" t="str">
            <v>pc</v>
          </cell>
          <cell r="H469">
            <v>8</v>
          </cell>
          <cell r="I469">
            <v>8427.24</v>
          </cell>
          <cell r="J469">
            <v>67417.919999999998</v>
          </cell>
          <cell r="K469">
            <v>8427.24</v>
          </cell>
          <cell r="L469">
            <v>67417.919999999998</v>
          </cell>
        </row>
        <row r="470">
          <cell r="B470">
            <v>227</v>
          </cell>
          <cell r="C470">
            <v>0</v>
          </cell>
          <cell r="D470" t="str">
            <v>F</v>
          </cell>
          <cell r="E470" t="str">
            <v>4.4.1.35</v>
          </cell>
          <cell r="F470" t="str">
            <v xml:space="preserve">Tê aço c/  flanges DN 600 x 400 </v>
          </cell>
          <cell r="G470" t="str">
            <v>pc</v>
          </cell>
          <cell r="H470">
            <v>8</v>
          </cell>
          <cell r="I470">
            <v>10958.88</v>
          </cell>
          <cell r="J470">
            <v>87671.039999999994</v>
          </cell>
          <cell r="K470">
            <v>10958.88</v>
          </cell>
          <cell r="L470">
            <v>87671.039999999994</v>
          </cell>
        </row>
        <row r="471">
          <cell r="B471">
            <v>200</v>
          </cell>
          <cell r="C471">
            <v>0</v>
          </cell>
          <cell r="D471" t="str">
            <v>F</v>
          </cell>
          <cell r="E471" t="str">
            <v>4.4.1.8</v>
          </cell>
          <cell r="F471" t="str">
            <v xml:space="preserve">Tê redução aço c/  flanges DN 600 x 500 </v>
          </cell>
          <cell r="G471" t="str">
            <v>pc</v>
          </cell>
          <cell r="H471">
            <v>4</v>
          </cell>
          <cell r="I471">
            <v>11583.12</v>
          </cell>
          <cell r="J471">
            <v>46332.480000000003</v>
          </cell>
          <cell r="K471">
            <v>11583.12</v>
          </cell>
          <cell r="L471">
            <v>46332.480000000003</v>
          </cell>
        </row>
        <row r="472">
          <cell r="B472">
            <v>233</v>
          </cell>
          <cell r="C472">
            <v>0</v>
          </cell>
          <cell r="D472" t="str">
            <v>F</v>
          </cell>
          <cell r="E472" t="str">
            <v>4.4.1.41</v>
          </cell>
          <cell r="F472" t="str">
            <v xml:space="preserve">Te aço c/  flanges DN 600 x 600 </v>
          </cell>
          <cell r="G472" t="str">
            <v>pc</v>
          </cell>
          <cell r="H472">
            <v>2</v>
          </cell>
          <cell r="I472">
            <v>12207.36</v>
          </cell>
          <cell r="J472">
            <v>24414.720000000001</v>
          </cell>
          <cell r="K472">
            <v>12207.36</v>
          </cell>
          <cell r="L472">
            <v>24414.720000000001</v>
          </cell>
        </row>
        <row r="473">
          <cell r="B473">
            <v>216</v>
          </cell>
          <cell r="C473">
            <v>0</v>
          </cell>
          <cell r="D473" t="str">
            <v>F</v>
          </cell>
          <cell r="E473" t="str">
            <v>4.4.1.24</v>
          </cell>
          <cell r="F473" t="str">
            <v>Tê rd aço c/  flanges DN 1000 x 500 (peça especial)</v>
          </cell>
          <cell r="G473" t="str">
            <v>pc</v>
          </cell>
          <cell r="H473">
            <v>4</v>
          </cell>
          <cell r="I473">
            <v>40600</v>
          </cell>
          <cell r="J473">
            <v>162400</v>
          </cell>
          <cell r="K473">
            <v>40600</v>
          </cell>
          <cell r="L473">
            <v>162400</v>
          </cell>
        </row>
        <row r="474">
          <cell r="B474">
            <v>230</v>
          </cell>
          <cell r="C474">
            <v>0</v>
          </cell>
          <cell r="D474" t="str">
            <v>F</v>
          </cell>
          <cell r="E474" t="str">
            <v>4.4.1.38</v>
          </cell>
          <cell r="F474" t="str">
            <v xml:space="preserve">Tê aço c/ pontas p/ junta alvenius DN 600 x 600 </v>
          </cell>
          <cell r="G474" t="str">
            <v>pc</v>
          </cell>
          <cell r="H474">
            <v>2</v>
          </cell>
          <cell r="I474">
            <v>12207.36</v>
          </cell>
          <cell r="J474">
            <v>24414.720000000001</v>
          </cell>
          <cell r="K474">
            <v>12207.36</v>
          </cell>
          <cell r="L474">
            <v>24414.720000000001</v>
          </cell>
        </row>
        <row r="475">
          <cell r="B475">
            <v>122</v>
          </cell>
          <cell r="C475">
            <v>0</v>
          </cell>
          <cell r="D475" t="str">
            <v>F</v>
          </cell>
          <cell r="E475" t="str">
            <v>3.3.1.14</v>
          </cell>
          <cell r="F475" t="str">
            <v>Tê com Flanges nas três extremidades TFL PN-10, DN 100  18,800 kg</v>
          </cell>
          <cell r="G475" t="str">
            <v>un</v>
          </cell>
          <cell r="H475">
            <v>9</v>
          </cell>
          <cell r="I475">
            <v>251.46</v>
          </cell>
          <cell r="J475">
            <v>2263.14</v>
          </cell>
          <cell r="K475">
            <v>251.46</v>
          </cell>
          <cell r="L475">
            <v>2263.14</v>
          </cell>
        </row>
        <row r="476">
          <cell r="B476">
            <v>4161</v>
          </cell>
          <cell r="C476">
            <v>0</v>
          </cell>
          <cell r="D476" t="str">
            <v>F</v>
          </cell>
          <cell r="E476" t="str">
            <v>10.7.1.1.9</v>
          </cell>
          <cell r="F476" t="str">
            <v>Te fofo c/flanges PN 10 DN 200mm</v>
          </cell>
          <cell r="G476" t="str">
            <v>pc</v>
          </cell>
          <cell r="H476">
            <v>20</v>
          </cell>
          <cell r="I476">
            <v>1300</v>
          </cell>
          <cell r="J476">
            <v>26000</v>
          </cell>
          <cell r="K476">
            <v>1300</v>
          </cell>
          <cell r="L476">
            <v>26000</v>
          </cell>
        </row>
        <row r="477">
          <cell r="B477">
            <v>3122</v>
          </cell>
          <cell r="C477">
            <v>0</v>
          </cell>
          <cell r="D477" t="str">
            <v>F</v>
          </cell>
          <cell r="E477" t="str">
            <v>6.5.10.1.14</v>
          </cell>
          <cell r="F477" t="str">
            <v xml:space="preserve">Tê c/ flanges FoFo PN 10, DN (150x100)mm </v>
          </cell>
          <cell r="G477" t="str">
            <v>pç</v>
          </cell>
          <cell r="H477">
            <v>1</v>
          </cell>
          <cell r="I477">
            <v>392.56</v>
          </cell>
          <cell r="J477">
            <v>392.56</v>
          </cell>
          <cell r="K477">
            <v>392.56</v>
          </cell>
          <cell r="L477">
            <v>392.56</v>
          </cell>
        </row>
        <row r="478">
          <cell r="B478">
            <v>3121</v>
          </cell>
          <cell r="C478">
            <v>0</v>
          </cell>
          <cell r="D478" t="str">
            <v>F</v>
          </cell>
          <cell r="E478" t="str">
            <v>6.5.10.1.13</v>
          </cell>
          <cell r="F478" t="str">
            <v xml:space="preserve">Tê c/ flanges FoFo PN 10, DN (150x150)mm </v>
          </cell>
          <cell r="G478" t="str">
            <v>pç</v>
          </cell>
          <cell r="H478">
            <v>2</v>
          </cell>
          <cell r="I478">
            <v>355.6</v>
          </cell>
          <cell r="J478">
            <v>711.2</v>
          </cell>
          <cell r="K478">
            <v>355.6</v>
          </cell>
          <cell r="L478">
            <v>711.2</v>
          </cell>
        </row>
        <row r="479">
          <cell r="B479">
            <v>3759</v>
          </cell>
          <cell r="C479">
            <v>0</v>
          </cell>
          <cell r="D479" t="str">
            <v>F</v>
          </cell>
          <cell r="E479" t="str">
            <v>8.5.10.1.15</v>
          </cell>
          <cell r="F479" t="str">
            <v xml:space="preserve">Tê c/ flanges FoFo PN 10, DN (200x100)mm </v>
          </cell>
          <cell r="G479" t="str">
            <v>pç</v>
          </cell>
          <cell r="H479">
            <v>2</v>
          </cell>
          <cell r="I479">
            <v>552.02</v>
          </cell>
          <cell r="J479">
            <v>1104.04</v>
          </cell>
          <cell r="K479">
            <v>552.02</v>
          </cell>
          <cell r="L479">
            <v>1104.04</v>
          </cell>
        </row>
        <row r="480">
          <cell r="B480">
            <v>3758</v>
          </cell>
          <cell r="C480">
            <v>0</v>
          </cell>
          <cell r="D480" t="str">
            <v>F</v>
          </cell>
          <cell r="E480" t="str">
            <v>8.5.10.1.14</v>
          </cell>
          <cell r="F480" t="str">
            <v xml:space="preserve">Tê c/ flanges FoFo PN 10, DN (200x150)mm </v>
          </cell>
          <cell r="G480" t="str">
            <v>pç</v>
          </cell>
          <cell r="H480">
            <v>4</v>
          </cell>
          <cell r="I480">
            <v>1013.56</v>
          </cell>
          <cell r="J480">
            <v>4054.24</v>
          </cell>
          <cell r="K480">
            <v>1013.56</v>
          </cell>
          <cell r="L480">
            <v>4054.24</v>
          </cell>
        </row>
        <row r="481">
          <cell r="B481">
            <v>2391</v>
          </cell>
          <cell r="C481">
            <v>0</v>
          </cell>
          <cell r="D481" t="str">
            <v>F</v>
          </cell>
          <cell r="E481" t="str">
            <v>3.5.10.1.14</v>
          </cell>
          <cell r="F481" t="str">
            <v xml:space="preserve">Tê c/ flanges FoFo PN 10, DN (250x100)mm </v>
          </cell>
          <cell r="G481" t="str">
            <v>pç</v>
          </cell>
          <cell r="H481">
            <v>2</v>
          </cell>
          <cell r="I481">
            <v>1273.74</v>
          </cell>
          <cell r="J481">
            <v>2547.48</v>
          </cell>
          <cell r="K481">
            <v>1273.74</v>
          </cell>
          <cell r="L481">
            <v>2547.48</v>
          </cell>
        </row>
        <row r="482">
          <cell r="B482">
            <v>2390</v>
          </cell>
          <cell r="C482">
            <v>0</v>
          </cell>
          <cell r="D482" t="str">
            <v>F</v>
          </cell>
          <cell r="E482" t="str">
            <v>3.5.10.1.13</v>
          </cell>
          <cell r="F482" t="str">
            <v xml:space="preserve">Tê c/ flanges FoFo PN 10, DN (250x200)mm </v>
          </cell>
          <cell r="G482" t="str">
            <v>pç</v>
          </cell>
          <cell r="H482">
            <v>4</v>
          </cell>
          <cell r="I482">
            <v>1665.04</v>
          </cell>
          <cell r="J482">
            <v>6660.16</v>
          </cell>
          <cell r="K482">
            <v>1665.04</v>
          </cell>
          <cell r="L482">
            <v>6660.16</v>
          </cell>
        </row>
        <row r="483">
          <cell r="B483">
            <v>959</v>
          </cell>
          <cell r="C483">
            <v>0</v>
          </cell>
          <cell r="D483" t="str">
            <v>F</v>
          </cell>
          <cell r="E483" t="str">
            <v>7.5.3.1.16</v>
          </cell>
          <cell r="F483" t="str">
            <v>Te C/Flanges Fofo PN-10 DN 400x200</v>
          </cell>
          <cell r="G483" t="str">
            <v>pç</v>
          </cell>
          <cell r="H483">
            <v>1</v>
          </cell>
          <cell r="I483">
            <v>2996.62</v>
          </cell>
          <cell r="J483">
            <v>2996.62</v>
          </cell>
          <cell r="K483">
            <v>2996.62</v>
          </cell>
          <cell r="L483">
            <v>2996.62</v>
          </cell>
        </row>
        <row r="484">
          <cell r="B484">
            <v>3470</v>
          </cell>
          <cell r="C484">
            <v>0</v>
          </cell>
          <cell r="D484" t="str">
            <v>F</v>
          </cell>
          <cell r="E484" t="str">
            <v>7.5.10.1.13</v>
          </cell>
          <cell r="F484" t="str">
            <v xml:space="preserve">Tê c/ flanges FoFo PN 10, DN (500x200)mm </v>
          </cell>
          <cell r="G484" t="str">
            <v>pç</v>
          </cell>
          <cell r="H484">
            <v>1</v>
          </cell>
          <cell r="I484">
            <v>5168.12</v>
          </cell>
          <cell r="J484">
            <v>5168.12</v>
          </cell>
          <cell r="K484">
            <v>5168.12</v>
          </cell>
          <cell r="L484">
            <v>5168.12</v>
          </cell>
        </row>
        <row r="485">
          <cell r="B485">
            <v>3469</v>
          </cell>
          <cell r="C485">
            <v>0</v>
          </cell>
          <cell r="D485" t="str">
            <v>F</v>
          </cell>
          <cell r="E485" t="str">
            <v>7.5.10.1.12</v>
          </cell>
          <cell r="F485" t="str">
            <v xml:space="preserve">Tê c/ flanges FoFo PN 10, DN (500x400)mm </v>
          </cell>
          <cell r="G485" t="str">
            <v>pç</v>
          </cell>
          <cell r="H485">
            <v>2</v>
          </cell>
          <cell r="I485">
            <v>6400.17</v>
          </cell>
          <cell r="J485">
            <v>12800.34</v>
          </cell>
          <cell r="K485">
            <v>6400.17</v>
          </cell>
          <cell r="L485">
            <v>12800.34</v>
          </cell>
        </row>
        <row r="486">
          <cell r="B486">
            <v>392</v>
          </cell>
          <cell r="C486">
            <v>0</v>
          </cell>
          <cell r="D486" t="str">
            <v>F</v>
          </cell>
          <cell r="E486" t="str">
            <v>7.1.4.5</v>
          </cell>
          <cell r="F486" t="str">
            <v>Te FoFo c/ bolsas e flange PN 10 DN 300  101,500kg</v>
          </cell>
          <cell r="G486" t="str">
            <v>pç</v>
          </cell>
          <cell r="H486">
            <v>2</v>
          </cell>
          <cell r="I486">
            <v>2002.36</v>
          </cell>
          <cell r="J486">
            <v>4004.72</v>
          </cell>
          <cell r="K486">
            <v>2002.36</v>
          </cell>
          <cell r="L486">
            <v>4004.72</v>
          </cell>
        </row>
        <row r="487">
          <cell r="B487">
            <v>389</v>
          </cell>
          <cell r="C487">
            <v>0</v>
          </cell>
          <cell r="D487" t="str">
            <v>F</v>
          </cell>
          <cell r="E487" t="str">
            <v>7.1.4.2</v>
          </cell>
          <cell r="F487" t="str">
            <v>Te FoFo c/ bolsas e flange JMF PN 10 DN 400x100 136,000kg</v>
          </cell>
          <cell r="G487" t="str">
            <v>pc</v>
          </cell>
          <cell r="H487">
            <v>3</v>
          </cell>
          <cell r="I487">
            <v>3944.86</v>
          </cell>
          <cell r="J487">
            <v>11834.58</v>
          </cell>
          <cell r="K487">
            <v>3944.86</v>
          </cell>
          <cell r="L487">
            <v>11834.58</v>
          </cell>
        </row>
        <row r="488">
          <cell r="B488">
            <v>390</v>
          </cell>
          <cell r="C488">
            <v>0</v>
          </cell>
          <cell r="D488" t="str">
            <v>F</v>
          </cell>
          <cell r="E488" t="str">
            <v>7.1.4.3</v>
          </cell>
          <cell r="F488" t="str">
            <v>Te FoFo c/ bolsas e flange JMF PN 10 DN 400x200 175,000kg</v>
          </cell>
          <cell r="G488" t="str">
            <v>pc</v>
          </cell>
          <cell r="H488">
            <v>3</v>
          </cell>
          <cell r="I488">
            <v>4580.66</v>
          </cell>
          <cell r="J488">
            <v>13741.98</v>
          </cell>
          <cell r="K488">
            <v>4580.66</v>
          </cell>
          <cell r="L488">
            <v>13741.98</v>
          </cell>
        </row>
        <row r="489">
          <cell r="B489">
            <v>391</v>
          </cell>
          <cell r="C489">
            <v>0</v>
          </cell>
          <cell r="D489" t="str">
            <v>F</v>
          </cell>
          <cell r="E489" t="str">
            <v>7.1.4.4</v>
          </cell>
          <cell r="F489" t="str">
            <v>Te FoFo c/ bolsas e flange JMF PN 10 DN 400x300 182,00kg</v>
          </cell>
          <cell r="G489" t="str">
            <v>pc</v>
          </cell>
          <cell r="H489">
            <v>1</v>
          </cell>
          <cell r="I489">
            <v>5274.26</v>
          </cell>
          <cell r="J489">
            <v>5274.26</v>
          </cell>
          <cell r="K489">
            <v>5274.26</v>
          </cell>
          <cell r="L489">
            <v>5274.26</v>
          </cell>
        </row>
        <row r="490">
          <cell r="B490">
            <v>495</v>
          </cell>
          <cell r="C490">
            <v>0</v>
          </cell>
          <cell r="D490" t="str">
            <v>F</v>
          </cell>
          <cell r="E490" t="str">
            <v>7.2.4.1.8</v>
          </cell>
          <cell r="F490" t="str">
            <v>Tê C/Bolsas JGS FºFº DN 150mm Inclusive anel de borracha</v>
          </cell>
          <cell r="G490" t="str">
            <v>un</v>
          </cell>
          <cell r="H490">
            <v>3</v>
          </cell>
          <cell r="I490">
            <v>453.88</v>
          </cell>
          <cell r="J490">
            <v>1361.64</v>
          </cell>
          <cell r="K490">
            <v>453.88</v>
          </cell>
          <cell r="L490">
            <v>1361.64</v>
          </cell>
        </row>
        <row r="491">
          <cell r="B491">
            <v>1397</v>
          </cell>
          <cell r="C491">
            <v>0</v>
          </cell>
          <cell r="D491" t="str">
            <v>F</v>
          </cell>
          <cell r="E491" t="str">
            <v>12.4.15</v>
          </cell>
          <cell r="F491" t="str">
            <v>Tê FoFo JGS DN 150 30,800 kg</v>
          </cell>
          <cell r="G491" t="str">
            <v>pç</v>
          </cell>
          <cell r="H491">
            <v>2</v>
          </cell>
          <cell r="I491">
            <v>453.88</v>
          </cell>
          <cell r="J491">
            <v>907.76</v>
          </cell>
          <cell r="K491">
            <v>453.88</v>
          </cell>
          <cell r="L491">
            <v>907.76</v>
          </cell>
        </row>
        <row r="492">
          <cell r="B492">
            <v>496</v>
          </cell>
          <cell r="C492">
            <v>0</v>
          </cell>
          <cell r="D492" t="str">
            <v>F</v>
          </cell>
          <cell r="E492" t="str">
            <v>7.2.4.1.9</v>
          </cell>
          <cell r="F492" t="str">
            <v>Tê C/Bolsas JGS FºFº DN 200mm Inclusive anel de borracha</v>
          </cell>
          <cell r="G492" t="str">
            <v>un</v>
          </cell>
          <cell r="H492">
            <v>2</v>
          </cell>
          <cell r="I492">
            <v>723.76</v>
          </cell>
          <cell r="J492">
            <v>1447.52</v>
          </cell>
          <cell r="K492">
            <v>723.76</v>
          </cell>
          <cell r="L492">
            <v>1447.52</v>
          </cell>
        </row>
        <row r="493">
          <cell r="B493">
            <v>497</v>
          </cell>
          <cell r="C493">
            <v>0</v>
          </cell>
          <cell r="D493" t="str">
            <v>F</v>
          </cell>
          <cell r="E493" t="str">
            <v>7.2.4.1.10</v>
          </cell>
          <cell r="F493" t="str">
            <v>Tê C/Bolsas JGS FºFº DN 300mm Inclusive anel de borracha</v>
          </cell>
          <cell r="G493" t="str">
            <v>un</v>
          </cell>
          <cell r="H493">
            <v>1</v>
          </cell>
          <cell r="I493">
            <v>1202.19</v>
          </cell>
          <cell r="J493">
            <v>1202.19</v>
          </cell>
          <cell r="K493">
            <v>1202.19</v>
          </cell>
          <cell r="L493">
            <v>1202.19</v>
          </cell>
        </row>
        <row r="494">
          <cell r="B494">
            <v>414</v>
          </cell>
          <cell r="C494">
            <v>0</v>
          </cell>
          <cell r="D494" t="str">
            <v>F</v>
          </cell>
          <cell r="E494" t="str">
            <v>7.1.5.3</v>
          </cell>
          <cell r="F494" t="str">
            <v>Tê c/ bolsas je FoFo Dn 500  205,900kg</v>
          </cell>
          <cell r="G494" t="str">
            <v>pc</v>
          </cell>
          <cell r="H494">
            <v>1</v>
          </cell>
          <cell r="I494">
            <v>4045.09</v>
          </cell>
          <cell r="J494">
            <v>4045.09</v>
          </cell>
          <cell r="K494">
            <v>4045.09</v>
          </cell>
          <cell r="L494">
            <v>4045.09</v>
          </cell>
        </row>
        <row r="495">
          <cell r="B495">
            <v>4201</v>
          </cell>
          <cell r="C495">
            <v>0</v>
          </cell>
          <cell r="D495" t="str">
            <v>F</v>
          </cell>
          <cell r="E495" t="str">
            <v>10.7.1.7.7</v>
          </cell>
          <cell r="F495" t="str">
            <v>Tê c/bolsas  FoFo PN 10 DN 600mm</v>
          </cell>
          <cell r="G495" t="str">
            <v>pc</v>
          </cell>
          <cell r="H495">
            <v>2</v>
          </cell>
          <cell r="I495">
            <v>4985.3599999999997</v>
          </cell>
          <cell r="J495">
            <v>9970.7199999999993</v>
          </cell>
          <cell r="K495">
            <v>4985.3599999999997</v>
          </cell>
          <cell r="L495">
            <v>9970.7199999999993</v>
          </cell>
        </row>
        <row r="496">
          <cell r="B496">
            <v>492</v>
          </cell>
          <cell r="C496">
            <v>0</v>
          </cell>
          <cell r="D496" t="str">
            <v>F</v>
          </cell>
          <cell r="E496" t="str">
            <v>7.2.4.1.5</v>
          </cell>
          <cell r="F496" t="str">
            <v>Tê de Redução C/Bolsas JGS FºFº DN (150 x 100)mm Inclusive anel de borracha</v>
          </cell>
          <cell r="G496" t="str">
            <v>pç</v>
          </cell>
          <cell r="H496">
            <v>2</v>
          </cell>
          <cell r="I496">
            <v>404.82</v>
          </cell>
          <cell r="J496">
            <v>809.64</v>
          </cell>
          <cell r="K496">
            <v>404.82</v>
          </cell>
          <cell r="L496">
            <v>809.64</v>
          </cell>
        </row>
        <row r="497">
          <cell r="B497">
            <v>1398</v>
          </cell>
          <cell r="C497">
            <v>0</v>
          </cell>
          <cell r="D497" t="str">
            <v>F</v>
          </cell>
          <cell r="E497" t="str">
            <v>12.4.16</v>
          </cell>
          <cell r="F497" t="str">
            <v>Tê FoFo JGS DN 150x100 26,000 kg</v>
          </cell>
          <cell r="G497" t="str">
            <v>pç</v>
          </cell>
          <cell r="H497">
            <v>1</v>
          </cell>
          <cell r="I497">
            <v>404.82</v>
          </cell>
          <cell r="J497">
            <v>404.82</v>
          </cell>
          <cell r="K497">
            <v>404.82</v>
          </cell>
          <cell r="L497">
            <v>404.82</v>
          </cell>
        </row>
        <row r="498">
          <cell r="B498">
            <v>493</v>
          </cell>
          <cell r="C498">
            <v>0</v>
          </cell>
          <cell r="D498" t="str">
            <v>F</v>
          </cell>
          <cell r="E498" t="str">
            <v>7.2.4.1.6</v>
          </cell>
          <cell r="F498" t="str">
            <v>Tê de Redução C/Bolsas JGS FºFº DN (200 x 100)mm Inclusive anel de borracha</v>
          </cell>
          <cell r="G498" t="str">
            <v>pç</v>
          </cell>
          <cell r="H498">
            <v>1</v>
          </cell>
          <cell r="I498">
            <v>490.69</v>
          </cell>
          <cell r="J498">
            <v>490.69</v>
          </cell>
          <cell r="K498">
            <v>490.69</v>
          </cell>
          <cell r="L498">
            <v>490.69</v>
          </cell>
        </row>
        <row r="499">
          <cell r="B499">
            <v>1399</v>
          </cell>
          <cell r="C499">
            <v>0</v>
          </cell>
          <cell r="D499" t="str">
            <v>F</v>
          </cell>
          <cell r="E499" t="str">
            <v>12.4.17</v>
          </cell>
          <cell r="F499" t="str">
            <v>Tê FoFo JGS DN 200x100 36,700 kg</v>
          </cell>
          <cell r="G499" t="str">
            <v>pç</v>
          </cell>
          <cell r="H499">
            <v>1</v>
          </cell>
          <cell r="I499">
            <v>490.69</v>
          </cell>
          <cell r="J499">
            <v>490.69</v>
          </cell>
          <cell r="K499">
            <v>490.69</v>
          </cell>
          <cell r="L499">
            <v>490.69</v>
          </cell>
        </row>
        <row r="500">
          <cell r="B500">
            <v>494</v>
          </cell>
          <cell r="C500">
            <v>0</v>
          </cell>
          <cell r="D500" t="str">
            <v>F</v>
          </cell>
          <cell r="E500" t="str">
            <v>7.2.4.1.7</v>
          </cell>
          <cell r="F500" t="str">
            <v>Tê de Redução C/Bolsas JGS FºFº DN (250 x 100)mm Inclusive anel de borracha</v>
          </cell>
          <cell r="G500" t="str">
            <v>pç</v>
          </cell>
          <cell r="H500">
            <v>2</v>
          </cell>
          <cell r="I500">
            <v>607.22</v>
          </cell>
          <cell r="J500">
            <v>1214.44</v>
          </cell>
          <cell r="K500">
            <v>607.22</v>
          </cell>
          <cell r="L500">
            <v>1214.44</v>
          </cell>
        </row>
        <row r="501">
          <cell r="B501">
            <v>1400</v>
          </cell>
          <cell r="C501">
            <v>0</v>
          </cell>
          <cell r="D501" t="str">
            <v>F</v>
          </cell>
          <cell r="E501" t="str">
            <v>12.4.18</v>
          </cell>
          <cell r="F501" t="str">
            <v>Tê FoFo JGS DN 300x200 76,600 kg</v>
          </cell>
          <cell r="G501" t="str">
            <v>pç</v>
          </cell>
          <cell r="H501">
            <v>1</v>
          </cell>
          <cell r="I501">
            <v>1054.99</v>
          </cell>
          <cell r="J501">
            <v>1054.99</v>
          </cell>
          <cell r="K501">
            <v>1054.99</v>
          </cell>
          <cell r="L501">
            <v>1054.99</v>
          </cell>
        </row>
        <row r="502">
          <cell r="B502">
            <v>4167</v>
          </cell>
          <cell r="C502">
            <v>0</v>
          </cell>
          <cell r="D502" t="str">
            <v>F</v>
          </cell>
          <cell r="E502" t="str">
            <v>10.7.1.2.2</v>
          </cell>
          <cell r="F502" t="str">
            <v>Te fofo c/bolsas PN 10 DN (300x200)mm</v>
          </cell>
          <cell r="G502" t="str">
            <v>pc</v>
          </cell>
          <cell r="H502">
            <v>16</v>
          </cell>
          <cell r="I502">
            <v>1054.99</v>
          </cell>
          <cell r="J502">
            <v>16879.84</v>
          </cell>
          <cell r="K502">
            <v>1054.99</v>
          </cell>
          <cell r="L502">
            <v>16879.84</v>
          </cell>
        </row>
        <row r="503">
          <cell r="B503">
            <v>4168</v>
          </cell>
          <cell r="C503">
            <v>0</v>
          </cell>
          <cell r="D503" t="str">
            <v>F</v>
          </cell>
          <cell r="E503" t="str">
            <v>10.7.1.2.3</v>
          </cell>
          <cell r="F503" t="str">
            <v>Te fofo c/bolsas PN 10 DN (400x300)mm</v>
          </cell>
          <cell r="G503" t="str">
            <v>pc</v>
          </cell>
          <cell r="H503">
            <v>2</v>
          </cell>
          <cell r="I503">
            <v>2017.2</v>
          </cell>
          <cell r="J503">
            <v>4034.4</v>
          </cell>
          <cell r="K503">
            <v>2017.2</v>
          </cell>
          <cell r="L503">
            <v>4034.4</v>
          </cell>
        </row>
        <row r="504">
          <cell r="B504">
            <v>569</v>
          </cell>
          <cell r="C504">
            <v>0</v>
          </cell>
          <cell r="D504" t="str">
            <v>F</v>
          </cell>
          <cell r="E504" t="str">
            <v>7.2.5.1.11</v>
          </cell>
          <cell r="F504" t="str">
            <v>Tê PVC-PBA (NBR 10351) P/ Rede de Água 90G BBB DN 50mm</v>
          </cell>
          <cell r="G504" t="str">
            <v>un</v>
          </cell>
          <cell r="H504">
            <v>64</v>
          </cell>
          <cell r="I504">
            <v>15</v>
          </cell>
          <cell r="J504">
            <v>960</v>
          </cell>
          <cell r="K504">
            <v>15</v>
          </cell>
          <cell r="L504">
            <v>960</v>
          </cell>
        </row>
        <row r="505">
          <cell r="B505">
            <v>570</v>
          </cell>
          <cell r="C505">
            <v>0</v>
          </cell>
          <cell r="D505" t="str">
            <v>F</v>
          </cell>
          <cell r="E505" t="str">
            <v>7.2.5.1.12</v>
          </cell>
          <cell r="F505" t="str">
            <v>Tê PVC-PBA (NBR 10351) P/ Rede de Água 90G BBB DN 75mm</v>
          </cell>
          <cell r="G505" t="str">
            <v>un</v>
          </cell>
          <cell r="H505">
            <v>4</v>
          </cell>
          <cell r="I505">
            <v>37.6</v>
          </cell>
          <cell r="J505">
            <v>150.4</v>
          </cell>
          <cell r="K505">
            <v>37.6</v>
          </cell>
          <cell r="L505">
            <v>150.4</v>
          </cell>
        </row>
        <row r="506">
          <cell r="B506">
            <v>571</v>
          </cell>
          <cell r="C506">
            <v>0</v>
          </cell>
          <cell r="D506" t="str">
            <v>F</v>
          </cell>
          <cell r="E506" t="str">
            <v>7.2.5.1.13</v>
          </cell>
          <cell r="F506" t="str">
            <v>Tê PVC-PBA (NBR 10351) P/ Rede de Água 90G BBB DN 100mm</v>
          </cell>
          <cell r="G506" t="str">
            <v>un</v>
          </cell>
          <cell r="H506">
            <v>1</v>
          </cell>
          <cell r="I506">
            <v>69.819999999999993</v>
          </cell>
          <cell r="J506">
            <v>69.819999999999993</v>
          </cell>
          <cell r="K506">
            <v>69.819999999999993</v>
          </cell>
          <cell r="L506">
            <v>69.819999999999993</v>
          </cell>
        </row>
        <row r="507">
          <cell r="B507">
            <v>1481</v>
          </cell>
          <cell r="C507">
            <v>0</v>
          </cell>
          <cell r="D507" t="str">
            <v>F</v>
          </cell>
          <cell r="E507" t="str">
            <v>13.4.16</v>
          </cell>
          <cell r="F507" t="str">
            <v>Tê em PVC PBA JE cl20 DN 75</v>
          </cell>
          <cell r="G507" t="str">
            <v>pç</v>
          </cell>
          <cell r="H507">
            <v>3</v>
          </cell>
          <cell r="I507">
            <v>37.6</v>
          </cell>
          <cell r="J507">
            <v>112.8</v>
          </cell>
          <cell r="K507">
            <v>37.6</v>
          </cell>
          <cell r="L507">
            <v>112.8</v>
          </cell>
        </row>
        <row r="508">
          <cell r="B508">
            <v>566</v>
          </cell>
          <cell r="C508">
            <v>0</v>
          </cell>
          <cell r="D508" t="str">
            <v>F</v>
          </cell>
          <cell r="E508" t="str">
            <v>7.2.5.1.8</v>
          </cell>
          <cell r="F508" t="str">
            <v>Tê de Redução c/ Bolsas JGS  em PVC-PBA ( 75 x 50)mm P/ Rede de Água 90G BBBB</v>
          </cell>
          <cell r="G508" t="str">
            <v>un</v>
          </cell>
          <cell r="H508">
            <v>14</v>
          </cell>
          <cell r="I508">
            <v>31.27</v>
          </cell>
          <cell r="J508">
            <v>437.78</v>
          </cell>
          <cell r="K508">
            <v>31.27</v>
          </cell>
          <cell r="L508">
            <v>437.78</v>
          </cell>
        </row>
        <row r="509">
          <cell r="B509">
            <v>567</v>
          </cell>
          <cell r="C509">
            <v>0</v>
          </cell>
          <cell r="D509" t="str">
            <v>F</v>
          </cell>
          <cell r="E509" t="str">
            <v>7.2.5.1.9</v>
          </cell>
          <cell r="F509" t="str">
            <v xml:space="preserve">Tê de Redução c/ Bolsas JGS  em PVC-PBA ( 100 x 50)mm P/ Rede de Água 90G BBBB </v>
          </cell>
          <cell r="G509" t="str">
            <v>un</v>
          </cell>
          <cell r="H509">
            <v>4</v>
          </cell>
          <cell r="I509">
            <v>56.56</v>
          </cell>
          <cell r="J509">
            <v>226.24</v>
          </cell>
          <cell r="K509">
            <v>56.56</v>
          </cell>
          <cell r="L509">
            <v>226.24</v>
          </cell>
        </row>
        <row r="510">
          <cell r="B510">
            <v>568</v>
          </cell>
          <cell r="C510">
            <v>0</v>
          </cell>
          <cell r="D510" t="str">
            <v>F</v>
          </cell>
          <cell r="E510" t="str">
            <v>7.2.5.1.10</v>
          </cell>
          <cell r="F510" t="str">
            <v>Tê de Redução c/ Bolsas JGS  em PVC-PBA ( 100 x 75)mm P/ Rede de Água 90G BBBB</v>
          </cell>
          <cell r="G510" t="str">
            <v>un</v>
          </cell>
          <cell r="H510">
            <v>2</v>
          </cell>
          <cell r="I510">
            <v>61.78</v>
          </cell>
          <cell r="J510">
            <v>123.56</v>
          </cell>
          <cell r="K510">
            <v>61.78</v>
          </cell>
          <cell r="L510">
            <v>123.56</v>
          </cell>
        </row>
        <row r="511">
          <cell r="B511">
            <v>4874</v>
          </cell>
          <cell r="C511">
            <v>0</v>
          </cell>
          <cell r="D511" t="str">
            <v>F</v>
          </cell>
          <cell r="E511" t="str">
            <v>12.4.1.1.24</v>
          </cell>
          <cell r="F511" t="str">
            <v>Terminal de aperto para cabor de cobre nu 10mm²</v>
          </cell>
          <cell r="G511" t="str">
            <v>un</v>
          </cell>
          <cell r="H511">
            <v>6</v>
          </cell>
          <cell r="I511">
            <v>2.83</v>
          </cell>
          <cell r="J511">
            <v>16.98</v>
          </cell>
          <cell r="K511">
            <v>2.83</v>
          </cell>
          <cell r="L511">
            <v>16.98</v>
          </cell>
        </row>
        <row r="512">
          <cell r="B512">
            <v>4649</v>
          </cell>
          <cell r="C512">
            <v>0</v>
          </cell>
          <cell r="D512" t="str">
            <v>F</v>
          </cell>
          <cell r="E512" t="str">
            <v>12.3.1.1.25</v>
          </cell>
          <cell r="F512" t="str">
            <v>Terminal de aperto para cabor de cobre nu 16mm²</v>
          </cell>
          <cell r="G512" t="str">
            <v>un</v>
          </cell>
          <cell r="H512">
            <v>2</v>
          </cell>
          <cell r="I512">
            <v>3.13</v>
          </cell>
          <cell r="J512">
            <v>6.26</v>
          </cell>
          <cell r="K512">
            <v>3.13</v>
          </cell>
          <cell r="L512">
            <v>6.26</v>
          </cell>
        </row>
        <row r="513">
          <cell r="B513">
            <v>4423</v>
          </cell>
          <cell r="C513">
            <v>0</v>
          </cell>
          <cell r="D513" t="str">
            <v>F</v>
          </cell>
          <cell r="E513" t="str">
            <v>12.2.1.1</v>
          </cell>
          <cell r="F513" t="str">
            <v>Terminal de aperto para cabor de cobre nu 35mm²</v>
          </cell>
          <cell r="G513" t="str">
            <v>un</v>
          </cell>
          <cell r="H513">
            <v>2</v>
          </cell>
          <cell r="I513">
            <v>3.28</v>
          </cell>
          <cell r="J513">
            <v>6.56</v>
          </cell>
          <cell r="K513">
            <v>3.28</v>
          </cell>
          <cell r="L513">
            <v>6.56</v>
          </cell>
        </row>
        <row r="514">
          <cell r="B514">
            <v>1725</v>
          </cell>
          <cell r="C514">
            <v>0</v>
          </cell>
          <cell r="D514" t="str">
            <v>F</v>
          </cell>
          <cell r="E514" t="str">
            <v>15.5.1.35</v>
          </cell>
          <cell r="F514" t="str">
            <v>Terminal de aperto para condutor de cobre 50mm²</v>
          </cell>
          <cell r="G514" t="str">
            <v>un</v>
          </cell>
          <cell r="H514">
            <v>18</v>
          </cell>
          <cell r="I514">
            <v>4.97</v>
          </cell>
          <cell r="J514">
            <v>89.46</v>
          </cell>
          <cell r="K514">
            <v>4.97</v>
          </cell>
          <cell r="L514">
            <v>89.46</v>
          </cell>
        </row>
        <row r="515">
          <cell r="B515">
            <v>1726</v>
          </cell>
          <cell r="C515">
            <v>0</v>
          </cell>
          <cell r="D515" t="str">
            <v>F</v>
          </cell>
          <cell r="E515" t="str">
            <v>15.5.1.36</v>
          </cell>
          <cell r="F515" t="str">
            <v>Terminal de aperto para cabo de cobre 240mm²</v>
          </cell>
          <cell r="G515" t="str">
            <v>un</v>
          </cell>
          <cell r="H515">
            <v>48</v>
          </cell>
          <cell r="I515">
            <v>14.08</v>
          </cell>
          <cell r="J515">
            <v>675.84</v>
          </cell>
          <cell r="K515">
            <v>14.08</v>
          </cell>
          <cell r="L515">
            <v>675.84</v>
          </cell>
        </row>
        <row r="516">
          <cell r="B516">
            <v>2387</v>
          </cell>
          <cell r="C516">
            <v>0</v>
          </cell>
          <cell r="D516" t="str">
            <v>F</v>
          </cell>
          <cell r="E516" t="str">
            <v>3.5.10.1.10</v>
          </cell>
          <cell r="F516" t="str">
            <v>Toco c/ Flanges FoFo PN 10, DN 100mm L=0,25m</v>
          </cell>
          <cell r="G516" t="str">
            <v>pç</v>
          </cell>
          <cell r="H516">
            <v>5</v>
          </cell>
          <cell r="I516">
            <v>499.51</v>
          </cell>
          <cell r="J516">
            <v>2497.5500000000002</v>
          </cell>
          <cell r="K516">
            <v>499.51</v>
          </cell>
          <cell r="L516">
            <v>2497.5500000000002</v>
          </cell>
        </row>
        <row r="517">
          <cell r="B517">
            <v>121</v>
          </cell>
          <cell r="C517">
            <v>0</v>
          </cell>
          <cell r="D517" t="str">
            <v>F</v>
          </cell>
          <cell r="E517" t="str">
            <v>3.3.1.13</v>
          </cell>
          <cell r="F517" t="str">
            <v>Toco FoFo Flangeado PN  10 DN100  L=0,50 m</v>
          </cell>
          <cell r="G517" t="str">
            <v>un</v>
          </cell>
          <cell r="H517">
            <v>1</v>
          </cell>
          <cell r="I517">
            <v>551.6</v>
          </cell>
          <cell r="J517">
            <v>551.6</v>
          </cell>
          <cell r="K517">
            <v>551.6</v>
          </cell>
          <cell r="L517">
            <v>551.6</v>
          </cell>
        </row>
        <row r="518">
          <cell r="B518">
            <v>3116</v>
          </cell>
          <cell r="C518">
            <v>0</v>
          </cell>
          <cell r="D518" t="str">
            <v>F</v>
          </cell>
          <cell r="E518" t="str">
            <v>6.5.10.1.8</v>
          </cell>
          <cell r="F518" t="str">
            <v>Toco c/ Flanges FoFo PN 10, DN 150mm L=0,25m</v>
          </cell>
          <cell r="G518" t="str">
            <v>pç</v>
          </cell>
          <cell r="H518">
            <v>7</v>
          </cell>
          <cell r="I518">
            <v>584.04999999999995</v>
          </cell>
          <cell r="J518">
            <v>4088.35</v>
          </cell>
          <cell r="K518">
            <v>584.04999999999995</v>
          </cell>
          <cell r="L518">
            <v>4088.35</v>
          </cell>
        </row>
        <row r="519">
          <cell r="B519">
            <v>2386</v>
          </cell>
          <cell r="C519">
            <v>0</v>
          </cell>
          <cell r="D519" t="str">
            <v>F</v>
          </cell>
          <cell r="E519" t="str">
            <v>3.5.10.1.9</v>
          </cell>
          <cell r="F519" t="str">
            <v>Toco c/ Flanges FoFo PN 10, DN 200mm L=0,25m</v>
          </cell>
          <cell r="G519" t="str">
            <v>pç</v>
          </cell>
          <cell r="H519">
            <v>10</v>
          </cell>
          <cell r="I519">
            <v>1229.97</v>
          </cell>
          <cell r="J519">
            <v>12299.7</v>
          </cell>
          <cell r="K519">
            <v>1229.97</v>
          </cell>
          <cell r="L519">
            <v>12299.7</v>
          </cell>
        </row>
        <row r="520">
          <cell r="B520">
            <v>3465</v>
          </cell>
          <cell r="C520">
            <v>0</v>
          </cell>
          <cell r="D520" t="str">
            <v>F</v>
          </cell>
          <cell r="E520" t="str">
            <v>7.5.10.1.8</v>
          </cell>
          <cell r="F520" t="str">
            <v>Toco c/ Flanges FoFo PN 10, DN 400mm L=0,25m</v>
          </cell>
          <cell r="G520" t="str">
            <v>pç</v>
          </cell>
          <cell r="H520">
            <v>1</v>
          </cell>
          <cell r="I520">
            <v>3919.07</v>
          </cell>
          <cell r="J520">
            <v>3919.07</v>
          </cell>
          <cell r="K520">
            <v>3919.07</v>
          </cell>
          <cell r="L520">
            <v>3919.07</v>
          </cell>
        </row>
        <row r="521">
          <cell r="B521">
            <v>3464</v>
          </cell>
          <cell r="C521">
            <v>0</v>
          </cell>
          <cell r="D521" t="str">
            <v>F</v>
          </cell>
          <cell r="E521" t="str">
            <v>7.5.10.1.7</v>
          </cell>
          <cell r="F521" t="str">
            <v>Toco c/ Flanges FoFo PN 10, DN 500mm L=0,50m</v>
          </cell>
          <cell r="G521" t="str">
            <v>pç</v>
          </cell>
          <cell r="H521">
            <v>2</v>
          </cell>
          <cell r="I521">
            <v>7192.68</v>
          </cell>
          <cell r="J521">
            <v>14385.36</v>
          </cell>
          <cell r="K521">
            <v>7192.68</v>
          </cell>
          <cell r="L521">
            <v>14385.36</v>
          </cell>
        </row>
        <row r="522">
          <cell r="B522">
            <v>949</v>
          </cell>
          <cell r="C522">
            <v>0</v>
          </cell>
          <cell r="D522" t="str">
            <v>F</v>
          </cell>
          <cell r="E522" t="str">
            <v>7.5.3.1.6</v>
          </cell>
          <cell r="F522" t="str">
            <v>Toco c/flange e aba vedacao FoFo PN-10 DN 300</v>
          </cell>
          <cell r="G522" t="str">
            <v>pç</v>
          </cell>
          <cell r="H522">
            <v>1</v>
          </cell>
          <cell r="I522">
            <v>4023.46</v>
          </cell>
          <cell r="J522">
            <v>4023.46</v>
          </cell>
          <cell r="K522">
            <v>4023.46</v>
          </cell>
          <cell r="L522">
            <v>4023.46</v>
          </cell>
        </row>
        <row r="523">
          <cell r="B523">
            <v>954</v>
          </cell>
          <cell r="C523">
            <v>0</v>
          </cell>
          <cell r="D523" t="str">
            <v>F</v>
          </cell>
          <cell r="E523" t="str">
            <v>7.5.3.1.11</v>
          </cell>
          <cell r="F523" t="str">
            <v>Toco c/flange e aba vedação FoFo PN-10 DN 400</v>
          </cell>
          <cell r="G523" t="str">
            <v>pç</v>
          </cell>
          <cell r="H523">
            <v>1</v>
          </cell>
          <cell r="I523">
            <v>6270.54</v>
          </cell>
          <cell r="J523">
            <v>6270.54</v>
          </cell>
          <cell r="K523">
            <v>6270.54</v>
          </cell>
          <cell r="L523">
            <v>6270.54</v>
          </cell>
        </row>
        <row r="524">
          <cell r="B524">
            <v>966</v>
          </cell>
          <cell r="C524">
            <v>0</v>
          </cell>
          <cell r="D524" t="str">
            <v>F</v>
          </cell>
          <cell r="E524" t="str">
            <v>7.5.3.1.23</v>
          </cell>
          <cell r="F524" t="str">
            <v>Toco c/flange e aba vedacao FoFo PN-10 DN 400,  L=0,70m</v>
          </cell>
          <cell r="G524" t="str">
            <v>pç</v>
          </cell>
          <cell r="H524">
            <v>1</v>
          </cell>
          <cell r="I524">
            <v>6270.54</v>
          </cell>
          <cell r="J524">
            <v>6270.54</v>
          </cell>
          <cell r="K524">
            <v>6270.54</v>
          </cell>
          <cell r="L524">
            <v>6270.54</v>
          </cell>
        </row>
        <row r="525">
          <cell r="B525">
            <v>967</v>
          </cell>
          <cell r="C525">
            <v>0</v>
          </cell>
          <cell r="D525" t="str">
            <v>F</v>
          </cell>
          <cell r="E525" t="str">
            <v>7.5.3.1.24</v>
          </cell>
          <cell r="F525" t="str">
            <v>Toco c/flange e aba vedacao FoFo PN-10 DN 400,  L=1,10m</v>
          </cell>
          <cell r="G525" t="str">
            <v>pç</v>
          </cell>
          <cell r="H525">
            <v>1</v>
          </cell>
          <cell r="I525">
            <v>6897.59</v>
          </cell>
          <cell r="J525">
            <v>6897.59</v>
          </cell>
          <cell r="K525">
            <v>6897.59</v>
          </cell>
          <cell r="L525">
            <v>6897.59</v>
          </cell>
        </row>
        <row r="526">
          <cell r="B526">
            <v>1595</v>
          </cell>
          <cell r="C526">
            <v>0</v>
          </cell>
          <cell r="D526" t="str">
            <v>F</v>
          </cell>
          <cell r="E526" t="str">
            <v>15.1.1.14</v>
          </cell>
          <cell r="F526" t="str">
            <v>Tomada universal simples 2 pólos + terra 15A - 250V montada em tampa de condulete DN 3/4"</v>
          </cell>
          <cell r="G526" t="str">
            <v>un</v>
          </cell>
          <cell r="H526">
            <v>35</v>
          </cell>
          <cell r="I526">
            <v>10.18</v>
          </cell>
          <cell r="J526">
            <v>356.3</v>
          </cell>
          <cell r="K526">
            <v>10.18</v>
          </cell>
          <cell r="L526">
            <v>356.3</v>
          </cell>
        </row>
        <row r="527">
          <cell r="B527">
            <v>1636</v>
          </cell>
          <cell r="C527">
            <v>0</v>
          </cell>
          <cell r="D527" t="str">
            <v>F</v>
          </cell>
          <cell r="E527" t="str">
            <v>15.2.2.27</v>
          </cell>
          <cell r="F527" t="str">
            <v xml:space="preserve">Tomada universal simples de embutir 2 pólos + terra 15A - 250V, com espelho "4 x "2 </v>
          </cell>
          <cell r="G527" t="str">
            <v>un</v>
          </cell>
          <cell r="H527">
            <v>27</v>
          </cell>
          <cell r="I527">
            <v>19.440000000000001</v>
          </cell>
          <cell r="J527">
            <v>524.88</v>
          </cell>
          <cell r="K527">
            <v>19.440000000000001</v>
          </cell>
          <cell r="L527">
            <v>524.88</v>
          </cell>
        </row>
        <row r="528">
          <cell r="B528">
            <v>1671</v>
          </cell>
          <cell r="C528">
            <v>0</v>
          </cell>
          <cell r="D528" t="str">
            <v>F</v>
          </cell>
          <cell r="E528" t="str">
            <v>15.3.1.19</v>
          </cell>
          <cell r="F528" t="str">
            <v>Transformador trifásico 40/254V, 5kVA a ser instalado no CCM</v>
          </cell>
          <cell r="G528" t="str">
            <v>un</v>
          </cell>
          <cell r="H528">
            <v>1</v>
          </cell>
          <cell r="I528">
            <v>3111.12</v>
          </cell>
          <cell r="J528">
            <v>3111.12</v>
          </cell>
          <cell r="K528">
            <v>3111.12</v>
          </cell>
          <cell r="L528">
            <v>3111.12</v>
          </cell>
        </row>
        <row r="529">
          <cell r="B529">
            <v>1727</v>
          </cell>
          <cell r="C529">
            <v>0</v>
          </cell>
          <cell r="D529" t="str">
            <v>F</v>
          </cell>
          <cell r="E529" t="str">
            <v>15.5.1.37</v>
          </cell>
          <cell r="F529" t="str">
            <v>Transformador trifásico 13.8kV para 380/220V, 112,5kVA, conforme FD</v>
          </cell>
          <cell r="G529" t="str">
            <v>un</v>
          </cell>
          <cell r="H529">
            <v>1</v>
          </cell>
          <cell r="I529">
            <v>21000</v>
          </cell>
          <cell r="J529">
            <v>21000</v>
          </cell>
          <cell r="K529">
            <v>21000</v>
          </cell>
          <cell r="L529">
            <v>21000</v>
          </cell>
        </row>
        <row r="530">
          <cell r="B530">
            <v>4316</v>
          </cell>
          <cell r="C530">
            <v>0</v>
          </cell>
          <cell r="D530" t="str">
            <v>F</v>
          </cell>
          <cell r="E530" t="str">
            <v>12.1.1.1.38</v>
          </cell>
          <cell r="F530" t="str">
            <v>Transformador trifásico 13.8kV para 380/220V, 225kVA, conforme FD</v>
          </cell>
          <cell r="G530" t="str">
            <v>un</v>
          </cell>
          <cell r="H530">
            <v>2</v>
          </cell>
          <cell r="I530">
            <v>35392.5</v>
          </cell>
          <cell r="J530">
            <v>70785</v>
          </cell>
          <cell r="K530">
            <v>35392.5</v>
          </cell>
          <cell r="L530">
            <v>70785</v>
          </cell>
        </row>
        <row r="531">
          <cell r="B531">
            <v>1124</v>
          </cell>
          <cell r="C531">
            <v>0</v>
          </cell>
          <cell r="D531" t="str">
            <v>F</v>
          </cell>
          <cell r="E531" t="str">
            <v>8.3.3.4</v>
          </cell>
          <cell r="F531" t="str">
            <v xml:space="preserve">Transmissor de pressão ( sensor +transmissor) 24vcc, </v>
          </cell>
          <cell r="G531" t="str">
            <v>UN</v>
          </cell>
          <cell r="H531">
            <v>9</v>
          </cell>
          <cell r="I531">
            <v>3100</v>
          </cell>
          <cell r="J531">
            <v>27900</v>
          </cell>
          <cell r="K531">
            <v>3100</v>
          </cell>
          <cell r="L531">
            <v>27900</v>
          </cell>
        </row>
        <row r="532">
          <cell r="B532">
            <v>1107</v>
          </cell>
          <cell r="C532">
            <v>0</v>
          </cell>
          <cell r="D532" t="str">
            <v>F</v>
          </cell>
          <cell r="E532" t="str">
            <v>8.3.1.13</v>
          </cell>
          <cell r="F532" t="str">
            <v>Transmissor de pressão piezoresistivo, analógico (4-20ma), rosca dn 1/2", classe de pressão 300lbs</v>
          </cell>
          <cell r="G532" t="str">
            <v>pc</v>
          </cell>
          <cell r="H532">
            <v>4</v>
          </cell>
          <cell r="I532">
            <v>3100</v>
          </cell>
          <cell r="J532">
            <v>12400</v>
          </cell>
          <cell r="K532">
            <v>3100</v>
          </cell>
          <cell r="L532">
            <v>12400</v>
          </cell>
        </row>
        <row r="533">
          <cell r="B533">
            <v>498</v>
          </cell>
          <cell r="C533">
            <v>0</v>
          </cell>
          <cell r="D533" t="str">
            <v>F</v>
          </cell>
          <cell r="E533" t="str">
            <v>7.2.4.1.11</v>
          </cell>
          <cell r="F533" t="str">
            <v>Transmissor de pressão tipo Piezoresistivo "Nivetec 790" (4-20mA) ou similar, Rosca NPT 1/2, DN 1/2"</v>
          </cell>
          <cell r="G533" t="str">
            <v>pç</v>
          </cell>
          <cell r="H533">
            <v>3</v>
          </cell>
          <cell r="I533">
            <v>3100</v>
          </cell>
          <cell r="J533">
            <v>9300</v>
          </cell>
          <cell r="K533">
            <v>3100</v>
          </cell>
          <cell r="L533">
            <v>9300</v>
          </cell>
        </row>
        <row r="534">
          <cell r="B534">
            <v>4203</v>
          </cell>
          <cell r="C534">
            <v>0</v>
          </cell>
          <cell r="D534" t="str">
            <v>F</v>
          </cell>
          <cell r="E534" t="str">
            <v>10.7.1.8.1</v>
          </cell>
          <cell r="F534" t="str">
            <v>Tubo concreto armado classe A-2 PB JE NBR 8890 DN 200mm para esgoto sanitário, inclusive com anel de borracha</v>
          </cell>
          <cell r="G534" t="str">
            <v>m</v>
          </cell>
          <cell r="H534">
            <v>54</v>
          </cell>
          <cell r="I534">
            <v>95.42</v>
          </cell>
          <cell r="J534">
            <v>5152.68</v>
          </cell>
          <cell r="K534">
            <v>95.42</v>
          </cell>
          <cell r="L534">
            <v>5152.68</v>
          </cell>
        </row>
        <row r="535">
          <cell r="B535">
            <v>2825</v>
          </cell>
          <cell r="C535">
            <v>0</v>
          </cell>
          <cell r="D535" t="str">
            <v>F</v>
          </cell>
          <cell r="E535" t="str">
            <v>6.1.8.1</v>
          </cell>
          <cell r="F535" t="str">
            <v>Tubo concreto armado classe A-2 PB JE NBR 8890 DN 500mm para esgoto sanitário, inclusive com anel de borracha</v>
          </cell>
          <cell r="G535" t="str">
            <v>m</v>
          </cell>
          <cell r="H535">
            <v>825.14</v>
          </cell>
          <cell r="I535">
            <v>156.41999999999999</v>
          </cell>
          <cell r="J535">
            <v>129068.39</v>
          </cell>
          <cell r="K535">
            <v>156.41999999999999</v>
          </cell>
          <cell r="L535">
            <v>129068.39</v>
          </cell>
        </row>
        <row r="536">
          <cell r="B536">
            <v>3270</v>
          </cell>
          <cell r="C536">
            <v>0</v>
          </cell>
          <cell r="D536" t="str">
            <v>F</v>
          </cell>
          <cell r="E536" t="str">
            <v>7.1.8.2</v>
          </cell>
          <cell r="F536" t="str">
            <v>Tubo Concreto Armado Classe A-2 PB JE NBR-8890 DN 700mm para esgoto sanitário</v>
          </cell>
          <cell r="G536" t="str">
            <v>m</v>
          </cell>
          <cell r="H536">
            <v>173.49</v>
          </cell>
          <cell r="I536">
            <v>251.11</v>
          </cell>
          <cell r="J536">
            <v>43565.07</v>
          </cell>
          <cell r="K536">
            <v>251.11</v>
          </cell>
          <cell r="L536">
            <v>43565.07</v>
          </cell>
        </row>
        <row r="537">
          <cell r="B537">
            <v>2071</v>
          </cell>
          <cell r="C537">
            <v>0</v>
          </cell>
          <cell r="D537" t="str">
            <v>F</v>
          </cell>
          <cell r="E537" t="str">
            <v>2.1.8.1</v>
          </cell>
          <cell r="F537" t="str">
            <v>Tubo Concreto Armado Classe A-2 PB JE NBR-8890 DN 800mm para esgoto sanitário</v>
          </cell>
          <cell r="G537" t="str">
            <v>m</v>
          </cell>
          <cell r="H537">
            <v>212.95</v>
          </cell>
          <cell r="I537">
            <v>290.17</v>
          </cell>
          <cell r="J537">
            <v>61791.7</v>
          </cell>
          <cell r="K537">
            <v>290.17</v>
          </cell>
          <cell r="L537">
            <v>61791.7</v>
          </cell>
        </row>
        <row r="538">
          <cell r="B538">
            <v>2072</v>
          </cell>
          <cell r="C538">
            <v>0</v>
          </cell>
          <cell r="D538" t="str">
            <v>F</v>
          </cell>
          <cell r="E538" t="str">
            <v>2.1.8.2</v>
          </cell>
          <cell r="F538" t="str">
            <v>Tubo Concreto Armado Classe A-2 PB JE NBR-8890 DN 900mm para esgoto sanitário</v>
          </cell>
          <cell r="G538" t="str">
            <v>m</v>
          </cell>
          <cell r="H538">
            <v>667.23</v>
          </cell>
          <cell r="I538">
            <v>397.59</v>
          </cell>
          <cell r="J538">
            <v>265283.96999999997</v>
          </cell>
          <cell r="K538">
            <v>397.59</v>
          </cell>
          <cell r="L538">
            <v>265283.96999999997</v>
          </cell>
        </row>
        <row r="539">
          <cell r="B539">
            <v>2073</v>
          </cell>
          <cell r="C539">
            <v>0</v>
          </cell>
          <cell r="D539" t="str">
            <v>F</v>
          </cell>
          <cell r="E539" t="str">
            <v>2.1.8.3</v>
          </cell>
          <cell r="F539" t="str">
            <v>Tubo Concreto Armado Classe A-2 PB JE NBR-8890 DN 1000mm para esgoto sanitário</v>
          </cell>
          <cell r="G539" t="str">
            <v>m</v>
          </cell>
          <cell r="H539">
            <v>549.42999999999995</v>
          </cell>
          <cell r="I539">
            <v>425.58</v>
          </cell>
          <cell r="J539">
            <v>233826.41</v>
          </cell>
          <cell r="K539">
            <v>425.58</v>
          </cell>
          <cell r="L539">
            <v>233826.41</v>
          </cell>
        </row>
        <row r="540">
          <cell r="B540">
            <v>232</v>
          </cell>
          <cell r="C540">
            <v>0</v>
          </cell>
          <cell r="D540" t="str">
            <v>F</v>
          </cell>
          <cell r="E540" t="str">
            <v>4.4.1.40</v>
          </cell>
          <cell r="F540" t="str">
            <v>Tubo de aço com pontas para junta alvenius DN 600 mm L = 1,25 m</v>
          </cell>
          <cell r="G540" t="str">
            <v>pc</v>
          </cell>
          <cell r="H540">
            <v>1</v>
          </cell>
          <cell r="I540">
            <v>7344.51</v>
          </cell>
          <cell r="J540">
            <v>7344.51</v>
          </cell>
          <cell r="K540">
            <v>7344.51</v>
          </cell>
          <cell r="L540">
            <v>7344.51</v>
          </cell>
        </row>
        <row r="541">
          <cell r="B541">
            <v>223</v>
          </cell>
          <cell r="C541">
            <v>0</v>
          </cell>
          <cell r="D541" t="str">
            <v>F</v>
          </cell>
          <cell r="E541" t="str">
            <v>4.4.1.31</v>
          </cell>
          <cell r="F541" t="str">
            <v>Tubo de aço c/ flange e  ponta DN 400 mm L = 0,50 m</v>
          </cell>
          <cell r="G541" t="str">
            <v>pc</v>
          </cell>
          <cell r="H541">
            <v>8</v>
          </cell>
          <cell r="I541">
            <v>2175.27</v>
          </cell>
          <cell r="J541">
            <v>17402.16</v>
          </cell>
          <cell r="K541">
            <v>2175.27</v>
          </cell>
          <cell r="L541">
            <v>17402.16</v>
          </cell>
        </row>
        <row r="542">
          <cell r="B542">
            <v>222</v>
          </cell>
          <cell r="C542">
            <v>0</v>
          </cell>
          <cell r="D542" t="str">
            <v>F</v>
          </cell>
          <cell r="E542" t="str">
            <v>4.4.1.30</v>
          </cell>
          <cell r="F542" t="str">
            <v>Tubo de aço c/ flange e  ponta DN 600 mm L = 0,50 m</v>
          </cell>
          <cell r="G542" t="str">
            <v>pc</v>
          </cell>
          <cell r="H542">
            <v>8</v>
          </cell>
          <cell r="I542">
            <v>4036.8</v>
          </cell>
          <cell r="J542">
            <v>32294.400000000001</v>
          </cell>
          <cell r="K542">
            <v>4036.8</v>
          </cell>
          <cell r="L542">
            <v>32294.400000000001</v>
          </cell>
        </row>
        <row r="543">
          <cell r="B543">
            <v>229</v>
          </cell>
          <cell r="C543">
            <v>0</v>
          </cell>
          <cell r="D543" t="str">
            <v>F</v>
          </cell>
          <cell r="E543" t="str">
            <v>4.4.1.37</v>
          </cell>
          <cell r="F543" t="str">
            <v>Tubo de aço c/ flange e  ponta para junta alvenius DN 600 mm L = 1,20 m</v>
          </cell>
          <cell r="G543" t="str">
            <v>pc</v>
          </cell>
          <cell r="H543">
            <v>1</v>
          </cell>
          <cell r="I543">
            <v>7344.51</v>
          </cell>
          <cell r="J543">
            <v>7344.51</v>
          </cell>
          <cell r="K543">
            <v>7344.51</v>
          </cell>
          <cell r="L543">
            <v>7344.51</v>
          </cell>
        </row>
        <row r="544">
          <cell r="B544">
            <v>201</v>
          </cell>
          <cell r="C544">
            <v>0</v>
          </cell>
          <cell r="D544" t="str">
            <v>F</v>
          </cell>
          <cell r="E544" t="str">
            <v>4.4.1.9</v>
          </cell>
          <cell r="F544" t="str">
            <v>Tubo de aço c/ flange e  ponta DN 600 mm L = 2,15 m</v>
          </cell>
          <cell r="G544" t="str">
            <v>pc</v>
          </cell>
          <cell r="H544">
            <v>4</v>
          </cell>
          <cell r="I544">
            <v>11835.48</v>
          </cell>
          <cell r="J544">
            <v>47341.919999999998</v>
          </cell>
          <cell r="K544">
            <v>11835.48</v>
          </cell>
          <cell r="L544">
            <v>47341.919999999998</v>
          </cell>
        </row>
        <row r="545">
          <cell r="B545">
            <v>239</v>
          </cell>
          <cell r="C545">
            <v>0</v>
          </cell>
          <cell r="D545" t="str">
            <v>F</v>
          </cell>
          <cell r="E545" t="str">
            <v>4.4.1.47</v>
          </cell>
          <cell r="F545" t="str">
            <v>Tubo de aço c/ pontas p/ junta alvenius e flangeada DN 600 mm L = 2,15 m</v>
          </cell>
          <cell r="G545" t="str">
            <v>pc</v>
          </cell>
          <cell r="H545">
            <v>1</v>
          </cell>
          <cell r="I545">
            <v>10162.200000000001</v>
          </cell>
          <cell r="J545">
            <v>10162.200000000001</v>
          </cell>
          <cell r="K545">
            <v>10162.200000000001</v>
          </cell>
          <cell r="L545">
            <v>10162.200000000001</v>
          </cell>
        </row>
        <row r="546">
          <cell r="B546">
            <v>117</v>
          </cell>
          <cell r="C546">
            <v>0</v>
          </cell>
          <cell r="D546" t="str">
            <v>F</v>
          </cell>
          <cell r="E546" t="str">
            <v>3.3.1.9</v>
          </cell>
          <cell r="F546" t="str">
            <v xml:space="preserve">Tubo de aço c/ flange e Ponta DN 600 L=3,40 </v>
          </cell>
          <cell r="G546" t="str">
            <v>un</v>
          </cell>
          <cell r="H546">
            <v>1</v>
          </cell>
          <cell r="I546">
            <v>17745.72</v>
          </cell>
          <cell r="J546">
            <v>17745.72</v>
          </cell>
          <cell r="K546">
            <v>17745.72</v>
          </cell>
          <cell r="L546">
            <v>17745.72</v>
          </cell>
        </row>
        <row r="547">
          <cell r="B547">
            <v>217</v>
          </cell>
          <cell r="C547">
            <v>0</v>
          </cell>
          <cell r="D547" t="str">
            <v>F</v>
          </cell>
          <cell r="E547" t="str">
            <v>4.4.1.25</v>
          </cell>
          <cell r="F547" t="str">
            <v>Tubo de aço c/ flange e  ponta DN 1000 mm L = 1,90 m</v>
          </cell>
          <cell r="G547" t="str">
            <v>pc</v>
          </cell>
          <cell r="H547">
            <v>2</v>
          </cell>
          <cell r="I547">
            <v>30160.86</v>
          </cell>
          <cell r="J547">
            <v>60321.72</v>
          </cell>
          <cell r="K547">
            <v>30160.86</v>
          </cell>
          <cell r="L547">
            <v>60321.72</v>
          </cell>
        </row>
        <row r="548">
          <cell r="B548">
            <v>218</v>
          </cell>
          <cell r="C548">
            <v>0</v>
          </cell>
          <cell r="D548" t="str">
            <v>F</v>
          </cell>
          <cell r="E548" t="str">
            <v>4.4.1.26</v>
          </cell>
          <cell r="F548" t="str">
            <v>Tubo de aço c/ flange e  ponta DN 1000 mm L = 8,80 m</v>
          </cell>
          <cell r="G548" t="str">
            <v>pc</v>
          </cell>
          <cell r="H548">
            <v>1</v>
          </cell>
          <cell r="I548">
            <v>123410.37</v>
          </cell>
          <cell r="J548">
            <v>123410.37</v>
          </cell>
          <cell r="K548">
            <v>123410.37</v>
          </cell>
          <cell r="L548">
            <v>123410.37</v>
          </cell>
        </row>
        <row r="549">
          <cell r="B549">
            <v>210</v>
          </cell>
          <cell r="C549">
            <v>0</v>
          </cell>
          <cell r="D549" t="str">
            <v>F</v>
          </cell>
          <cell r="E549" t="str">
            <v>4.4.1.18</v>
          </cell>
          <cell r="F549" t="str">
            <v>Tubo de aço c/ flanges DN 400 mm L = 0,45 m 169,935 kg</v>
          </cell>
          <cell r="G549" t="str">
            <v>pc</v>
          </cell>
          <cell r="H549">
            <v>2</v>
          </cell>
          <cell r="I549">
            <v>2877.45</v>
          </cell>
          <cell r="J549">
            <v>5754.9</v>
          </cell>
          <cell r="K549">
            <v>2877.45</v>
          </cell>
          <cell r="L549">
            <v>5754.9</v>
          </cell>
        </row>
        <row r="550">
          <cell r="B550">
            <v>225</v>
          </cell>
          <cell r="C550">
            <v>0</v>
          </cell>
          <cell r="D550" t="str">
            <v>F</v>
          </cell>
          <cell r="E550" t="str">
            <v>4.4.1.33</v>
          </cell>
          <cell r="F550" t="str">
            <v>Tubo de aço c/ flanges DN 400 mm L = 1,00 m</v>
          </cell>
          <cell r="G550" t="str">
            <v>pc</v>
          </cell>
          <cell r="H550">
            <v>8</v>
          </cell>
          <cell r="I550">
            <v>4347.54</v>
          </cell>
          <cell r="J550">
            <v>34780.32</v>
          </cell>
          <cell r="K550">
            <v>4347.54</v>
          </cell>
          <cell r="L550">
            <v>34780.32</v>
          </cell>
        </row>
        <row r="551">
          <cell r="B551">
            <v>212</v>
          </cell>
          <cell r="C551">
            <v>0</v>
          </cell>
          <cell r="D551" t="str">
            <v>F</v>
          </cell>
          <cell r="E551" t="str">
            <v>4.4.1.20</v>
          </cell>
          <cell r="F551" t="str">
            <v>Tubo de aço c/ flanges DN 400 mm L = 1,35 m 100,610 kg</v>
          </cell>
          <cell r="G551" t="str">
            <v>pc</v>
          </cell>
          <cell r="H551">
            <v>2</v>
          </cell>
          <cell r="I551">
            <v>5282.79</v>
          </cell>
          <cell r="J551">
            <v>10565.58</v>
          </cell>
          <cell r="K551">
            <v>5282.79</v>
          </cell>
          <cell r="L551">
            <v>10565.58</v>
          </cell>
        </row>
        <row r="552">
          <cell r="B552">
            <v>213</v>
          </cell>
          <cell r="C552">
            <v>0</v>
          </cell>
          <cell r="D552" t="str">
            <v>F</v>
          </cell>
          <cell r="E552" t="str">
            <v>4.4.1.21</v>
          </cell>
          <cell r="F552" t="str">
            <v>Tubo de aço c/ flanges DN 400 mm L = 1,80 m 100,610 kg</v>
          </cell>
          <cell r="G552" t="str">
            <v>pc</v>
          </cell>
          <cell r="H552">
            <v>2</v>
          </cell>
          <cell r="I552">
            <v>6486.96</v>
          </cell>
          <cell r="J552">
            <v>12973.92</v>
          </cell>
          <cell r="K552">
            <v>6486.96</v>
          </cell>
          <cell r="L552">
            <v>12973.92</v>
          </cell>
        </row>
        <row r="553">
          <cell r="B553">
            <v>207</v>
          </cell>
          <cell r="C553">
            <v>0</v>
          </cell>
          <cell r="D553" t="str">
            <v>F</v>
          </cell>
          <cell r="E553" t="str">
            <v>4.4.1.15</v>
          </cell>
          <cell r="F553" t="str">
            <v>Tubo de aço c/ flanges DN 500 mm L = 0,45 m 116,780 kg</v>
          </cell>
          <cell r="G553" t="str">
            <v>pc</v>
          </cell>
          <cell r="H553">
            <v>8</v>
          </cell>
          <cell r="I553">
            <v>3908.31</v>
          </cell>
          <cell r="J553">
            <v>31266.48</v>
          </cell>
          <cell r="K553">
            <v>3908.31</v>
          </cell>
          <cell r="L553">
            <v>31266.48</v>
          </cell>
        </row>
        <row r="554">
          <cell r="B554">
            <v>199</v>
          </cell>
          <cell r="C554">
            <v>0</v>
          </cell>
          <cell r="D554" t="str">
            <v>F</v>
          </cell>
          <cell r="E554" t="str">
            <v>4.4.1.7</v>
          </cell>
          <cell r="F554" t="str">
            <v>Tubo de aço c/ flanges DN 600 mm L = 0,40 m 152,320 kg</v>
          </cell>
          <cell r="G554" t="str">
            <v>pc</v>
          </cell>
          <cell r="H554">
            <v>2</v>
          </cell>
          <cell r="I554">
            <v>5237.97</v>
          </cell>
          <cell r="J554">
            <v>10475.94</v>
          </cell>
          <cell r="K554">
            <v>5237.97</v>
          </cell>
          <cell r="L554">
            <v>10475.94</v>
          </cell>
        </row>
        <row r="555">
          <cell r="B555">
            <v>237</v>
          </cell>
          <cell r="C555">
            <v>0</v>
          </cell>
          <cell r="D555" t="str">
            <v>F</v>
          </cell>
          <cell r="E555" t="str">
            <v>4.4.1.45</v>
          </cell>
          <cell r="F555" t="str">
            <v>Tubo de aço c/ flanges DN 600 mm L = 1,40 m</v>
          </cell>
          <cell r="G555" t="str">
            <v>pc</v>
          </cell>
          <cell r="H555">
            <v>1</v>
          </cell>
          <cell r="I555">
            <v>9964.98</v>
          </cell>
          <cell r="J555">
            <v>9964.98</v>
          </cell>
          <cell r="K555">
            <v>9964.98</v>
          </cell>
          <cell r="L555">
            <v>9964.98</v>
          </cell>
        </row>
        <row r="556">
          <cell r="B556">
            <v>234</v>
          </cell>
          <cell r="C556">
            <v>0</v>
          </cell>
          <cell r="D556" t="str">
            <v>F</v>
          </cell>
          <cell r="E556" t="str">
            <v>4.4.1.42</v>
          </cell>
          <cell r="F556" t="str">
            <v>Tubo de aço c/ flanges DN 600 mm L = 2,20 m</v>
          </cell>
          <cell r="G556" t="str">
            <v>pc</v>
          </cell>
          <cell r="H556">
            <v>2</v>
          </cell>
          <cell r="I556">
            <v>13744.8</v>
          </cell>
          <cell r="J556">
            <v>27489.599999999999</v>
          </cell>
          <cell r="K556">
            <v>13744.8</v>
          </cell>
          <cell r="L556">
            <v>27489.599999999999</v>
          </cell>
        </row>
        <row r="557">
          <cell r="B557">
            <v>228</v>
          </cell>
          <cell r="C557">
            <v>0</v>
          </cell>
          <cell r="D557" t="str">
            <v>F</v>
          </cell>
          <cell r="E557" t="str">
            <v>4.4.1.36</v>
          </cell>
          <cell r="F557" t="str">
            <v>Tubo de aço c/ flanges DN 600 mm L = 4,60 m</v>
          </cell>
          <cell r="G557" t="str">
            <v>pc</v>
          </cell>
          <cell r="H557">
            <v>6</v>
          </cell>
          <cell r="I557">
            <v>25090.23</v>
          </cell>
          <cell r="J557">
            <v>150541.38</v>
          </cell>
          <cell r="K557">
            <v>25090.23</v>
          </cell>
          <cell r="L557">
            <v>150541.38</v>
          </cell>
        </row>
        <row r="558">
          <cell r="B558">
            <v>119</v>
          </cell>
          <cell r="C558">
            <v>0</v>
          </cell>
          <cell r="D558" t="str">
            <v>F</v>
          </cell>
          <cell r="E558" t="str">
            <v>3.3.1.11</v>
          </cell>
          <cell r="F558" t="str">
            <v>Tubo em aço, com Flanges(Peça Especial) com curva 90° Conforme det 02 TFL  PN-10 DN 600 mm L =3,25 m</v>
          </cell>
          <cell r="G558" t="str">
            <v>un</v>
          </cell>
          <cell r="H558">
            <v>1</v>
          </cell>
          <cell r="I558">
            <v>30035.37</v>
          </cell>
          <cell r="J558">
            <v>30035.37</v>
          </cell>
          <cell r="K558">
            <v>30035.37</v>
          </cell>
          <cell r="L558">
            <v>30035.37</v>
          </cell>
        </row>
        <row r="559">
          <cell r="B559">
            <v>1482</v>
          </cell>
          <cell r="C559">
            <v>0</v>
          </cell>
          <cell r="D559" t="str">
            <v>F</v>
          </cell>
          <cell r="E559" t="str">
            <v>13.4.17</v>
          </cell>
          <cell r="F559" t="str">
            <v>Tubo cilindrico em fofo pn10, DN 100 L=1,00m 17,200 kg</v>
          </cell>
          <cell r="G559" t="str">
            <v>pç</v>
          </cell>
          <cell r="H559">
            <v>4</v>
          </cell>
          <cell r="I559">
            <v>299.86</v>
          </cell>
          <cell r="J559">
            <v>1199.44</v>
          </cell>
          <cell r="K559">
            <v>299.86</v>
          </cell>
          <cell r="L559">
            <v>1199.44</v>
          </cell>
        </row>
        <row r="560">
          <cell r="B560">
            <v>1483</v>
          </cell>
          <cell r="C560">
            <v>0</v>
          </cell>
          <cell r="D560" t="str">
            <v>F</v>
          </cell>
          <cell r="E560" t="str">
            <v>13.4.18</v>
          </cell>
          <cell r="F560" t="str">
            <v>Tubo cilindrico em fofo pn10, DN 150 L=1,00m 26,000 kg</v>
          </cell>
          <cell r="G560" t="str">
            <v>pç</v>
          </cell>
          <cell r="H560">
            <v>2</v>
          </cell>
          <cell r="I560">
            <v>415.17</v>
          </cell>
          <cell r="J560">
            <v>830.34</v>
          </cell>
          <cell r="K560">
            <v>415.17</v>
          </cell>
          <cell r="L560">
            <v>830.34</v>
          </cell>
        </row>
        <row r="561">
          <cell r="B561">
            <v>413</v>
          </cell>
          <cell r="C561">
            <v>0</v>
          </cell>
          <cell r="D561" t="str">
            <v>F</v>
          </cell>
          <cell r="E561" t="str">
            <v>7.1.5.2</v>
          </cell>
          <cell r="F561" t="str">
            <v>Tubos de FoFo ductil cilindricos (tcl) DN 500, L=0,50m  60,900kg</v>
          </cell>
          <cell r="G561" t="str">
            <v>pc</v>
          </cell>
          <cell r="H561">
            <v>2</v>
          </cell>
          <cell r="I561">
            <v>1010.94</v>
          </cell>
          <cell r="J561">
            <v>2021.88</v>
          </cell>
          <cell r="K561">
            <v>1010.94</v>
          </cell>
          <cell r="L561">
            <v>2021.88</v>
          </cell>
        </row>
        <row r="562">
          <cell r="B562">
            <v>3752</v>
          </cell>
          <cell r="C562">
            <v>0</v>
          </cell>
          <cell r="D562" t="str">
            <v>F</v>
          </cell>
          <cell r="E562" t="str">
            <v>8.5.10.1.8</v>
          </cell>
          <cell r="F562" t="str">
            <v>Tubo FoFo Cilindrico TCL DN 250mm</v>
          </cell>
          <cell r="G562" t="str">
            <v>m</v>
          </cell>
          <cell r="H562">
            <v>2</v>
          </cell>
          <cell r="I562">
            <v>729.7</v>
          </cell>
          <cell r="J562">
            <v>1459.4</v>
          </cell>
          <cell r="K562">
            <v>729.7</v>
          </cell>
          <cell r="L562">
            <v>1459.4</v>
          </cell>
        </row>
        <row r="563">
          <cell r="B563">
            <v>1103</v>
          </cell>
          <cell r="C563">
            <v>0</v>
          </cell>
          <cell r="D563" t="str">
            <v>F</v>
          </cell>
          <cell r="E563" t="str">
            <v>8.3.1.9</v>
          </cell>
          <cell r="F563" t="str">
            <v>Tubo cilindrico fofo dn  300 57,100 kg</v>
          </cell>
          <cell r="G563" t="str">
            <v>m</v>
          </cell>
          <cell r="H563">
            <v>8</v>
          </cell>
          <cell r="I563">
            <v>919.67</v>
          </cell>
          <cell r="J563">
            <v>7357.36</v>
          </cell>
          <cell r="K563">
            <v>919.67</v>
          </cell>
          <cell r="L563">
            <v>7357.36</v>
          </cell>
        </row>
        <row r="564">
          <cell r="B564">
            <v>2682</v>
          </cell>
          <cell r="C564">
            <v>0</v>
          </cell>
          <cell r="D564" t="str">
            <v>F</v>
          </cell>
          <cell r="E564" t="str">
            <v>4.5.10.1.8</v>
          </cell>
          <cell r="F564" t="str">
            <v>Tubo FoFo Cilindrico TCL DN 350mm</v>
          </cell>
          <cell r="G564" t="str">
            <v>m</v>
          </cell>
          <cell r="H564">
            <v>1</v>
          </cell>
          <cell r="I564">
            <v>1203.98</v>
          </cell>
          <cell r="J564">
            <v>1203.98</v>
          </cell>
          <cell r="K564">
            <v>1203.98</v>
          </cell>
          <cell r="L564">
            <v>1203.98</v>
          </cell>
        </row>
        <row r="565">
          <cell r="B565">
            <v>2385</v>
          </cell>
          <cell r="C565">
            <v>0</v>
          </cell>
          <cell r="D565" t="str">
            <v>F</v>
          </cell>
          <cell r="E565" t="str">
            <v>3.5.10.1.8</v>
          </cell>
          <cell r="F565" t="str">
            <v>Tubo FoFo Cilindrico TCL DN 400mm</v>
          </cell>
          <cell r="G565" t="str">
            <v>m</v>
          </cell>
          <cell r="H565">
            <v>1</v>
          </cell>
          <cell r="I565">
            <v>1430.18</v>
          </cell>
          <cell r="J565">
            <v>1430.18</v>
          </cell>
          <cell r="K565">
            <v>1430.18</v>
          </cell>
          <cell r="L565">
            <v>1430.18</v>
          </cell>
        </row>
        <row r="566">
          <cell r="B566">
            <v>3463</v>
          </cell>
          <cell r="C566">
            <v>0</v>
          </cell>
          <cell r="D566" t="str">
            <v>F</v>
          </cell>
          <cell r="E566" t="str">
            <v>7.5.10.1.6</v>
          </cell>
          <cell r="F566" t="str">
            <v>Tubo FoFo Cilindrico TCL DN 800mm</v>
          </cell>
          <cell r="G566" t="str">
            <v>m</v>
          </cell>
          <cell r="H566">
            <v>1</v>
          </cell>
          <cell r="I566">
            <v>3782.12</v>
          </cell>
          <cell r="J566">
            <v>3782.12</v>
          </cell>
          <cell r="K566">
            <v>3782.12</v>
          </cell>
          <cell r="L566">
            <v>3782.12</v>
          </cell>
        </row>
        <row r="567">
          <cell r="B567">
            <v>3055</v>
          </cell>
          <cell r="C567">
            <v>0</v>
          </cell>
          <cell r="D567" t="str">
            <v>F</v>
          </cell>
          <cell r="E567" t="str">
            <v>6.4.7.1.1</v>
          </cell>
          <cell r="F567" t="str">
            <v>Tubo FoFo integral c/ponta e bolsa p/ esgoto sanitário JGS DN 150 mm, inclusive anel de borracha</v>
          </cell>
          <cell r="G567" t="str">
            <v>m</v>
          </cell>
          <cell r="H567">
            <v>678</v>
          </cell>
          <cell r="I567">
            <v>290.24</v>
          </cell>
          <cell r="J567">
            <v>196782.72</v>
          </cell>
          <cell r="K567">
            <v>290.24</v>
          </cell>
          <cell r="L567">
            <v>196782.72</v>
          </cell>
        </row>
        <row r="568">
          <cell r="B568">
            <v>3691</v>
          </cell>
          <cell r="C568">
            <v>0</v>
          </cell>
          <cell r="D568" t="str">
            <v>F</v>
          </cell>
          <cell r="E568" t="str">
            <v>8.4.7.1.1</v>
          </cell>
          <cell r="F568" t="str">
            <v>Tubo FoFo integral c/ponta e bolsa p/ esgoto sanitário JGS DN 200 mm, inclusive anel de borracha</v>
          </cell>
          <cell r="G568" t="str">
            <v>m</v>
          </cell>
          <cell r="H568">
            <v>524</v>
          </cell>
          <cell r="I568">
            <v>391.59</v>
          </cell>
          <cell r="J568">
            <v>205193.16</v>
          </cell>
          <cell r="K568">
            <v>391.59</v>
          </cell>
          <cell r="L568">
            <v>205193.16</v>
          </cell>
        </row>
        <row r="569">
          <cell r="B569">
            <v>2322</v>
          </cell>
          <cell r="C569">
            <v>0</v>
          </cell>
          <cell r="D569" t="str">
            <v>F</v>
          </cell>
          <cell r="E569" t="str">
            <v>3.4.7.1.1</v>
          </cell>
          <cell r="F569" t="str">
            <v>Tubo FoFo integral c/ponta e bolsa p/ esgoto sanitário JGS DN 250 mm, inclusive anel de borracha</v>
          </cell>
          <cell r="G569" t="str">
            <v>m</v>
          </cell>
          <cell r="H569">
            <v>1790</v>
          </cell>
          <cell r="I569">
            <v>502.92</v>
          </cell>
          <cell r="J569">
            <v>900226.8</v>
          </cell>
          <cell r="K569">
            <v>502.92</v>
          </cell>
          <cell r="L569">
            <v>900226.8</v>
          </cell>
        </row>
        <row r="570">
          <cell r="B570">
            <v>3397</v>
          </cell>
          <cell r="C570">
            <v>0</v>
          </cell>
          <cell r="D570" t="str">
            <v>F</v>
          </cell>
          <cell r="E570" t="str">
            <v>7.4.7.1.1</v>
          </cell>
          <cell r="F570" t="str">
            <v>Tubo FoFo integral c/ponta e bolsa p/ esgoto sanitário JGS DN 500 mm, inclusive anel de borracha</v>
          </cell>
          <cell r="G570" t="str">
            <v>m</v>
          </cell>
          <cell r="H570">
            <v>1725</v>
          </cell>
          <cell r="I570">
            <v>1349.88</v>
          </cell>
          <cell r="J570">
            <v>2328543</v>
          </cell>
          <cell r="K570">
            <v>1349.88</v>
          </cell>
          <cell r="L570">
            <v>2328543</v>
          </cell>
        </row>
        <row r="571">
          <cell r="B571">
            <v>4196</v>
          </cell>
          <cell r="C571">
            <v>0</v>
          </cell>
          <cell r="D571" t="str">
            <v>F</v>
          </cell>
          <cell r="E571" t="str">
            <v>10.7.1.7.2</v>
          </cell>
          <cell r="F571" t="str">
            <v>Tubo FoFo c/ bolsas TB PN 10 DN 600mm L= 16,40m</v>
          </cell>
          <cell r="G571" t="str">
            <v>pc</v>
          </cell>
          <cell r="H571">
            <v>2</v>
          </cell>
          <cell r="I571">
            <v>26072.44</v>
          </cell>
          <cell r="J571">
            <v>52144.88</v>
          </cell>
          <cell r="K571">
            <v>26072.44</v>
          </cell>
          <cell r="L571">
            <v>52144.88</v>
          </cell>
        </row>
        <row r="572">
          <cell r="B572">
            <v>1894</v>
          </cell>
          <cell r="C572">
            <v>0</v>
          </cell>
          <cell r="D572" t="str">
            <v>F</v>
          </cell>
          <cell r="E572" t="str">
            <v>18.3.1.1</v>
          </cell>
          <cell r="F572" t="str">
            <v>Tubo FoFo classe K-7 JGS DN 400 mm, inclusive anel de borracha</v>
          </cell>
          <cell r="G572" t="str">
            <v>m</v>
          </cell>
          <cell r="H572">
            <v>36</v>
          </cell>
          <cell r="I572">
            <v>900.99</v>
          </cell>
          <cell r="J572">
            <v>32435.64</v>
          </cell>
          <cell r="K572">
            <v>900.99</v>
          </cell>
          <cell r="L572">
            <v>32435.64</v>
          </cell>
        </row>
        <row r="573">
          <cell r="B573">
            <v>388</v>
          </cell>
          <cell r="C573">
            <v>0</v>
          </cell>
          <cell r="D573" t="str">
            <v>F</v>
          </cell>
          <cell r="E573" t="str">
            <v>7.1.4.1</v>
          </cell>
          <cell r="F573" t="str">
            <v>Tubo de fofo ductil K7 ponta e bolsa c/ junta elastica (jgs), incluindo aneis de borracha DN 400  78,100kg</v>
          </cell>
          <cell r="G573" t="str">
            <v>m</v>
          </cell>
          <cell r="H573">
            <v>2292.7800000000002</v>
          </cell>
          <cell r="I573">
            <v>900.99</v>
          </cell>
          <cell r="J573">
            <v>2065771.85</v>
          </cell>
          <cell r="K573">
            <v>900.99</v>
          </cell>
          <cell r="L573">
            <v>2065771.85</v>
          </cell>
        </row>
        <row r="574">
          <cell r="B574">
            <v>488</v>
          </cell>
          <cell r="C574">
            <v>0</v>
          </cell>
          <cell r="D574" t="str">
            <v>F</v>
          </cell>
          <cell r="E574" t="str">
            <v>7.2.4.1.1</v>
          </cell>
          <cell r="F574" t="str">
            <v>Tubo FºFº c/ ponta e bolsa classe K-7 JGS DN 300 mm, L= 1,50m</v>
          </cell>
          <cell r="G574" t="str">
            <v>pç</v>
          </cell>
          <cell r="H574">
            <v>1</v>
          </cell>
          <cell r="I574">
            <v>865.32</v>
          </cell>
          <cell r="J574">
            <v>865.32</v>
          </cell>
          <cell r="K574">
            <v>865.32</v>
          </cell>
          <cell r="L574">
            <v>865.32</v>
          </cell>
        </row>
        <row r="575">
          <cell r="B575">
            <v>416</v>
          </cell>
          <cell r="C575">
            <v>0</v>
          </cell>
          <cell r="D575" t="str">
            <v>F</v>
          </cell>
          <cell r="E575" t="str">
            <v>7.1.5.5</v>
          </cell>
          <cell r="F575" t="str">
            <v>Tubo de fofo ductil K7 ponta e bolsa c/ junta elastica (jgs), incluindo aneis de borracha DN 400, L=6,00m  468,600kg</v>
          </cell>
          <cell r="G575" t="str">
            <v>pc</v>
          </cell>
          <cell r="H575">
            <v>2</v>
          </cell>
          <cell r="I575">
            <v>5405.95</v>
          </cell>
          <cell r="J575">
            <v>10811.9</v>
          </cell>
          <cell r="K575">
            <v>5405.95</v>
          </cell>
          <cell r="L575">
            <v>10811.9</v>
          </cell>
        </row>
        <row r="576">
          <cell r="B576">
            <v>240</v>
          </cell>
          <cell r="C576">
            <v>0</v>
          </cell>
          <cell r="D576" t="str">
            <v>F</v>
          </cell>
          <cell r="E576" t="str">
            <v>4.4.1.48</v>
          </cell>
          <cell r="F576" t="str">
            <v>Tubo de fofo ductil k7 ponta e bolsa c/ junta elastica (jgs), incluindo aneis de borracha, DN 800 mm L = 7,00 m</v>
          </cell>
          <cell r="G576" t="str">
            <v>pc</v>
          </cell>
          <cell r="H576">
            <v>3</v>
          </cell>
          <cell r="I576">
            <v>16462.990000000002</v>
          </cell>
          <cell r="J576">
            <v>49388.97</v>
          </cell>
          <cell r="K576">
            <v>16462.990000000002</v>
          </cell>
          <cell r="L576">
            <v>49388.97</v>
          </cell>
        </row>
        <row r="577">
          <cell r="B577">
            <v>2677</v>
          </cell>
          <cell r="C577">
            <v>0</v>
          </cell>
          <cell r="D577" t="str">
            <v>F</v>
          </cell>
          <cell r="E577" t="str">
            <v>4.5.10.1.3</v>
          </cell>
          <cell r="F577" t="str">
            <v>Tubo FoFo c/flanges TFL PN 10 DN 100mm L=1,40m</v>
          </cell>
          <cell r="G577" t="str">
            <v>pç</v>
          </cell>
          <cell r="H577">
            <v>1</v>
          </cell>
          <cell r="I577">
            <v>639.29</v>
          </cell>
          <cell r="J577">
            <v>639.29</v>
          </cell>
          <cell r="K577">
            <v>639.29</v>
          </cell>
          <cell r="L577">
            <v>639.29</v>
          </cell>
        </row>
        <row r="578">
          <cell r="B578">
            <v>2678</v>
          </cell>
          <cell r="C578">
            <v>0</v>
          </cell>
          <cell r="D578" t="str">
            <v>F</v>
          </cell>
          <cell r="E578" t="str">
            <v>4.5.10.1.4</v>
          </cell>
          <cell r="F578" t="str">
            <v>Tubo FoFo c/flanges TFL PN 10 DN 100mm L=2,10m</v>
          </cell>
          <cell r="G578" t="str">
            <v>pç</v>
          </cell>
          <cell r="H578">
            <v>1</v>
          </cell>
          <cell r="I578">
            <v>918.2</v>
          </cell>
          <cell r="J578">
            <v>918.2</v>
          </cell>
          <cell r="K578">
            <v>918.2</v>
          </cell>
          <cell r="L578">
            <v>918.2</v>
          </cell>
        </row>
        <row r="579">
          <cell r="B579">
            <v>118</v>
          </cell>
          <cell r="C579">
            <v>0</v>
          </cell>
          <cell r="D579" t="str">
            <v>F</v>
          </cell>
          <cell r="E579" t="str">
            <v>3.3.1.10</v>
          </cell>
          <cell r="F579" t="str">
            <v>Tubo FoFo com Flanges(Peça Especial) TFL  PN-10 DN 100 mm L = 2,20 m</v>
          </cell>
          <cell r="G579" t="str">
            <v>un</v>
          </cell>
          <cell r="H579">
            <v>8</v>
          </cell>
          <cell r="I579">
            <v>955.84</v>
          </cell>
          <cell r="J579">
            <v>7646.72</v>
          </cell>
          <cell r="K579">
            <v>955.84</v>
          </cell>
          <cell r="L579">
            <v>7646.72</v>
          </cell>
        </row>
        <row r="580">
          <cell r="B580">
            <v>2381</v>
          </cell>
          <cell r="C580">
            <v>0</v>
          </cell>
          <cell r="D580" t="str">
            <v>F</v>
          </cell>
          <cell r="E580" t="str">
            <v>3.5.10.1.4</v>
          </cell>
          <cell r="F580" t="str">
            <v>Tubo FoFo c/flanges TFL PN 10 DN 100mm L=3,10m</v>
          </cell>
          <cell r="G580" t="str">
            <v>pç</v>
          </cell>
          <cell r="H580">
            <v>1</v>
          </cell>
          <cell r="I580">
            <v>1269.57</v>
          </cell>
          <cell r="J580">
            <v>1269.57</v>
          </cell>
          <cell r="K580">
            <v>1269.57</v>
          </cell>
          <cell r="L580">
            <v>1269.57</v>
          </cell>
        </row>
        <row r="581">
          <cell r="B581">
            <v>2380</v>
          </cell>
          <cell r="C581">
            <v>0</v>
          </cell>
          <cell r="D581" t="str">
            <v>F</v>
          </cell>
          <cell r="E581" t="str">
            <v>3.5.10.1.3</v>
          </cell>
          <cell r="F581" t="str">
            <v>Tubo FoFo c/flanges TFL PN 10 DN 100mm L=4,69m</v>
          </cell>
          <cell r="G581" t="str">
            <v>pç</v>
          </cell>
          <cell r="H581">
            <v>1</v>
          </cell>
          <cell r="I581">
            <v>1714.14</v>
          </cell>
          <cell r="J581">
            <v>1714.14</v>
          </cell>
          <cell r="K581">
            <v>1714.14</v>
          </cell>
          <cell r="L581">
            <v>1714.14</v>
          </cell>
        </row>
        <row r="582">
          <cell r="B582">
            <v>3110</v>
          </cell>
          <cell r="C582">
            <v>0</v>
          </cell>
          <cell r="D582" t="str">
            <v>F</v>
          </cell>
          <cell r="E582" t="str">
            <v>6.5.10.1.2</v>
          </cell>
          <cell r="F582" t="str">
            <v>Tubo FoFo c/flanges TFL PN 10 DN 150mm L=1,20m</v>
          </cell>
          <cell r="G582" t="str">
            <v>pç</v>
          </cell>
          <cell r="H582">
            <v>2</v>
          </cell>
          <cell r="I582">
            <v>887.84</v>
          </cell>
          <cell r="J582">
            <v>1775.68</v>
          </cell>
          <cell r="K582">
            <v>887.84</v>
          </cell>
          <cell r="L582">
            <v>1775.68</v>
          </cell>
        </row>
        <row r="583">
          <cell r="B583">
            <v>3748</v>
          </cell>
          <cell r="C583">
            <v>0</v>
          </cell>
          <cell r="D583" t="str">
            <v>F</v>
          </cell>
          <cell r="E583" t="str">
            <v>8.5.10.1.2</v>
          </cell>
          <cell r="F583" t="str">
            <v>Tubo FoFo c/flanges TFL PN 10 DN 150mm L=2,20m</v>
          </cell>
          <cell r="G583" t="str">
            <v>pç</v>
          </cell>
          <cell r="H583">
            <v>5</v>
          </cell>
          <cell r="I583">
            <v>1519.36</v>
          </cell>
          <cell r="J583">
            <v>7596.8</v>
          </cell>
          <cell r="K583">
            <v>1519.36</v>
          </cell>
          <cell r="L583">
            <v>7596.8</v>
          </cell>
        </row>
        <row r="584">
          <cell r="B584">
            <v>3109</v>
          </cell>
          <cell r="C584">
            <v>0</v>
          </cell>
          <cell r="D584" t="str">
            <v>F</v>
          </cell>
          <cell r="E584" t="str">
            <v>6.5.10.1.1</v>
          </cell>
          <cell r="F584" t="str">
            <v>Tubo FoFo c/flanges TFL PN 10 DN 150mm L=3,90m</v>
          </cell>
          <cell r="G584" t="str">
            <v>pç</v>
          </cell>
          <cell r="H584">
            <v>2</v>
          </cell>
          <cell r="I584">
            <v>2366.96</v>
          </cell>
          <cell r="J584">
            <v>4733.92</v>
          </cell>
          <cell r="K584">
            <v>2366.96</v>
          </cell>
          <cell r="L584">
            <v>4733.92</v>
          </cell>
        </row>
        <row r="585">
          <cell r="B585">
            <v>3747</v>
          </cell>
          <cell r="C585">
            <v>0</v>
          </cell>
          <cell r="D585" t="str">
            <v>F</v>
          </cell>
          <cell r="E585" t="str">
            <v>8.5.10.1.1</v>
          </cell>
          <cell r="F585" t="str">
            <v>Tubo FoFo c/flanges TFL PN 10 DN 150mm L=4,20m</v>
          </cell>
          <cell r="G585" t="str">
            <v>pç</v>
          </cell>
          <cell r="H585">
            <v>4</v>
          </cell>
          <cell r="I585">
            <v>2486.9899999999998</v>
          </cell>
          <cell r="J585">
            <v>9947.9599999999991</v>
          </cell>
          <cell r="K585">
            <v>2486.9899999999998</v>
          </cell>
          <cell r="L585">
            <v>9947.9599999999991</v>
          </cell>
        </row>
        <row r="586">
          <cell r="B586">
            <v>4159</v>
          </cell>
          <cell r="C586">
            <v>0</v>
          </cell>
          <cell r="D586" t="str">
            <v>F</v>
          </cell>
          <cell r="E586" t="str">
            <v>10.7.1.1.7</v>
          </cell>
          <cell r="F586" t="str">
            <v>Tubo FoFo c/flanges TFL PN 10 DN 200mm com abas de vedação</v>
          </cell>
          <cell r="G586" t="str">
            <v>pc</v>
          </cell>
          <cell r="H586">
            <v>16</v>
          </cell>
          <cell r="I586">
            <v>2089.8000000000002</v>
          </cell>
          <cell r="J586">
            <v>33436.800000000003</v>
          </cell>
          <cell r="K586">
            <v>2089.8000000000002</v>
          </cell>
          <cell r="L586">
            <v>33436.800000000003</v>
          </cell>
        </row>
        <row r="587">
          <cell r="B587">
            <v>4153</v>
          </cell>
          <cell r="C587">
            <v>0</v>
          </cell>
          <cell r="D587" t="str">
            <v>F</v>
          </cell>
          <cell r="E587" t="str">
            <v>10.7.1.1.1</v>
          </cell>
          <cell r="F587" t="str">
            <v>Tubo FoFo c/flanges TFL PN 10 DN 200mm L=1,00m</v>
          </cell>
          <cell r="G587" t="str">
            <v>pc</v>
          </cell>
          <cell r="H587">
            <v>16</v>
          </cell>
          <cell r="I587">
            <v>978.2</v>
          </cell>
          <cell r="J587">
            <v>15651.2</v>
          </cell>
          <cell r="K587">
            <v>978.2</v>
          </cell>
          <cell r="L587">
            <v>15651.2</v>
          </cell>
        </row>
        <row r="588">
          <cell r="B588">
            <v>670</v>
          </cell>
          <cell r="C588">
            <v>0</v>
          </cell>
          <cell r="D588" t="str">
            <v>F</v>
          </cell>
          <cell r="E588" t="str">
            <v>7.3.4.1.1</v>
          </cell>
          <cell r="F588" t="str">
            <v>Tubo FºFº c/ flanges PN-10 DN 200 mm, L= 1,00m</v>
          </cell>
          <cell r="G588" t="str">
            <v>pç</v>
          </cell>
          <cell r="H588">
            <v>2</v>
          </cell>
          <cell r="I588">
            <v>978.2</v>
          </cell>
          <cell r="J588">
            <v>1956.4</v>
          </cell>
          <cell r="K588">
            <v>978.2</v>
          </cell>
          <cell r="L588">
            <v>1956.4</v>
          </cell>
        </row>
        <row r="589">
          <cell r="B589">
            <v>2379</v>
          </cell>
          <cell r="C589">
            <v>0</v>
          </cell>
          <cell r="D589" t="str">
            <v>F</v>
          </cell>
          <cell r="E589" t="str">
            <v>3.5.10.1.2</v>
          </cell>
          <cell r="F589" t="str">
            <v>Tubo FoFo c/flanges TFL PN 10 DN 200mm L=1,85m</v>
          </cell>
          <cell r="G589" t="str">
            <v>pç</v>
          </cell>
          <cell r="H589">
            <v>4</v>
          </cell>
          <cell r="I589">
            <v>1712.88</v>
          </cell>
          <cell r="J589">
            <v>6851.52</v>
          </cell>
          <cell r="K589">
            <v>1712.88</v>
          </cell>
          <cell r="L589">
            <v>6851.52</v>
          </cell>
        </row>
        <row r="590">
          <cell r="B590">
            <v>2675</v>
          </cell>
          <cell r="C590">
            <v>0</v>
          </cell>
          <cell r="D590" t="str">
            <v>F</v>
          </cell>
          <cell r="E590" t="str">
            <v>4.5.10.1.1</v>
          </cell>
          <cell r="F590" t="str">
            <v>Tubo FoFo c/flanges TFL PN 10 DN 200mm L=1,90m</v>
          </cell>
          <cell r="G590" t="str">
            <v>pç</v>
          </cell>
          <cell r="H590">
            <v>2</v>
          </cell>
          <cell r="I590">
            <v>1753.32</v>
          </cell>
          <cell r="J590">
            <v>3506.64</v>
          </cell>
          <cell r="K590">
            <v>1753.32</v>
          </cell>
          <cell r="L590">
            <v>3506.64</v>
          </cell>
        </row>
        <row r="591">
          <cell r="B591">
            <v>2378</v>
          </cell>
          <cell r="C591">
            <v>0</v>
          </cell>
          <cell r="D591" t="str">
            <v>F</v>
          </cell>
          <cell r="E591" t="str">
            <v>3.5.10.1.1</v>
          </cell>
          <cell r="F591" t="str">
            <v>Tubo FoFo c/flanges TFL PN 10 DN 200mm L=2,20m</v>
          </cell>
          <cell r="G591" t="str">
            <v>pç</v>
          </cell>
          <cell r="H591">
            <v>2</v>
          </cell>
          <cell r="I591">
            <v>1989.55</v>
          </cell>
          <cell r="J591">
            <v>3979.1</v>
          </cell>
          <cell r="K591">
            <v>1989.55</v>
          </cell>
          <cell r="L591">
            <v>3979.1</v>
          </cell>
        </row>
        <row r="592">
          <cell r="B592">
            <v>4154</v>
          </cell>
          <cell r="C592">
            <v>0</v>
          </cell>
          <cell r="D592" t="str">
            <v>F</v>
          </cell>
          <cell r="E592" t="str">
            <v>10.7.1.1.2</v>
          </cell>
          <cell r="F592" t="str">
            <v>Tubo FoFo c/flanges TFL PN 10 DN 200mm L=2,40m</v>
          </cell>
          <cell r="G592" t="str">
            <v>pc</v>
          </cell>
          <cell r="H592">
            <v>12</v>
          </cell>
          <cell r="I592">
            <v>2140.87</v>
          </cell>
          <cell r="J592">
            <v>25690.44</v>
          </cell>
          <cell r="K592">
            <v>2140.87</v>
          </cell>
          <cell r="L592">
            <v>25690.44</v>
          </cell>
        </row>
        <row r="593">
          <cell r="B593">
            <v>3461</v>
          </cell>
          <cell r="C593">
            <v>0</v>
          </cell>
          <cell r="D593" t="str">
            <v>F</v>
          </cell>
          <cell r="E593" t="str">
            <v>7.5.10.1.4</v>
          </cell>
          <cell r="F593" t="str">
            <v>Tubo FoFo c/flanges TFL PN 10 DN 200mm L=3,50m</v>
          </cell>
          <cell r="G593" t="str">
            <v>pç</v>
          </cell>
          <cell r="H593">
            <v>1</v>
          </cell>
          <cell r="I593">
            <v>2885.12</v>
          </cell>
          <cell r="J593">
            <v>2885.12</v>
          </cell>
          <cell r="K593">
            <v>2885.12</v>
          </cell>
          <cell r="L593">
            <v>2885.12</v>
          </cell>
        </row>
        <row r="594">
          <cell r="B594">
            <v>4155</v>
          </cell>
          <cell r="C594">
            <v>0</v>
          </cell>
          <cell r="D594" t="str">
            <v>F</v>
          </cell>
          <cell r="E594" t="str">
            <v>10.7.1.1.3</v>
          </cell>
          <cell r="F594" t="str">
            <v>Tubo FoFo c/flanges TFL PN 10 DN 200mm L=4,60m</v>
          </cell>
          <cell r="G594" t="str">
            <v>pc</v>
          </cell>
          <cell r="H594">
            <v>2</v>
          </cell>
          <cell r="I594">
            <v>3480.43</v>
          </cell>
          <cell r="J594">
            <v>6960.86</v>
          </cell>
          <cell r="K594">
            <v>3480.43</v>
          </cell>
          <cell r="L594">
            <v>6960.86</v>
          </cell>
        </row>
        <row r="595">
          <cell r="B595">
            <v>4180</v>
          </cell>
          <cell r="C595">
            <v>0</v>
          </cell>
          <cell r="D595" t="str">
            <v>F</v>
          </cell>
          <cell r="E595" t="str">
            <v>10.7.1.3.4</v>
          </cell>
          <cell r="F595" t="str">
            <v>Tubo FoFo c/flanges TFL PN 10 DN 200mm L=4,80m</v>
          </cell>
          <cell r="G595" t="str">
            <v>pc</v>
          </cell>
          <cell r="H595">
            <v>8</v>
          </cell>
          <cell r="I595">
            <v>3572.65</v>
          </cell>
          <cell r="J595">
            <v>28581.200000000001</v>
          </cell>
          <cell r="K595">
            <v>3572.65</v>
          </cell>
          <cell r="L595">
            <v>28581.200000000001</v>
          </cell>
        </row>
        <row r="596">
          <cell r="B596">
            <v>4156</v>
          </cell>
          <cell r="C596">
            <v>0</v>
          </cell>
          <cell r="D596" t="str">
            <v>F</v>
          </cell>
          <cell r="E596" t="str">
            <v>10.7.1.1.4</v>
          </cell>
          <cell r="F596" t="str">
            <v>Tubo FoFo c/flanges TFL PN 10 DN 200mm L=5,00m</v>
          </cell>
          <cell r="G596" t="str">
            <v>pc</v>
          </cell>
          <cell r="H596">
            <v>4</v>
          </cell>
          <cell r="I596">
            <v>3659.96</v>
          </cell>
          <cell r="J596">
            <v>14639.84</v>
          </cell>
          <cell r="K596">
            <v>3659.96</v>
          </cell>
          <cell r="L596">
            <v>14639.84</v>
          </cell>
        </row>
        <row r="597">
          <cell r="B597">
            <v>3460</v>
          </cell>
          <cell r="C597">
            <v>0</v>
          </cell>
          <cell r="D597" t="str">
            <v>F</v>
          </cell>
          <cell r="E597" t="str">
            <v>7.5.10.1.3</v>
          </cell>
          <cell r="F597" t="str">
            <v>Tubo FoFo c/flanges TFL PN 10 DN 200mm L=5,50m</v>
          </cell>
          <cell r="G597" t="str">
            <v>pç</v>
          </cell>
          <cell r="H597">
            <v>1</v>
          </cell>
          <cell r="I597">
            <v>3856.7</v>
          </cell>
          <cell r="J597">
            <v>3856.7</v>
          </cell>
          <cell r="K597">
            <v>3856.7</v>
          </cell>
          <cell r="L597">
            <v>3856.7</v>
          </cell>
        </row>
        <row r="598">
          <cell r="B598">
            <v>4157</v>
          </cell>
          <cell r="C598">
            <v>0</v>
          </cell>
          <cell r="D598" t="str">
            <v>F</v>
          </cell>
          <cell r="E598" t="str">
            <v>10.7.1.1.5</v>
          </cell>
          <cell r="F598" t="str">
            <v>Tubo FoFo c/flanges TFL PN 10 DN 200mm L=5,80m</v>
          </cell>
          <cell r="G598" t="str">
            <v>pc</v>
          </cell>
          <cell r="H598">
            <v>34</v>
          </cell>
          <cell r="I598">
            <v>3959.96</v>
          </cell>
          <cell r="J598">
            <v>134638.64000000001</v>
          </cell>
          <cell r="K598">
            <v>3959.96</v>
          </cell>
          <cell r="L598">
            <v>134638.64000000001</v>
          </cell>
        </row>
        <row r="599">
          <cell r="B599">
            <v>490</v>
          </cell>
          <cell r="C599">
            <v>0</v>
          </cell>
          <cell r="D599" t="str">
            <v>F</v>
          </cell>
          <cell r="E599" t="str">
            <v>7.2.4.1.3</v>
          </cell>
          <cell r="F599" t="str">
            <v>Tubo FºFº c/ flanges classe PN-10 JGS DN 250 mm, L= 1,25m</v>
          </cell>
          <cell r="G599" t="str">
            <v>pç</v>
          </cell>
          <cell r="H599">
            <v>1</v>
          </cell>
          <cell r="I599">
            <v>1632.22</v>
          </cell>
          <cell r="J599">
            <v>1632.22</v>
          </cell>
          <cell r="K599">
            <v>1632.22</v>
          </cell>
          <cell r="L599">
            <v>1632.22</v>
          </cell>
        </row>
        <row r="600">
          <cell r="B600">
            <v>1097</v>
          </cell>
          <cell r="C600">
            <v>0</v>
          </cell>
          <cell r="D600" t="str">
            <v>F</v>
          </cell>
          <cell r="E600" t="str">
            <v>8.3.1.3</v>
          </cell>
          <cell r="F600" t="str">
            <v>Tubo c/ flanges pn10 fofo dn  300 x 1.50 121,650 kg</v>
          </cell>
          <cell r="G600" t="str">
            <v>pc</v>
          </cell>
          <cell r="H600">
            <v>4</v>
          </cell>
          <cell r="I600">
            <v>2409.7600000000002</v>
          </cell>
          <cell r="J600">
            <v>9639.0400000000009</v>
          </cell>
          <cell r="K600">
            <v>2409.7600000000002</v>
          </cell>
          <cell r="L600">
            <v>9639.0400000000009</v>
          </cell>
        </row>
        <row r="601">
          <cell r="B601">
            <v>945</v>
          </cell>
          <cell r="C601">
            <v>0</v>
          </cell>
          <cell r="D601" t="str">
            <v>F</v>
          </cell>
          <cell r="E601" t="str">
            <v>7.5.3.1.2</v>
          </cell>
          <cell r="F601" t="str">
            <v xml:space="preserve">Tubo c/ Flanges FoFo PN 10, DN 300mm L=2,50m  </v>
          </cell>
          <cell r="G601" t="str">
            <v>pç</v>
          </cell>
          <cell r="H601">
            <v>1</v>
          </cell>
          <cell r="I601">
            <v>3739.27</v>
          </cell>
          <cell r="J601">
            <v>3739.27</v>
          </cell>
          <cell r="K601">
            <v>3739.27</v>
          </cell>
          <cell r="L601">
            <v>3739.27</v>
          </cell>
        </row>
        <row r="602">
          <cell r="B602">
            <v>946</v>
          </cell>
          <cell r="C602">
            <v>0</v>
          </cell>
          <cell r="D602" t="str">
            <v>F</v>
          </cell>
          <cell r="E602" t="str">
            <v>7.5.3.1.3</v>
          </cell>
          <cell r="F602" t="str">
            <v xml:space="preserve">Tubo c/ Flanges FoFo PN 10, DN 300mm L=3,00m  </v>
          </cell>
          <cell r="G602" t="str">
            <v>pç</v>
          </cell>
          <cell r="H602">
            <v>1</v>
          </cell>
          <cell r="I602">
            <v>4320.93</v>
          </cell>
          <cell r="J602">
            <v>4320.93</v>
          </cell>
          <cell r="K602">
            <v>4320.93</v>
          </cell>
          <cell r="L602">
            <v>4320.93</v>
          </cell>
        </row>
        <row r="603">
          <cell r="B603">
            <v>947</v>
          </cell>
          <cell r="C603">
            <v>0</v>
          </cell>
          <cell r="D603" t="str">
            <v>F</v>
          </cell>
          <cell r="E603" t="str">
            <v>7.5.3.1.4</v>
          </cell>
          <cell r="F603" t="str">
            <v xml:space="preserve">Tubo c/ Flanges FoFo PN 10, DN 300mm L=4,50m  </v>
          </cell>
          <cell r="G603" t="str">
            <v>pç</v>
          </cell>
          <cell r="H603">
            <v>1</v>
          </cell>
          <cell r="I603">
            <v>5733.49</v>
          </cell>
          <cell r="J603">
            <v>5733.49</v>
          </cell>
          <cell r="K603">
            <v>5733.49</v>
          </cell>
          <cell r="L603">
            <v>5733.49</v>
          </cell>
        </row>
        <row r="604">
          <cell r="B604">
            <v>948</v>
          </cell>
          <cell r="C604">
            <v>0</v>
          </cell>
          <cell r="D604" t="str">
            <v>F</v>
          </cell>
          <cell r="E604" t="str">
            <v>7.5.3.1.5</v>
          </cell>
          <cell r="F604" t="str">
            <v xml:space="preserve">Tubo c/ Flanges FoFo PN 10, DN 300mm L=5,80m  </v>
          </cell>
          <cell r="G604" t="str">
            <v>pç</v>
          </cell>
          <cell r="H604">
            <v>4</v>
          </cell>
          <cell r="I604">
            <v>6554.41</v>
          </cell>
          <cell r="J604">
            <v>26217.64</v>
          </cell>
          <cell r="K604">
            <v>6554.41</v>
          </cell>
          <cell r="L604">
            <v>26217.64</v>
          </cell>
        </row>
        <row r="605">
          <cell r="B605">
            <v>969</v>
          </cell>
          <cell r="C605">
            <v>0</v>
          </cell>
          <cell r="D605" t="str">
            <v>F</v>
          </cell>
          <cell r="E605" t="str">
            <v>7.5.3.1.26</v>
          </cell>
          <cell r="F605" t="str">
            <v xml:space="preserve">Tubo c/ Flanges FoFo PN 10, DN 400mm L=2,00m  </v>
          </cell>
          <cell r="G605" t="str">
            <v>pç</v>
          </cell>
          <cell r="H605">
            <v>1</v>
          </cell>
          <cell r="I605">
            <v>4849.82</v>
          </cell>
          <cell r="J605">
            <v>4849.82</v>
          </cell>
          <cell r="K605">
            <v>4849.82</v>
          </cell>
          <cell r="L605">
            <v>4849.82</v>
          </cell>
        </row>
        <row r="606">
          <cell r="B606">
            <v>956</v>
          </cell>
          <cell r="C606">
            <v>0</v>
          </cell>
          <cell r="D606" t="str">
            <v>F</v>
          </cell>
          <cell r="E606" t="str">
            <v>7.5.3.1.13</v>
          </cell>
          <cell r="F606" t="str">
            <v xml:space="preserve">Tubo c/ Flanges FoFo PN 10, DN 400mm L=2,50m  </v>
          </cell>
          <cell r="G606" t="str">
            <v>pç</v>
          </cell>
          <cell r="H606">
            <v>1</v>
          </cell>
          <cell r="I606">
            <v>5846.84</v>
          </cell>
          <cell r="J606">
            <v>5846.84</v>
          </cell>
          <cell r="K606">
            <v>5846.84</v>
          </cell>
          <cell r="L606">
            <v>5846.84</v>
          </cell>
        </row>
        <row r="607">
          <cell r="B607">
            <v>957</v>
          </cell>
          <cell r="C607">
            <v>0</v>
          </cell>
          <cell r="D607" t="str">
            <v>F</v>
          </cell>
          <cell r="E607" t="str">
            <v>7.5.3.1.14</v>
          </cell>
          <cell r="F607" t="str">
            <v xml:space="preserve">Tubo c/ Flanges FoFo PN 10, DN 400mm L=3,10m  </v>
          </cell>
          <cell r="G607" t="str">
            <v>pç</v>
          </cell>
          <cell r="H607">
            <v>1</v>
          </cell>
          <cell r="I607">
            <v>6929.51</v>
          </cell>
          <cell r="J607">
            <v>6929.51</v>
          </cell>
          <cell r="K607">
            <v>6929.51</v>
          </cell>
          <cell r="L607">
            <v>6929.51</v>
          </cell>
        </row>
        <row r="608">
          <cell r="B608">
            <v>3459</v>
          </cell>
          <cell r="C608">
            <v>0</v>
          </cell>
          <cell r="D608" t="str">
            <v>F</v>
          </cell>
          <cell r="E608" t="str">
            <v>7.5.10.1.2</v>
          </cell>
          <cell r="F608" t="str">
            <v>Tubo FoFo c/flanges TFL PN 10 DN 400mm L=3,80m</v>
          </cell>
          <cell r="G608" t="str">
            <v>pç</v>
          </cell>
          <cell r="H608">
            <v>2</v>
          </cell>
          <cell r="I608">
            <v>8035.79</v>
          </cell>
          <cell r="J608">
            <v>16071.58</v>
          </cell>
          <cell r="K608">
            <v>8035.79</v>
          </cell>
          <cell r="L608">
            <v>16071.58</v>
          </cell>
        </row>
        <row r="609">
          <cell r="B609">
            <v>964</v>
          </cell>
          <cell r="C609">
            <v>0</v>
          </cell>
          <cell r="D609" t="str">
            <v>F</v>
          </cell>
          <cell r="E609" t="str">
            <v>7.5.3.1.21</v>
          </cell>
          <cell r="F609" t="str">
            <v xml:space="preserve">Tubo c/ Flanges FoFo PN 10, DN 400mm L=4,00m  </v>
          </cell>
          <cell r="G609" t="str">
            <v>pç</v>
          </cell>
          <cell r="H609">
            <v>1</v>
          </cell>
          <cell r="I609">
            <v>8320.85</v>
          </cell>
          <cell r="J609">
            <v>8320.85</v>
          </cell>
          <cell r="K609">
            <v>8320.85</v>
          </cell>
          <cell r="L609">
            <v>8320.85</v>
          </cell>
        </row>
        <row r="610">
          <cell r="B610">
            <v>3458</v>
          </cell>
          <cell r="C610">
            <v>0</v>
          </cell>
          <cell r="D610" t="str">
            <v>F</v>
          </cell>
          <cell r="E610" t="str">
            <v>7.5.10.1.1</v>
          </cell>
          <cell r="F610" t="str">
            <v>Tubo FoFo c/flanges TFL PN 10 DN 400mm L=5,20m</v>
          </cell>
          <cell r="G610" t="str">
            <v>pç</v>
          </cell>
          <cell r="H610">
            <v>2</v>
          </cell>
          <cell r="I610">
            <v>9741.65</v>
          </cell>
          <cell r="J610">
            <v>19483.3</v>
          </cell>
          <cell r="K610">
            <v>9741.65</v>
          </cell>
          <cell r="L610">
            <v>19483.3</v>
          </cell>
        </row>
        <row r="611">
          <cell r="B611">
            <v>4183</v>
          </cell>
          <cell r="C611">
            <v>0</v>
          </cell>
          <cell r="D611" t="str">
            <v>F</v>
          </cell>
          <cell r="E611" t="str">
            <v>10.7.1.4.1</v>
          </cell>
          <cell r="F611" t="str">
            <v>Tubo FoFo c/flanges TFL PN 10 DN 400mm L=5,80m</v>
          </cell>
          <cell r="G611" t="str">
            <v>pc</v>
          </cell>
          <cell r="H611">
            <v>8</v>
          </cell>
          <cell r="I611">
            <v>10265.92</v>
          </cell>
          <cell r="J611">
            <v>82127.360000000001</v>
          </cell>
          <cell r="K611">
            <v>10265.92</v>
          </cell>
          <cell r="L611">
            <v>82127.360000000001</v>
          </cell>
        </row>
        <row r="612">
          <cell r="B612">
            <v>955</v>
          </cell>
          <cell r="C612">
            <v>0</v>
          </cell>
          <cell r="D612" t="str">
            <v>F</v>
          </cell>
          <cell r="E612" t="str">
            <v>7.5.3.1.12</v>
          </cell>
          <cell r="F612" t="str">
            <v xml:space="preserve">Tubo c/ Flanges FoFo PN 10, DN 400mm L=5,80m  </v>
          </cell>
          <cell r="G612" t="str">
            <v>pç</v>
          </cell>
          <cell r="H612">
            <v>7</v>
          </cell>
          <cell r="I612">
            <v>10265.92</v>
          </cell>
          <cell r="J612">
            <v>71861.440000000002</v>
          </cell>
          <cell r="K612">
            <v>10265.92</v>
          </cell>
          <cell r="L612">
            <v>71861.440000000002</v>
          </cell>
        </row>
        <row r="613">
          <cell r="B613">
            <v>4171</v>
          </cell>
          <cell r="C613">
            <v>0</v>
          </cell>
          <cell r="D613" t="str">
            <v>F</v>
          </cell>
          <cell r="E613" t="str">
            <v>10.7.1.2.6</v>
          </cell>
          <cell r="F613" t="str">
            <v>Tubo FoFo c/ ponta e bolsa TFP PN 10 DN 300mm, (metros)</v>
          </cell>
          <cell r="G613" t="str">
            <v>pc</v>
          </cell>
          <cell r="H613">
            <v>138</v>
          </cell>
          <cell r="I613">
            <v>1264.8499999999999</v>
          </cell>
          <cell r="J613">
            <v>174549.3</v>
          </cell>
          <cell r="K613">
            <v>1264.8499999999999</v>
          </cell>
          <cell r="L613">
            <v>174549.3</v>
          </cell>
        </row>
        <row r="614">
          <cell r="B614">
            <v>420</v>
          </cell>
          <cell r="C614">
            <v>0</v>
          </cell>
          <cell r="D614" t="str">
            <v>F</v>
          </cell>
          <cell r="E614" t="str">
            <v>7.1.5.9</v>
          </cell>
          <cell r="F614" t="str">
            <v>Tubos de fofo DUCTIL c/  01 flange e 01 ponta lisa (tfp) DN 400 PN-10  L=2,15m  207,000kg</v>
          </cell>
          <cell r="G614" t="str">
            <v>pc</v>
          </cell>
          <cell r="H614">
            <v>1</v>
          </cell>
          <cell r="I614">
            <v>4053.76</v>
          </cell>
          <cell r="J614">
            <v>4053.76</v>
          </cell>
          <cell r="K614">
            <v>4053.76</v>
          </cell>
          <cell r="L614">
            <v>4053.76</v>
          </cell>
        </row>
        <row r="615">
          <cell r="B615">
            <v>417</v>
          </cell>
          <cell r="C615">
            <v>0</v>
          </cell>
          <cell r="D615" t="str">
            <v>F</v>
          </cell>
          <cell r="E615" t="str">
            <v>7.1.5.6</v>
          </cell>
          <cell r="F615" t="str">
            <v>Tubos de fofo DUCTIL c/  01 flange e 01 ponta lisa (tfp)
 DN 400 PN-10, L=1,00m  207,000kg</v>
          </cell>
          <cell r="G615" t="str">
            <v>pc</v>
          </cell>
          <cell r="H615">
            <v>1</v>
          </cell>
          <cell r="I615">
            <v>1978.98</v>
          </cell>
          <cell r="J615">
            <v>1978.98</v>
          </cell>
          <cell r="K615">
            <v>1978.98</v>
          </cell>
          <cell r="L615">
            <v>1978.98</v>
          </cell>
        </row>
        <row r="616">
          <cell r="B616">
            <v>399</v>
          </cell>
          <cell r="C616">
            <v>0</v>
          </cell>
          <cell r="D616" t="str">
            <v>F</v>
          </cell>
          <cell r="E616" t="str">
            <v>7.1.4.12</v>
          </cell>
          <cell r="F616" t="str">
            <v xml:space="preserve">Tubo de fofo ductil c/  01 flange e 01 ponta lisa (tfp)  150 x 1,00 </v>
          </cell>
          <cell r="G616" t="str">
            <v>pc</v>
          </cell>
          <cell r="H616">
            <v>3</v>
          </cell>
          <cell r="I616">
            <v>572.64</v>
          </cell>
          <cell r="J616">
            <v>1717.92</v>
          </cell>
          <cell r="K616">
            <v>572.64</v>
          </cell>
          <cell r="L616">
            <v>1717.92</v>
          </cell>
        </row>
        <row r="617">
          <cell r="B617">
            <v>236</v>
          </cell>
          <cell r="C617">
            <v>0</v>
          </cell>
          <cell r="D617" t="str">
            <v>F</v>
          </cell>
          <cell r="E617" t="str">
            <v>4.4.1.44</v>
          </cell>
          <cell r="F617" t="str">
            <v>Tubo de fofo ductil c/ flange e ponta DN  300 mm L = 0,25 m 46,550 kg</v>
          </cell>
          <cell r="G617" t="str">
            <v>pc</v>
          </cell>
          <cell r="H617">
            <v>4</v>
          </cell>
          <cell r="I617">
            <v>326.01</v>
          </cell>
          <cell r="J617">
            <v>1304.04</v>
          </cell>
          <cell r="K617">
            <v>326.01</v>
          </cell>
          <cell r="L617">
            <v>1304.04</v>
          </cell>
        </row>
        <row r="618">
          <cell r="B618">
            <v>110</v>
          </cell>
          <cell r="C618">
            <v>0</v>
          </cell>
          <cell r="D618" t="str">
            <v>F</v>
          </cell>
          <cell r="E618" t="str">
            <v>3.3.1.2</v>
          </cell>
          <cell r="F618" t="str">
            <v>Tubo FoFo com Flange e Ponta TFP PN-10 DN 100 mm L = 0,70m</v>
          </cell>
          <cell r="G618" t="str">
            <v>un</v>
          </cell>
          <cell r="H618">
            <v>2</v>
          </cell>
          <cell r="I618">
            <v>258.58</v>
          </cell>
          <cell r="J618">
            <v>517.16</v>
          </cell>
          <cell r="K618">
            <v>258.58</v>
          </cell>
          <cell r="L618">
            <v>517.16</v>
          </cell>
        </row>
        <row r="619">
          <cell r="B619">
            <v>3115</v>
          </cell>
          <cell r="C619">
            <v>0</v>
          </cell>
          <cell r="D619" t="str">
            <v>F</v>
          </cell>
          <cell r="E619" t="str">
            <v>6.5.10.1.7</v>
          </cell>
          <cell r="F619" t="str">
            <v>Tubo FoFo c/ flange e ponta TFP PN 10 DN 100mm, L=2,00m</v>
          </cell>
          <cell r="G619" t="str">
            <v>pç</v>
          </cell>
          <cell r="H619">
            <v>3</v>
          </cell>
          <cell r="I619">
            <v>704.82</v>
          </cell>
          <cell r="J619">
            <v>2114.46</v>
          </cell>
          <cell r="K619">
            <v>704.82</v>
          </cell>
          <cell r="L619">
            <v>2114.46</v>
          </cell>
        </row>
        <row r="620">
          <cell r="B620">
            <v>4034</v>
          </cell>
          <cell r="C620">
            <v>0</v>
          </cell>
          <cell r="D620" t="str">
            <v>F</v>
          </cell>
          <cell r="E620" t="str">
            <v>9.5.10.1.7</v>
          </cell>
          <cell r="F620" t="str">
            <v>Tubo FoFo c/ flange e ponta TFP PN 10 DN 100mm, L=2,70m</v>
          </cell>
          <cell r="G620" t="str">
            <v>pç</v>
          </cell>
          <cell r="H620">
            <v>1</v>
          </cell>
          <cell r="I620">
            <v>926.82</v>
          </cell>
          <cell r="J620">
            <v>926.82</v>
          </cell>
          <cell r="K620">
            <v>926.82</v>
          </cell>
          <cell r="L620">
            <v>926.82</v>
          </cell>
        </row>
        <row r="621">
          <cell r="B621">
            <v>3114</v>
          </cell>
          <cell r="C621">
            <v>0</v>
          </cell>
          <cell r="D621" t="str">
            <v>F</v>
          </cell>
          <cell r="E621" t="str">
            <v>6.5.10.1.6</v>
          </cell>
          <cell r="F621" t="str">
            <v>Tubo FoFo c/ flange e ponta TFP PN 10 DN 100mm, L=3,00m</v>
          </cell>
          <cell r="G621" t="str">
            <v>pç</v>
          </cell>
          <cell r="H621">
            <v>4</v>
          </cell>
          <cell r="I621">
            <v>1018.04</v>
          </cell>
          <cell r="J621">
            <v>4072.16</v>
          </cell>
          <cell r="K621">
            <v>1018.04</v>
          </cell>
          <cell r="L621">
            <v>4072.16</v>
          </cell>
        </row>
        <row r="622">
          <cell r="B622">
            <v>109</v>
          </cell>
          <cell r="C622">
            <v>0</v>
          </cell>
          <cell r="D622" t="str">
            <v>F</v>
          </cell>
          <cell r="E622" t="str">
            <v>3.3.1.1</v>
          </cell>
          <cell r="F622" t="str">
            <v>Tubo FoFo com Flange e Ponta TFP PN-10 DN 100 mm L = 4,00 m</v>
          </cell>
          <cell r="G622" t="str">
            <v>un</v>
          </cell>
          <cell r="H622">
            <v>4</v>
          </cell>
          <cell r="I622">
            <v>1305.1099999999999</v>
          </cell>
          <cell r="J622">
            <v>5220.4399999999996</v>
          </cell>
          <cell r="K622">
            <v>1305.1099999999999</v>
          </cell>
          <cell r="L622">
            <v>5220.4399999999996</v>
          </cell>
        </row>
        <row r="623">
          <cell r="B623">
            <v>112</v>
          </cell>
          <cell r="C623">
            <v>0</v>
          </cell>
          <cell r="D623" t="str">
            <v>F</v>
          </cell>
          <cell r="E623" t="str">
            <v>3.3.1.4</v>
          </cell>
          <cell r="F623" t="str">
            <v>Tubo com Pontas e Flange, FoFo L =  5,20 m, PN 10  DN 100 mm</v>
          </cell>
          <cell r="G623" t="str">
            <v>un</v>
          </cell>
          <cell r="H623">
            <v>8</v>
          </cell>
          <cell r="I623">
            <v>1615.11</v>
          </cell>
          <cell r="J623">
            <v>12920.88</v>
          </cell>
          <cell r="K623">
            <v>1615.11</v>
          </cell>
          <cell r="L623">
            <v>12920.88</v>
          </cell>
        </row>
        <row r="624">
          <cell r="B624">
            <v>3113</v>
          </cell>
          <cell r="C624">
            <v>0</v>
          </cell>
          <cell r="D624" t="str">
            <v>F</v>
          </cell>
          <cell r="E624" t="str">
            <v>6.5.10.1.5</v>
          </cell>
          <cell r="F624" t="str">
            <v>Tubo FoFo c/ flange e ponta TFP PN 10 DN 150mm, L=1,50m</v>
          </cell>
          <cell r="G624" t="str">
            <v>pç</v>
          </cell>
          <cell r="H624">
            <v>1</v>
          </cell>
          <cell r="I624">
            <v>841.53</v>
          </cell>
          <cell r="J624">
            <v>841.53</v>
          </cell>
          <cell r="K624">
            <v>841.53</v>
          </cell>
          <cell r="L624">
            <v>841.53</v>
          </cell>
        </row>
        <row r="625">
          <cell r="B625">
            <v>672</v>
          </cell>
          <cell r="C625">
            <v>0</v>
          </cell>
          <cell r="D625" t="str">
            <v>F</v>
          </cell>
          <cell r="E625" t="str">
            <v>7.3.4.1.3</v>
          </cell>
          <cell r="F625" t="str">
            <v>Tubo FºFº c/ ponta e flange PN-10 DN 200 mm, L= 0,50m</v>
          </cell>
          <cell r="G625" t="str">
            <v>pç</v>
          </cell>
          <cell r="H625">
            <v>24</v>
          </cell>
          <cell r="I625">
            <v>384.51</v>
          </cell>
          <cell r="J625">
            <v>9228.24</v>
          </cell>
          <cell r="K625">
            <v>384.51</v>
          </cell>
          <cell r="L625">
            <v>9228.24</v>
          </cell>
        </row>
        <row r="626">
          <cell r="B626">
            <v>4175</v>
          </cell>
          <cell r="C626">
            <v>0</v>
          </cell>
          <cell r="D626" t="str">
            <v>F</v>
          </cell>
          <cell r="E626" t="str">
            <v>10.7.1.2.10</v>
          </cell>
          <cell r="F626" t="str">
            <v>Tubo FoFo c/ flange e ponta TFP PN 10 DN 200mm, L=0,60m</v>
          </cell>
          <cell r="G626" t="str">
            <v>pc</v>
          </cell>
          <cell r="H626">
            <v>16</v>
          </cell>
          <cell r="I626">
            <v>459.68</v>
          </cell>
          <cell r="J626">
            <v>7354.88</v>
          </cell>
          <cell r="K626">
            <v>459.68</v>
          </cell>
          <cell r="L626">
            <v>7354.88</v>
          </cell>
        </row>
        <row r="627">
          <cell r="B627">
            <v>4195</v>
          </cell>
          <cell r="C627">
            <v>0</v>
          </cell>
          <cell r="D627" t="str">
            <v>F</v>
          </cell>
          <cell r="E627" t="str">
            <v>10.7.1.7.1</v>
          </cell>
          <cell r="F627" t="str">
            <v>Tubo FoFo c/ Flange e ponta TFP PN 10 DN 200mm</v>
          </cell>
          <cell r="G627" t="str">
            <v>m</v>
          </cell>
          <cell r="H627">
            <v>6.8</v>
          </cell>
          <cell r="I627">
            <v>754.52</v>
          </cell>
          <cell r="J627">
            <v>5130.7299999999996</v>
          </cell>
          <cell r="K627">
            <v>754.52</v>
          </cell>
          <cell r="L627">
            <v>5130.7299999999996</v>
          </cell>
        </row>
        <row r="628">
          <cell r="B628">
            <v>4158</v>
          </cell>
          <cell r="C628">
            <v>0</v>
          </cell>
          <cell r="D628" t="str">
            <v>F</v>
          </cell>
          <cell r="E628" t="str">
            <v>10.7.1.1.6</v>
          </cell>
          <cell r="F628" t="str">
            <v>Tubo FoFo c/ flange e ponta TFP PN 10 DN 200mm, L=1,20m</v>
          </cell>
          <cell r="G628" t="str">
            <v>pc</v>
          </cell>
          <cell r="H628">
            <v>16</v>
          </cell>
          <cell r="I628">
            <v>898.46</v>
          </cell>
          <cell r="J628">
            <v>14375.36</v>
          </cell>
          <cell r="K628">
            <v>898.46</v>
          </cell>
          <cell r="L628">
            <v>14375.36</v>
          </cell>
        </row>
        <row r="629">
          <cell r="B629">
            <v>671</v>
          </cell>
          <cell r="C629">
            <v>0</v>
          </cell>
          <cell r="D629" t="str">
            <v>F</v>
          </cell>
          <cell r="E629" t="str">
            <v>7.3.4.1.2</v>
          </cell>
          <cell r="F629" t="str">
            <v>Tubo FºFº c/ ponta e flange PN-10 DN 200 mm, L= 1,50m</v>
          </cell>
          <cell r="G629" t="str">
            <v>pç</v>
          </cell>
          <cell r="H629">
            <v>5</v>
          </cell>
          <cell r="I629">
            <v>1110.01</v>
          </cell>
          <cell r="J629">
            <v>5550.05</v>
          </cell>
          <cell r="K629">
            <v>1110.01</v>
          </cell>
          <cell r="L629">
            <v>5550.05</v>
          </cell>
        </row>
        <row r="630">
          <cell r="B630">
            <v>4178</v>
          </cell>
          <cell r="C630">
            <v>0</v>
          </cell>
          <cell r="D630" t="str">
            <v>F</v>
          </cell>
          <cell r="E630" t="str">
            <v>10.7.1.3.2</v>
          </cell>
          <cell r="F630" t="str">
            <v>Tubo FoFo c/flange e Ponta TFP PN 10 DN 200mm L=3,20m</v>
          </cell>
          <cell r="G630" t="str">
            <v>pc</v>
          </cell>
          <cell r="H630">
            <v>8</v>
          </cell>
          <cell r="I630">
            <v>3567.85</v>
          </cell>
          <cell r="J630">
            <v>28542.799999999999</v>
          </cell>
          <cell r="K630">
            <v>3567.85</v>
          </cell>
          <cell r="L630">
            <v>28542.799999999999</v>
          </cell>
        </row>
        <row r="631">
          <cell r="B631">
            <v>4181</v>
          </cell>
          <cell r="C631">
            <v>0</v>
          </cell>
          <cell r="D631" t="str">
            <v>F</v>
          </cell>
          <cell r="E631" t="str">
            <v>10.7.1.3.5</v>
          </cell>
          <cell r="F631" t="str">
            <v>Tubo FoFo c/flange e Ponta TFP PN 10 DN 200mm L=5,80m</v>
          </cell>
          <cell r="G631" t="str">
            <v>pc</v>
          </cell>
          <cell r="H631">
            <v>8</v>
          </cell>
          <cell r="I631">
            <v>3527.72</v>
          </cell>
          <cell r="J631">
            <v>28221.759999999998</v>
          </cell>
          <cell r="K631">
            <v>3527.72</v>
          </cell>
          <cell r="L631">
            <v>28221.759999999998</v>
          </cell>
        </row>
        <row r="632">
          <cell r="B632">
            <v>489</v>
          </cell>
          <cell r="C632">
            <v>0</v>
          </cell>
          <cell r="D632" t="str">
            <v>F</v>
          </cell>
          <cell r="E632" t="str">
            <v>7.2.4.1.2</v>
          </cell>
          <cell r="F632" t="str">
            <v>Tubo FºFº c/ ponta e flange classe PN-10 JGS DN 250 mm,L= 0,50m</v>
          </cell>
          <cell r="G632" t="str">
            <v>pç</v>
          </cell>
          <cell r="H632">
            <v>3</v>
          </cell>
          <cell r="I632">
            <v>514.94000000000005</v>
          </cell>
          <cell r="J632">
            <v>1544.82</v>
          </cell>
          <cell r="K632">
            <v>514.94000000000005</v>
          </cell>
          <cell r="L632">
            <v>1544.82</v>
          </cell>
        </row>
        <row r="633">
          <cell r="B633">
            <v>4031</v>
          </cell>
          <cell r="C633">
            <v>0</v>
          </cell>
          <cell r="D633" t="str">
            <v>F</v>
          </cell>
          <cell r="E633" t="str">
            <v>9.5.10.1.4</v>
          </cell>
          <cell r="F633" t="str">
            <v>Tubo FoFo c/ flange e ponta TFP PN 10 DN 250mm, L=1,00m</v>
          </cell>
          <cell r="G633" t="str">
            <v>pç</v>
          </cell>
          <cell r="H633">
            <v>1</v>
          </cell>
          <cell r="I633">
            <v>1008.83</v>
          </cell>
          <cell r="J633">
            <v>1008.83</v>
          </cell>
          <cell r="K633">
            <v>1008.83</v>
          </cell>
          <cell r="L633">
            <v>1008.83</v>
          </cell>
        </row>
        <row r="634">
          <cell r="B634">
            <v>2384</v>
          </cell>
          <cell r="C634">
            <v>0</v>
          </cell>
          <cell r="D634" t="str">
            <v>F</v>
          </cell>
          <cell r="E634" t="str">
            <v>3.5.10.1.7</v>
          </cell>
          <cell r="F634" t="str">
            <v>Tubo FoFo c/ flange e ponta TFP PN 10 DN 250mm, L=1,25m</v>
          </cell>
          <cell r="G634" t="str">
            <v>pç</v>
          </cell>
          <cell r="H634">
            <v>1</v>
          </cell>
          <cell r="I634">
            <v>1247.8800000000001</v>
          </cell>
          <cell r="J634">
            <v>1247.8800000000001</v>
          </cell>
          <cell r="K634">
            <v>1247.8800000000001</v>
          </cell>
          <cell r="L634">
            <v>1247.8800000000001</v>
          </cell>
        </row>
        <row r="635">
          <cell r="B635">
            <v>3749</v>
          </cell>
          <cell r="C635">
            <v>0</v>
          </cell>
          <cell r="D635" t="str">
            <v>F</v>
          </cell>
          <cell r="E635" t="str">
            <v>8.5.10.1.3</v>
          </cell>
          <cell r="F635" t="str">
            <v>Tubo FoFo c/ flange e ponta TFP PN 10 DN 250mm, L=1,50m</v>
          </cell>
          <cell r="G635" t="str">
            <v>pç</v>
          </cell>
          <cell r="H635">
            <v>4</v>
          </cell>
          <cell r="I635">
            <v>1481.66</v>
          </cell>
          <cell r="J635">
            <v>5926.64</v>
          </cell>
          <cell r="K635">
            <v>1481.66</v>
          </cell>
          <cell r="L635">
            <v>5926.64</v>
          </cell>
        </row>
        <row r="636">
          <cell r="B636">
            <v>491</v>
          </cell>
          <cell r="C636">
            <v>0</v>
          </cell>
          <cell r="D636" t="str">
            <v>F</v>
          </cell>
          <cell r="E636" t="str">
            <v>7.2.4.1.4</v>
          </cell>
          <cell r="F636" t="str">
            <v>Tubo FºFº c/ ponta e flange classe PN-10 JGS DN 250 mm, L= 2,00m</v>
          </cell>
          <cell r="G636" t="str">
            <v>pç</v>
          </cell>
          <cell r="H636">
            <v>2</v>
          </cell>
          <cell r="I636">
            <v>1933.45</v>
          </cell>
          <cell r="J636">
            <v>3866.9</v>
          </cell>
          <cell r="K636">
            <v>1933.45</v>
          </cell>
          <cell r="L636">
            <v>3866.9</v>
          </cell>
        </row>
        <row r="637">
          <cell r="B637">
            <v>1098</v>
          </cell>
          <cell r="C637">
            <v>0</v>
          </cell>
          <cell r="D637" t="str">
            <v>F</v>
          </cell>
          <cell r="E637" t="str">
            <v>8.3.1.4</v>
          </cell>
          <cell r="F637" t="str">
            <v>Tubo flange e ponta pn10 fofo dn  300 x 0,50 46,550 kg</v>
          </cell>
          <cell r="G637" t="str">
            <v>pc</v>
          </cell>
          <cell r="H637">
            <v>8</v>
          </cell>
          <cell r="I637">
            <v>645.49</v>
          </cell>
          <cell r="J637">
            <v>5163.92</v>
          </cell>
          <cell r="K637">
            <v>645.49</v>
          </cell>
          <cell r="L637">
            <v>5163.92</v>
          </cell>
        </row>
        <row r="638">
          <cell r="B638">
            <v>1099</v>
          </cell>
          <cell r="C638">
            <v>0</v>
          </cell>
          <cell r="D638" t="str">
            <v>F</v>
          </cell>
          <cell r="E638" t="str">
            <v>8.3.1.5</v>
          </cell>
          <cell r="F638" t="str">
            <v>Tubo flange e ponta pn10 fofo dn  300 x 1,00 75,100 kg</v>
          </cell>
          <cell r="G638" t="str">
            <v>pc</v>
          </cell>
          <cell r="H638">
            <v>4</v>
          </cell>
          <cell r="I638">
            <v>1264.8499999999999</v>
          </cell>
          <cell r="J638">
            <v>5059.3999999999996</v>
          </cell>
          <cell r="K638">
            <v>1264.8499999999999</v>
          </cell>
          <cell r="L638">
            <v>5059.3999999999996</v>
          </cell>
        </row>
        <row r="639">
          <cell r="B639">
            <v>944</v>
          </cell>
          <cell r="C639">
            <v>0</v>
          </cell>
          <cell r="D639" t="str">
            <v>F</v>
          </cell>
          <cell r="E639" t="str">
            <v>7.5.3.1.1</v>
          </cell>
          <cell r="F639" t="str">
            <v>Tubo FoFo c/ flange e ponta TFP PN 10 DN 300mm, L=2,00m.</v>
          </cell>
          <cell r="G639" t="str">
            <v>pç</v>
          </cell>
          <cell r="H639">
            <v>5</v>
          </cell>
          <cell r="I639">
            <v>2425.16</v>
          </cell>
          <cell r="J639">
            <v>12125.8</v>
          </cell>
          <cell r="K639">
            <v>2425.16</v>
          </cell>
          <cell r="L639">
            <v>12125.8</v>
          </cell>
        </row>
        <row r="640">
          <cell r="B640">
            <v>3112</v>
          </cell>
          <cell r="C640">
            <v>0</v>
          </cell>
          <cell r="D640" t="str">
            <v>F</v>
          </cell>
          <cell r="E640" t="str">
            <v>6.5.10.1.4</v>
          </cell>
          <cell r="F640" t="str">
            <v>Tubo FoFo c/ flange e ponta TFP PN 10 DN 350mm, L=1,00m</v>
          </cell>
          <cell r="G640" t="str">
            <v>pç</v>
          </cell>
          <cell r="H640">
            <v>1</v>
          </cell>
          <cell r="I640">
            <v>1658.97</v>
          </cell>
          <cell r="J640">
            <v>1658.97</v>
          </cell>
          <cell r="K640">
            <v>1658.97</v>
          </cell>
          <cell r="L640">
            <v>1658.97</v>
          </cell>
        </row>
        <row r="641">
          <cell r="B641">
            <v>2680</v>
          </cell>
          <cell r="C641">
            <v>0</v>
          </cell>
          <cell r="D641" t="str">
            <v>F</v>
          </cell>
          <cell r="E641" t="str">
            <v>4.5.10.1.6</v>
          </cell>
          <cell r="F641" t="str">
            <v>Tubo FoFo c/ flange e ponta TFP PN 10 DN 350mm, L=1,20m</v>
          </cell>
          <cell r="G641" t="str">
            <v>pç</v>
          </cell>
          <cell r="H641">
            <v>2</v>
          </cell>
          <cell r="I641">
            <v>1974.74</v>
          </cell>
          <cell r="J641">
            <v>3949.48</v>
          </cell>
          <cell r="K641">
            <v>1974.74</v>
          </cell>
          <cell r="L641">
            <v>3949.48</v>
          </cell>
        </row>
        <row r="642">
          <cell r="B642">
            <v>2679</v>
          </cell>
          <cell r="C642">
            <v>0</v>
          </cell>
          <cell r="D642" t="str">
            <v>F</v>
          </cell>
          <cell r="E642" t="str">
            <v>4.5.10.1.5</v>
          </cell>
          <cell r="F642" t="str">
            <v>Tubo FoFo c/ flange e ponta TFP PN 10 DN 350mm, L=1,50m</v>
          </cell>
          <cell r="G642" t="str">
            <v>pç</v>
          </cell>
          <cell r="H642">
            <v>1</v>
          </cell>
          <cell r="I642">
            <v>2438.36</v>
          </cell>
          <cell r="J642">
            <v>2438.36</v>
          </cell>
          <cell r="K642">
            <v>2438.36</v>
          </cell>
          <cell r="L642">
            <v>2438.36</v>
          </cell>
        </row>
        <row r="643">
          <cell r="B643">
            <v>2382</v>
          </cell>
          <cell r="C643">
            <v>0</v>
          </cell>
          <cell r="D643" t="str">
            <v>F</v>
          </cell>
          <cell r="E643" t="str">
            <v>3.5.10.1.5</v>
          </cell>
          <cell r="F643" t="str">
            <v>Tubo FoFo c/ flange e ponta TFP PN 10 DN 400mm, L=1,50m</v>
          </cell>
          <cell r="G643" t="str">
            <v>pç</v>
          </cell>
          <cell r="H643">
            <v>2</v>
          </cell>
          <cell r="I643">
            <v>2907.49</v>
          </cell>
          <cell r="J643">
            <v>5814.98</v>
          </cell>
          <cell r="K643">
            <v>2907.49</v>
          </cell>
          <cell r="L643">
            <v>5814.98</v>
          </cell>
        </row>
        <row r="644">
          <cell r="B644">
            <v>962</v>
          </cell>
          <cell r="C644">
            <v>0</v>
          </cell>
          <cell r="D644" t="str">
            <v>F</v>
          </cell>
          <cell r="E644" t="str">
            <v>7.5.3.1.19</v>
          </cell>
          <cell r="F644" t="str">
            <v>Tubo FoFo c/ flange e ponta TFP PN 10 DN 400mm, L=2,00m.</v>
          </cell>
          <cell r="G644" t="str">
            <v>pç</v>
          </cell>
          <cell r="H644">
            <v>1</v>
          </cell>
          <cell r="I644">
            <v>3795.34</v>
          </cell>
          <cell r="J644">
            <v>3795.34</v>
          </cell>
          <cell r="K644">
            <v>3795.34</v>
          </cell>
          <cell r="L644">
            <v>3795.34</v>
          </cell>
        </row>
        <row r="645">
          <cell r="B645">
            <v>120</v>
          </cell>
          <cell r="C645">
            <v>0</v>
          </cell>
          <cell r="D645" t="str">
            <v>F</v>
          </cell>
          <cell r="E645" t="str">
            <v>3.3.1.12</v>
          </cell>
          <cell r="F645" t="str">
            <v>Tubo com Pontas e Flange, FoFo L =  0,50 m, PN 10  DN 500 mm</v>
          </cell>
          <cell r="G645" t="str">
            <v>un</v>
          </cell>
          <cell r="H645">
            <v>1</v>
          </cell>
          <cell r="I645">
            <v>1373.27</v>
          </cell>
          <cell r="J645">
            <v>1373.27</v>
          </cell>
          <cell r="K645">
            <v>1373.27</v>
          </cell>
          <cell r="L645">
            <v>1373.27</v>
          </cell>
        </row>
        <row r="646">
          <cell r="B646">
            <v>113</v>
          </cell>
          <cell r="C646">
            <v>0</v>
          </cell>
          <cell r="D646" t="str">
            <v>F</v>
          </cell>
          <cell r="E646" t="str">
            <v>3.3.1.5</v>
          </cell>
          <cell r="F646" t="str">
            <v>Tubo FoFo com Flange e Ponta TFP PN-10 DN 500 mm L = 5,75m</v>
          </cell>
          <cell r="G646" t="str">
            <v>un</v>
          </cell>
          <cell r="H646">
            <v>1</v>
          </cell>
          <cell r="I646">
            <v>12461.72</v>
          </cell>
          <cell r="J646">
            <v>12461.72</v>
          </cell>
          <cell r="K646">
            <v>12461.72</v>
          </cell>
          <cell r="L646">
            <v>12461.72</v>
          </cell>
        </row>
        <row r="647">
          <cell r="B647">
            <v>111</v>
          </cell>
          <cell r="C647">
            <v>0</v>
          </cell>
          <cell r="D647" t="str">
            <v>F</v>
          </cell>
          <cell r="E647" t="str">
            <v>3.3.1.3</v>
          </cell>
          <cell r="F647" t="str">
            <v>Tubo com Pontas e Flange, FoFo L = 0,50 m, PN 10  DN 600 mm</v>
          </cell>
          <cell r="G647" t="str">
            <v>un</v>
          </cell>
          <cell r="H647">
            <v>8</v>
          </cell>
          <cell r="I647">
            <v>1844.65</v>
          </cell>
          <cell r="J647">
            <v>14757.2</v>
          </cell>
          <cell r="K647">
            <v>1844.65</v>
          </cell>
          <cell r="L647">
            <v>14757.2</v>
          </cell>
        </row>
        <row r="648">
          <cell r="B648">
            <v>3462</v>
          </cell>
          <cell r="C648">
            <v>0</v>
          </cell>
          <cell r="D648" t="str">
            <v>F</v>
          </cell>
          <cell r="E648" t="str">
            <v>7.5.10.1.5</v>
          </cell>
          <cell r="F648" t="str">
            <v>Tubo FoFo c/ flange e ponta TFP PN 10 DN 800mm</v>
          </cell>
          <cell r="G648" t="str">
            <v>pç</v>
          </cell>
          <cell r="H648">
            <v>2</v>
          </cell>
          <cell r="I648">
            <v>7021.53</v>
          </cell>
          <cell r="J648">
            <v>14043.06</v>
          </cell>
          <cell r="K648">
            <v>7021.53</v>
          </cell>
          <cell r="L648">
            <v>14043.06</v>
          </cell>
        </row>
        <row r="649">
          <cell r="B649">
            <v>562</v>
          </cell>
          <cell r="C649">
            <v>0</v>
          </cell>
          <cell r="D649" t="str">
            <v>F</v>
          </cell>
          <cell r="E649" t="str">
            <v>7.2.5.1.4</v>
          </cell>
          <cell r="F649" t="str">
            <v>Tubo PVC DEFºFº (EB-1208) P/ Rede de Água JE 1 Mpa DN 150mm, Inclusive anel de borracha.</v>
          </cell>
          <cell r="G649" t="str">
            <v>m</v>
          </cell>
          <cell r="H649">
            <v>3499</v>
          </cell>
          <cell r="I649">
            <v>55.06</v>
          </cell>
          <cell r="J649">
            <v>192654.94</v>
          </cell>
          <cell r="K649">
            <v>55.06</v>
          </cell>
          <cell r="L649">
            <v>192654.94</v>
          </cell>
        </row>
        <row r="650">
          <cell r="B650">
            <v>563</v>
          </cell>
          <cell r="C650">
            <v>0</v>
          </cell>
          <cell r="D650" t="str">
            <v>F</v>
          </cell>
          <cell r="E650" t="str">
            <v>7.2.5.1.5</v>
          </cell>
          <cell r="F650" t="str">
            <v>Tubo PVC DEFºFº (EB-1208) P/ Rede de Água JE 1 Mpa DN 200mm, Inclusive anel de borracha.</v>
          </cell>
          <cell r="G650" t="str">
            <v>m</v>
          </cell>
          <cell r="H650">
            <v>651</v>
          </cell>
          <cell r="I650">
            <v>93.7</v>
          </cell>
          <cell r="J650">
            <v>60998.7</v>
          </cell>
          <cell r="K650">
            <v>93.7</v>
          </cell>
          <cell r="L650">
            <v>60998.7</v>
          </cell>
        </row>
        <row r="651">
          <cell r="B651">
            <v>564</v>
          </cell>
          <cell r="C651">
            <v>0</v>
          </cell>
          <cell r="D651" t="str">
            <v>F</v>
          </cell>
          <cell r="E651" t="str">
            <v>7.2.5.1.6</v>
          </cell>
          <cell r="F651" t="str">
            <v>Tubo PVC DEFºFº (EB-1208) P/ Rede de Água JE 1 Mpa DN 250mm, Inclusive anel de borracha.</v>
          </cell>
          <cell r="G651" t="str">
            <v>m</v>
          </cell>
          <cell r="H651">
            <v>246</v>
          </cell>
          <cell r="I651">
            <v>142.58000000000001</v>
          </cell>
          <cell r="J651">
            <v>35074.68</v>
          </cell>
          <cell r="K651">
            <v>142.58000000000001</v>
          </cell>
          <cell r="L651">
            <v>35074.68</v>
          </cell>
        </row>
        <row r="652">
          <cell r="B652">
            <v>565</v>
          </cell>
          <cell r="C652">
            <v>0</v>
          </cell>
          <cell r="D652" t="str">
            <v>F</v>
          </cell>
          <cell r="E652" t="str">
            <v>7.2.5.1.7</v>
          </cell>
          <cell r="F652" t="str">
            <v>Tubo PVC DEFºFº (EB-1208) P/ Rede de Água JE 1 Mpa DN 300mm, Inclusive anel de borracha.</v>
          </cell>
          <cell r="G652" t="str">
            <v>m</v>
          </cell>
          <cell r="H652">
            <v>18</v>
          </cell>
          <cell r="I652">
            <v>201.67</v>
          </cell>
          <cell r="J652">
            <v>3630.06</v>
          </cell>
          <cell r="K652">
            <v>201.67</v>
          </cell>
          <cell r="L652">
            <v>3630.06</v>
          </cell>
        </row>
        <row r="653">
          <cell r="B653">
            <v>2122</v>
          </cell>
          <cell r="C653">
            <v>0</v>
          </cell>
          <cell r="D653" t="str">
            <v>F</v>
          </cell>
          <cell r="E653" t="str">
            <v>2.2.2.1</v>
          </cell>
          <cell r="F653" t="str">
            <v>Tubo Pvc Eb-644 Para Rede Coletora de Esgoto JE Dn 100mm</v>
          </cell>
          <cell r="G653" t="str">
            <v>m</v>
          </cell>
          <cell r="H653">
            <v>71535</v>
          </cell>
          <cell r="I653">
            <v>11.82</v>
          </cell>
          <cell r="J653">
            <v>845543.7</v>
          </cell>
          <cell r="K653">
            <v>11.82</v>
          </cell>
          <cell r="L653">
            <v>845543.7</v>
          </cell>
        </row>
        <row r="654">
          <cell r="B654">
            <v>2051</v>
          </cell>
          <cell r="C654">
            <v>0</v>
          </cell>
          <cell r="D654" t="str">
            <v>F</v>
          </cell>
          <cell r="E654" t="str">
            <v>2.1.7.1.1</v>
          </cell>
          <cell r="F654" t="str">
            <v>Tubo Pvc Eb-644 Para Rede Coletora de Esgoto JE Dn 150mm</v>
          </cell>
          <cell r="G654" t="str">
            <v>m</v>
          </cell>
          <cell r="H654">
            <v>71050.070000000007</v>
          </cell>
          <cell r="I654">
            <v>24.78</v>
          </cell>
          <cell r="J654">
            <v>1760620.73</v>
          </cell>
          <cell r="K654">
            <v>24.78</v>
          </cell>
          <cell r="L654">
            <v>1760620.73</v>
          </cell>
        </row>
        <row r="655">
          <cell r="B655">
            <v>2052</v>
          </cell>
          <cell r="C655">
            <v>0</v>
          </cell>
          <cell r="D655" t="str">
            <v>F</v>
          </cell>
          <cell r="E655" t="str">
            <v>2.1.7.1.2</v>
          </cell>
          <cell r="F655" t="str">
            <v>Tubo Pvc Eb-644 Para Rede Coletora de Esgoto JE Dn 200mm</v>
          </cell>
          <cell r="G655" t="str">
            <v>m</v>
          </cell>
          <cell r="H655">
            <v>3116.48</v>
          </cell>
          <cell r="I655">
            <v>38.299999999999997</v>
          </cell>
          <cell r="J655">
            <v>119361.18</v>
          </cell>
          <cell r="K655">
            <v>38.299999999999997</v>
          </cell>
          <cell r="L655">
            <v>119361.18</v>
          </cell>
        </row>
        <row r="656">
          <cell r="B656">
            <v>2213</v>
          </cell>
          <cell r="C656">
            <v>0</v>
          </cell>
          <cell r="D656" t="str">
            <v>F</v>
          </cell>
          <cell r="E656" t="str">
            <v>3.1.7.1.2</v>
          </cell>
          <cell r="F656" t="str">
            <v>Tubo Pvc Eb-644 Para Rede Coletora de Esgoto JE Dn 250mm</v>
          </cell>
          <cell r="G656" t="str">
            <v>m</v>
          </cell>
          <cell r="H656">
            <v>2140.8000000000002</v>
          </cell>
          <cell r="I656">
            <v>65.3</v>
          </cell>
          <cell r="J656">
            <v>139794.23999999999</v>
          </cell>
          <cell r="K656">
            <v>65.3</v>
          </cell>
          <cell r="L656">
            <v>139794.23999999999</v>
          </cell>
        </row>
        <row r="657">
          <cell r="B657">
            <v>3240</v>
          </cell>
          <cell r="C657">
            <v>0</v>
          </cell>
          <cell r="D657" t="str">
            <v>F</v>
          </cell>
          <cell r="E657" t="str">
            <v>7.1.7.1.4</v>
          </cell>
          <cell r="F657" t="str">
            <v>Tubo Pvc Eb-644 Para Rede Coletora de Esgoto JE Dn 300mm</v>
          </cell>
          <cell r="G657" t="str">
            <v>m</v>
          </cell>
          <cell r="H657">
            <v>572.21</v>
          </cell>
          <cell r="I657">
            <v>102.4</v>
          </cell>
          <cell r="J657">
            <v>58594.3</v>
          </cell>
          <cell r="K657">
            <v>102.4</v>
          </cell>
          <cell r="L657">
            <v>58594.3</v>
          </cell>
        </row>
        <row r="658">
          <cell r="B658">
            <v>2214</v>
          </cell>
          <cell r="C658">
            <v>0</v>
          </cell>
          <cell r="D658" t="str">
            <v>F</v>
          </cell>
          <cell r="E658" t="str">
            <v>3.1.7.1.3</v>
          </cell>
          <cell r="F658" t="str">
            <v>Tubo Pvc Eb-644 Para Rede Coletora de Esgoto JE Dn 350mm</v>
          </cell>
          <cell r="G658" t="str">
            <v>m</v>
          </cell>
          <cell r="H658">
            <v>1021.51</v>
          </cell>
          <cell r="I658">
            <v>131.5</v>
          </cell>
          <cell r="J658">
            <v>134328.56</v>
          </cell>
          <cell r="K658">
            <v>131.5</v>
          </cell>
          <cell r="L658">
            <v>134328.56</v>
          </cell>
        </row>
        <row r="659">
          <cell r="B659">
            <v>2053</v>
          </cell>
          <cell r="C659">
            <v>0</v>
          </cell>
          <cell r="D659" t="str">
            <v>F</v>
          </cell>
          <cell r="E659" t="str">
            <v>2.1.7.1.3</v>
          </cell>
          <cell r="F659" t="str">
            <v>Tubo Pvc Eb-644 Para Rede Coletora de Esgoto JE Dn 400mm</v>
          </cell>
          <cell r="G659" t="str">
            <v>m</v>
          </cell>
          <cell r="H659">
            <v>691.29</v>
          </cell>
          <cell r="I659">
            <v>167.82</v>
          </cell>
          <cell r="J659">
            <v>116012.28</v>
          </cell>
          <cell r="K659">
            <v>167.82</v>
          </cell>
          <cell r="L659">
            <v>116012.28</v>
          </cell>
        </row>
        <row r="660">
          <cell r="B660">
            <v>116</v>
          </cell>
          <cell r="C660">
            <v>0</v>
          </cell>
          <cell r="D660" t="str">
            <v>F</v>
          </cell>
          <cell r="E660" t="str">
            <v>3.3.1.8</v>
          </cell>
          <cell r="F660" t="str">
            <v>Tubo com Pontas PVC  L =  3,65 m, DN 400 mm</v>
          </cell>
          <cell r="G660" t="str">
            <v>un</v>
          </cell>
          <cell r="H660">
            <v>8</v>
          </cell>
          <cell r="I660">
            <v>612.53</v>
          </cell>
          <cell r="J660">
            <v>4900.24</v>
          </cell>
          <cell r="K660">
            <v>612.53</v>
          </cell>
          <cell r="L660">
            <v>4900.24</v>
          </cell>
        </row>
        <row r="661">
          <cell r="B661">
            <v>559</v>
          </cell>
          <cell r="C661">
            <v>0</v>
          </cell>
          <cell r="D661" t="str">
            <v>F</v>
          </cell>
          <cell r="E661" t="str">
            <v>7.2.5.1.1</v>
          </cell>
          <cell r="F661" t="str">
            <v>Tubo PVC-PBA Classe 15 (EB-183) DN 50mm, Inclusive anel de borracha, para rede de água.</v>
          </cell>
          <cell r="G661" t="str">
            <v>m</v>
          </cell>
          <cell r="H661">
            <v>25068</v>
          </cell>
          <cell r="I661">
            <v>8.5</v>
          </cell>
          <cell r="J661">
            <v>213078</v>
          </cell>
          <cell r="K661">
            <v>8.5</v>
          </cell>
          <cell r="L661">
            <v>213078</v>
          </cell>
        </row>
        <row r="662">
          <cell r="B662">
            <v>560</v>
          </cell>
          <cell r="C662">
            <v>0</v>
          </cell>
          <cell r="D662" t="str">
            <v>F</v>
          </cell>
          <cell r="E662" t="str">
            <v>7.2.5.1.2</v>
          </cell>
          <cell r="F662" t="str">
            <v>Tubo PVC-PBA Classe 15 (EB-183) DN 75mm, Inclusive anel de borracha, para rede de água.</v>
          </cell>
          <cell r="G662" t="str">
            <v>m</v>
          </cell>
          <cell r="H662">
            <v>2622</v>
          </cell>
          <cell r="I662">
            <v>17</v>
          </cell>
          <cell r="J662">
            <v>44574</v>
          </cell>
          <cell r="K662">
            <v>17</v>
          </cell>
          <cell r="L662">
            <v>44574</v>
          </cell>
        </row>
        <row r="663">
          <cell r="B663">
            <v>561</v>
          </cell>
          <cell r="C663">
            <v>0</v>
          </cell>
          <cell r="D663" t="str">
            <v>F</v>
          </cell>
          <cell r="E663" t="str">
            <v>7.2.5.1.3</v>
          </cell>
          <cell r="F663" t="str">
            <v>Tubo PVC-PBA Classe 15 (EB-183) DN 100mm, Inclusive anel de borracha para rede de água.</v>
          </cell>
          <cell r="G663" t="str">
            <v>m</v>
          </cell>
          <cell r="H663">
            <v>1812</v>
          </cell>
          <cell r="I663">
            <v>28.74</v>
          </cell>
          <cell r="J663">
            <v>52076.88</v>
          </cell>
          <cell r="K663">
            <v>28.74</v>
          </cell>
          <cell r="L663">
            <v>52076.88</v>
          </cell>
        </row>
        <row r="664">
          <cell r="B664">
            <v>1485</v>
          </cell>
          <cell r="C664">
            <v>0</v>
          </cell>
          <cell r="D664" t="str">
            <v>F</v>
          </cell>
          <cell r="E664" t="str">
            <v>13.4.20</v>
          </cell>
          <cell r="F664" t="str">
            <v>Tubo em PVC PBA PB JE cl20 DN 75</v>
          </cell>
          <cell r="G664" t="str">
            <v>m</v>
          </cell>
          <cell r="H664">
            <v>2674.37</v>
          </cell>
          <cell r="I664">
            <v>21.46</v>
          </cell>
          <cell r="J664">
            <v>57391.98</v>
          </cell>
          <cell r="K664">
            <v>21.46</v>
          </cell>
          <cell r="L664">
            <v>57391.98</v>
          </cell>
        </row>
        <row r="665">
          <cell r="B665">
            <v>1484</v>
          </cell>
          <cell r="C665">
            <v>0</v>
          </cell>
          <cell r="D665" t="str">
            <v>F</v>
          </cell>
          <cell r="E665" t="str">
            <v>13.4.19</v>
          </cell>
          <cell r="F665" t="str">
            <v>Tubo em PVC PBA PB JE cl20 DN 100</v>
          </cell>
          <cell r="G665" t="str">
            <v>m</v>
          </cell>
          <cell r="H665">
            <v>660</v>
          </cell>
          <cell r="I665">
            <v>35.93</v>
          </cell>
          <cell r="J665">
            <v>23713.8</v>
          </cell>
          <cell r="K665">
            <v>35.93</v>
          </cell>
          <cell r="L665">
            <v>23713.8</v>
          </cell>
        </row>
        <row r="666">
          <cell r="B666">
            <v>4193</v>
          </cell>
          <cell r="C666">
            <v>0</v>
          </cell>
          <cell r="D666" t="str">
            <v>F</v>
          </cell>
          <cell r="E666" t="str">
            <v>10.7.1.6.1</v>
          </cell>
          <cell r="F666" t="str">
            <v>Tubo PVC Vinilfort DN 200mm (L=Metros)</v>
          </cell>
          <cell r="G666" t="str">
            <v>m</v>
          </cell>
          <cell r="H666">
            <v>240.4</v>
          </cell>
          <cell r="I666">
            <v>38.299999999999997</v>
          </cell>
          <cell r="J666">
            <v>9207.32</v>
          </cell>
          <cell r="K666">
            <v>38.299999999999997</v>
          </cell>
          <cell r="L666">
            <v>9207.32</v>
          </cell>
        </row>
        <row r="667">
          <cell r="B667">
            <v>4177</v>
          </cell>
          <cell r="C667">
            <v>0</v>
          </cell>
          <cell r="D667" t="str">
            <v>F</v>
          </cell>
          <cell r="E667" t="str">
            <v>10.7.1.3.1</v>
          </cell>
          <cell r="F667" t="str">
            <v>Tubo em RPVC Classe 06 DN 100mm L=6,60m</v>
          </cell>
          <cell r="G667" t="str">
            <v>pc</v>
          </cell>
          <cell r="H667">
            <v>160</v>
          </cell>
          <cell r="I667">
            <v>1132.32</v>
          </cell>
          <cell r="J667">
            <v>181171.20000000001</v>
          </cell>
          <cell r="K667">
            <v>1132.32</v>
          </cell>
          <cell r="L667">
            <v>181171.20000000001</v>
          </cell>
        </row>
        <row r="668">
          <cell r="B668">
            <v>418</v>
          </cell>
          <cell r="C668">
            <v>0</v>
          </cell>
          <cell r="D668" t="str">
            <v>F</v>
          </cell>
          <cell r="E668" t="str">
            <v>7.1.5.7</v>
          </cell>
          <cell r="F668" t="str">
            <v>Válvula borboleta tipo awwa com flanges FoFo Dn 400 PN-10 159,000kg</v>
          </cell>
          <cell r="G668" t="str">
            <v>pc</v>
          </cell>
          <cell r="H668">
            <v>1</v>
          </cell>
          <cell r="I668">
            <v>67400</v>
          </cell>
          <cell r="J668">
            <v>67400</v>
          </cell>
          <cell r="K668">
            <v>67400</v>
          </cell>
          <cell r="L668">
            <v>67400</v>
          </cell>
        </row>
        <row r="669">
          <cell r="B669">
            <v>209</v>
          </cell>
          <cell r="C669">
            <v>0</v>
          </cell>
          <cell r="D669" t="str">
            <v>F</v>
          </cell>
          <cell r="E669" t="str">
            <v>4.4.1.17</v>
          </cell>
          <cell r="F669" t="str">
            <v>Válvula borboleta fofo c/ flanges PN10 - awwa - corpo curto com açoionamento automático, através de atuador elétrico, DN 400 159,000 kg</v>
          </cell>
          <cell r="G669" t="str">
            <v>pc</v>
          </cell>
          <cell r="H669">
            <v>8</v>
          </cell>
          <cell r="I669">
            <v>67400</v>
          </cell>
          <cell r="J669">
            <v>539200</v>
          </cell>
          <cell r="K669">
            <v>67400</v>
          </cell>
          <cell r="L669">
            <v>539200</v>
          </cell>
        </row>
        <row r="670">
          <cell r="B670">
            <v>206</v>
          </cell>
          <cell r="C670">
            <v>0</v>
          </cell>
          <cell r="D670" t="str">
            <v>F</v>
          </cell>
          <cell r="E670" t="str">
            <v>4.4.1.14</v>
          </cell>
          <cell r="F670" t="str">
            <v>Válvula borboleta fofo c/ flanges PN10 - awwa - corpo curto com açoionamento automático, através de atuador elétrico, DN 500 291,000 kg</v>
          </cell>
          <cell r="G670" t="str">
            <v>pc</v>
          </cell>
          <cell r="H670">
            <v>8</v>
          </cell>
          <cell r="I670">
            <v>80000</v>
          </cell>
          <cell r="J670">
            <v>640000</v>
          </cell>
          <cell r="K670">
            <v>80000</v>
          </cell>
          <cell r="L670">
            <v>640000</v>
          </cell>
        </row>
        <row r="671">
          <cell r="B671">
            <v>221</v>
          </cell>
          <cell r="C671">
            <v>0</v>
          </cell>
          <cell r="D671" t="str">
            <v>F</v>
          </cell>
          <cell r="E671" t="str">
            <v>4.4.1.29</v>
          </cell>
          <cell r="F671" t="str">
            <v>Válvula borboleta fofo c/ flanges PN10 - awwa - corpo curto com açoionamento automático, através de atuador elétrico, DN 600 452,000 kg</v>
          </cell>
          <cell r="G671" t="str">
            <v>pc</v>
          </cell>
          <cell r="H671">
            <v>8</v>
          </cell>
          <cell r="I671">
            <v>95000</v>
          </cell>
          <cell r="J671">
            <v>760000</v>
          </cell>
          <cell r="K671">
            <v>95000</v>
          </cell>
          <cell r="L671">
            <v>760000</v>
          </cell>
        </row>
        <row r="672">
          <cell r="B672" t="str">
            <v>\</v>
          </cell>
          <cell r="C672">
            <v>0</v>
          </cell>
          <cell r="D672" t="str">
            <v>F</v>
          </cell>
          <cell r="E672" t="str">
            <v>18.13.1</v>
          </cell>
          <cell r="F672" t="str">
            <v>Válvula Borboleta,biexcêntrica vulcanizadas intertravadas com flanges, FºFº DN400  PN 16</v>
          </cell>
          <cell r="G672" t="str">
            <v>un</v>
          </cell>
          <cell r="H672">
            <v>4</v>
          </cell>
          <cell r="I672">
            <v>47400</v>
          </cell>
          <cell r="J672">
            <v>189600</v>
          </cell>
          <cell r="K672">
            <v>47400</v>
          </cell>
          <cell r="L672">
            <v>189600</v>
          </cell>
        </row>
        <row r="673">
          <cell r="B673">
            <v>3126</v>
          </cell>
          <cell r="C673">
            <v>0</v>
          </cell>
          <cell r="D673" t="str">
            <v>F</v>
          </cell>
          <cell r="E673" t="str">
            <v>6.5.10.1.18</v>
          </cell>
          <cell r="F673" t="str">
            <v>Valvula Borboleta Triexcentrica c/ flanges FoFo PN 10,  DN 250mm</v>
          </cell>
          <cell r="G673" t="str">
            <v>pç</v>
          </cell>
          <cell r="H673">
            <v>3</v>
          </cell>
          <cell r="I673">
            <v>50498</v>
          </cell>
          <cell r="J673">
            <v>151494</v>
          </cell>
          <cell r="K673">
            <v>50498</v>
          </cell>
          <cell r="L673">
            <v>151494</v>
          </cell>
        </row>
        <row r="674">
          <cell r="B674">
            <v>2692</v>
          </cell>
          <cell r="C674">
            <v>0</v>
          </cell>
          <cell r="D674" t="str">
            <v>F</v>
          </cell>
          <cell r="E674" t="str">
            <v>4.5.10.1.18</v>
          </cell>
          <cell r="F674" t="str">
            <v>Valvula Borboleta Triexcentrica c/ flanges FoFo PN 10,  DN 350mm</v>
          </cell>
          <cell r="G674" t="str">
            <v>pç</v>
          </cell>
          <cell r="H674">
            <v>1</v>
          </cell>
          <cell r="I674">
            <v>56153.4</v>
          </cell>
          <cell r="J674">
            <v>56153.4</v>
          </cell>
          <cell r="K674">
            <v>56153.4</v>
          </cell>
          <cell r="L674">
            <v>56153.4</v>
          </cell>
        </row>
        <row r="675">
          <cell r="B675">
            <v>2395</v>
          </cell>
          <cell r="C675">
            <v>0</v>
          </cell>
          <cell r="D675" t="str">
            <v>F</v>
          </cell>
          <cell r="E675" t="str">
            <v>3.5.10.1.18</v>
          </cell>
          <cell r="F675" t="str">
            <v>Valvula Borboleta Triexcentrica c/ flanges FoFo PN 10,  DN 400mm</v>
          </cell>
          <cell r="G675" t="str">
            <v>pç</v>
          </cell>
          <cell r="H675">
            <v>1</v>
          </cell>
          <cell r="I675">
            <v>77407.66</v>
          </cell>
          <cell r="J675">
            <v>77407.66</v>
          </cell>
          <cell r="K675">
            <v>77407.66</v>
          </cell>
          <cell r="L675">
            <v>77407.66</v>
          </cell>
        </row>
        <row r="676">
          <cell r="B676">
            <v>3474</v>
          </cell>
          <cell r="C676">
            <v>0</v>
          </cell>
          <cell r="D676" t="str">
            <v>F</v>
          </cell>
          <cell r="E676" t="str">
            <v>7.5.10.1.17</v>
          </cell>
          <cell r="F676" t="str">
            <v>Valvula Borboleta Triexcentrica c/ flanges FoFo PN 10,  DN 800mm</v>
          </cell>
          <cell r="G676" t="str">
            <v>pç</v>
          </cell>
          <cell r="H676">
            <v>1</v>
          </cell>
          <cell r="I676">
            <v>327133.8</v>
          </cell>
          <cell r="J676">
            <v>327133.8</v>
          </cell>
          <cell r="K676">
            <v>327133.8</v>
          </cell>
          <cell r="L676">
            <v>327133.8</v>
          </cell>
        </row>
        <row r="677">
          <cell r="B677">
            <v>126</v>
          </cell>
          <cell r="C677">
            <v>0</v>
          </cell>
          <cell r="D677" t="str">
            <v>F</v>
          </cell>
          <cell r="E677" t="str">
            <v>3.3.1.18</v>
          </cell>
          <cell r="F677" t="str">
            <v>Válvula Borboleta triexcêntricas F°F°, FL DN 100 e acionamento elétrico</v>
          </cell>
          <cell r="G677" t="str">
            <v>un</v>
          </cell>
          <cell r="H677">
            <v>8</v>
          </cell>
          <cell r="I677">
            <v>31192</v>
          </cell>
          <cell r="J677">
            <v>249536</v>
          </cell>
          <cell r="K677">
            <v>31192</v>
          </cell>
          <cell r="L677">
            <v>249536</v>
          </cell>
        </row>
        <row r="678">
          <cell r="B678">
            <v>1940</v>
          </cell>
          <cell r="C678">
            <v>0</v>
          </cell>
          <cell r="D678" t="str">
            <v>F</v>
          </cell>
          <cell r="E678" t="str">
            <v>18.13.2</v>
          </cell>
          <cell r="F678" t="str">
            <v>Válvula Borboleta triexcêntrica C/ flanges, FºFº DN300 PN 16, e acionamento elétrico</v>
          </cell>
          <cell r="G678" t="str">
            <v>un</v>
          </cell>
          <cell r="H678">
            <v>4</v>
          </cell>
          <cell r="I678">
            <v>55488</v>
          </cell>
          <cell r="J678">
            <v>221952</v>
          </cell>
          <cell r="K678">
            <v>55488</v>
          </cell>
          <cell r="L678">
            <v>221952</v>
          </cell>
        </row>
        <row r="679">
          <cell r="B679">
            <v>952</v>
          </cell>
          <cell r="C679">
            <v>0</v>
          </cell>
          <cell r="D679" t="str">
            <v>F</v>
          </cell>
          <cell r="E679" t="str">
            <v>7.5.3.1.9</v>
          </cell>
          <cell r="F679" t="str">
            <v>Válvula controladora de nível sustentadora de pressão c/ flanges  FoFo PN 10 DN 300mm</v>
          </cell>
          <cell r="G679" t="str">
            <v>pç</v>
          </cell>
          <cell r="H679">
            <v>1</v>
          </cell>
          <cell r="I679">
            <v>22500</v>
          </cell>
          <cell r="J679">
            <v>22500</v>
          </cell>
          <cell r="K679">
            <v>22500</v>
          </cell>
          <cell r="L679">
            <v>22500</v>
          </cell>
        </row>
        <row r="680">
          <cell r="B680">
            <v>226</v>
          </cell>
          <cell r="C680">
            <v>0</v>
          </cell>
          <cell r="D680" t="str">
            <v>F</v>
          </cell>
          <cell r="E680" t="str">
            <v>4.4.1.34</v>
          </cell>
          <cell r="F680" t="str">
            <v>Válvula de controle , monovar ou similar, DN 400</v>
          </cell>
          <cell r="G680" t="str">
            <v>pc</v>
          </cell>
          <cell r="H680">
            <v>8</v>
          </cell>
          <cell r="I680">
            <v>7502</v>
          </cell>
          <cell r="J680">
            <v>60016</v>
          </cell>
          <cell r="K680">
            <v>7502</v>
          </cell>
          <cell r="L680">
            <v>60016</v>
          </cell>
        </row>
        <row r="681">
          <cell r="B681">
            <v>680</v>
          </cell>
          <cell r="C681">
            <v>0</v>
          </cell>
          <cell r="D681" t="str">
            <v>F</v>
          </cell>
          <cell r="E681" t="str">
            <v>7.3.4.1.11</v>
          </cell>
          <cell r="F681" t="str">
            <v xml:space="preserve">Válvula de gaveta acionamento manual FºFº DN 200mm  </v>
          </cell>
          <cell r="G681" t="str">
            <v>pç</v>
          </cell>
          <cell r="H681">
            <v>4</v>
          </cell>
          <cell r="I681">
            <v>2734.6</v>
          </cell>
          <cell r="J681">
            <v>10938.4</v>
          </cell>
          <cell r="K681">
            <v>2734.6</v>
          </cell>
          <cell r="L681">
            <v>10938.4</v>
          </cell>
        </row>
        <row r="682">
          <cell r="B682">
            <v>510</v>
          </cell>
          <cell r="C682">
            <v>0</v>
          </cell>
          <cell r="D682" t="str">
            <v>F</v>
          </cell>
          <cell r="E682" t="str">
            <v>7.2.4.1.23</v>
          </cell>
          <cell r="F682" t="str">
            <v xml:space="preserve">Válvula de Gaveta Flangeada PN10 c/ acionamento manual FºFº DN 250mm </v>
          </cell>
          <cell r="G682" t="str">
            <v>pç</v>
          </cell>
          <cell r="H682">
            <v>2</v>
          </cell>
          <cell r="I682">
            <v>3678.4</v>
          </cell>
          <cell r="J682">
            <v>7356.8</v>
          </cell>
          <cell r="K682">
            <v>3678.4</v>
          </cell>
          <cell r="L682">
            <v>7356.8</v>
          </cell>
        </row>
        <row r="683">
          <cell r="B683">
            <v>3123</v>
          </cell>
          <cell r="C683">
            <v>0</v>
          </cell>
          <cell r="D683" t="str">
            <v>F</v>
          </cell>
          <cell r="E683" t="str">
            <v>6.5.10.1.15</v>
          </cell>
          <cell r="F683" t="str">
            <v>Válvula de retenção Portinhola Única com Flanges FoFo PN 10 DN 150mm</v>
          </cell>
          <cell r="G683" t="str">
            <v>pç</v>
          </cell>
          <cell r="H683">
            <v>2</v>
          </cell>
          <cell r="I683">
            <v>1615.12</v>
          </cell>
          <cell r="J683">
            <v>3230.24</v>
          </cell>
          <cell r="K683">
            <v>1615.12</v>
          </cell>
          <cell r="L683">
            <v>3230.24</v>
          </cell>
        </row>
        <row r="684">
          <cell r="B684">
            <v>2392</v>
          </cell>
          <cell r="C684">
            <v>0</v>
          </cell>
          <cell r="D684" t="str">
            <v>F</v>
          </cell>
          <cell r="E684" t="str">
            <v>3.5.10.1.15</v>
          </cell>
          <cell r="F684" t="str">
            <v>Válvula de retenção Portinhola Unica com Flanges FoFo PN 10 DN 200mm</v>
          </cell>
          <cell r="G684" t="str">
            <v>pç</v>
          </cell>
          <cell r="H684">
            <v>4</v>
          </cell>
          <cell r="I684">
            <v>1987.38</v>
          </cell>
          <cell r="J684">
            <v>7949.52</v>
          </cell>
          <cell r="K684">
            <v>1987.38</v>
          </cell>
          <cell r="L684">
            <v>7949.52</v>
          </cell>
        </row>
        <row r="685">
          <cell r="B685">
            <v>3471</v>
          </cell>
          <cell r="C685">
            <v>0</v>
          </cell>
          <cell r="D685" t="str">
            <v>F</v>
          </cell>
          <cell r="E685" t="str">
            <v>7.5.10.1.14</v>
          </cell>
          <cell r="F685" t="str">
            <v>Válvula de retenção Portinhola Única com Flanges FoFo PN 10 DN 400mm</v>
          </cell>
          <cell r="G685" t="str">
            <v>pç</v>
          </cell>
          <cell r="H685">
            <v>2</v>
          </cell>
          <cell r="I685">
            <v>6737.87</v>
          </cell>
          <cell r="J685">
            <v>13475.74</v>
          </cell>
          <cell r="K685">
            <v>6737.87</v>
          </cell>
          <cell r="L685">
            <v>13475.74</v>
          </cell>
        </row>
        <row r="686">
          <cell r="B686">
            <v>3760</v>
          </cell>
          <cell r="C686">
            <v>0</v>
          </cell>
          <cell r="D686" t="str">
            <v>F</v>
          </cell>
          <cell r="E686" t="str">
            <v>8.5.10.1.16</v>
          </cell>
          <cell r="F686" t="str">
            <v>Válvula de retenção Portinhola Dupla com Flanges FoFo PN 10 DN 150mm</v>
          </cell>
          <cell r="G686" t="str">
            <v>pç</v>
          </cell>
          <cell r="H686">
            <v>4</v>
          </cell>
          <cell r="I686">
            <v>1940</v>
          </cell>
          <cell r="J686">
            <v>7760</v>
          </cell>
          <cell r="K686">
            <v>1940</v>
          </cell>
          <cell r="L686">
            <v>7760</v>
          </cell>
        </row>
        <row r="687">
          <cell r="B687">
            <v>1822</v>
          </cell>
          <cell r="C687">
            <v>0</v>
          </cell>
          <cell r="D687" t="str">
            <v>F</v>
          </cell>
          <cell r="E687" t="str">
            <v>17.2.3.1.1</v>
          </cell>
          <cell r="F687" t="str">
            <v>Válvula de Retenção, tipo fechamento rápido, c/deslocamento axial  FoFo DN200 PN 16</v>
          </cell>
          <cell r="G687" t="str">
            <v>pç</v>
          </cell>
          <cell r="H687">
            <v>2</v>
          </cell>
          <cell r="I687">
            <v>36700</v>
          </cell>
          <cell r="J687">
            <v>73400</v>
          </cell>
          <cell r="K687">
            <v>36700</v>
          </cell>
          <cell r="L687">
            <v>73400</v>
          </cell>
        </row>
        <row r="688">
          <cell r="B688">
            <v>1941</v>
          </cell>
          <cell r="C688">
            <v>0</v>
          </cell>
          <cell r="D688" t="str">
            <v>F</v>
          </cell>
          <cell r="E688" t="str">
            <v>18.13.3</v>
          </cell>
          <cell r="F688" t="str">
            <v>Válvula de Retenção, tipo fechamento rápido, c/deslocamento axial  FoFo DN300 PN 16</v>
          </cell>
          <cell r="G688" t="str">
            <v>un</v>
          </cell>
          <cell r="H688">
            <v>4</v>
          </cell>
          <cell r="I688">
            <v>40700</v>
          </cell>
          <cell r="J688">
            <v>162800</v>
          </cell>
          <cell r="K688">
            <v>40700</v>
          </cell>
          <cell r="L688">
            <v>162800</v>
          </cell>
        </row>
        <row r="689">
          <cell r="B689">
            <v>681</v>
          </cell>
          <cell r="C689">
            <v>0</v>
          </cell>
          <cell r="D689" t="str">
            <v>F</v>
          </cell>
          <cell r="E689" t="str">
            <v>7.3.4.1.12</v>
          </cell>
          <cell r="F689" t="str">
            <v>Válvula flangeada sustentadora de pressão a jusante, com acionamento e transmissão de dados via PLC, DN 200 FºFº</v>
          </cell>
          <cell r="G689" t="str">
            <v>pç</v>
          </cell>
          <cell r="H689">
            <v>2</v>
          </cell>
          <cell r="I689">
            <v>9760</v>
          </cell>
          <cell r="J689">
            <v>19520</v>
          </cell>
          <cell r="K689">
            <v>9760</v>
          </cell>
          <cell r="L689">
            <v>19520</v>
          </cell>
        </row>
        <row r="690">
          <cell r="B690">
            <v>511</v>
          </cell>
          <cell r="C690">
            <v>0</v>
          </cell>
          <cell r="D690" t="str">
            <v>F</v>
          </cell>
          <cell r="E690" t="str">
            <v>7.2.4.1.24</v>
          </cell>
          <cell r="F690" t="str">
            <v>Válvula flangeada sustentadora de pressão a jusante, com acionamento e transmissão de dados via PLC, DN 250 FºFº</v>
          </cell>
          <cell r="G690" t="str">
            <v>pç</v>
          </cell>
          <cell r="H690">
            <v>1</v>
          </cell>
          <cell r="I690">
            <v>13280</v>
          </cell>
          <cell r="J690">
            <v>13280</v>
          </cell>
          <cell r="K690">
            <v>13280</v>
          </cell>
          <cell r="L690">
            <v>13280</v>
          </cell>
        </row>
        <row r="691">
          <cell r="B691">
            <v>1106</v>
          </cell>
          <cell r="C691">
            <v>0</v>
          </cell>
          <cell r="D691" t="str">
            <v>F</v>
          </cell>
          <cell r="E691" t="str">
            <v>8.3.1.12</v>
          </cell>
          <cell r="F691" t="str">
            <v>Válvula flangeada sustentadora de pressão a jusante com acionamento e transmissão de dados via plc dn 300</v>
          </cell>
          <cell r="G691" t="str">
            <v>pc</v>
          </cell>
          <cell r="H691">
            <v>4</v>
          </cell>
          <cell r="I691">
            <v>14760</v>
          </cell>
          <cell r="J691">
            <v>59040</v>
          </cell>
          <cell r="K691">
            <v>14760</v>
          </cell>
          <cell r="L691">
            <v>59040</v>
          </cell>
        </row>
        <row r="692">
          <cell r="B692">
            <v>1104</v>
          </cell>
          <cell r="C692">
            <v>0</v>
          </cell>
          <cell r="D692" t="str">
            <v>F</v>
          </cell>
          <cell r="E692" t="str">
            <v>8.3.1.10</v>
          </cell>
          <cell r="F692" t="str">
            <v>Valvula gaveta fofo acionamento manual dn 300</v>
          </cell>
          <cell r="G692" t="str">
            <v>un</v>
          </cell>
          <cell r="H692">
            <v>8</v>
          </cell>
          <cell r="I692">
            <v>5187</v>
          </cell>
          <cell r="J692">
            <v>41496</v>
          </cell>
          <cell r="K692">
            <v>5187</v>
          </cell>
          <cell r="L692">
            <v>41496</v>
          </cell>
        </row>
        <row r="693">
          <cell r="B693">
            <v>402</v>
          </cell>
          <cell r="C693">
            <v>0</v>
          </cell>
          <cell r="D693" t="str">
            <v>F</v>
          </cell>
          <cell r="E693" t="str">
            <v>7.1.4.15</v>
          </cell>
          <cell r="F693" t="str">
            <v>Ventosa simples fofo c/ flanges pn-10/16/25 dn 50  5,800kg</v>
          </cell>
          <cell r="G693" t="str">
            <v>pc</v>
          </cell>
          <cell r="H693">
            <v>3</v>
          </cell>
          <cell r="I693">
            <v>283.92</v>
          </cell>
          <cell r="J693">
            <v>851.76</v>
          </cell>
          <cell r="K693">
            <v>283.92</v>
          </cell>
          <cell r="L693">
            <v>851.76</v>
          </cell>
        </row>
        <row r="694">
          <cell r="B694">
            <v>1713</v>
          </cell>
          <cell r="C694">
            <v>0</v>
          </cell>
          <cell r="D694" t="str">
            <v>F</v>
          </cell>
          <cell r="E694" t="str">
            <v>15.5.1.23</v>
          </cell>
          <cell r="F694" t="str">
            <v>Viga "U" aço zincado de 304 x 76 x 7,11 x 1500mm</v>
          </cell>
          <cell r="G694" t="str">
            <v>un</v>
          </cell>
          <cell r="H694">
            <v>3</v>
          </cell>
          <cell r="I694">
            <v>740</v>
          </cell>
          <cell r="J694">
            <v>2220</v>
          </cell>
          <cell r="K694">
            <v>740</v>
          </cell>
          <cell r="L694">
            <v>2220</v>
          </cell>
        </row>
        <row r="695">
          <cell r="B695">
            <v>1714</v>
          </cell>
          <cell r="C695">
            <v>0</v>
          </cell>
          <cell r="D695" t="str">
            <v>F</v>
          </cell>
          <cell r="E695" t="str">
            <v>15.5.1.24</v>
          </cell>
          <cell r="F695" t="str">
            <v>Viga "U" aço zincado de 304 x 76 x 7,11 x 2800mm</v>
          </cell>
          <cell r="G695" t="str">
            <v>un</v>
          </cell>
          <cell r="H695">
            <v>3</v>
          </cell>
          <cell r="I695">
            <v>1134.8</v>
          </cell>
          <cell r="J695">
            <v>3404.4</v>
          </cell>
          <cell r="K695">
            <v>1134.8</v>
          </cell>
          <cell r="L695">
            <v>3404.4</v>
          </cell>
        </row>
        <row r="696">
          <cell r="B696">
            <v>1487</v>
          </cell>
          <cell r="C696">
            <v>0</v>
          </cell>
          <cell r="D696" t="str">
            <v>M</v>
          </cell>
          <cell r="E696" t="str">
            <v>13.5.1</v>
          </cell>
          <cell r="F696" t="str">
            <v>Adaptador PVC PBA à bolsa de fofo DN 100</v>
          </cell>
          <cell r="G696" t="str">
            <v>pç</v>
          </cell>
          <cell r="H696">
            <v>6</v>
          </cell>
          <cell r="I696">
            <v>20.92</v>
          </cell>
          <cell r="J696">
            <v>125.52</v>
          </cell>
          <cell r="K696">
            <v>20.92</v>
          </cell>
          <cell r="L696">
            <v>125.52</v>
          </cell>
        </row>
        <row r="697">
          <cell r="B697">
            <v>1488</v>
          </cell>
          <cell r="C697">
            <v>0</v>
          </cell>
          <cell r="D697" t="str">
            <v>M</v>
          </cell>
          <cell r="E697" t="str">
            <v>13.5.2</v>
          </cell>
          <cell r="F697" t="str">
            <v>Anel de borracha para PVC PBA JE DN 75</v>
          </cell>
          <cell r="G697" t="str">
            <v>pç</v>
          </cell>
          <cell r="H697">
            <v>491</v>
          </cell>
          <cell r="I697">
            <v>0.69</v>
          </cell>
          <cell r="J697">
            <v>338.79</v>
          </cell>
          <cell r="K697">
            <v>0.69</v>
          </cell>
          <cell r="L697">
            <v>338.79</v>
          </cell>
        </row>
        <row r="698">
          <cell r="B698">
            <v>1489</v>
          </cell>
          <cell r="C698">
            <v>0</v>
          </cell>
          <cell r="D698" t="str">
            <v>M</v>
          </cell>
          <cell r="E698" t="str">
            <v>13.5.3</v>
          </cell>
          <cell r="F698" t="str">
            <v>Anel de borracha para PVC PBA JE DN 100</v>
          </cell>
          <cell r="G698" t="str">
            <v>pç</v>
          </cell>
          <cell r="H698">
            <v>79</v>
          </cell>
          <cell r="I698">
            <v>0.74</v>
          </cell>
          <cell r="J698">
            <v>58.46</v>
          </cell>
          <cell r="K698">
            <v>0.74</v>
          </cell>
          <cell r="L698">
            <v>58.46</v>
          </cell>
        </row>
        <row r="699">
          <cell r="B699">
            <v>654</v>
          </cell>
          <cell r="C699">
            <v>0</v>
          </cell>
          <cell r="D699" t="str">
            <v>M</v>
          </cell>
          <cell r="E699" t="str">
            <v>7.2.15.2</v>
          </cell>
          <cell r="F699" t="str">
            <v>Assentamento da micro medição residencial</v>
          </cell>
          <cell r="G699" t="str">
            <v>und</v>
          </cell>
          <cell r="H699">
            <v>4552</v>
          </cell>
          <cell r="I699">
            <v>38.159999999999997</v>
          </cell>
          <cell r="J699">
            <v>173704.32000000001</v>
          </cell>
          <cell r="K699">
            <v>38.159999999999997</v>
          </cell>
          <cell r="L699">
            <v>173704.32000000001</v>
          </cell>
        </row>
        <row r="700">
          <cell r="B700">
            <v>556</v>
          </cell>
          <cell r="C700">
            <v>0</v>
          </cell>
          <cell r="D700" t="str">
            <v>M</v>
          </cell>
          <cell r="E700" t="str">
            <v>7.2.4.2.34</v>
          </cell>
          <cell r="F700" t="str">
            <v>Cap c/ bolsas JGS FºFº DN 150mm Inclusive anel de borracha.</v>
          </cell>
          <cell r="G700" t="str">
            <v>pç</v>
          </cell>
          <cell r="H700">
            <v>1</v>
          </cell>
          <cell r="I700">
            <v>27.09</v>
          </cell>
          <cell r="J700">
            <v>27.09</v>
          </cell>
          <cell r="K700">
            <v>27.09</v>
          </cell>
          <cell r="L700">
            <v>27.09</v>
          </cell>
        </row>
        <row r="701">
          <cell r="B701">
            <v>433</v>
          </cell>
          <cell r="C701">
            <v>0</v>
          </cell>
          <cell r="D701" t="str">
            <v>M</v>
          </cell>
          <cell r="E701" t="str">
            <v>7.1.6.9</v>
          </cell>
          <cell r="F701" t="str">
            <v>Cap c/ bolsas jgs FoFo DN 300 32,100kg</v>
          </cell>
          <cell r="G701" t="str">
            <v>pc</v>
          </cell>
          <cell r="H701">
            <v>2</v>
          </cell>
          <cell r="I701">
            <v>111.25</v>
          </cell>
          <cell r="J701">
            <v>222.5</v>
          </cell>
          <cell r="K701">
            <v>111.25</v>
          </cell>
          <cell r="L701">
            <v>222.5</v>
          </cell>
        </row>
        <row r="702">
          <cell r="B702">
            <v>434</v>
          </cell>
          <cell r="C702">
            <v>0</v>
          </cell>
          <cell r="D702" t="str">
            <v>M</v>
          </cell>
          <cell r="E702" t="str">
            <v>7.1.6.10</v>
          </cell>
          <cell r="F702" t="str">
            <v>Cap c/ bolsas jgs FoFo DN 400 51,500kg</v>
          </cell>
          <cell r="G702" t="str">
            <v>pç</v>
          </cell>
          <cell r="H702">
            <v>1</v>
          </cell>
          <cell r="I702">
            <v>202.52</v>
          </cell>
          <cell r="J702">
            <v>202.52</v>
          </cell>
          <cell r="K702">
            <v>202.52</v>
          </cell>
          <cell r="L702">
            <v>202.52</v>
          </cell>
        </row>
        <row r="703">
          <cell r="B703">
            <v>1491</v>
          </cell>
          <cell r="C703">
            <v>0</v>
          </cell>
          <cell r="D703" t="str">
            <v>M</v>
          </cell>
          <cell r="E703" t="str">
            <v>13.5.5</v>
          </cell>
          <cell r="F703" t="str">
            <v>CAP em PVC PBA JE cl20 DN 75</v>
          </cell>
          <cell r="G703" t="str">
            <v>pç</v>
          </cell>
          <cell r="H703">
            <v>9</v>
          </cell>
          <cell r="I703">
            <v>2.23</v>
          </cell>
          <cell r="J703">
            <v>20.07</v>
          </cell>
          <cell r="K703">
            <v>2.23</v>
          </cell>
          <cell r="L703">
            <v>20.07</v>
          </cell>
        </row>
        <row r="704">
          <cell r="B704">
            <v>1490</v>
          </cell>
          <cell r="C704">
            <v>0</v>
          </cell>
          <cell r="D704" t="str">
            <v>M</v>
          </cell>
          <cell r="E704" t="str">
            <v>13.5.4</v>
          </cell>
          <cell r="F704" t="str">
            <v xml:space="preserve">CAP em PVC PBA JE cl20 DN 100 </v>
          </cell>
          <cell r="G704" t="str">
            <v>pç</v>
          </cell>
          <cell r="H704">
            <v>1</v>
          </cell>
          <cell r="I704">
            <v>4.1399999999999997</v>
          </cell>
          <cell r="J704">
            <v>4.1399999999999997</v>
          </cell>
          <cell r="K704">
            <v>4.1399999999999997</v>
          </cell>
          <cell r="L704">
            <v>4.1399999999999997</v>
          </cell>
        </row>
        <row r="705">
          <cell r="B705">
            <v>4224</v>
          </cell>
          <cell r="C705">
            <v>0</v>
          </cell>
          <cell r="D705" t="str">
            <v>M</v>
          </cell>
          <cell r="E705" t="str">
            <v>10.7.2.2.5</v>
          </cell>
          <cell r="F705" t="str">
            <v>CAP Fofo c/bolsa PN 10 DN 300mm</v>
          </cell>
          <cell r="G705" t="str">
            <v>pc</v>
          </cell>
          <cell r="H705">
            <v>4</v>
          </cell>
          <cell r="I705">
            <v>111.25</v>
          </cell>
          <cell r="J705">
            <v>445</v>
          </cell>
          <cell r="K705">
            <v>111.25</v>
          </cell>
          <cell r="L705">
            <v>445</v>
          </cell>
        </row>
        <row r="706">
          <cell r="B706">
            <v>4245</v>
          </cell>
          <cell r="C706">
            <v>0</v>
          </cell>
          <cell r="D706" t="str">
            <v>M</v>
          </cell>
          <cell r="E706" t="str">
            <v>10.7.2.6.4</v>
          </cell>
          <cell r="F706" t="str">
            <v>CAP Fofo c/bolsa PN 10 DN 400mm</v>
          </cell>
          <cell r="G706" t="str">
            <v>und</v>
          </cell>
          <cell r="H706">
            <v>6</v>
          </cell>
          <cell r="I706">
            <v>202.52</v>
          </cell>
          <cell r="J706">
            <v>1215.1199999999999</v>
          </cell>
          <cell r="K706">
            <v>202.52</v>
          </cell>
          <cell r="L706">
            <v>1215.1199999999999</v>
          </cell>
        </row>
        <row r="707">
          <cell r="B707">
            <v>1404</v>
          </cell>
          <cell r="C707">
            <v>0</v>
          </cell>
          <cell r="D707" t="str">
            <v>M</v>
          </cell>
          <cell r="E707" t="str">
            <v>12.5.1</v>
          </cell>
          <cell r="F707" t="str">
            <v>CAP FoFo jgs DN 100 2,600 kg</v>
          </cell>
          <cell r="G707" t="str">
            <v>pç</v>
          </cell>
          <cell r="H707">
            <v>4</v>
          </cell>
          <cell r="I707">
            <v>16.399999999999999</v>
          </cell>
          <cell r="J707">
            <v>65.599999999999994</v>
          </cell>
          <cell r="K707">
            <v>16.399999999999999</v>
          </cell>
          <cell r="L707">
            <v>65.599999999999994</v>
          </cell>
        </row>
        <row r="708">
          <cell r="B708">
            <v>1405</v>
          </cell>
          <cell r="C708">
            <v>0</v>
          </cell>
          <cell r="D708" t="str">
            <v>M</v>
          </cell>
          <cell r="E708" t="str">
            <v>12.5.2</v>
          </cell>
          <cell r="F708" t="str">
            <v>CAP FoFo jgs DN 150 9,400 kg</v>
          </cell>
          <cell r="G708" t="str">
            <v>pç</v>
          </cell>
          <cell r="H708">
            <v>1</v>
          </cell>
          <cell r="I708">
            <v>27.09</v>
          </cell>
          <cell r="J708">
            <v>27.09</v>
          </cell>
          <cell r="K708">
            <v>27.09</v>
          </cell>
          <cell r="L708">
            <v>27.09</v>
          </cell>
        </row>
        <row r="709">
          <cell r="B709">
            <v>608</v>
          </cell>
          <cell r="C709">
            <v>0</v>
          </cell>
          <cell r="D709" t="str">
            <v>M</v>
          </cell>
          <cell r="E709" t="str">
            <v>7.2.5.2.24</v>
          </cell>
          <cell r="F709" t="str">
            <v>Cap PVC-PBA (NBR 10351) P/ Rede de Água JE PB DN 50mm</v>
          </cell>
          <cell r="G709" t="str">
            <v>un</v>
          </cell>
          <cell r="H709">
            <v>14</v>
          </cell>
          <cell r="I709">
            <v>0.99</v>
          </cell>
          <cell r="J709">
            <v>13.86</v>
          </cell>
          <cell r="K709">
            <v>0.99</v>
          </cell>
          <cell r="L709">
            <v>13.86</v>
          </cell>
        </row>
        <row r="710">
          <cell r="B710">
            <v>609</v>
          </cell>
          <cell r="C710">
            <v>0</v>
          </cell>
          <cell r="D710" t="str">
            <v>M</v>
          </cell>
          <cell r="E710" t="str">
            <v>7.2.5.2.25</v>
          </cell>
          <cell r="F710" t="str">
            <v>Cap PVC-PBA (NBR 10351) P/ Rede de Água JE PB DN 100mm</v>
          </cell>
          <cell r="G710" t="str">
            <v>un</v>
          </cell>
          <cell r="H710">
            <v>1</v>
          </cell>
          <cell r="I710">
            <v>4.1399999999999997</v>
          </cell>
          <cell r="J710">
            <v>4.1399999999999997</v>
          </cell>
          <cell r="K710">
            <v>4.1399999999999997</v>
          </cell>
          <cell r="L710">
            <v>4.1399999999999997</v>
          </cell>
        </row>
        <row r="711">
          <cell r="B711">
            <v>162</v>
          </cell>
          <cell r="C711">
            <v>0</v>
          </cell>
          <cell r="D711" t="str">
            <v>M</v>
          </cell>
          <cell r="E711" t="str">
            <v>3.4.2.2</v>
          </cell>
          <cell r="F711" t="str">
            <v>Comporta de superficie com acionamento direto na gaveta, com área do canal de 0,401 m² ate 0,90 m², instalação.</v>
          </cell>
          <cell r="G711" t="str">
            <v>un</v>
          </cell>
          <cell r="H711">
            <v>8</v>
          </cell>
          <cell r="I711">
            <v>12000</v>
          </cell>
          <cell r="J711">
            <v>96000</v>
          </cell>
          <cell r="K711">
            <v>12000</v>
          </cell>
          <cell r="L711">
            <v>96000</v>
          </cell>
        </row>
        <row r="712">
          <cell r="B712">
            <v>1948</v>
          </cell>
          <cell r="C712">
            <v>0</v>
          </cell>
          <cell r="D712" t="str">
            <v>M</v>
          </cell>
          <cell r="E712" t="str">
            <v>18.14.4</v>
          </cell>
          <cell r="F712" t="str">
            <v>Conjunto Motor-Bomba, Centrífuga, de Eixo Horizontal, com rotação nominal de 1.770 rpm e potencia de 100Cv.  Rendimento igual a 80%.  Ponto de trabalho desejado (648m3/h x 25,0mca).</v>
          </cell>
          <cell r="G712" t="str">
            <v>un</v>
          </cell>
          <cell r="H712">
            <v>4</v>
          </cell>
          <cell r="I712">
            <v>36210</v>
          </cell>
          <cell r="J712">
            <v>144840</v>
          </cell>
          <cell r="K712">
            <v>36210</v>
          </cell>
          <cell r="L712">
            <v>144840</v>
          </cell>
        </row>
        <row r="713">
          <cell r="B713">
            <v>534</v>
          </cell>
          <cell r="C713">
            <v>0</v>
          </cell>
          <cell r="D713" t="str">
            <v>M</v>
          </cell>
          <cell r="E713" t="str">
            <v>7.2.4.2.12</v>
          </cell>
          <cell r="F713" t="str">
            <v>Cruzeta de redução C/Bolsas JGS FºF° DN (150X100)mm, Inclusive anel de borracha</v>
          </cell>
          <cell r="G713" t="str">
            <v>pç</v>
          </cell>
          <cell r="H713">
            <v>21</v>
          </cell>
          <cell r="I713">
            <v>76.14</v>
          </cell>
          <cell r="J713">
            <v>1598.94</v>
          </cell>
          <cell r="K713">
            <v>76.14</v>
          </cell>
          <cell r="L713">
            <v>1598.94</v>
          </cell>
        </row>
        <row r="714">
          <cell r="B714">
            <v>692</v>
          </cell>
          <cell r="C714">
            <v>0</v>
          </cell>
          <cell r="D714" t="str">
            <v>M</v>
          </cell>
          <cell r="E714" t="str">
            <v>7.3.4.2.7</v>
          </cell>
          <cell r="F714" t="str">
            <v>Cruzeta de redução C/Bolsas JGS FºF° DN (200X100)mm, Inclusive anel de borracha</v>
          </cell>
          <cell r="G714" t="str">
            <v>pç</v>
          </cell>
          <cell r="H714">
            <v>2</v>
          </cell>
          <cell r="I714">
            <v>134.22999999999999</v>
          </cell>
          <cell r="J714">
            <v>268.45999999999998</v>
          </cell>
          <cell r="K714">
            <v>134.22999999999999</v>
          </cell>
          <cell r="L714">
            <v>268.45999999999998</v>
          </cell>
        </row>
        <row r="715">
          <cell r="B715">
            <v>535</v>
          </cell>
          <cell r="C715">
            <v>0</v>
          </cell>
          <cell r="D715" t="str">
            <v>M</v>
          </cell>
          <cell r="E715" t="str">
            <v>7.2.4.2.13</v>
          </cell>
          <cell r="F715" t="str">
            <v>Cruzeta de redução C/Bolsas JGS FºF° DN (200X150)mm, Inclusive anel de borracha</v>
          </cell>
          <cell r="G715" t="str">
            <v>pç</v>
          </cell>
          <cell r="H715">
            <v>4</v>
          </cell>
          <cell r="I715">
            <v>187.4</v>
          </cell>
          <cell r="J715">
            <v>749.6</v>
          </cell>
          <cell r="K715">
            <v>187.4</v>
          </cell>
          <cell r="L715">
            <v>749.6</v>
          </cell>
        </row>
        <row r="716">
          <cell r="B716">
            <v>536</v>
          </cell>
          <cell r="C716">
            <v>0</v>
          </cell>
          <cell r="D716" t="str">
            <v>M</v>
          </cell>
          <cell r="E716" t="str">
            <v>7.2.4.2.14</v>
          </cell>
          <cell r="F716" t="str">
            <v>Cruzeta de redução C/Bolsas JGS FºF° DN (250X100)mm, Inclusive anel de borracha</v>
          </cell>
          <cell r="G716" t="str">
            <v>pç</v>
          </cell>
          <cell r="H716">
            <v>2</v>
          </cell>
          <cell r="I716">
            <v>230.24</v>
          </cell>
          <cell r="J716">
            <v>460.48</v>
          </cell>
          <cell r="K716">
            <v>230.24</v>
          </cell>
          <cell r="L716">
            <v>460.48</v>
          </cell>
        </row>
        <row r="717">
          <cell r="B717">
            <v>4244</v>
          </cell>
          <cell r="C717">
            <v>0</v>
          </cell>
          <cell r="D717" t="str">
            <v>M</v>
          </cell>
          <cell r="E717" t="str">
            <v>10.7.2.6.3</v>
          </cell>
          <cell r="F717" t="str">
            <v>Cruzeta c/bolsas JGS FOFO DN 600X400 Inclusive anel borracha</v>
          </cell>
          <cell r="G717" t="str">
            <v>pc</v>
          </cell>
          <cell r="H717">
            <v>2</v>
          </cell>
          <cell r="I717">
            <v>1058.98</v>
          </cell>
          <cell r="J717">
            <v>2117.96</v>
          </cell>
          <cell r="K717">
            <v>1058.98</v>
          </cell>
          <cell r="L717">
            <v>2117.96</v>
          </cell>
        </row>
        <row r="718">
          <cell r="B718">
            <v>537</v>
          </cell>
          <cell r="C718">
            <v>0</v>
          </cell>
          <cell r="D718" t="str">
            <v>M</v>
          </cell>
          <cell r="E718" t="str">
            <v>7.2.4.2.15</v>
          </cell>
          <cell r="F718" t="str">
            <v>Cruzeta F°F° JGS BBBB DN 150mm, Inclusive anel de borracha</v>
          </cell>
          <cell r="G718" t="str">
            <v>pç</v>
          </cell>
          <cell r="H718">
            <v>7</v>
          </cell>
          <cell r="I718">
            <v>164.92</v>
          </cell>
          <cell r="J718">
            <v>1154.44</v>
          </cell>
          <cell r="K718">
            <v>164.92</v>
          </cell>
          <cell r="L718">
            <v>1154.44</v>
          </cell>
        </row>
        <row r="719">
          <cell r="B719">
            <v>538</v>
          </cell>
          <cell r="C719">
            <v>0</v>
          </cell>
          <cell r="D719" t="str">
            <v>M</v>
          </cell>
          <cell r="E719" t="str">
            <v>7.2.4.2.16</v>
          </cell>
          <cell r="F719" t="str">
            <v>Cruzeta F°F° JGS BBBB DN 300mm, Inclusive anel de borracha</v>
          </cell>
          <cell r="G719" t="str">
            <v>pç</v>
          </cell>
          <cell r="H719">
            <v>1</v>
          </cell>
          <cell r="I719">
            <v>421.85</v>
          </cell>
          <cell r="J719">
            <v>421.85</v>
          </cell>
          <cell r="K719">
            <v>421.85</v>
          </cell>
          <cell r="L719">
            <v>421.85</v>
          </cell>
        </row>
        <row r="720">
          <cell r="B720">
            <v>600</v>
          </cell>
          <cell r="C720">
            <v>0</v>
          </cell>
          <cell r="D720" t="str">
            <v>M</v>
          </cell>
          <cell r="E720" t="str">
            <v>7.2.5.2.16</v>
          </cell>
          <cell r="F720" t="str">
            <v>Cruzeta de Redução PVC-PBA (EB 183) JE BBBB DN (75 x 50)mm</v>
          </cell>
          <cell r="G720" t="str">
            <v>un</v>
          </cell>
          <cell r="H720">
            <v>13</v>
          </cell>
          <cell r="I720">
            <v>5.9</v>
          </cell>
          <cell r="J720">
            <v>76.7</v>
          </cell>
          <cell r="K720">
            <v>5.9</v>
          </cell>
          <cell r="L720">
            <v>76.7</v>
          </cell>
        </row>
        <row r="721">
          <cell r="B721">
            <v>738</v>
          </cell>
          <cell r="C721">
            <v>0</v>
          </cell>
          <cell r="D721" t="str">
            <v>M</v>
          </cell>
          <cell r="E721" t="str">
            <v>7.3.5.2.13</v>
          </cell>
          <cell r="F721" t="str">
            <v>Cruzeta de Redução PVC-PBA (EB 183) JE BBBB DN (100 x 50)mm</v>
          </cell>
          <cell r="G721" t="str">
            <v>un</v>
          </cell>
          <cell r="H721">
            <v>8</v>
          </cell>
          <cell r="I721">
            <v>10.23</v>
          </cell>
          <cell r="J721">
            <v>81.84</v>
          </cell>
          <cell r="K721">
            <v>10.23</v>
          </cell>
          <cell r="L721">
            <v>81.84</v>
          </cell>
        </row>
        <row r="722">
          <cell r="B722">
            <v>879</v>
          </cell>
          <cell r="C722">
            <v>0</v>
          </cell>
          <cell r="D722" t="str">
            <v>M</v>
          </cell>
          <cell r="E722" t="str">
            <v>7.4.5.2.13</v>
          </cell>
          <cell r="F722" t="str">
            <v>Cruzeta de Redução PVC-PBA (EB 183) JE BBBB DN (100 x 75)mm</v>
          </cell>
          <cell r="G722" t="str">
            <v>un</v>
          </cell>
          <cell r="H722">
            <v>1</v>
          </cell>
          <cell r="I722">
            <v>12.16</v>
          </cell>
          <cell r="J722">
            <v>12.16</v>
          </cell>
          <cell r="K722">
            <v>12.16</v>
          </cell>
          <cell r="L722">
            <v>12.16</v>
          </cell>
        </row>
        <row r="723">
          <cell r="B723">
            <v>598</v>
          </cell>
          <cell r="C723">
            <v>0</v>
          </cell>
          <cell r="D723" t="str">
            <v>M</v>
          </cell>
          <cell r="E723" t="str">
            <v>7.2.5.2.14</v>
          </cell>
          <cell r="F723" t="str">
            <v>Cruzeta PVC-PBA (EB 183) JE BBBB DN 50mm</v>
          </cell>
          <cell r="G723" t="str">
            <v>un</v>
          </cell>
          <cell r="H723">
            <v>49</v>
          </cell>
          <cell r="I723">
            <v>3.16</v>
          </cell>
          <cell r="J723">
            <v>154.84</v>
          </cell>
          <cell r="K723">
            <v>3.16</v>
          </cell>
          <cell r="L723">
            <v>154.84</v>
          </cell>
        </row>
        <row r="724">
          <cell r="B724">
            <v>599</v>
          </cell>
          <cell r="C724">
            <v>0</v>
          </cell>
          <cell r="D724" t="str">
            <v>M</v>
          </cell>
          <cell r="E724" t="str">
            <v>7.2.5.2.15</v>
          </cell>
          <cell r="F724" t="str">
            <v>Cruzeta PVC-PBA (EB 183) JE BBBB DN 75mm</v>
          </cell>
          <cell r="G724" t="str">
            <v>un</v>
          </cell>
          <cell r="H724">
            <v>2</v>
          </cell>
          <cell r="I724">
            <v>7.72</v>
          </cell>
          <cell r="J724">
            <v>15.44</v>
          </cell>
          <cell r="K724">
            <v>7.72</v>
          </cell>
          <cell r="L724">
            <v>15.44</v>
          </cell>
        </row>
        <row r="725">
          <cell r="B725">
            <v>736</v>
          </cell>
          <cell r="C725">
            <v>0</v>
          </cell>
          <cell r="D725" t="str">
            <v>M</v>
          </cell>
          <cell r="E725" t="str">
            <v>7.3.5.2.11</v>
          </cell>
          <cell r="F725" t="str">
            <v>Cruzeta PVC-PBA (EB 183) JE BBBB DN 100mm</v>
          </cell>
          <cell r="G725" t="str">
            <v>un</v>
          </cell>
          <cell r="H725">
            <v>1</v>
          </cell>
          <cell r="I725">
            <v>14.31</v>
          </cell>
          <cell r="J725">
            <v>14.31</v>
          </cell>
          <cell r="K725">
            <v>14.31</v>
          </cell>
          <cell r="L725">
            <v>14.31</v>
          </cell>
        </row>
        <row r="726">
          <cell r="B726">
            <v>286</v>
          </cell>
          <cell r="C726">
            <v>0</v>
          </cell>
          <cell r="D726" t="str">
            <v>M</v>
          </cell>
          <cell r="E726" t="str">
            <v>4.4.3.32</v>
          </cell>
          <cell r="F726" t="str">
            <v>Curva 90° aço c/ flanges  DN 400</v>
          </cell>
          <cell r="G726" t="str">
            <v>pc</v>
          </cell>
          <cell r="H726">
            <v>8</v>
          </cell>
          <cell r="I726">
            <v>825</v>
          </cell>
          <cell r="J726">
            <v>6600</v>
          </cell>
          <cell r="K726">
            <v>825</v>
          </cell>
          <cell r="L726">
            <v>6600</v>
          </cell>
        </row>
        <row r="727">
          <cell r="B727">
            <v>276</v>
          </cell>
          <cell r="C727">
            <v>0</v>
          </cell>
          <cell r="D727" t="str">
            <v>M</v>
          </cell>
          <cell r="E727" t="str">
            <v>4.4.3.22</v>
          </cell>
          <cell r="F727" t="str">
            <v>Curva 90° aço c/ flanges PN10 DN 500</v>
          </cell>
          <cell r="G727" t="str">
            <v>pc</v>
          </cell>
          <cell r="H727">
            <v>4</v>
          </cell>
          <cell r="I727">
            <v>1513.8</v>
          </cell>
          <cell r="J727">
            <v>6055.2</v>
          </cell>
          <cell r="K727">
            <v>1513.8</v>
          </cell>
          <cell r="L727">
            <v>6055.2</v>
          </cell>
        </row>
        <row r="728">
          <cell r="B728">
            <v>293</v>
          </cell>
          <cell r="C728">
            <v>0</v>
          </cell>
          <cell r="D728" t="str">
            <v>M</v>
          </cell>
          <cell r="E728" t="str">
            <v>4.4.3.39</v>
          </cell>
          <cell r="F728" t="str">
            <v>Curva 90° aço c/ pontas p/ junta alvenius DN 600</v>
          </cell>
          <cell r="G728" t="str">
            <v>pc</v>
          </cell>
          <cell r="H728">
            <v>1</v>
          </cell>
          <cell r="I728">
            <v>2336.25</v>
          </cell>
          <cell r="J728">
            <v>2336.25</v>
          </cell>
          <cell r="K728">
            <v>2336.25</v>
          </cell>
          <cell r="L728">
            <v>2336.25</v>
          </cell>
        </row>
        <row r="729">
          <cell r="B729">
            <v>297</v>
          </cell>
          <cell r="C729">
            <v>0</v>
          </cell>
          <cell r="D729" t="str">
            <v>M</v>
          </cell>
          <cell r="E729" t="str">
            <v>4.4.3.43</v>
          </cell>
          <cell r="F729" t="str">
            <v>Curva 90° aço especial, c/ pontas p/ junta alvenius e flangeada  DN 600</v>
          </cell>
          <cell r="G729" t="str">
            <v>pc</v>
          </cell>
          <cell r="H729">
            <v>1</v>
          </cell>
          <cell r="I729">
            <v>2336.25</v>
          </cell>
          <cell r="J729">
            <v>2336.25</v>
          </cell>
          <cell r="K729">
            <v>2336.25</v>
          </cell>
          <cell r="L729">
            <v>2336.25</v>
          </cell>
        </row>
        <row r="730">
          <cell r="B730">
            <v>300</v>
          </cell>
          <cell r="C730">
            <v>0</v>
          </cell>
          <cell r="D730" t="str">
            <v>M</v>
          </cell>
          <cell r="E730" t="str">
            <v>4.4.3.46</v>
          </cell>
          <cell r="F730" t="str">
            <v>Curva 90° aço (peça especial), c/ pontas p/ junta alvenius DN 600</v>
          </cell>
          <cell r="G730" t="str">
            <v>pc</v>
          </cell>
          <cell r="H730">
            <v>1</v>
          </cell>
          <cell r="I730">
            <v>2336.25</v>
          </cell>
          <cell r="J730">
            <v>2336.25</v>
          </cell>
          <cell r="K730">
            <v>2336.25</v>
          </cell>
          <cell r="L730">
            <v>2336.25</v>
          </cell>
        </row>
        <row r="731">
          <cell r="B731">
            <v>282</v>
          </cell>
          <cell r="C731">
            <v>0</v>
          </cell>
          <cell r="D731" t="str">
            <v>M</v>
          </cell>
          <cell r="E731" t="str">
            <v>4.4.3.28</v>
          </cell>
          <cell r="F731" t="str">
            <v>Curva 90° aço c/ flange e ponta para solda DN 600 (peça especial)</v>
          </cell>
          <cell r="G731" t="str">
            <v>pc</v>
          </cell>
          <cell r="H731">
            <v>8</v>
          </cell>
          <cell r="I731">
            <v>2336.25</v>
          </cell>
          <cell r="J731">
            <v>18690</v>
          </cell>
          <cell r="K731">
            <v>2336.25</v>
          </cell>
          <cell r="L731">
            <v>18690</v>
          </cell>
        </row>
        <row r="732">
          <cell r="B732">
            <v>281</v>
          </cell>
          <cell r="C732">
            <v>0</v>
          </cell>
          <cell r="D732" t="str">
            <v>M</v>
          </cell>
          <cell r="E732" t="str">
            <v>4.4.3.27</v>
          </cell>
          <cell r="F732" t="str">
            <v>Curva 90° aço c/ pontas para solda DN 1000</v>
          </cell>
          <cell r="G732" t="str">
            <v>pc</v>
          </cell>
          <cell r="H732">
            <v>2</v>
          </cell>
          <cell r="I732">
            <v>8750</v>
          </cell>
          <cell r="J732">
            <v>17500</v>
          </cell>
          <cell r="K732">
            <v>8750</v>
          </cell>
          <cell r="L732">
            <v>17500</v>
          </cell>
        </row>
        <row r="733">
          <cell r="B733">
            <v>3702</v>
          </cell>
          <cell r="C733">
            <v>0</v>
          </cell>
          <cell r="D733" t="str">
            <v>M</v>
          </cell>
          <cell r="E733" t="str">
            <v>8.4.8.1.3</v>
          </cell>
          <cell r="F733" t="str">
            <v>Curva FoFo 11 Gr C/Bolsas JGS DN 200 mm, inclusive anel de borracha</v>
          </cell>
          <cell r="G733" t="str">
            <v>pc</v>
          </cell>
          <cell r="H733">
            <v>3</v>
          </cell>
          <cell r="I733">
            <v>77.7</v>
          </cell>
          <cell r="J733">
            <v>233.1</v>
          </cell>
          <cell r="K733">
            <v>77.7</v>
          </cell>
          <cell r="L733">
            <v>233.1</v>
          </cell>
        </row>
        <row r="734">
          <cell r="B734">
            <v>2333</v>
          </cell>
          <cell r="C734">
            <v>0</v>
          </cell>
          <cell r="D734" t="str">
            <v>M</v>
          </cell>
          <cell r="E734" t="str">
            <v>3.4.9.1.3</v>
          </cell>
          <cell r="F734" t="str">
            <v>Curva FoFo 11º Gr C/Bolsas JGS DN 250 mm, inclusive anel de borracha</v>
          </cell>
          <cell r="G734" t="str">
            <v>pc</v>
          </cell>
          <cell r="H734">
            <v>1</v>
          </cell>
          <cell r="I734">
            <v>93.72</v>
          </cell>
          <cell r="J734">
            <v>93.72</v>
          </cell>
          <cell r="K734">
            <v>93.72</v>
          </cell>
          <cell r="L734">
            <v>93.72</v>
          </cell>
        </row>
        <row r="735">
          <cell r="B735">
            <v>3412</v>
          </cell>
          <cell r="C735">
            <v>0</v>
          </cell>
          <cell r="D735" t="str">
            <v>M</v>
          </cell>
          <cell r="E735" t="str">
            <v>7.4.8.1.5</v>
          </cell>
          <cell r="F735" t="str">
            <v>Curva FoFo 11 Gr C/Bolsas JGS DN 500 mm, inclusive anel de borracha</v>
          </cell>
          <cell r="G735" t="str">
            <v>pc</v>
          </cell>
          <cell r="H735">
            <v>1</v>
          </cell>
          <cell r="I735">
            <v>373.66</v>
          </cell>
          <cell r="J735">
            <v>373.66</v>
          </cell>
          <cell r="K735">
            <v>373.66</v>
          </cell>
          <cell r="L735">
            <v>373.66</v>
          </cell>
        </row>
        <row r="736">
          <cell r="B736">
            <v>1406</v>
          </cell>
          <cell r="C736">
            <v>0</v>
          </cell>
          <cell r="D736" t="str">
            <v>M</v>
          </cell>
          <cell r="E736" t="str">
            <v>12.5.3</v>
          </cell>
          <cell r="F736" t="str">
            <v>Curva FoFo 22º JGS DN 150 18,700 kg</v>
          </cell>
          <cell r="G736" t="str">
            <v>pç</v>
          </cell>
          <cell r="H736">
            <v>1</v>
          </cell>
          <cell r="I736">
            <v>55.76</v>
          </cell>
          <cell r="J736">
            <v>55.76</v>
          </cell>
          <cell r="K736">
            <v>55.76</v>
          </cell>
          <cell r="L736">
            <v>55.76</v>
          </cell>
        </row>
        <row r="737">
          <cell r="B737">
            <v>551</v>
          </cell>
          <cell r="C737">
            <v>0</v>
          </cell>
          <cell r="D737" t="str">
            <v>M</v>
          </cell>
          <cell r="E737" t="str">
            <v>7.2.4.2.29</v>
          </cell>
          <cell r="F737" t="str">
            <v>Curva 22° FºF° JGS DN 150mm, Inclusive anel de borracha</v>
          </cell>
          <cell r="G737" t="str">
            <v>pç</v>
          </cell>
          <cell r="H737">
            <v>1</v>
          </cell>
          <cell r="I737">
            <v>55.76</v>
          </cell>
          <cell r="J737">
            <v>55.76</v>
          </cell>
          <cell r="K737">
            <v>55.76</v>
          </cell>
          <cell r="L737">
            <v>55.76</v>
          </cell>
        </row>
        <row r="738">
          <cell r="B738">
            <v>3411</v>
          </cell>
          <cell r="C738">
            <v>0</v>
          </cell>
          <cell r="D738" t="str">
            <v>M</v>
          </cell>
          <cell r="E738" t="str">
            <v>7.4.8.1.4</v>
          </cell>
          <cell r="F738" t="str">
            <v>Curva FoFo 22 Gr C/Bolsas JGS DN 500 mm, inclusive anel de borracha</v>
          </cell>
          <cell r="G738" t="str">
            <v>pc</v>
          </cell>
          <cell r="H738">
            <v>1</v>
          </cell>
          <cell r="I738">
            <v>425.03</v>
          </cell>
          <cell r="J738">
            <v>425.03</v>
          </cell>
          <cell r="K738">
            <v>425.03</v>
          </cell>
          <cell r="L738">
            <v>425.03</v>
          </cell>
        </row>
        <row r="739">
          <cell r="B739">
            <v>552</v>
          </cell>
          <cell r="C739">
            <v>0</v>
          </cell>
          <cell r="D739" t="str">
            <v>M</v>
          </cell>
          <cell r="E739" t="str">
            <v>7.2.4.2.30</v>
          </cell>
          <cell r="F739" t="str">
            <v>Curva 45° FºF° JGS DN 150mm, Inclusive anel de borracha</v>
          </cell>
          <cell r="G739" t="str">
            <v>pç</v>
          </cell>
          <cell r="H739">
            <v>2</v>
          </cell>
          <cell r="I739">
            <v>52.51</v>
          </cell>
          <cell r="J739">
            <v>105.02</v>
          </cell>
          <cell r="K739">
            <v>52.51</v>
          </cell>
          <cell r="L739">
            <v>105.02</v>
          </cell>
        </row>
        <row r="740">
          <cell r="B740">
            <v>1407</v>
          </cell>
          <cell r="C740">
            <v>0</v>
          </cell>
          <cell r="D740" t="str">
            <v>M</v>
          </cell>
          <cell r="E740" t="str">
            <v>12.5.4</v>
          </cell>
          <cell r="F740" t="str">
            <v>Curva FoFo 45º JGS DN 150 20,700 kg</v>
          </cell>
          <cell r="G740" t="str">
            <v>pç</v>
          </cell>
          <cell r="H740">
            <v>1</v>
          </cell>
          <cell r="I740">
            <v>52.51</v>
          </cell>
          <cell r="J740">
            <v>52.51</v>
          </cell>
          <cell r="K740">
            <v>52.51</v>
          </cell>
          <cell r="L740">
            <v>52.51</v>
          </cell>
        </row>
        <row r="741">
          <cell r="B741">
            <v>1899</v>
          </cell>
          <cell r="C741">
            <v>0</v>
          </cell>
          <cell r="D741" t="str">
            <v>M</v>
          </cell>
          <cell r="E741" t="str">
            <v>18.4.1.2</v>
          </cell>
          <cell r="F741" t="str">
            <v>Curva FoFo 45 Gr C/Bolsas JGS DN 400 mm, inclusuive anel de borracha</v>
          </cell>
          <cell r="G741" t="str">
            <v>pç</v>
          </cell>
          <cell r="H741">
            <v>3</v>
          </cell>
          <cell r="I741">
            <v>268.33999999999997</v>
          </cell>
          <cell r="J741">
            <v>805.02</v>
          </cell>
          <cell r="K741">
            <v>268.33999999999997</v>
          </cell>
          <cell r="L741">
            <v>805.02</v>
          </cell>
        </row>
        <row r="742">
          <cell r="B742">
            <v>449</v>
          </cell>
          <cell r="C742">
            <v>0</v>
          </cell>
          <cell r="D742" t="str">
            <v>M</v>
          </cell>
          <cell r="E742" t="str">
            <v>7.1.6.25</v>
          </cell>
          <cell r="F742" t="str">
            <v>Curva FoFo 45° c/ bolsas je DN400  90,900kg</v>
          </cell>
          <cell r="G742" t="str">
            <v>pc</v>
          </cell>
          <cell r="H742">
            <v>1</v>
          </cell>
          <cell r="I742">
            <v>268.33999999999997</v>
          </cell>
          <cell r="J742">
            <v>268.33999999999997</v>
          </cell>
          <cell r="K742">
            <v>268.33999999999997</v>
          </cell>
          <cell r="L742">
            <v>268.33999999999997</v>
          </cell>
        </row>
        <row r="743">
          <cell r="B743">
            <v>3410</v>
          </cell>
          <cell r="C743">
            <v>0</v>
          </cell>
          <cell r="D743" t="str">
            <v>M</v>
          </cell>
          <cell r="E743" t="str">
            <v>7.4.8.1.3</v>
          </cell>
          <cell r="F743" t="str">
            <v>Curva FoFo 45 Gr C/Bolsas JGS DN 500 mm, inclusive anel de borracha</v>
          </cell>
          <cell r="G743" t="str">
            <v>pc</v>
          </cell>
          <cell r="H743">
            <v>1</v>
          </cell>
          <cell r="I743">
            <v>492.61</v>
          </cell>
          <cell r="J743">
            <v>492.61</v>
          </cell>
          <cell r="K743">
            <v>492.61</v>
          </cell>
          <cell r="L743">
            <v>492.61</v>
          </cell>
        </row>
        <row r="744">
          <cell r="B744">
            <v>3064</v>
          </cell>
          <cell r="C744">
            <v>0</v>
          </cell>
          <cell r="D744" t="str">
            <v>M</v>
          </cell>
          <cell r="E744" t="str">
            <v>6.4.8.1.2</v>
          </cell>
          <cell r="F744" t="str">
            <v>Curva FoFo 90 Gr C/Bolsas JGS DN 150 mm, inclusive anel de borracha</v>
          </cell>
          <cell r="G744" t="str">
            <v>pc</v>
          </cell>
          <cell r="H744">
            <v>6</v>
          </cell>
          <cell r="I744">
            <v>50.59</v>
          </cell>
          <cell r="J744">
            <v>303.54000000000002</v>
          </cell>
          <cell r="K744">
            <v>50.59</v>
          </cell>
          <cell r="L744">
            <v>303.54000000000002</v>
          </cell>
        </row>
        <row r="745">
          <cell r="B745">
            <v>553</v>
          </cell>
          <cell r="C745">
            <v>0</v>
          </cell>
          <cell r="D745" t="str">
            <v>M</v>
          </cell>
          <cell r="E745" t="str">
            <v>7.2.4.2.31</v>
          </cell>
          <cell r="F745" t="str">
            <v>Curva 90° FºF° JGS DN 150mm, Inclusive anel de borracha</v>
          </cell>
          <cell r="G745" t="str">
            <v>pç</v>
          </cell>
          <cell r="H745">
            <v>2</v>
          </cell>
          <cell r="I745">
            <v>50.59</v>
          </cell>
          <cell r="J745">
            <v>101.18</v>
          </cell>
          <cell r="K745">
            <v>50.59</v>
          </cell>
          <cell r="L745">
            <v>101.18</v>
          </cell>
        </row>
        <row r="746">
          <cell r="B746">
            <v>3701</v>
          </cell>
          <cell r="C746">
            <v>0</v>
          </cell>
          <cell r="D746" t="str">
            <v>M</v>
          </cell>
          <cell r="E746" t="str">
            <v>8.4.8.1.2</v>
          </cell>
          <cell r="F746" t="str">
            <v>Curva FoFo 90 Gr C/Bolsas JGS DN 200 mm, inclusive anel de borracha</v>
          </cell>
          <cell r="G746" t="str">
            <v>pc</v>
          </cell>
          <cell r="H746">
            <v>7</v>
          </cell>
          <cell r="I746">
            <v>96.09</v>
          </cell>
          <cell r="J746">
            <v>672.63</v>
          </cell>
          <cell r="K746">
            <v>96.09</v>
          </cell>
          <cell r="L746">
            <v>672.63</v>
          </cell>
        </row>
        <row r="747">
          <cell r="B747">
            <v>690</v>
          </cell>
          <cell r="C747">
            <v>0</v>
          </cell>
          <cell r="D747" t="str">
            <v>M</v>
          </cell>
          <cell r="E747" t="str">
            <v>7.3.4.2.5</v>
          </cell>
          <cell r="F747" t="str">
            <v>Curva FºFº JGS 90° DN 200mm</v>
          </cell>
          <cell r="G747" t="str">
            <v>pç</v>
          </cell>
          <cell r="H747">
            <v>2</v>
          </cell>
          <cell r="I747">
            <v>96.09</v>
          </cell>
          <cell r="J747">
            <v>192.18</v>
          </cell>
          <cell r="K747">
            <v>96.09</v>
          </cell>
          <cell r="L747">
            <v>192.18</v>
          </cell>
        </row>
        <row r="748">
          <cell r="B748">
            <v>554</v>
          </cell>
          <cell r="C748">
            <v>0</v>
          </cell>
          <cell r="D748" t="str">
            <v>M</v>
          </cell>
          <cell r="E748" t="str">
            <v>7.2.4.2.32</v>
          </cell>
          <cell r="F748" t="str">
            <v>Curva 90° FºF° JGS DN 200mm, Inclusive anel de borracha</v>
          </cell>
          <cell r="G748" t="str">
            <v>pç</v>
          </cell>
          <cell r="H748">
            <v>2</v>
          </cell>
          <cell r="I748">
            <v>96.09</v>
          </cell>
          <cell r="J748">
            <v>192.18</v>
          </cell>
          <cell r="K748">
            <v>96.09</v>
          </cell>
          <cell r="L748">
            <v>192.18</v>
          </cell>
        </row>
        <row r="749">
          <cell r="B749">
            <v>2332</v>
          </cell>
          <cell r="C749">
            <v>0</v>
          </cell>
          <cell r="D749" t="str">
            <v>M</v>
          </cell>
          <cell r="E749" t="str">
            <v>3.4.9.1.2</v>
          </cell>
          <cell r="F749" t="str">
            <v>Curva FoFo 90 Gr C/Bolsas JGS DN 250 mm, inclusive anel de borracha</v>
          </cell>
          <cell r="G749" t="str">
            <v>pc</v>
          </cell>
          <cell r="H749">
            <v>12</v>
          </cell>
          <cell r="I749">
            <v>138.78</v>
          </cell>
          <cell r="J749">
            <v>1665.36</v>
          </cell>
          <cell r="K749">
            <v>138.78</v>
          </cell>
          <cell r="L749">
            <v>1665.36</v>
          </cell>
        </row>
        <row r="750">
          <cell r="B750">
            <v>555</v>
          </cell>
          <cell r="C750">
            <v>0</v>
          </cell>
          <cell r="D750" t="str">
            <v>M</v>
          </cell>
          <cell r="E750" t="str">
            <v>7.2.4.2.33</v>
          </cell>
          <cell r="F750" t="str">
            <v>Curva 90° FºF° JGS DN 250mm, Inclusive anel de borracha</v>
          </cell>
          <cell r="G750" t="str">
            <v>pç</v>
          </cell>
          <cell r="H750">
            <v>1</v>
          </cell>
          <cell r="I750">
            <v>138.78</v>
          </cell>
          <cell r="J750">
            <v>138.78</v>
          </cell>
          <cell r="K750">
            <v>138.78</v>
          </cell>
          <cell r="L750">
            <v>138.78</v>
          </cell>
        </row>
        <row r="751">
          <cell r="B751">
            <v>4223</v>
          </cell>
          <cell r="C751">
            <v>0</v>
          </cell>
          <cell r="D751" t="str">
            <v>M</v>
          </cell>
          <cell r="E751" t="str">
            <v>10.7.2.2.4</v>
          </cell>
          <cell r="F751" t="str">
            <v>Curva FoFo 90 Gr C/Bolsas JGS DN 400 mm, inclusive anel de borracha</v>
          </cell>
          <cell r="G751" t="str">
            <v>pc</v>
          </cell>
          <cell r="H751">
            <v>2</v>
          </cell>
          <cell r="I751">
            <v>353.52</v>
          </cell>
          <cell r="J751">
            <v>707.04</v>
          </cell>
          <cell r="K751">
            <v>353.52</v>
          </cell>
          <cell r="L751">
            <v>707.04</v>
          </cell>
        </row>
        <row r="752">
          <cell r="B752">
            <v>447</v>
          </cell>
          <cell r="C752">
            <v>0</v>
          </cell>
          <cell r="D752" t="str">
            <v>M</v>
          </cell>
          <cell r="E752" t="str">
            <v>7.1.6.23</v>
          </cell>
          <cell r="F752" t="str">
            <v>Curva 90° FoFo c/ bolsas jgs  DN 400 186,900kg</v>
          </cell>
          <cell r="G752" t="str">
            <v>pc</v>
          </cell>
          <cell r="H752">
            <v>1</v>
          </cell>
          <cell r="I752">
            <v>353.52</v>
          </cell>
          <cell r="J752">
            <v>353.52</v>
          </cell>
          <cell r="K752">
            <v>353.52</v>
          </cell>
          <cell r="L752">
            <v>353.52</v>
          </cell>
        </row>
        <row r="753">
          <cell r="B753">
            <v>3409</v>
          </cell>
          <cell r="C753">
            <v>0</v>
          </cell>
          <cell r="D753" t="str">
            <v>M</v>
          </cell>
          <cell r="E753" t="str">
            <v>7.4.8.1.2</v>
          </cell>
          <cell r="F753" t="str">
            <v>Curva FoFo 90 Gr C/Bolsas JGS DN 500 mm, inclusive anel de borracha</v>
          </cell>
          <cell r="G753" t="str">
            <v>pc</v>
          </cell>
          <cell r="H753">
            <v>6</v>
          </cell>
          <cell r="I753">
            <v>628.62</v>
          </cell>
          <cell r="J753">
            <v>3771.72</v>
          </cell>
          <cell r="K753">
            <v>628.62</v>
          </cell>
          <cell r="L753">
            <v>3771.72</v>
          </cell>
        </row>
        <row r="754">
          <cell r="B754">
            <v>147</v>
          </cell>
          <cell r="C754">
            <v>0</v>
          </cell>
          <cell r="D754" t="str">
            <v>M</v>
          </cell>
          <cell r="E754" t="str">
            <v>3.4.1.7</v>
          </cell>
          <cell r="F754" t="str">
            <v>Curva 90º com Bolsas FoFo, PN 10 DN 500 mm</v>
          </cell>
          <cell r="G754" t="str">
            <v>un</v>
          </cell>
          <cell r="H754">
            <v>1</v>
          </cell>
          <cell r="I754">
            <v>628.62</v>
          </cell>
          <cell r="J754">
            <v>628.62</v>
          </cell>
          <cell r="K754">
            <v>628.62</v>
          </cell>
          <cell r="L754">
            <v>628.62</v>
          </cell>
        </row>
        <row r="755">
          <cell r="B755">
            <v>430</v>
          </cell>
          <cell r="C755">
            <v>0</v>
          </cell>
          <cell r="D755" t="str">
            <v>M</v>
          </cell>
          <cell r="E755" t="str">
            <v>7.1.6.6</v>
          </cell>
          <cell r="F755" t="str">
            <v>Curva FoFo 45° c/ bolsas jm DN 400 90,900kg</v>
          </cell>
          <cell r="G755" t="str">
            <v>pc</v>
          </cell>
          <cell r="H755">
            <v>3</v>
          </cell>
          <cell r="I755">
            <v>905.89</v>
          </cell>
          <cell r="J755">
            <v>2717.67</v>
          </cell>
          <cell r="K755">
            <v>905.89</v>
          </cell>
          <cell r="L755">
            <v>2717.67</v>
          </cell>
        </row>
        <row r="756">
          <cell r="B756">
            <v>435</v>
          </cell>
          <cell r="C756">
            <v>0</v>
          </cell>
          <cell r="D756" t="str">
            <v>M</v>
          </cell>
          <cell r="E756" t="str">
            <v>7.1.6.11</v>
          </cell>
          <cell r="F756" t="str">
            <v>Curva 90° c/ bolsas jte FoFo DN 400  217,00 kg</v>
          </cell>
          <cell r="G756" t="str">
            <v>pc</v>
          </cell>
          <cell r="H756">
            <v>7</v>
          </cell>
          <cell r="I756">
            <v>1254.26</v>
          </cell>
          <cell r="J756">
            <v>8779.82</v>
          </cell>
          <cell r="K756">
            <v>1254.26</v>
          </cell>
          <cell r="L756">
            <v>8779.82</v>
          </cell>
        </row>
        <row r="757">
          <cell r="B757">
            <v>2423</v>
          </cell>
          <cell r="C757">
            <v>0</v>
          </cell>
          <cell r="D757" t="str">
            <v>M</v>
          </cell>
          <cell r="E757" t="str">
            <v>3.5.12.12</v>
          </cell>
          <cell r="F757" t="str">
            <v>Curva FoFo 90 C/ flanges PN 10 DN 100 mm</v>
          </cell>
          <cell r="G757" t="str">
            <v>pç</v>
          </cell>
          <cell r="H757">
            <v>5</v>
          </cell>
          <cell r="I757">
            <v>45.96</v>
          </cell>
          <cell r="J757">
            <v>229.8</v>
          </cell>
          <cell r="K757">
            <v>45.96</v>
          </cell>
          <cell r="L757">
            <v>229.8</v>
          </cell>
        </row>
        <row r="758">
          <cell r="B758">
            <v>1011</v>
          </cell>
          <cell r="C758">
            <v>0</v>
          </cell>
          <cell r="D758" t="str">
            <v>M</v>
          </cell>
          <cell r="E758" t="str">
            <v>7.5.4.1.28</v>
          </cell>
          <cell r="F758" t="str">
            <v>Curva FoFo 90 Gr C/ flanges PN 10 DN 100 mm.</v>
          </cell>
          <cell r="G758" t="str">
            <v>pç</v>
          </cell>
          <cell r="H758">
            <v>8</v>
          </cell>
          <cell r="I758">
            <v>45.96</v>
          </cell>
          <cell r="J758">
            <v>367.68</v>
          </cell>
          <cell r="K758">
            <v>45.96</v>
          </cell>
          <cell r="L758">
            <v>367.68</v>
          </cell>
        </row>
        <row r="759">
          <cell r="B759">
            <v>3150</v>
          </cell>
          <cell r="C759">
            <v>0</v>
          </cell>
          <cell r="D759" t="str">
            <v>M</v>
          </cell>
          <cell r="E759" t="str">
            <v>6.5.12.11</v>
          </cell>
          <cell r="F759" t="str">
            <v>Curva FoFo 90 C/ flanges PN 10 DN 150 mm</v>
          </cell>
          <cell r="G759" t="str">
            <v>pç</v>
          </cell>
          <cell r="H759">
            <v>6</v>
          </cell>
          <cell r="I759">
            <v>71.180000000000007</v>
          </cell>
          <cell r="J759">
            <v>427.08</v>
          </cell>
          <cell r="K759">
            <v>71.180000000000007</v>
          </cell>
          <cell r="L759">
            <v>427.08</v>
          </cell>
        </row>
        <row r="760">
          <cell r="B760">
            <v>2422</v>
          </cell>
          <cell r="C760">
            <v>0</v>
          </cell>
          <cell r="D760" t="str">
            <v>M</v>
          </cell>
          <cell r="E760" t="str">
            <v>3.5.12.11</v>
          </cell>
          <cell r="F760" t="str">
            <v>Curva FoFo 90 C/ flanges PN 10 DN 200 mm</v>
          </cell>
          <cell r="G760" t="str">
            <v>pç</v>
          </cell>
          <cell r="H760">
            <v>6</v>
          </cell>
          <cell r="I760">
            <v>109.73</v>
          </cell>
          <cell r="J760">
            <v>658.38</v>
          </cell>
          <cell r="K760">
            <v>109.73</v>
          </cell>
          <cell r="L760">
            <v>658.38</v>
          </cell>
        </row>
        <row r="761">
          <cell r="B761">
            <v>991</v>
          </cell>
          <cell r="C761">
            <v>0</v>
          </cell>
          <cell r="D761" t="str">
            <v>M</v>
          </cell>
          <cell r="E761" t="str">
            <v>7.5.4.1.8</v>
          </cell>
          <cell r="F761" t="str">
            <v>Curva FoFo 90 Gr C/ flanges PN 10 DN 300 mm.</v>
          </cell>
          <cell r="G761" t="str">
            <v>pç</v>
          </cell>
          <cell r="H761">
            <v>1</v>
          </cell>
          <cell r="I761">
            <v>237.26</v>
          </cell>
          <cell r="J761">
            <v>237.26</v>
          </cell>
          <cell r="K761">
            <v>237.26</v>
          </cell>
          <cell r="L761">
            <v>237.26</v>
          </cell>
        </row>
        <row r="762">
          <cell r="B762">
            <v>259</v>
          </cell>
          <cell r="C762">
            <v>0</v>
          </cell>
          <cell r="D762" t="str">
            <v>M</v>
          </cell>
          <cell r="E762" t="str">
            <v>4.4.3.5</v>
          </cell>
          <cell r="F762" t="str">
            <v>Curva fofo 90° c/ flanges PN-10 DN 300 66,000 kg</v>
          </cell>
          <cell r="G762" t="str">
            <v>pc</v>
          </cell>
          <cell r="H762">
            <v>4</v>
          </cell>
          <cell r="I762">
            <v>237.26</v>
          </cell>
          <cell r="J762">
            <v>949.04</v>
          </cell>
          <cell r="K762">
            <v>237.26</v>
          </cell>
          <cell r="L762">
            <v>949.04</v>
          </cell>
        </row>
        <row r="763">
          <cell r="B763">
            <v>1010</v>
          </cell>
          <cell r="C763">
            <v>0</v>
          </cell>
          <cell r="D763" t="str">
            <v>M</v>
          </cell>
          <cell r="E763" t="str">
            <v>7.5.4.1.27</v>
          </cell>
          <cell r="F763" t="str">
            <v>Curva FoFo 90 Gr C/ flanges PN 10 DN 400 mm.</v>
          </cell>
          <cell r="G763" t="str">
            <v>pç</v>
          </cell>
          <cell r="H763">
            <v>1</v>
          </cell>
          <cell r="I763">
            <v>480.46</v>
          </cell>
          <cell r="J763">
            <v>480.46</v>
          </cell>
          <cell r="K763">
            <v>480.46</v>
          </cell>
          <cell r="L763">
            <v>480.46</v>
          </cell>
        </row>
        <row r="764">
          <cell r="B764">
            <v>3500</v>
          </cell>
          <cell r="C764">
            <v>0</v>
          </cell>
          <cell r="D764" t="str">
            <v>M</v>
          </cell>
          <cell r="E764" t="str">
            <v>7.5.12.10</v>
          </cell>
          <cell r="F764" t="str">
            <v>Curva FoFo 90 C/ flanges PN 10 DN 400 mm</v>
          </cell>
          <cell r="G764" t="str">
            <v>pç</v>
          </cell>
          <cell r="H764">
            <v>2</v>
          </cell>
          <cell r="I764">
            <v>480.46</v>
          </cell>
          <cell r="J764">
            <v>960.92</v>
          </cell>
          <cell r="K764">
            <v>480.46</v>
          </cell>
          <cell r="L764">
            <v>960.92</v>
          </cell>
        </row>
        <row r="765">
          <cell r="B765">
            <v>146</v>
          </cell>
          <cell r="C765">
            <v>0</v>
          </cell>
          <cell r="D765" t="str">
            <v>M</v>
          </cell>
          <cell r="E765" t="str">
            <v>3.4.1.6</v>
          </cell>
          <cell r="F765" t="str">
            <v>Curva 90º com Flanges FoFo, PN 10 DN 500 mm</v>
          </cell>
          <cell r="G765" t="str">
            <v>un</v>
          </cell>
          <cell r="H765">
            <v>1</v>
          </cell>
          <cell r="I765">
            <v>1132.52</v>
          </cell>
          <cell r="J765">
            <v>1132.52</v>
          </cell>
          <cell r="K765">
            <v>1132.52</v>
          </cell>
          <cell r="L765">
            <v>1132.52</v>
          </cell>
        </row>
        <row r="766">
          <cell r="B766">
            <v>990</v>
          </cell>
          <cell r="C766">
            <v>0</v>
          </cell>
          <cell r="D766" t="str">
            <v>M</v>
          </cell>
          <cell r="E766" t="str">
            <v>7.5.4.1.7</v>
          </cell>
          <cell r="F766" t="str">
            <v>Curva FoFo 90 Gr C/ Flanges E Pe PN-10 DN 300</v>
          </cell>
          <cell r="G766" t="str">
            <v>pç</v>
          </cell>
          <cell r="H766">
            <v>1</v>
          </cell>
          <cell r="I766">
            <v>483.04</v>
          </cell>
          <cell r="J766">
            <v>483.04</v>
          </cell>
          <cell r="K766">
            <v>483.04</v>
          </cell>
          <cell r="L766">
            <v>483.04</v>
          </cell>
        </row>
        <row r="767">
          <cell r="B767">
            <v>998</v>
          </cell>
          <cell r="C767">
            <v>0</v>
          </cell>
          <cell r="D767" t="str">
            <v>M</v>
          </cell>
          <cell r="E767" t="str">
            <v>7.5.4.1.15</v>
          </cell>
          <cell r="F767" t="str">
            <v>Curva Fofo 90 Gr C/ Flanges E Pe PN-10 DN 400</v>
          </cell>
          <cell r="G767" t="str">
            <v>pç</v>
          </cell>
          <cell r="H767">
            <v>2</v>
          </cell>
          <cell r="I767">
            <v>981.34</v>
          </cell>
          <cell r="J767">
            <v>1962.68</v>
          </cell>
          <cell r="K767">
            <v>981.34</v>
          </cell>
          <cell r="L767">
            <v>1962.68</v>
          </cell>
        </row>
        <row r="768">
          <cell r="B768">
            <v>4228</v>
          </cell>
          <cell r="C768">
            <v>0</v>
          </cell>
          <cell r="D768" t="str">
            <v>M</v>
          </cell>
          <cell r="E768" t="str">
            <v>10.7.2.2.9</v>
          </cell>
          <cell r="F768" t="str">
            <v>Curva FoFo 90 Gr C/Flanges DN 200 mm</v>
          </cell>
          <cell r="G768" t="str">
            <v>pc</v>
          </cell>
          <cell r="H768">
            <v>32</v>
          </cell>
          <cell r="I768">
            <v>187.5</v>
          </cell>
          <cell r="J768">
            <v>6000</v>
          </cell>
          <cell r="K768">
            <v>187.5</v>
          </cell>
          <cell r="L768">
            <v>6000</v>
          </cell>
        </row>
        <row r="769">
          <cell r="B769">
            <v>260</v>
          </cell>
          <cell r="C769">
            <v>0</v>
          </cell>
          <cell r="D769" t="str">
            <v>M</v>
          </cell>
          <cell r="E769" t="str">
            <v>4.4.3.6</v>
          </cell>
          <cell r="F769" t="str">
            <v xml:space="preserve">Curva  fofo c/ flanges ver det. (peça especial), PN10 DN 600 </v>
          </cell>
          <cell r="G769" t="str">
            <v>pc</v>
          </cell>
          <cell r="H769">
            <v>1</v>
          </cell>
          <cell r="I769">
            <v>2266.54</v>
          </cell>
          <cell r="J769">
            <v>2266.54</v>
          </cell>
          <cell r="K769">
            <v>2266.54</v>
          </cell>
          <cell r="L769">
            <v>2266.54</v>
          </cell>
        </row>
        <row r="770">
          <cell r="B770">
            <v>2080</v>
          </cell>
          <cell r="C770">
            <v>0</v>
          </cell>
          <cell r="D770" t="str">
            <v>M</v>
          </cell>
          <cell r="E770" t="str">
            <v>2.1.9.1.5</v>
          </cell>
          <cell r="F770" t="str">
            <v>Curva 90º PVC JE NBR 10569 para rede coletora de esgoto DN 150mm</v>
          </cell>
          <cell r="G770" t="str">
            <v>pç</v>
          </cell>
          <cell r="H770">
            <v>162</v>
          </cell>
          <cell r="I770">
            <v>19.13</v>
          </cell>
          <cell r="J770">
            <v>3099.06</v>
          </cell>
          <cell r="K770">
            <v>19.13</v>
          </cell>
          <cell r="L770">
            <v>3099.06</v>
          </cell>
        </row>
        <row r="771">
          <cell r="B771">
            <v>2083</v>
          </cell>
          <cell r="C771">
            <v>0</v>
          </cell>
          <cell r="D771" t="str">
            <v>M</v>
          </cell>
          <cell r="E771" t="str">
            <v>2.1.9.1.8</v>
          </cell>
          <cell r="F771" t="str">
            <v>Curva 90º PVC JE NBR 10569 para rede coletora de esgoto DN 200mm</v>
          </cell>
          <cell r="G771" t="str">
            <v>pç</v>
          </cell>
          <cell r="H771">
            <v>2</v>
          </cell>
          <cell r="I771">
            <v>45.53</v>
          </cell>
          <cell r="J771">
            <v>91.06</v>
          </cell>
          <cell r="K771">
            <v>45.53</v>
          </cell>
          <cell r="L771">
            <v>91.06</v>
          </cell>
        </row>
        <row r="772">
          <cell r="B772">
            <v>2837</v>
          </cell>
          <cell r="C772">
            <v>0</v>
          </cell>
          <cell r="D772" t="str">
            <v>M</v>
          </cell>
          <cell r="E772" t="str">
            <v>6.1.9.1.11</v>
          </cell>
          <cell r="F772" t="str">
            <v>Curva 90º PVC JE NBR 10569 para rede coletora de esgoto DN 200mm</v>
          </cell>
          <cell r="G772" t="str">
            <v>pç</v>
          </cell>
          <cell r="H772">
            <v>2</v>
          </cell>
          <cell r="I772">
            <v>17.38</v>
          </cell>
          <cell r="J772">
            <v>34.76</v>
          </cell>
          <cell r="K772">
            <v>17.38</v>
          </cell>
          <cell r="L772">
            <v>34.76</v>
          </cell>
        </row>
        <row r="773">
          <cell r="B773">
            <v>3284</v>
          </cell>
          <cell r="C773">
            <v>0</v>
          </cell>
          <cell r="D773" t="str">
            <v>M</v>
          </cell>
          <cell r="E773" t="str">
            <v>7.1.9.1.11</v>
          </cell>
          <cell r="F773" t="str">
            <v>Curva 90º PVC JE NBR 10569 para rede coletora de esgoto DN 250mm</v>
          </cell>
          <cell r="G773" t="str">
            <v>pç</v>
          </cell>
          <cell r="H773">
            <v>1</v>
          </cell>
          <cell r="I773">
            <v>75.08</v>
          </cell>
          <cell r="J773">
            <v>75.08</v>
          </cell>
          <cell r="K773">
            <v>75.08</v>
          </cell>
          <cell r="L773">
            <v>75.08</v>
          </cell>
        </row>
        <row r="774">
          <cell r="B774">
            <v>3287</v>
          </cell>
          <cell r="C774">
            <v>0</v>
          </cell>
          <cell r="D774" t="str">
            <v>M</v>
          </cell>
          <cell r="E774" t="str">
            <v>7.1.9.1.14</v>
          </cell>
          <cell r="F774" t="str">
            <v>Curva 90º PVC JE NBR 10569 para rede coletora de esgoto DN 300mm</v>
          </cell>
          <cell r="G774" t="str">
            <v>pç</v>
          </cell>
          <cell r="H774">
            <v>1</v>
          </cell>
          <cell r="I774">
            <v>166.22</v>
          </cell>
          <cell r="J774">
            <v>166.22</v>
          </cell>
          <cell r="K774">
            <v>166.22</v>
          </cell>
          <cell r="L774">
            <v>166.22</v>
          </cell>
        </row>
        <row r="775">
          <cell r="B775">
            <v>2840</v>
          </cell>
          <cell r="C775">
            <v>0</v>
          </cell>
          <cell r="D775" t="str">
            <v>M</v>
          </cell>
          <cell r="E775" t="str">
            <v>6.1.9.1.14</v>
          </cell>
          <cell r="F775" t="str">
            <v>Curva 90º PVC JE NBR 10569 para rede coletora de esgoto DN 350mm</v>
          </cell>
          <cell r="G775" t="str">
            <v>pç</v>
          </cell>
          <cell r="H775">
            <v>1</v>
          </cell>
          <cell r="I775">
            <v>55.98</v>
          </cell>
          <cell r="J775">
            <v>55.98</v>
          </cell>
          <cell r="K775">
            <v>55.98</v>
          </cell>
          <cell r="L775">
            <v>55.98</v>
          </cell>
        </row>
        <row r="776">
          <cell r="B776">
            <v>2086</v>
          </cell>
          <cell r="C776">
            <v>0</v>
          </cell>
          <cell r="D776" t="str">
            <v>M</v>
          </cell>
          <cell r="E776" t="str">
            <v>2.1.9.1.11</v>
          </cell>
          <cell r="F776" t="str">
            <v>Curva 90º PVC JE NBR 10569 para rede coletora de esgoto DN 400mm</v>
          </cell>
          <cell r="G776" t="str">
            <v>pç</v>
          </cell>
          <cell r="H776">
            <v>2</v>
          </cell>
          <cell r="I776">
            <v>313.92</v>
          </cell>
          <cell r="J776">
            <v>627.84</v>
          </cell>
          <cell r="K776">
            <v>313.92</v>
          </cell>
          <cell r="L776">
            <v>627.84</v>
          </cell>
        </row>
        <row r="777">
          <cell r="B777">
            <v>2089</v>
          </cell>
          <cell r="C777">
            <v>0</v>
          </cell>
          <cell r="D777" t="str">
            <v>M</v>
          </cell>
          <cell r="E777" t="str">
            <v>2.1.9.1.14</v>
          </cell>
          <cell r="F777" t="str">
            <v>Curva 90º PVC JE NBR 10569 para rede coletora de esgoto DN 500mm</v>
          </cell>
          <cell r="G777" t="str">
            <v>pç</v>
          </cell>
          <cell r="H777">
            <v>2</v>
          </cell>
          <cell r="I777">
            <v>476.66</v>
          </cell>
          <cell r="J777">
            <v>953.32</v>
          </cell>
          <cell r="K777">
            <v>476.66</v>
          </cell>
          <cell r="L777">
            <v>953.32</v>
          </cell>
        </row>
        <row r="778">
          <cell r="B778">
            <v>3296</v>
          </cell>
          <cell r="C778">
            <v>0</v>
          </cell>
          <cell r="D778" t="str">
            <v>M</v>
          </cell>
          <cell r="E778" t="str">
            <v>7.1.9.1.23</v>
          </cell>
          <cell r="F778" t="str">
            <v>Curva 90º PVC JE NBR 10569 para rede coletora de esgoto DN 700mm</v>
          </cell>
          <cell r="G778" t="str">
            <v>pç</v>
          </cell>
          <cell r="H778">
            <v>1</v>
          </cell>
          <cell r="I778">
            <v>953.32</v>
          </cell>
          <cell r="J778">
            <v>953.32</v>
          </cell>
          <cell r="K778">
            <v>953.32</v>
          </cell>
          <cell r="L778">
            <v>953.32</v>
          </cell>
        </row>
        <row r="779">
          <cell r="B779">
            <v>739</v>
          </cell>
          <cell r="C779">
            <v>0</v>
          </cell>
          <cell r="D779" t="str">
            <v>M</v>
          </cell>
          <cell r="E779" t="str">
            <v>7.3.5.2.14</v>
          </cell>
          <cell r="F779" t="str">
            <v>Curva PVC-PBA (NBR 10351) P/ Rede de Água JE PB 22º DN 50mm</v>
          </cell>
          <cell r="G779" t="str">
            <v>un</v>
          </cell>
          <cell r="H779">
            <v>3</v>
          </cell>
          <cell r="I779">
            <v>3.63</v>
          </cell>
          <cell r="J779">
            <v>10.89</v>
          </cell>
          <cell r="K779">
            <v>3.63</v>
          </cell>
          <cell r="L779">
            <v>10.89</v>
          </cell>
        </row>
        <row r="780">
          <cell r="B780">
            <v>601</v>
          </cell>
          <cell r="C780">
            <v>0</v>
          </cell>
          <cell r="D780" t="str">
            <v>M</v>
          </cell>
          <cell r="E780" t="str">
            <v>7.2.5.2.17</v>
          </cell>
          <cell r="F780" t="str">
            <v>Curva PVC-PBA (NBR 10351) P/ Rede de Água JE PB 45º DN 50mm</v>
          </cell>
          <cell r="G780" t="str">
            <v>un</v>
          </cell>
          <cell r="H780">
            <v>8</v>
          </cell>
          <cell r="I780">
            <v>3.91</v>
          </cell>
          <cell r="J780">
            <v>31.28</v>
          </cell>
          <cell r="K780">
            <v>3.91</v>
          </cell>
          <cell r="L780">
            <v>31.28</v>
          </cell>
        </row>
        <row r="781">
          <cell r="B781">
            <v>602</v>
          </cell>
          <cell r="C781">
            <v>0</v>
          </cell>
          <cell r="D781" t="str">
            <v>M</v>
          </cell>
          <cell r="E781" t="str">
            <v>7.2.5.2.18</v>
          </cell>
          <cell r="F781" t="str">
            <v>Curva PVC-PBA (NBR 10351) P/ Rede de Água JE PB 45° DN 100mm</v>
          </cell>
          <cell r="G781" t="str">
            <v>un</v>
          </cell>
          <cell r="H781">
            <v>2</v>
          </cell>
          <cell r="I781">
            <v>20.43</v>
          </cell>
          <cell r="J781">
            <v>40.86</v>
          </cell>
          <cell r="K781">
            <v>20.43</v>
          </cell>
          <cell r="L781">
            <v>40.86</v>
          </cell>
        </row>
        <row r="782">
          <cell r="B782">
            <v>603</v>
          </cell>
          <cell r="C782">
            <v>0</v>
          </cell>
          <cell r="D782" t="str">
            <v>M</v>
          </cell>
          <cell r="E782" t="str">
            <v>7.2.5.2.19</v>
          </cell>
          <cell r="F782" t="str">
            <v>Curva PVC-PBA (NBR 10351) P/ Rede de Água JE PB 90° DN 50mm</v>
          </cell>
          <cell r="G782" t="str">
            <v>un</v>
          </cell>
          <cell r="H782">
            <v>45</v>
          </cell>
          <cell r="I782">
            <v>3.19</v>
          </cell>
          <cell r="J782">
            <v>143.55000000000001</v>
          </cell>
          <cell r="K782">
            <v>3.19</v>
          </cell>
          <cell r="L782">
            <v>143.55000000000001</v>
          </cell>
        </row>
        <row r="783">
          <cell r="B783">
            <v>604</v>
          </cell>
          <cell r="C783">
            <v>0</v>
          </cell>
          <cell r="D783" t="str">
            <v>M</v>
          </cell>
          <cell r="E783" t="str">
            <v>7.2.5.2.20</v>
          </cell>
          <cell r="F783" t="str">
            <v>Curva PVC-PBA (NBR 10351) P/ Rede de Água JE PB 90° DN 75mm</v>
          </cell>
          <cell r="G783" t="str">
            <v>un</v>
          </cell>
          <cell r="H783">
            <v>2</v>
          </cell>
          <cell r="I783">
            <v>13.36</v>
          </cell>
          <cell r="J783">
            <v>26.72</v>
          </cell>
          <cell r="K783">
            <v>13.36</v>
          </cell>
          <cell r="L783">
            <v>26.72</v>
          </cell>
        </row>
        <row r="784">
          <cell r="B784">
            <v>743</v>
          </cell>
          <cell r="C784">
            <v>0</v>
          </cell>
          <cell r="D784" t="str">
            <v>M</v>
          </cell>
          <cell r="E784" t="str">
            <v>7.3.5.2.18</v>
          </cell>
          <cell r="F784" t="str">
            <v>Curva PVC-PBA (NBR 10351) P/ Rede de Água JE PB 90° DN 100mm</v>
          </cell>
          <cell r="G784" t="str">
            <v>un</v>
          </cell>
          <cell r="H784">
            <v>1</v>
          </cell>
          <cell r="I784">
            <v>20.440000000000001</v>
          </cell>
          <cell r="J784">
            <v>20.440000000000001</v>
          </cell>
          <cell r="K784">
            <v>20.440000000000001</v>
          </cell>
          <cell r="L784">
            <v>20.440000000000001</v>
          </cell>
        </row>
        <row r="785">
          <cell r="B785">
            <v>1493</v>
          </cell>
          <cell r="C785">
            <v>0</v>
          </cell>
          <cell r="D785" t="str">
            <v>M</v>
          </cell>
          <cell r="E785" t="str">
            <v>13.5.7</v>
          </cell>
          <cell r="F785" t="str">
            <v>Curva 22º30´ em PVC PBA JE cl20 DN 75</v>
          </cell>
          <cell r="G785" t="str">
            <v>pç</v>
          </cell>
          <cell r="H785">
            <v>2</v>
          </cell>
          <cell r="I785">
            <v>9.99</v>
          </cell>
          <cell r="J785">
            <v>19.98</v>
          </cell>
          <cell r="K785">
            <v>9.99</v>
          </cell>
          <cell r="L785">
            <v>19.98</v>
          </cell>
        </row>
        <row r="786">
          <cell r="B786">
            <v>1492</v>
          </cell>
          <cell r="C786">
            <v>0</v>
          </cell>
          <cell r="D786" t="str">
            <v>M</v>
          </cell>
          <cell r="E786" t="str">
            <v>13.5.6</v>
          </cell>
          <cell r="F786" t="str">
            <v>Curva 22º30´ em PVC PBA JE cl20 DN 100</v>
          </cell>
          <cell r="G786" t="str">
            <v>pç</v>
          </cell>
          <cell r="H786">
            <v>1</v>
          </cell>
          <cell r="I786">
            <v>18.54</v>
          </cell>
          <cell r="J786">
            <v>18.54</v>
          </cell>
          <cell r="K786">
            <v>18.54</v>
          </cell>
          <cell r="L786">
            <v>18.54</v>
          </cell>
        </row>
        <row r="787">
          <cell r="B787">
            <v>1494</v>
          </cell>
          <cell r="C787">
            <v>0</v>
          </cell>
          <cell r="D787" t="str">
            <v>M</v>
          </cell>
          <cell r="E787" t="str">
            <v>13.5.8</v>
          </cell>
          <cell r="F787" t="str">
            <v>Curva 45º em PVC PBA JE cl20 DN 75</v>
          </cell>
          <cell r="G787" t="str">
            <v>pç</v>
          </cell>
          <cell r="H787">
            <v>2</v>
          </cell>
          <cell r="I787">
            <v>11.3</v>
          </cell>
          <cell r="J787">
            <v>22.6</v>
          </cell>
          <cell r="K787">
            <v>11.3</v>
          </cell>
          <cell r="L787">
            <v>22.6</v>
          </cell>
        </row>
        <row r="788">
          <cell r="B788">
            <v>1495</v>
          </cell>
          <cell r="C788">
            <v>0</v>
          </cell>
          <cell r="D788" t="str">
            <v>M</v>
          </cell>
          <cell r="E788" t="str">
            <v>13.5.9</v>
          </cell>
          <cell r="F788" t="str">
            <v>Curva 45º em PVC PBA JE cl20 DN 100</v>
          </cell>
          <cell r="G788" t="str">
            <v>pç</v>
          </cell>
          <cell r="H788">
            <v>1</v>
          </cell>
          <cell r="I788">
            <v>20.43</v>
          </cell>
          <cell r="J788">
            <v>20.43</v>
          </cell>
          <cell r="K788">
            <v>20.43</v>
          </cell>
          <cell r="L788">
            <v>20.43</v>
          </cell>
        </row>
        <row r="789">
          <cell r="B789">
            <v>1497</v>
          </cell>
          <cell r="C789">
            <v>0</v>
          </cell>
          <cell r="D789" t="str">
            <v>M</v>
          </cell>
          <cell r="E789" t="str">
            <v>13.5.11</v>
          </cell>
          <cell r="F789" t="str">
            <v>Curva 90º em PVC PBA JE cl20 DN 75</v>
          </cell>
          <cell r="G789" t="str">
            <v>pç</v>
          </cell>
          <cell r="H789">
            <v>14</v>
          </cell>
          <cell r="I789">
            <v>13.36</v>
          </cell>
          <cell r="J789">
            <v>187.04</v>
          </cell>
          <cell r="K789">
            <v>13.36</v>
          </cell>
          <cell r="L789">
            <v>187.04</v>
          </cell>
        </row>
        <row r="790">
          <cell r="B790">
            <v>1496</v>
          </cell>
          <cell r="C790">
            <v>0</v>
          </cell>
          <cell r="D790" t="str">
            <v>M</v>
          </cell>
          <cell r="E790" t="str">
            <v>13.5.10</v>
          </cell>
          <cell r="F790" t="str">
            <v>Curva 90º em PVC PBA JE cl20 DN 100</v>
          </cell>
          <cell r="G790" t="str">
            <v>pç</v>
          </cell>
          <cell r="H790">
            <v>5</v>
          </cell>
          <cell r="I790">
            <v>20.440000000000001</v>
          </cell>
          <cell r="J790">
            <v>102.2</v>
          </cell>
          <cell r="K790">
            <v>20.440000000000001</v>
          </cell>
          <cell r="L790">
            <v>102.2</v>
          </cell>
        </row>
        <row r="791">
          <cell r="B791">
            <v>1143</v>
          </cell>
          <cell r="C791">
            <v>0</v>
          </cell>
          <cell r="D791" t="str">
            <v>M</v>
          </cell>
          <cell r="E791" t="str">
            <v>8.4.1.11</v>
          </cell>
          <cell r="F791" t="str">
            <v>Estação base vhf completa (rádio, modem, antena, mastro e acessórios)</v>
          </cell>
          <cell r="G791" t="str">
            <v>un</v>
          </cell>
          <cell r="H791">
            <v>4</v>
          </cell>
          <cell r="I791">
            <v>2940</v>
          </cell>
          <cell r="J791">
            <v>11760</v>
          </cell>
          <cell r="K791">
            <v>2940</v>
          </cell>
          <cell r="L791">
            <v>11760</v>
          </cell>
        </row>
        <row r="792">
          <cell r="B792">
            <v>2153</v>
          </cell>
          <cell r="C792">
            <v>0</v>
          </cell>
          <cell r="D792" t="str">
            <v>M</v>
          </cell>
          <cell r="E792" t="str">
            <v>2.3.4.2</v>
          </cell>
          <cell r="F792" t="str">
            <v>Execução de ligação intra-domiciliar, em piso cerâmico, DN 100mm, sem fornecimento material Hidráulico</v>
          </cell>
          <cell r="G792" t="str">
            <v>m</v>
          </cell>
          <cell r="H792">
            <v>19542</v>
          </cell>
          <cell r="I792">
            <v>61.38</v>
          </cell>
          <cell r="J792">
            <v>1199487.96</v>
          </cell>
          <cell r="K792">
            <v>61.38</v>
          </cell>
          <cell r="L792">
            <v>1199487.96</v>
          </cell>
        </row>
        <row r="793">
          <cell r="B793">
            <v>2152</v>
          </cell>
          <cell r="C793">
            <v>0</v>
          </cell>
          <cell r="D793" t="str">
            <v>M</v>
          </cell>
          <cell r="E793" t="str">
            <v>2.3.4.1</v>
          </cell>
          <cell r="F793" t="str">
            <v>Execução de ligação intra-domiciliar, em piso de concreto simples, DN 100mm, sem fornecimento do material Hidráulico</v>
          </cell>
          <cell r="G793" t="str">
            <v>m</v>
          </cell>
          <cell r="H793">
            <v>20438</v>
          </cell>
          <cell r="I793">
            <v>40.72</v>
          </cell>
          <cell r="J793">
            <v>832235.36</v>
          </cell>
          <cell r="K793">
            <v>40.72</v>
          </cell>
          <cell r="L793">
            <v>832235.36</v>
          </cell>
        </row>
        <row r="794">
          <cell r="B794">
            <v>2154</v>
          </cell>
          <cell r="C794">
            <v>0</v>
          </cell>
          <cell r="D794" t="str">
            <v>M</v>
          </cell>
          <cell r="E794" t="str">
            <v>2.3.4.3</v>
          </cell>
          <cell r="F794" t="str">
            <v>Execução de ligação intra-domiciliar, em piso em terreno natural, DN 100mm, sem fornecimento do material hidráulico</v>
          </cell>
          <cell r="G794" t="str">
            <v>m</v>
          </cell>
          <cell r="H794">
            <v>4348</v>
          </cell>
          <cell r="I794">
            <v>13.98</v>
          </cell>
          <cell r="J794">
            <v>60785.04</v>
          </cell>
          <cell r="K794">
            <v>13.98</v>
          </cell>
          <cell r="L794">
            <v>60785.04</v>
          </cell>
        </row>
        <row r="795">
          <cell r="B795">
            <v>2133</v>
          </cell>
          <cell r="C795">
            <v>0</v>
          </cell>
          <cell r="D795" t="str">
            <v>M</v>
          </cell>
          <cell r="E795" t="str">
            <v>2.2.3.2</v>
          </cell>
          <cell r="F795" t="str">
            <v>Execução de ramal predial para esgoto em pavimentação com paralelepípedo / pedra irregular, DN 100mm, sem fornecimento do material hidráulico</v>
          </cell>
          <cell r="G795" t="str">
            <v>m</v>
          </cell>
          <cell r="H795">
            <v>1445</v>
          </cell>
          <cell r="I795">
            <v>39.299999999999997</v>
          </cell>
          <cell r="J795">
            <v>56788.5</v>
          </cell>
          <cell r="K795">
            <v>39.299999999999997</v>
          </cell>
          <cell r="L795">
            <v>56788.5</v>
          </cell>
        </row>
        <row r="796">
          <cell r="B796">
            <v>2132</v>
          </cell>
          <cell r="C796">
            <v>0</v>
          </cell>
          <cell r="D796" t="str">
            <v>M</v>
          </cell>
          <cell r="E796" t="str">
            <v>2.2.3.1</v>
          </cell>
          <cell r="F796" t="str">
            <v>Execução de ramal predial para esgoto em pavimento asfaltico, DN 100mm, sem recomposição pavimentação asfaltica e sem fornecimento do material hidráulico</v>
          </cell>
          <cell r="G796" t="str">
            <v>m</v>
          </cell>
          <cell r="H796">
            <v>18829</v>
          </cell>
          <cell r="I796">
            <v>41.94</v>
          </cell>
          <cell r="J796">
            <v>789688.26</v>
          </cell>
          <cell r="K796">
            <v>41.94</v>
          </cell>
          <cell r="L796">
            <v>789688.26</v>
          </cell>
        </row>
        <row r="797">
          <cell r="B797">
            <v>2134</v>
          </cell>
          <cell r="C797">
            <v>0</v>
          </cell>
          <cell r="D797" t="str">
            <v>M</v>
          </cell>
          <cell r="E797" t="str">
            <v>2.2.3.3</v>
          </cell>
          <cell r="F797" t="str">
            <v>Execução de ramal predial para esgoto em terreno natural, DN 100mm, sem / fornecimento do material hidráulico</v>
          </cell>
          <cell r="G797" t="str">
            <v>m</v>
          </cell>
          <cell r="H797">
            <v>6953</v>
          </cell>
          <cell r="I797">
            <v>27.16</v>
          </cell>
          <cell r="J797">
            <v>188843.48</v>
          </cell>
          <cell r="K797">
            <v>27.16</v>
          </cell>
          <cell r="L797">
            <v>188843.48</v>
          </cell>
        </row>
        <row r="798">
          <cell r="B798">
            <v>700</v>
          </cell>
          <cell r="C798">
            <v>0</v>
          </cell>
          <cell r="D798" t="str">
            <v>M</v>
          </cell>
          <cell r="E798" t="str">
            <v>7.3.4.2.15</v>
          </cell>
          <cell r="F798" t="str">
            <v xml:space="preserve">Extremidade Bolsa e Flange FºFº classe PN-10 DN 200mm </v>
          </cell>
          <cell r="G798" t="str">
            <v>pç</v>
          </cell>
          <cell r="H798">
            <v>4</v>
          </cell>
          <cell r="I798">
            <v>119.64</v>
          </cell>
          <cell r="J798">
            <v>478.56</v>
          </cell>
          <cell r="K798">
            <v>119.64</v>
          </cell>
          <cell r="L798">
            <v>478.56</v>
          </cell>
        </row>
        <row r="799">
          <cell r="B799">
            <v>550</v>
          </cell>
          <cell r="C799">
            <v>0</v>
          </cell>
          <cell r="D799" t="str">
            <v>M</v>
          </cell>
          <cell r="E799" t="str">
            <v>7.2.4.2.28</v>
          </cell>
          <cell r="F799" t="str">
            <v xml:space="preserve">Extremidade Bolsa e Flange FºFº JGS classe PN-10 DN 300mm </v>
          </cell>
          <cell r="G799" t="str">
            <v>pç</v>
          </cell>
          <cell r="H799">
            <v>2</v>
          </cell>
          <cell r="I799">
            <v>210.55</v>
          </cell>
          <cell r="J799">
            <v>421.1</v>
          </cell>
          <cell r="K799">
            <v>210.55</v>
          </cell>
          <cell r="L799">
            <v>421.1</v>
          </cell>
        </row>
        <row r="800">
          <cell r="B800">
            <v>1012</v>
          </cell>
          <cell r="C800">
            <v>0</v>
          </cell>
          <cell r="D800" t="str">
            <v>M</v>
          </cell>
          <cell r="E800" t="str">
            <v>7.5.4.1.29</v>
          </cell>
          <cell r="F800" t="str">
            <v>Extremidade fofo flange e ponta JE  PN-10 DN 100</v>
          </cell>
          <cell r="G800" t="str">
            <v>pç</v>
          </cell>
          <cell r="H800">
            <v>4</v>
          </cell>
          <cell r="I800">
            <v>36.56</v>
          </cell>
          <cell r="J800">
            <v>146.24</v>
          </cell>
          <cell r="K800">
            <v>36.56</v>
          </cell>
          <cell r="L800">
            <v>146.24</v>
          </cell>
        </row>
        <row r="801">
          <cell r="B801">
            <v>4217</v>
          </cell>
          <cell r="C801">
            <v>0</v>
          </cell>
          <cell r="D801" t="str">
            <v>M</v>
          </cell>
          <cell r="E801" t="str">
            <v>10.7.2.1.11</v>
          </cell>
          <cell r="F801" t="str">
            <v>Extremidade Fofo flange e ponta P/ JE / JM PN-10/16 DN 200mm</v>
          </cell>
          <cell r="G801" t="str">
            <v>und</v>
          </cell>
          <cell r="H801">
            <v>32</v>
          </cell>
          <cell r="I801">
            <v>94.9</v>
          </cell>
          <cell r="J801">
            <v>3036.8</v>
          </cell>
          <cell r="K801">
            <v>94.9</v>
          </cell>
          <cell r="L801">
            <v>3036.8</v>
          </cell>
        </row>
        <row r="802">
          <cell r="B802">
            <v>549</v>
          </cell>
          <cell r="C802">
            <v>0</v>
          </cell>
          <cell r="D802" t="str">
            <v>M</v>
          </cell>
          <cell r="E802" t="str">
            <v>7.2.4.2.27</v>
          </cell>
          <cell r="F802" t="str">
            <v xml:space="preserve">Extremidade Ponta e Flange FºFº JGS classe PN-10 DN 250mm </v>
          </cell>
          <cell r="G802" t="str">
            <v>pç</v>
          </cell>
          <cell r="H802">
            <v>2</v>
          </cell>
          <cell r="I802">
            <v>155.84</v>
          </cell>
          <cell r="J802">
            <v>311.68</v>
          </cell>
          <cell r="K802">
            <v>155.84</v>
          </cell>
          <cell r="L802">
            <v>311.68</v>
          </cell>
        </row>
        <row r="803">
          <cell r="B803">
            <v>1139</v>
          </cell>
          <cell r="C803">
            <v>0</v>
          </cell>
          <cell r="D803" t="str">
            <v>M</v>
          </cell>
          <cell r="E803" t="str">
            <v>8.4.1.7</v>
          </cell>
          <cell r="F803" t="str">
            <v xml:space="preserve">Extremidade ponta e flange pn10 fofo dn 300 </v>
          </cell>
          <cell r="G803" t="str">
            <v>pc</v>
          </cell>
          <cell r="H803">
            <v>8</v>
          </cell>
          <cell r="I803">
            <v>180.22</v>
          </cell>
          <cell r="J803">
            <v>1441.76</v>
          </cell>
          <cell r="K803">
            <v>180.22</v>
          </cell>
          <cell r="L803">
            <v>1441.76</v>
          </cell>
        </row>
        <row r="804">
          <cell r="B804">
            <v>1134</v>
          </cell>
          <cell r="C804">
            <v>0</v>
          </cell>
          <cell r="D804" t="str">
            <v>M</v>
          </cell>
          <cell r="E804" t="str">
            <v>8.4.1.2</v>
          </cell>
          <cell r="F804" t="str">
            <v>Extremidade FoFo Bolsa e  flange c/aba vedação PN-10 DN 300</v>
          </cell>
          <cell r="G804" t="str">
            <v>und.</v>
          </cell>
          <cell r="H804">
            <v>4</v>
          </cell>
          <cell r="I804">
            <v>524.66999999999996</v>
          </cell>
          <cell r="J804">
            <v>2098.6799999999998</v>
          </cell>
          <cell r="K804">
            <v>524.66999999999996</v>
          </cell>
          <cell r="L804">
            <v>2098.6799999999998</v>
          </cell>
        </row>
        <row r="805">
          <cell r="B805">
            <v>4238</v>
          </cell>
          <cell r="C805">
            <v>0</v>
          </cell>
          <cell r="D805" t="str">
            <v>M</v>
          </cell>
          <cell r="E805" t="str">
            <v>10.7.2.4.2</v>
          </cell>
          <cell r="F805" t="str">
            <v>Extremidade Fofo flange e ponta com aba de vedação DN 400mm</v>
          </cell>
          <cell r="G805" t="str">
            <v>pc</v>
          </cell>
          <cell r="H805">
            <v>2</v>
          </cell>
          <cell r="I805">
            <v>680.06</v>
          </cell>
          <cell r="J805">
            <v>1360.12</v>
          </cell>
          <cell r="K805">
            <v>680.06</v>
          </cell>
          <cell r="L805">
            <v>1360.12</v>
          </cell>
        </row>
        <row r="806">
          <cell r="B806">
            <v>255</v>
          </cell>
          <cell r="C806">
            <v>0</v>
          </cell>
          <cell r="D806" t="str">
            <v>M</v>
          </cell>
          <cell r="E806" t="str">
            <v>4.4.3.1</v>
          </cell>
          <cell r="F806" t="str">
            <v>Extremidade ponta e flange c/ aba de vedaçao fofo PN10 DN 500 78,500 kg</v>
          </cell>
          <cell r="G806" t="str">
            <v>pc</v>
          </cell>
          <cell r="H806">
            <v>8</v>
          </cell>
          <cell r="I806">
            <v>1097</v>
          </cell>
          <cell r="J806">
            <v>8776</v>
          </cell>
          <cell r="K806">
            <v>1097</v>
          </cell>
          <cell r="L806">
            <v>8776</v>
          </cell>
        </row>
        <row r="807">
          <cell r="B807">
            <v>266</v>
          </cell>
          <cell r="C807">
            <v>0</v>
          </cell>
          <cell r="D807" t="str">
            <v>M</v>
          </cell>
          <cell r="E807" t="str">
            <v>4.4.3.12</v>
          </cell>
          <cell r="F807" t="str">
            <v xml:space="preserve">Flange cego aço DN 600 </v>
          </cell>
          <cell r="G807" t="str">
            <v>pc</v>
          </cell>
          <cell r="H807">
            <v>3</v>
          </cell>
          <cell r="I807">
            <v>823.75</v>
          </cell>
          <cell r="J807">
            <v>2471.25</v>
          </cell>
          <cell r="K807">
            <v>823.75</v>
          </cell>
          <cell r="L807">
            <v>2471.25</v>
          </cell>
        </row>
        <row r="808">
          <cell r="B808">
            <v>267</v>
          </cell>
          <cell r="C808">
            <v>0</v>
          </cell>
          <cell r="D808" t="str">
            <v>M</v>
          </cell>
          <cell r="E808" t="str">
            <v>4.4.3.13</v>
          </cell>
          <cell r="F808" t="str">
            <v>Flange cego aço DN 1000</v>
          </cell>
          <cell r="G808" t="str">
            <v>pc</v>
          </cell>
          <cell r="H808">
            <v>1</v>
          </cell>
          <cell r="I808">
            <v>1977.75</v>
          </cell>
          <cell r="J808">
            <v>1977.75</v>
          </cell>
          <cell r="K808">
            <v>1977.75</v>
          </cell>
          <cell r="L808">
            <v>1977.75</v>
          </cell>
        </row>
        <row r="809">
          <cell r="B809">
            <v>157</v>
          </cell>
          <cell r="C809">
            <v>0</v>
          </cell>
          <cell r="D809" t="str">
            <v>M</v>
          </cell>
          <cell r="E809" t="str">
            <v>3.4.1.17</v>
          </cell>
          <cell r="F809" t="str">
            <v>Flange cego FoFo PN - 10 DN 100 mm</v>
          </cell>
          <cell r="G809" t="str">
            <v>un</v>
          </cell>
          <cell r="H809">
            <v>2</v>
          </cell>
          <cell r="I809">
            <v>22.01</v>
          </cell>
          <cell r="J809">
            <v>44.02</v>
          </cell>
          <cell r="K809">
            <v>22.01</v>
          </cell>
          <cell r="L809">
            <v>44.02</v>
          </cell>
        </row>
        <row r="810">
          <cell r="B810">
            <v>3796</v>
          </cell>
          <cell r="C810">
            <v>0</v>
          </cell>
          <cell r="D810" t="str">
            <v>M</v>
          </cell>
          <cell r="E810" t="str">
            <v>8.5.12.22</v>
          </cell>
          <cell r="F810" t="str">
            <v>Flange Cego fofo pn 10 DN 200mm</v>
          </cell>
          <cell r="G810" t="str">
            <v>pç</v>
          </cell>
          <cell r="H810">
            <v>8</v>
          </cell>
          <cell r="I810">
            <v>40.369999999999997</v>
          </cell>
          <cell r="J810">
            <v>322.95999999999998</v>
          </cell>
          <cell r="K810">
            <v>40.369999999999997</v>
          </cell>
          <cell r="L810">
            <v>322.95999999999998</v>
          </cell>
        </row>
        <row r="811">
          <cell r="B811">
            <v>2433</v>
          </cell>
          <cell r="C811">
            <v>0</v>
          </cell>
          <cell r="D811" t="str">
            <v>M</v>
          </cell>
          <cell r="E811" t="str">
            <v>3.5.12.22</v>
          </cell>
          <cell r="F811" t="str">
            <v>Flange Cego Fofo PN 10 DN 250mm</v>
          </cell>
          <cell r="G811" t="str">
            <v>pç</v>
          </cell>
          <cell r="H811">
            <v>3</v>
          </cell>
          <cell r="I811">
            <v>68.42</v>
          </cell>
          <cell r="J811">
            <v>205.26</v>
          </cell>
          <cell r="K811">
            <v>68.42</v>
          </cell>
          <cell r="L811">
            <v>205.26</v>
          </cell>
        </row>
        <row r="812">
          <cell r="B812">
            <v>3511</v>
          </cell>
          <cell r="C812">
            <v>0</v>
          </cell>
          <cell r="D812" t="str">
            <v>M</v>
          </cell>
          <cell r="E812" t="str">
            <v>7.5.12.21</v>
          </cell>
          <cell r="F812" t="str">
            <v>Flange Cego fofo pn 10 DN 500mm</v>
          </cell>
          <cell r="G812" t="str">
            <v>pç</v>
          </cell>
          <cell r="H812">
            <v>1</v>
          </cell>
          <cell r="I812">
            <v>406.88</v>
          </cell>
          <cell r="J812">
            <v>406.88</v>
          </cell>
          <cell r="K812">
            <v>406.88</v>
          </cell>
          <cell r="L812">
            <v>406.88</v>
          </cell>
        </row>
        <row r="813">
          <cell r="B813">
            <v>156</v>
          </cell>
          <cell r="C813">
            <v>0</v>
          </cell>
          <cell r="D813" t="str">
            <v>M</v>
          </cell>
          <cell r="E813" t="str">
            <v>3.4.1.16</v>
          </cell>
          <cell r="F813" t="str">
            <v>Flange cego FoFo PN - 10 DN 600 mm</v>
          </cell>
          <cell r="G813" t="str">
            <v>un</v>
          </cell>
          <cell r="H813">
            <v>8</v>
          </cell>
          <cell r="I813">
            <v>607.32000000000005</v>
          </cell>
          <cell r="J813">
            <v>4858.5600000000004</v>
          </cell>
          <cell r="K813">
            <v>607.32000000000005</v>
          </cell>
          <cell r="L813">
            <v>4858.5600000000004</v>
          </cell>
        </row>
        <row r="814">
          <cell r="B814">
            <v>1355</v>
          </cell>
          <cell r="C814">
            <v>0</v>
          </cell>
          <cell r="D814" t="str">
            <v>M</v>
          </cell>
          <cell r="E814" t="str">
            <v>11.7.1.14</v>
          </cell>
          <cell r="F814" t="str">
            <v>Hidrometro velocimetrico de turbina horizontal,classe b, c/corpo  fofo p/agua, c/flanges, dn=300mm, cl.=16kgf/cm2, incl. acess. p/inst. (porcas, parafusos, arruelas, contra-flanges), c/opcao saida p/ telemetria</v>
          </cell>
          <cell r="G814" t="str">
            <v>cj</v>
          </cell>
          <cell r="H814">
            <v>1</v>
          </cell>
          <cell r="I814">
            <v>3040</v>
          </cell>
          <cell r="J814">
            <v>3040</v>
          </cell>
          <cell r="K814">
            <v>3040</v>
          </cell>
          <cell r="L814">
            <v>3040</v>
          </cell>
        </row>
        <row r="815">
          <cell r="B815">
            <v>1146</v>
          </cell>
          <cell r="C815">
            <v>0</v>
          </cell>
          <cell r="D815" t="str">
            <v>M</v>
          </cell>
          <cell r="E815" t="str">
            <v>8.4.1.14</v>
          </cell>
          <cell r="F815" t="str">
            <v>Hidrometro velocimetrico de turbina horizontal,classe b,c/corpo fofop/agua, c/flanges, dn=300mm, cl.=16kgf/cm2, incl. acess. p/inst. (porcas, parafusos, arruelas, contra-flanges), c/opcaosaida p/telemetria</v>
          </cell>
          <cell r="G815" t="str">
            <v>cj</v>
          </cell>
          <cell r="H815">
            <v>3</v>
          </cell>
          <cell r="I815">
            <v>3800</v>
          </cell>
          <cell r="J815">
            <v>11400</v>
          </cell>
          <cell r="K815">
            <v>3800</v>
          </cell>
          <cell r="L815">
            <v>11400</v>
          </cell>
        </row>
        <row r="816">
          <cell r="B816">
            <v>161</v>
          </cell>
          <cell r="C816">
            <v>0</v>
          </cell>
          <cell r="D816" t="str">
            <v>M</v>
          </cell>
          <cell r="E816" t="str">
            <v>3.4.2.1</v>
          </cell>
          <cell r="F816" t="str">
            <v>Instalação de Lonas Plásticas para decantação, inclusive suportes e elementos de fixacao, com largura do vão de 2,33 m, h= 1,20ml, ângulo de 60º com a horizontal e espaçamentos de 12 cm entre lonas. (conforme projeto).</v>
          </cell>
          <cell r="G816" t="str">
            <v>m²</v>
          </cell>
          <cell r="H816">
            <v>568</v>
          </cell>
          <cell r="I816">
            <v>149.22</v>
          </cell>
          <cell r="J816">
            <v>84756.96</v>
          </cell>
          <cell r="K816">
            <v>149.22</v>
          </cell>
          <cell r="L816">
            <v>84756.96</v>
          </cell>
        </row>
        <row r="817">
          <cell r="B817">
            <v>2081</v>
          </cell>
          <cell r="C817">
            <v>0</v>
          </cell>
          <cell r="D817" t="str">
            <v>M</v>
          </cell>
          <cell r="E817" t="str">
            <v>2.1.9.1.6</v>
          </cell>
          <cell r="F817" t="str">
            <v>Joelho 45º PVC leve DN 150mm</v>
          </cell>
          <cell r="G817" t="str">
            <v>pç</v>
          </cell>
          <cell r="H817">
            <v>162</v>
          </cell>
          <cell r="I817">
            <v>9.51</v>
          </cell>
          <cell r="J817">
            <v>1540.62</v>
          </cell>
          <cell r="K817">
            <v>9.51</v>
          </cell>
          <cell r="L817">
            <v>1540.62</v>
          </cell>
        </row>
        <row r="818">
          <cell r="B818">
            <v>2084</v>
          </cell>
          <cell r="C818">
            <v>0</v>
          </cell>
          <cell r="D818" t="str">
            <v>M</v>
          </cell>
          <cell r="E818" t="str">
            <v>2.1.9.1.9</v>
          </cell>
          <cell r="F818" t="str">
            <v>Joelho 45º PVC leve DN 200mm</v>
          </cell>
          <cell r="G818" t="str">
            <v>pç</v>
          </cell>
          <cell r="H818">
            <v>2</v>
          </cell>
          <cell r="I818">
            <v>17.38</v>
          </cell>
          <cell r="J818">
            <v>34.76</v>
          </cell>
          <cell r="K818">
            <v>17.38</v>
          </cell>
          <cell r="L818">
            <v>34.76</v>
          </cell>
        </row>
        <row r="819">
          <cell r="B819">
            <v>2838</v>
          </cell>
          <cell r="C819">
            <v>0</v>
          </cell>
          <cell r="D819" t="str">
            <v>M</v>
          </cell>
          <cell r="E819" t="str">
            <v>6.1.9.1.12</v>
          </cell>
          <cell r="F819" t="str">
            <v>Joelho 45º PVC leve DN 250mm</v>
          </cell>
          <cell r="G819" t="str">
            <v>pç</v>
          </cell>
          <cell r="H819">
            <v>2</v>
          </cell>
          <cell r="I819">
            <v>45.53</v>
          </cell>
          <cell r="J819">
            <v>91.06</v>
          </cell>
          <cell r="K819">
            <v>45.53</v>
          </cell>
          <cell r="L819">
            <v>91.06</v>
          </cell>
        </row>
        <row r="820">
          <cell r="B820">
            <v>3285</v>
          </cell>
          <cell r="C820">
            <v>0</v>
          </cell>
          <cell r="D820" t="str">
            <v>M</v>
          </cell>
          <cell r="E820" t="str">
            <v>7.1.9.1.12</v>
          </cell>
          <cell r="F820" t="str">
            <v>Joelho 45º PVC leve DN 250mm</v>
          </cell>
          <cell r="G820" t="str">
            <v>pç</v>
          </cell>
          <cell r="H820">
            <v>1</v>
          </cell>
          <cell r="I820">
            <v>22.66</v>
          </cell>
          <cell r="J820">
            <v>22.66</v>
          </cell>
          <cell r="K820">
            <v>22.66</v>
          </cell>
          <cell r="L820">
            <v>22.66</v>
          </cell>
        </row>
        <row r="821">
          <cell r="B821">
            <v>3288</v>
          </cell>
          <cell r="C821">
            <v>0</v>
          </cell>
          <cell r="D821" t="str">
            <v>M</v>
          </cell>
          <cell r="E821" t="str">
            <v>7.1.9.1.15</v>
          </cell>
          <cell r="F821" t="str">
            <v>Joelho 45º PVC leve DN 300mm</v>
          </cell>
          <cell r="G821" t="str">
            <v>pç</v>
          </cell>
          <cell r="H821">
            <v>1</v>
          </cell>
          <cell r="I821">
            <v>44.42</v>
          </cell>
          <cell r="J821">
            <v>44.42</v>
          </cell>
          <cell r="K821">
            <v>44.42</v>
          </cell>
          <cell r="L821">
            <v>44.42</v>
          </cell>
        </row>
        <row r="822">
          <cell r="B822">
            <v>2841</v>
          </cell>
          <cell r="C822">
            <v>0</v>
          </cell>
          <cell r="D822" t="str">
            <v>M</v>
          </cell>
          <cell r="E822" t="str">
            <v>6.1.9.1.15</v>
          </cell>
          <cell r="F822" t="str">
            <v>Joelho 45º PVC leve DN 350mm</v>
          </cell>
          <cell r="G822" t="str">
            <v>pç</v>
          </cell>
          <cell r="H822">
            <v>1</v>
          </cell>
          <cell r="I822">
            <v>239.87</v>
          </cell>
          <cell r="J822">
            <v>239.87</v>
          </cell>
          <cell r="K822">
            <v>239.87</v>
          </cell>
          <cell r="L822">
            <v>239.87</v>
          </cell>
        </row>
        <row r="823">
          <cell r="B823">
            <v>2087</v>
          </cell>
          <cell r="C823">
            <v>0</v>
          </cell>
          <cell r="D823" t="str">
            <v>M</v>
          </cell>
          <cell r="E823" t="str">
            <v>2.1.9.1.12</v>
          </cell>
          <cell r="F823" t="str">
            <v>Joelho 45º PVC leve DN 400mm</v>
          </cell>
          <cell r="G823" t="str">
            <v>pç</v>
          </cell>
          <cell r="H823">
            <v>2</v>
          </cell>
          <cell r="I823">
            <v>58.29</v>
          </cell>
          <cell r="J823">
            <v>116.58</v>
          </cell>
          <cell r="K823">
            <v>58.29</v>
          </cell>
          <cell r="L823">
            <v>116.58</v>
          </cell>
        </row>
        <row r="824">
          <cell r="B824">
            <v>2090</v>
          </cell>
          <cell r="C824">
            <v>0</v>
          </cell>
          <cell r="D824" t="str">
            <v>M</v>
          </cell>
          <cell r="E824" t="str">
            <v>2.1.9.1.15</v>
          </cell>
          <cell r="F824" t="str">
            <v>Joelho 45º PVC leve DN 500mm</v>
          </cell>
          <cell r="G824" t="str">
            <v>pç</v>
          </cell>
          <cell r="H824">
            <v>2</v>
          </cell>
          <cell r="I824">
            <v>116.58</v>
          </cell>
          <cell r="J824">
            <v>233.16</v>
          </cell>
          <cell r="K824">
            <v>116.58</v>
          </cell>
          <cell r="L824">
            <v>233.16</v>
          </cell>
        </row>
        <row r="825">
          <cell r="B825">
            <v>3297</v>
          </cell>
          <cell r="C825">
            <v>0</v>
          </cell>
          <cell r="D825" t="str">
            <v>M</v>
          </cell>
          <cell r="E825" t="str">
            <v>7.1.9.1.24</v>
          </cell>
          <cell r="F825" t="str">
            <v>Joelho 45º PVC leve DN 700mm</v>
          </cell>
          <cell r="G825" t="str">
            <v>pç</v>
          </cell>
          <cell r="H825">
            <v>1</v>
          </cell>
          <cell r="I825">
            <v>233.15</v>
          </cell>
          <cell r="J825">
            <v>233.15</v>
          </cell>
          <cell r="K825">
            <v>233.15</v>
          </cell>
          <cell r="L825">
            <v>233.15</v>
          </cell>
        </row>
        <row r="826">
          <cell r="B826">
            <v>2079</v>
          </cell>
          <cell r="C826">
            <v>0</v>
          </cell>
          <cell r="D826" t="str">
            <v>M</v>
          </cell>
          <cell r="E826" t="str">
            <v>2.1.9.1.4</v>
          </cell>
          <cell r="F826" t="str">
            <v>Junção 45º PVC JE NBR 10569 para rede coletora de esgoto DN 150mm</v>
          </cell>
          <cell r="G826" t="str">
            <v>pç</v>
          </cell>
          <cell r="H826">
            <v>162</v>
          </cell>
          <cell r="I826">
            <v>6.86</v>
          </cell>
          <cell r="J826">
            <v>1111.32</v>
          </cell>
          <cell r="K826">
            <v>6.86</v>
          </cell>
          <cell r="L826">
            <v>1111.32</v>
          </cell>
        </row>
        <row r="827">
          <cell r="B827">
            <v>2082</v>
          </cell>
          <cell r="C827">
            <v>0</v>
          </cell>
          <cell r="D827" t="str">
            <v>M</v>
          </cell>
          <cell r="E827" t="str">
            <v>2.1.9.1.7</v>
          </cell>
          <cell r="F827" t="str">
            <v>Junção 45º PVC JE NBR 10569 para rede coletora de esgoto DN 200mm</v>
          </cell>
          <cell r="G827" t="str">
            <v>pç</v>
          </cell>
          <cell r="H827">
            <v>2</v>
          </cell>
          <cell r="I827">
            <v>11.38</v>
          </cell>
          <cell r="J827">
            <v>22.76</v>
          </cell>
          <cell r="K827">
            <v>11.38</v>
          </cell>
          <cell r="L827">
            <v>22.76</v>
          </cell>
        </row>
        <row r="828">
          <cell r="B828">
            <v>2836</v>
          </cell>
          <cell r="C828">
            <v>0</v>
          </cell>
          <cell r="D828" t="str">
            <v>M</v>
          </cell>
          <cell r="E828" t="str">
            <v>6.1.9.1.10</v>
          </cell>
          <cell r="F828" t="str">
            <v>Junção 45º PVC JE NBR 10569 para rede coletora de esgoto DN 200mm</v>
          </cell>
          <cell r="G828" t="str">
            <v>pç</v>
          </cell>
          <cell r="H828">
            <v>2</v>
          </cell>
          <cell r="I828">
            <v>11.38</v>
          </cell>
          <cell r="J828">
            <v>22.76</v>
          </cell>
          <cell r="K828">
            <v>11.38</v>
          </cell>
          <cell r="L828">
            <v>22.76</v>
          </cell>
        </row>
        <row r="829">
          <cell r="B829">
            <v>3283</v>
          </cell>
          <cell r="C829">
            <v>0</v>
          </cell>
          <cell r="D829" t="str">
            <v>M</v>
          </cell>
          <cell r="E829" t="str">
            <v>7.1.9.1.10</v>
          </cell>
          <cell r="F829" t="str">
            <v>Junção 45º PVC JE NBR 10569 para rede coletora de esgoto DN 250mm</v>
          </cell>
          <cell r="G829" t="str">
            <v>pç</v>
          </cell>
          <cell r="H829">
            <v>1</v>
          </cell>
          <cell r="I829">
            <v>33.18</v>
          </cell>
          <cell r="J829">
            <v>33.18</v>
          </cell>
          <cell r="K829">
            <v>33.18</v>
          </cell>
          <cell r="L829">
            <v>33.18</v>
          </cell>
        </row>
        <row r="830">
          <cell r="B830">
            <v>3286</v>
          </cell>
          <cell r="C830">
            <v>0</v>
          </cell>
          <cell r="D830" t="str">
            <v>M</v>
          </cell>
          <cell r="E830" t="str">
            <v>7.1.9.1.13</v>
          </cell>
          <cell r="F830" t="str">
            <v>Junção 45º PVC JE NBR 10569 para rede coletora de esgoto DN 300mm</v>
          </cell>
          <cell r="G830" t="str">
            <v>pç</v>
          </cell>
          <cell r="H830">
            <v>1</v>
          </cell>
          <cell r="I830">
            <v>54.27</v>
          </cell>
          <cell r="J830">
            <v>54.27</v>
          </cell>
          <cell r="K830">
            <v>54.27</v>
          </cell>
          <cell r="L830">
            <v>54.27</v>
          </cell>
        </row>
        <row r="831">
          <cell r="B831">
            <v>2839</v>
          </cell>
          <cell r="C831">
            <v>0</v>
          </cell>
          <cell r="D831" t="str">
            <v>M</v>
          </cell>
          <cell r="E831" t="str">
            <v>6.1.9.1.13</v>
          </cell>
          <cell r="F831" t="str">
            <v>Junção 45º PVC JE NBR 10569 para rede coletora de esgoto DN 350mm</v>
          </cell>
          <cell r="G831" t="str">
            <v>pç</v>
          </cell>
          <cell r="H831">
            <v>1</v>
          </cell>
          <cell r="I831">
            <v>79.790000000000006</v>
          </cell>
          <cell r="J831">
            <v>79.790000000000006</v>
          </cell>
          <cell r="K831">
            <v>79.790000000000006</v>
          </cell>
          <cell r="L831">
            <v>79.790000000000006</v>
          </cell>
        </row>
        <row r="832">
          <cell r="B832">
            <v>2085</v>
          </cell>
          <cell r="C832">
            <v>0</v>
          </cell>
          <cell r="D832" t="str">
            <v>M</v>
          </cell>
          <cell r="E832" t="str">
            <v>2.1.9.1.10</v>
          </cell>
          <cell r="F832" t="str">
            <v>Junção 45º PVC JE NBR 10569 para rede coletora de esgoto DN 400mm</v>
          </cell>
          <cell r="G832" t="str">
            <v>pç</v>
          </cell>
          <cell r="H832">
            <v>2</v>
          </cell>
          <cell r="I832">
            <v>108.32</v>
          </cell>
          <cell r="J832">
            <v>216.64</v>
          </cell>
          <cell r="K832">
            <v>108.32</v>
          </cell>
          <cell r="L832">
            <v>216.64</v>
          </cell>
        </row>
        <row r="833">
          <cell r="B833">
            <v>2088</v>
          </cell>
          <cell r="C833">
            <v>0</v>
          </cell>
          <cell r="D833" t="str">
            <v>M</v>
          </cell>
          <cell r="E833" t="str">
            <v>2.1.9.1.13</v>
          </cell>
          <cell r="F833" t="str">
            <v>Junção 45º PVC JE NBR 10569 para rede coletora de esgoto DN 500mm</v>
          </cell>
          <cell r="G833" t="str">
            <v>pç</v>
          </cell>
          <cell r="H833">
            <v>2</v>
          </cell>
          <cell r="I833">
            <v>272.01</v>
          </cell>
          <cell r="J833">
            <v>544.02</v>
          </cell>
          <cell r="K833">
            <v>272.01</v>
          </cell>
          <cell r="L833">
            <v>544.02</v>
          </cell>
        </row>
        <row r="834">
          <cell r="B834">
            <v>3295</v>
          </cell>
          <cell r="C834">
            <v>0</v>
          </cell>
          <cell r="D834" t="str">
            <v>M</v>
          </cell>
          <cell r="E834" t="str">
            <v>7.1.9.1.22</v>
          </cell>
          <cell r="F834" t="str">
            <v>Junção 45º PVC JE NBR 10569 para rede coletora de esgoto DN 700mm</v>
          </cell>
          <cell r="G834" t="str">
            <v>pç</v>
          </cell>
          <cell r="H834">
            <v>1</v>
          </cell>
          <cell r="I834">
            <v>544.02</v>
          </cell>
          <cell r="J834">
            <v>544.02</v>
          </cell>
          <cell r="K834">
            <v>544.02</v>
          </cell>
          <cell r="L834">
            <v>544.02</v>
          </cell>
        </row>
        <row r="835">
          <cell r="B835">
            <v>699</v>
          </cell>
          <cell r="C835">
            <v>0</v>
          </cell>
          <cell r="D835" t="str">
            <v>M</v>
          </cell>
          <cell r="E835" t="str">
            <v>7.3.4.2.14</v>
          </cell>
          <cell r="F835" t="str">
            <v xml:space="preserve">Junta de Desmontagem FºFº DN 200mm </v>
          </cell>
          <cell r="G835" t="str">
            <v>pç</v>
          </cell>
          <cell r="H835">
            <v>4</v>
          </cell>
          <cell r="I835">
            <v>360</v>
          </cell>
          <cell r="J835">
            <v>1440</v>
          </cell>
          <cell r="K835">
            <v>360</v>
          </cell>
          <cell r="L835">
            <v>1440</v>
          </cell>
        </row>
        <row r="836">
          <cell r="B836">
            <v>4216</v>
          </cell>
          <cell r="C836">
            <v>0</v>
          </cell>
          <cell r="D836" t="str">
            <v>M</v>
          </cell>
          <cell r="E836" t="str">
            <v>10.7.2.1.10</v>
          </cell>
          <cell r="F836" t="str">
            <v>Junta de Desmontagem fofo PN 10 DN 200mm</v>
          </cell>
          <cell r="G836" t="str">
            <v>pc</v>
          </cell>
          <cell r="H836">
            <v>16</v>
          </cell>
          <cell r="I836">
            <v>450</v>
          </cell>
          <cell r="J836">
            <v>7200</v>
          </cell>
          <cell r="K836">
            <v>450</v>
          </cell>
          <cell r="L836">
            <v>7200</v>
          </cell>
        </row>
        <row r="837">
          <cell r="B837">
            <v>548</v>
          </cell>
          <cell r="C837">
            <v>0</v>
          </cell>
          <cell r="D837" t="str">
            <v>M</v>
          </cell>
          <cell r="E837" t="str">
            <v>7.2.4.2.26</v>
          </cell>
          <cell r="F837" t="str">
            <v>Junta de Desmontagem F°Fº DN 250mm</v>
          </cell>
          <cell r="G837" t="str">
            <v>pç</v>
          </cell>
          <cell r="H837">
            <v>2</v>
          </cell>
          <cell r="I837">
            <v>480</v>
          </cell>
          <cell r="J837">
            <v>960</v>
          </cell>
          <cell r="K837">
            <v>480</v>
          </cell>
          <cell r="L837">
            <v>960</v>
          </cell>
        </row>
        <row r="838">
          <cell r="B838">
            <v>2428</v>
          </cell>
          <cell r="C838">
            <v>0</v>
          </cell>
          <cell r="D838" t="str">
            <v>M</v>
          </cell>
          <cell r="E838" t="str">
            <v>3.5.12.17</v>
          </cell>
          <cell r="F838" t="str">
            <v>Junta de desmontagem Travada FoFo JDTA DN 100mm</v>
          </cell>
          <cell r="G838" t="str">
            <v>pç</v>
          </cell>
          <cell r="H838">
            <v>6</v>
          </cell>
          <cell r="I838">
            <v>200</v>
          </cell>
          <cell r="J838">
            <v>1200</v>
          </cell>
          <cell r="K838">
            <v>200</v>
          </cell>
          <cell r="L838">
            <v>1200</v>
          </cell>
        </row>
        <row r="839">
          <cell r="B839">
            <v>3155</v>
          </cell>
          <cell r="C839">
            <v>0</v>
          </cell>
          <cell r="D839" t="str">
            <v>M</v>
          </cell>
          <cell r="E839" t="str">
            <v>6.5.12.16</v>
          </cell>
          <cell r="F839" t="str">
            <v>Junta de desmontagem Travada FoFo JDTA DN 150mm</v>
          </cell>
          <cell r="G839" t="str">
            <v>pç</v>
          </cell>
          <cell r="H839">
            <v>6</v>
          </cell>
          <cell r="I839">
            <v>325</v>
          </cell>
          <cell r="J839">
            <v>1950</v>
          </cell>
          <cell r="K839">
            <v>325</v>
          </cell>
          <cell r="L839">
            <v>1950</v>
          </cell>
        </row>
        <row r="840">
          <cell r="B840">
            <v>2427</v>
          </cell>
          <cell r="C840">
            <v>0</v>
          </cell>
          <cell r="D840" t="str">
            <v>M</v>
          </cell>
          <cell r="E840" t="str">
            <v>3.5.12.16</v>
          </cell>
          <cell r="F840" t="str">
            <v>Junta de desmontagem Travada FoFo JDTA DN 200mm</v>
          </cell>
          <cell r="G840" t="str">
            <v>pç</v>
          </cell>
          <cell r="H840">
            <v>5</v>
          </cell>
          <cell r="I840">
            <v>450</v>
          </cell>
          <cell r="J840">
            <v>2250</v>
          </cell>
          <cell r="K840">
            <v>450</v>
          </cell>
          <cell r="L840">
            <v>2250</v>
          </cell>
        </row>
        <row r="841">
          <cell r="B841">
            <v>3505</v>
          </cell>
          <cell r="C841">
            <v>0</v>
          </cell>
          <cell r="D841" t="str">
            <v>M</v>
          </cell>
          <cell r="E841" t="str">
            <v>7.5.12.15</v>
          </cell>
          <cell r="F841" t="str">
            <v>Junta de desmontagem Travada FoFo JDTA DN 400mm</v>
          </cell>
          <cell r="G841" t="str">
            <v>pç</v>
          </cell>
          <cell r="H841">
            <v>2</v>
          </cell>
          <cell r="I841">
            <v>1400</v>
          </cell>
          <cell r="J841">
            <v>2800</v>
          </cell>
          <cell r="K841">
            <v>1400</v>
          </cell>
          <cell r="L841">
            <v>2800</v>
          </cell>
        </row>
        <row r="842">
          <cell r="B842">
            <v>264</v>
          </cell>
          <cell r="C842">
            <v>0</v>
          </cell>
          <cell r="D842" t="str">
            <v>M</v>
          </cell>
          <cell r="E842" t="str">
            <v>4.4.3.10</v>
          </cell>
          <cell r="F842" t="str">
            <v xml:space="preserve">Junta de montagem tipo Gibault aço DN 600 </v>
          </cell>
          <cell r="G842" t="str">
            <v>pc</v>
          </cell>
          <cell r="H842">
            <v>2</v>
          </cell>
          <cell r="I842">
            <v>444.74</v>
          </cell>
          <cell r="J842">
            <v>889.48</v>
          </cell>
          <cell r="K842">
            <v>444.74</v>
          </cell>
          <cell r="L842">
            <v>889.48</v>
          </cell>
        </row>
        <row r="843">
          <cell r="B843">
            <v>155</v>
          </cell>
          <cell r="C843">
            <v>0</v>
          </cell>
          <cell r="D843" t="str">
            <v>M</v>
          </cell>
          <cell r="E843" t="str">
            <v>3.4.1.15</v>
          </cell>
          <cell r="F843" t="str">
            <v>Junta Gibault FoFo, DN 100   9,000 kg</v>
          </cell>
          <cell r="G843" t="str">
            <v>un</v>
          </cell>
          <cell r="H843">
            <v>1</v>
          </cell>
          <cell r="I843">
            <v>28.8</v>
          </cell>
          <cell r="J843">
            <v>28.8</v>
          </cell>
          <cell r="K843">
            <v>28.8</v>
          </cell>
          <cell r="L843">
            <v>28.8</v>
          </cell>
        </row>
        <row r="844">
          <cell r="B844">
            <v>1140</v>
          </cell>
          <cell r="C844">
            <v>0</v>
          </cell>
          <cell r="D844" t="str">
            <v>M</v>
          </cell>
          <cell r="E844" t="str">
            <v>8.4.1.8</v>
          </cell>
          <cell r="F844" t="str">
            <v>Junta Gibault fofo dn 300 34,000 kg</v>
          </cell>
          <cell r="G844" t="str">
            <v>pc</v>
          </cell>
          <cell r="H844">
            <v>8</v>
          </cell>
          <cell r="I844">
            <v>118.46</v>
          </cell>
          <cell r="J844">
            <v>947.68</v>
          </cell>
          <cell r="K844">
            <v>118.46</v>
          </cell>
          <cell r="L844">
            <v>947.68</v>
          </cell>
        </row>
        <row r="845">
          <cell r="B845">
            <v>265</v>
          </cell>
          <cell r="C845">
            <v>0</v>
          </cell>
          <cell r="D845" t="str">
            <v>M</v>
          </cell>
          <cell r="E845" t="str">
            <v>4.4.3.11</v>
          </cell>
          <cell r="F845" t="str">
            <v xml:space="preserve">Junta tipo dresser aço DN 1000 </v>
          </cell>
          <cell r="G845" t="str">
            <v>pc</v>
          </cell>
          <cell r="H845">
            <v>1</v>
          </cell>
          <cell r="I845">
            <v>1920</v>
          </cell>
          <cell r="J845">
            <v>1920</v>
          </cell>
          <cell r="K845">
            <v>1920</v>
          </cell>
          <cell r="L845">
            <v>1920</v>
          </cell>
        </row>
        <row r="846">
          <cell r="B846">
            <v>1408</v>
          </cell>
          <cell r="C846">
            <v>0</v>
          </cell>
          <cell r="D846" t="str">
            <v>M</v>
          </cell>
          <cell r="E846" t="str">
            <v>12.5.5</v>
          </cell>
          <cell r="F846" t="str">
            <v>Luva FoFo JGS DN 100 5,400 kg</v>
          </cell>
          <cell r="G846" t="str">
            <v>pç</v>
          </cell>
          <cell r="H846">
            <v>4</v>
          </cell>
          <cell r="I846">
            <v>34.03</v>
          </cell>
          <cell r="J846">
            <v>136.12</v>
          </cell>
          <cell r="K846">
            <v>34.03</v>
          </cell>
          <cell r="L846">
            <v>136.12</v>
          </cell>
        </row>
        <row r="847">
          <cell r="B847">
            <v>1498</v>
          </cell>
          <cell r="C847">
            <v>0</v>
          </cell>
          <cell r="D847" t="str">
            <v>M</v>
          </cell>
          <cell r="E847" t="str">
            <v>13.5.12</v>
          </cell>
          <cell r="F847" t="str">
            <v>Luva em fofo JGS pn10 DN 100 11,800 kg</v>
          </cell>
          <cell r="G847" t="str">
            <v>pç</v>
          </cell>
          <cell r="H847">
            <v>4</v>
          </cell>
          <cell r="I847">
            <v>34.03</v>
          </cell>
          <cell r="J847">
            <v>136.12</v>
          </cell>
          <cell r="K847">
            <v>34.03</v>
          </cell>
          <cell r="L847">
            <v>136.12</v>
          </cell>
        </row>
        <row r="848">
          <cell r="B848">
            <v>1499</v>
          </cell>
          <cell r="C848">
            <v>0</v>
          </cell>
          <cell r="D848" t="str">
            <v>M</v>
          </cell>
          <cell r="E848" t="str">
            <v>13.5.13</v>
          </cell>
          <cell r="F848" t="str">
            <v>Luva em fofo JGS pn10 DN 150 18,700 kg</v>
          </cell>
          <cell r="G848" t="str">
            <v>pç</v>
          </cell>
          <cell r="H848">
            <v>3</v>
          </cell>
          <cell r="I848">
            <v>45.7</v>
          </cell>
          <cell r="J848">
            <v>137.1</v>
          </cell>
          <cell r="K848">
            <v>45.7</v>
          </cell>
          <cell r="L848">
            <v>137.1</v>
          </cell>
        </row>
        <row r="849">
          <cell r="B849">
            <v>1410</v>
          </cell>
          <cell r="C849">
            <v>0</v>
          </cell>
          <cell r="D849" t="str">
            <v>M</v>
          </cell>
          <cell r="E849" t="str">
            <v>12.5.7</v>
          </cell>
          <cell r="F849" t="str">
            <v>Luva FoFo JGS DN 300 46,300 kg</v>
          </cell>
          <cell r="G849" t="str">
            <v>pç</v>
          </cell>
          <cell r="H849">
            <v>1</v>
          </cell>
          <cell r="I849">
            <v>121.06</v>
          </cell>
          <cell r="J849">
            <v>121.06</v>
          </cell>
          <cell r="K849">
            <v>121.06</v>
          </cell>
          <cell r="L849">
            <v>121.06</v>
          </cell>
        </row>
        <row r="850">
          <cell r="B850">
            <v>440</v>
          </cell>
          <cell r="C850">
            <v>0</v>
          </cell>
          <cell r="D850" t="str">
            <v>M</v>
          </cell>
          <cell r="E850" t="str">
            <v>7.1.6.16</v>
          </cell>
          <cell r="F850" t="str">
            <v>Luva de correr c/ bolsas jm FoFo DN 500 je  172,300kg</v>
          </cell>
          <cell r="G850" t="str">
            <v>pc</v>
          </cell>
          <cell r="H850">
            <v>1</v>
          </cell>
          <cell r="I850">
            <v>1206.0999999999999</v>
          </cell>
          <cell r="J850">
            <v>1206.0999999999999</v>
          </cell>
          <cell r="K850">
            <v>1206.0999999999999</v>
          </cell>
          <cell r="L850">
            <v>1206.0999999999999</v>
          </cell>
        </row>
        <row r="851">
          <cell r="B851">
            <v>698</v>
          </cell>
          <cell r="C851">
            <v>0</v>
          </cell>
          <cell r="D851" t="str">
            <v>M</v>
          </cell>
          <cell r="E851" t="str">
            <v>7.3.4.2.13</v>
          </cell>
          <cell r="F851" t="str">
            <v>Medidor de vazão tipo turbina, sistema de medição por contador mecânico/transmissor eletro - ótico p/ PLC DN 200mm FºFº</v>
          </cell>
          <cell r="G851" t="str">
            <v>pç</v>
          </cell>
          <cell r="H851">
            <v>2</v>
          </cell>
          <cell r="I851">
            <v>3640</v>
          </cell>
          <cell r="J851">
            <v>7280</v>
          </cell>
          <cell r="K851">
            <v>3640</v>
          </cell>
          <cell r="L851">
            <v>7280</v>
          </cell>
        </row>
        <row r="852">
          <cell r="B852">
            <v>547</v>
          </cell>
          <cell r="C852">
            <v>0</v>
          </cell>
          <cell r="D852" t="str">
            <v>M</v>
          </cell>
          <cell r="E852" t="str">
            <v>7.2.4.2.25</v>
          </cell>
          <cell r="F852" t="str">
            <v>Medidor de vazão tipo turbina, sistema de medição por contador mecânico/transmissor eletro - ótico p/ PLC DN 250mm FºFº</v>
          </cell>
          <cell r="G852" t="str">
            <v>pç</v>
          </cell>
          <cell r="H852">
            <v>1</v>
          </cell>
          <cell r="I852">
            <v>4960</v>
          </cell>
          <cell r="J852">
            <v>4960</v>
          </cell>
          <cell r="K852">
            <v>4960</v>
          </cell>
          <cell r="L852">
            <v>4960</v>
          </cell>
        </row>
        <row r="853">
          <cell r="B853">
            <v>1598</v>
          </cell>
          <cell r="C853">
            <v>0</v>
          </cell>
          <cell r="D853" t="str">
            <v>M</v>
          </cell>
          <cell r="E853" t="str">
            <v>15.1.2.1</v>
          </cell>
          <cell r="F853" t="str">
            <v>Montagem de instalações elétricas</v>
          </cell>
          <cell r="G853" t="str">
            <v>un</v>
          </cell>
          <cell r="H853">
            <v>1</v>
          </cell>
          <cell r="I853">
            <v>259.14999999999998</v>
          </cell>
          <cell r="J853">
            <v>259.14999999999998</v>
          </cell>
          <cell r="K853">
            <v>259.14999999999998</v>
          </cell>
          <cell r="L853">
            <v>259.14999999999998</v>
          </cell>
        </row>
        <row r="854">
          <cell r="B854">
            <v>1688</v>
          </cell>
          <cell r="C854">
            <v>0</v>
          </cell>
          <cell r="D854" t="str">
            <v>M</v>
          </cell>
          <cell r="E854" t="str">
            <v>15.4.2.1</v>
          </cell>
          <cell r="F854" t="str">
            <v>Montagem de instalações elétricas</v>
          </cell>
          <cell r="G854" t="str">
            <v>un</v>
          </cell>
          <cell r="H854">
            <v>1</v>
          </cell>
          <cell r="I854">
            <v>8727.77</v>
          </cell>
          <cell r="J854">
            <v>8727.77</v>
          </cell>
          <cell r="K854">
            <v>8727.77</v>
          </cell>
          <cell r="L854">
            <v>8727.77</v>
          </cell>
        </row>
        <row r="855">
          <cell r="B855">
            <v>1733</v>
          </cell>
          <cell r="C855">
            <v>0</v>
          </cell>
          <cell r="D855" t="str">
            <v>M</v>
          </cell>
          <cell r="E855" t="str">
            <v>15.5.2.1</v>
          </cell>
          <cell r="F855" t="str">
            <v>Montagem de enstalações elétricas</v>
          </cell>
          <cell r="G855" t="str">
            <v>un</v>
          </cell>
          <cell r="H855">
            <v>1</v>
          </cell>
          <cell r="I855">
            <v>10721.56</v>
          </cell>
          <cell r="J855">
            <v>10721.56</v>
          </cell>
          <cell r="K855">
            <v>10721.56</v>
          </cell>
          <cell r="L855">
            <v>10721.56</v>
          </cell>
        </row>
        <row r="856">
          <cell r="B856">
            <v>1677</v>
          </cell>
          <cell r="C856">
            <v>0</v>
          </cell>
          <cell r="D856" t="str">
            <v>M</v>
          </cell>
          <cell r="E856" t="str">
            <v>15.3.2.1</v>
          </cell>
          <cell r="F856" t="str">
            <v>Montagem de instalações elétricas</v>
          </cell>
          <cell r="G856" t="str">
            <v>un</v>
          </cell>
          <cell r="H856">
            <v>1</v>
          </cell>
          <cell r="I856">
            <v>12078.82</v>
          </cell>
          <cell r="J856">
            <v>12078.82</v>
          </cell>
          <cell r="K856">
            <v>12078.82</v>
          </cell>
          <cell r="L856">
            <v>12078.82</v>
          </cell>
        </row>
        <row r="857">
          <cell r="B857">
            <v>1774</v>
          </cell>
          <cell r="C857">
            <v>0</v>
          </cell>
          <cell r="D857" t="str">
            <v>M</v>
          </cell>
          <cell r="E857" t="str">
            <v>15.6.2.1</v>
          </cell>
          <cell r="F857" t="str">
            <v>Montagem da instalações elétricas</v>
          </cell>
          <cell r="G857" t="str">
            <v>un</v>
          </cell>
          <cell r="H857">
            <v>1</v>
          </cell>
          <cell r="I857">
            <v>73974.86</v>
          </cell>
          <cell r="J857">
            <v>73974.86</v>
          </cell>
          <cell r="K857">
            <v>73974.86</v>
          </cell>
          <cell r="L857">
            <v>73974.86</v>
          </cell>
        </row>
        <row r="858">
          <cell r="B858">
            <v>4322</v>
          </cell>
          <cell r="C858">
            <v>0</v>
          </cell>
          <cell r="D858" t="str">
            <v>M</v>
          </cell>
          <cell r="E858" t="str">
            <v>12.1.1.2.1</v>
          </cell>
          <cell r="F858" t="str">
            <v>Montagem e instalação da Subestação</v>
          </cell>
          <cell r="G858" t="str">
            <v>un</v>
          </cell>
          <cell r="H858">
            <v>2</v>
          </cell>
          <cell r="I858">
            <v>19262.79</v>
          </cell>
          <cell r="J858">
            <v>38525.58</v>
          </cell>
          <cell r="K858">
            <v>19262.79</v>
          </cell>
          <cell r="L858">
            <v>38525.58</v>
          </cell>
        </row>
        <row r="859">
          <cell r="B859">
            <v>3806</v>
          </cell>
          <cell r="C859">
            <v>0</v>
          </cell>
          <cell r="D859" t="str">
            <v>M</v>
          </cell>
          <cell r="E859" t="str">
            <v>8.5.16.1</v>
          </cell>
          <cell r="F859" t="str">
            <v>Montagem e instalação de conjunto moto-bomba submersível (eixo vertical) em poços tubulares, potência maior que  30 CV</v>
          </cell>
          <cell r="G859" t="str">
            <v>un</v>
          </cell>
          <cell r="H859">
            <v>4</v>
          </cell>
          <cell r="I859">
            <v>6400.4</v>
          </cell>
          <cell r="J859">
            <v>25601.599999999999</v>
          </cell>
          <cell r="K859">
            <v>6400.4</v>
          </cell>
          <cell r="L859">
            <v>25601.599999999999</v>
          </cell>
        </row>
        <row r="860">
          <cell r="B860">
            <v>3171</v>
          </cell>
          <cell r="C860">
            <v>0</v>
          </cell>
          <cell r="D860" t="str">
            <v>M</v>
          </cell>
          <cell r="E860" t="str">
            <v>6.5.16.1</v>
          </cell>
          <cell r="F860" t="str">
            <v>Montagem e instalação de conjunto moto-bomba submersível (eixo vertical) em poços tubulares, potência maior que  30 CV</v>
          </cell>
          <cell r="G860" t="str">
            <v>un</v>
          </cell>
          <cell r="H860">
            <v>2</v>
          </cell>
          <cell r="I860">
            <v>6400.4</v>
          </cell>
          <cell r="J860">
            <v>12800.8</v>
          </cell>
          <cell r="K860">
            <v>6400.4</v>
          </cell>
          <cell r="L860">
            <v>12800.8</v>
          </cell>
        </row>
        <row r="861">
          <cell r="B861">
            <v>2739</v>
          </cell>
          <cell r="C861">
            <v>0</v>
          </cell>
          <cell r="D861" t="str">
            <v>M</v>
          </cell>
          <cell r="E861" t="str">
            <v>4.5.16.1</v>
          </cell>
          <cell r="F861" t="str">
            <v>Montagem e instalação de conjunto moto-bomba submersível (eixo vertical) em poços tubulares, potência maior que  30 CV</v>
          </cell>
          <cell r="G861" t="str">
            <v>un</v>
          </cell>
          <cell r="H861">
            <v>2</v>
          </cell>
          <cell r="I861">
            <v>11131.2</v>
          </cell>
          <cell r="J861">
            <v>22262.400000000001</v>
          </cell>
          <cell r="K861">
            <v>11131.2</v>
          </cell>
          <cell r="L861">
            <v>22262.400000000001</v>
          </cell>
        </row>
        <row r="862">
          <cell r="B862">
            <v>2443</v>
          </cell>
          <cell r="C862">
            <v>0</v>
          </cell>
          <cell r="D862" t="str">
            <v>M</v>
          </cell>
          <cell r="E862" t="str">
            <v>3.5.16.1</v>
          </cell>
          <cell r="F862" t="str">
            <v>Montagem e instalação de conjunto moto-bomba submersível (eixo vertical) em poços tubulares, potência maior que  30 CV</v>
          </cell>
          <cell r="G862" t="str">
            <v>un</v>
          </cell>
          <cell r="H862">
            <v>2</v>
          </cell>
          <cell r="I862">
            <v>16696.8</v>
          </cell>
          <cell r="J862">
            <v>33393.599999999999</v>
          </cell>
          <cell r="K862">
            <v>16696.8</v>
          </cell>
          <cell r="L862">
            <v>33393.599999999999</v>
          </cell>
        </row>
        <row r="863">
          <cell r="B863">
            <v>3521</v>
          </cell>
          <cell r="C863">
            <v>0</v>
          </cell>
          <cell r="D863" t="str">
            <v>M</v>
          </cell>
          <cell r="E863" t="str">
            <v>7.5.16.1</v>
          </cell>
          <cell r="F863" t="str">
            <v>Montagem e instalação de conjunto moto-bomba submersível (eixo vertical) em poços tubulares, potência maior que  30 CV</v>
          </cell>
          <cell r="G863" t="str">
            <v>un</v>
          </cell>
          <cell r="H863">
            <v>2</v>
          </cell>
          <cell r="I863">
            <v>36463.199999999997</v>
          </cell>
          <cell r="J863">
            <v>72926.399999999994</v>
          </cell>
          <cell r="K863">
            <v>36463.199999999997</v>
          </cell>
          <cell r="L863">
            <v>72926.399999999994</v>
          </cell>
        </row>
        <row r="864">
          <cell r="B864">
            <v>2162</v>
          </cell>
          <cell r="C864">
            <v>0</v>
          </cell>
          <cell r="D864" t="str">
            <v>M</v>
          </cell>
          <cell r="E864" t="str">
            <v>2.4.2.1</v>
          </cell>
          <cell r="F864" t="str">
            <v>Montagem e instalação de conjunto moto-bomba submersível (eixo vertical) em poços tubulares, potência maior que  30 CV</v>
          </cell>
          <cell r="G864" t="str">
            <v>un</v>
          </cell>
          <cell r="H864">
            <v>1</v>
          </cell>
          <cell r="I864">
            <v>61987.44</v>
          </cell>
          <cell r="J864">
            <v>61987.44</v>
          </cell>
          <cell r="K864">
            <v>61987.44</v>
          </cell>
          <cell r="L864">
            <v>61987.44</v>
          </cell>
        </row>
        <row r="865">
          <cell r="B865">
            <v>5394</v>
          </cell>
          <cell r="C865">
            <v>0</v>
          </cell>
          <cell r="D865" t="str">
            <v>M</v>
          </cell>
          <cell r="E865" t="str">
            <v>12.6.3.2.1</v>
          </cell>
          <cell r="F865" t="str">
            <v>Montagem e instalação de materiais e equipamentos eletricos</v>
          </cell>
          <cell r="G865" t="str">
            <v>un</v>
          </cell>
          <cell r="H865">
            <v>2</v>
          </cell>
          <cell r="I865">
            <v>21326.99</v>
          </cell>
          <cell r="J865">
            <v>42653.98</v>
          </cell>
          <cell r="K865">
            <v>21326.99</v>
          </cell>
          <cell r="L865">
            <v>42653.98</v>
          </cell>
        </row>
        <row r="866">
          <cell r="B866">
            <v>4936</v>
          </cell>
          <cell r="C866">
            <v>0</v>
          </cell>
          <cell r="D866" t="str">
            <v>M</v>
          </cell>
          <cell r="E866" t="str">
            <v>12.4.3.2.1</v>
          </cell>
          <cell r="F866" t="str">
            <v>Montagem e instalação de materiais e equipamentos eletricos</v>
          </cell>
          <cell r="G866" t="str">
            <v>un</v>
          </cell>
          <cell r="H866">
            <v>1</v>
          </cell>
          <cell r="I866">
            <v>21430.94</v>
          </cell>
          <cell r="J866">
            <v>21430.94</v>
          </cell>
          <cell r="K866">
            <v>21430.94</v>
          </cell>
          <cell r="L866">
            <v>21430.94</v>
          </cell>
        </row>
        <row r="867">
          <cell r="B867">
            <v>4712</v>
          </cell>
          <cell r="C867">
            <v>0</v>
          </cell>
          <cell r="D867" t="str">
            <v>M</v>
          </cell>
          <cell r="E867" t="str">
            <v>12.3.3.2.1</v>
          </cell>
          <cell r="F867" t="str">
            <v>Montagem e instalação de materiais e equipamentos eletricos</v>
          </cell>
          <cell r="G867" t="str">
            <v>un</v>
          </cell>
          <cell r="H867">
            <v>1</v>
          </cell>
          <cell r="I867">
            <v>27648.53</v>
          </cell>
          <cell r="J867">
            <v>27648.53</v>
          </cell>
          <cell r="K867">
            <v>27648.53</v>
          </cell>
          <cell r="L867">
            <v>27648.53</v>
          </cell>
        </row>
        <row r="868">
          <cell r="B868">
            <v>4486</v>
          </cell>
          <cell r="C868">
            <v>0</v>
          </cell>
          <cell r="D868" t="str">
            <v>M</v>
          </cell>
          <cell r="E868" t="str">
            <v>12.2.3.2.1</v>
          </cell>
          <cell r="F868" t="str">
            <v>Montagem e instalação de materiais e equipamentos eletricos</v>
          </cell>
          <cell r="G868" t="str">
            <v>un</v>
          </cell>
          <cell r="H868">
            <v>1</v>
          </cell>
          <cell r="I868">
            <v>27746.29</v>
          </cell>
          <cell r="J868">
            <v>27746.29</v>
          </cell>
          <cell r="K868">
            <v>27746.29</v>
          </cell>
          <cell r="L868">
            <v>27746.29</v>
          </cell>
        </row>
        <row r="869">
          <cell r="B869">
            <v>4354</v>
          </cell>
          <cell r="C869">
            <v>0</v>
          </cell>
          <cell r="D869" t="str">
            <v>M</v>
          </cell>
          <cell r="E869" t="str">
            <v>12.1.3.2.1</v>
          </cell>
          <cell r="F869" t="str">
            <v>Montagem e instalação de materiais e equipamentos eletricos</v>
          </cell>
          <cell r="G869" t="str">
            <v>un</v>
          </cell>
          <cell r="H869">
            <v>2</v>
          </cell>
          <cell r="I869">
            <v>52646.96</v>
          </cell>
          <cell r="J869">
            <v>105293.92</v>
          </cell>
          <cell r="K869">
            <v>52646.96</v>
          </cell>
          <cell r="L869">
            <v>105293.92</v>
          </cell>
        </row>
        <row r="870">
          <cell r="B870">
            <v>5531</v>
          </cell>
          <cell r="C870">
            <v>0</v>
          </cell>
          <cell r="D870" t="str">
            <v>M</v>
          </cell>
          <cell r="E870" t="str">
            <v>12.6.4.2.1</v>
          </cell>
          <cell r="F870" t="str">
            <v>Montagem e instalação de materiais eletricos</v>
          </cell>
          <cell r="G870" t="str">
            <v>un</v>
          </cell>
          <cell r="H870">
            <v>2</v>
          </cell>
          <cell r="I870">
            <v>15342.54</v>
          </cell>
          <cell r="J870">
            <v>30685.08</v>
          </cell>
          <cell r="K870">
            <v>15342.54</v>
          </cell>
          <cell r="L870">
            <v>30685.08</v>
          </cell>
        </row>
        <row r="871">
          <cell r="B871">
            <v>5072</v>
          </cell>
          <cell r="C871">
            <v>0</v>
          </cell>
          <cell r="D871" t="str">
            <v>M</v>
          </cell>
          <cell r="E871" t="str">
            <v>12.4.4.2.1</v>
          </cell>
          <cell r="F871" t="str">
            <v>Montagem e instalação de materiais eletricos</v>
          </cell>
          <cell r="G871" t="str">
            <v>un</v>
          </cell>
          <cell r="H871">
            <v>1</v>
          </cell>
          <cell r="I871">
            <v>19062.45</v>
          </cell>
          <cell r="J871">
            <v>19062.45</v>
          </cell>
          <cell r="K871">
            <v>19062.45</v>
          </cell>
          <cell r="L871">
            <v>19062.45</v>
          </cell>
        </row>
        <row r="872">
          <cell r="B872">
            <v>4847</v>
          </cell>
          <cell r="C872">
            <v>0</v>
          </cell>
          <cell r="D872" t="str">
            <v>M</v>
          </cell>
          <cell r="E872" t="str">
            <v>12.3.4.2.1</v>
          </cell>
          <cell r="F872" t="str">
            <v>Montagem e instalação de materiais eletricos</v>
          </cell>
          <cell r="G872" t="str">
            <v>un</v>
          </cell>
          <cell r="H872">
            <v>1</v>
          </cell>
          <cell r="I872">
            <v>35066.629999999997</v>
          </cell>
          <cell r="J872">
            <v>35066.629999999997</v>
          </cell>
          <cell r="K872">
            <v>35066.629999999997</v>
          </cell>
          <cell r="L872">
            <v>35066.629999999997</v>
          </cell>
        </row>
        <row r="873">
          <cell r="B873">
            <v>4621</v>
          </cell>
          <cell r="C873">
            <v>0</v>
          </cell>
          <cell r="D873" t="str">
            <v>M</v>
          </cell>
          <cell r="E873" t="str">
            <v>12.2.4.2.1</v>
          </cell>
          <cell r="F873" t="str">
            <v>Montagem e instalação de materiais eletricos</v>
          </cell>
          <cell r="G873" t="str">
            <v>un</v>
          </cell>
          <cell r="H873">
            <v>1</v>
          </cell>
          <cell r="I873">
            <v>40338.769999999997</v>
          </cell>
          <cell r="J873">
            <v>40338.769999999997</v>
          </cell>
          <cell r="K873">
            <v>40338.769999999997</v>
          </cell>
          <cell r="L873">
            <v>40338.769999999997</v>
          </cell>
        </row>
        <row r="874">
          <cell r="B874">
            <v>4395</v>
          </cell>
          <cell r="C874">
            <v>0</v>
          </cell>
          <cell r="D874" t="str">
            <v>M</v>
          </cell>
          <cell r="E874" t="str">
            <v>12.1.4.2.1</v>
          </cell>
          <cell r="F874" t="str">
            <v>Montagem e instalação de materiais eletricos</v>
          </cell>
          <cell r="G874" t="str">
            <v>un</v>
          </cell>
          <cell r="H874">
            <v>1</v>
          </cell>
          <cell r="I874">
            <v>90597.43</v>
          </cell>
          <cell r="J874">
            <v>90597.43</v>
          </cell>
          <cell r="K874">
            <v>90597.43</v>
          </cell>
          <cell r="L874">
            <v>90597.43</v>
          </cell>
        </row>
        <row r="875">
          <cell r="B875">
            <v>5305</v>
          </cell>
          <cell r="C875">
            <v>0</v>
          </cell>
          <cell r="D875" t="str">
            <v>M</v>
          </cell>
          <cell r="E875" t="str">
            <v>12.5.4.2.1</v>
          </cell>
          <cell r="F875" t="str">
            <v>Montagem e instalação de materiais eletricos</v>
          </cell>
          <cell r="G875" t="str">
            <v>un</v>
          </cell>
          <cell r="H875">
            <v>1</v>
          </cell>
          <cell r="I875">
            <v>98399.25</v>
          </cell>
          <cell r="J875">
            <v>98399.25</v>
          </cell>
          <cell r="K875">
            <v>98399.25</v>
          </cell>
          <cell r="L875">
            <v>98399.25</v>
          </cell>
        </row>
        <row r="876">
          <cell r="B876">
            <v>5594</v>
          </cell>
          <cell r="C876">
            <v>0</v>
          </cell>
          <cell r="D876" t="str">
            <v>M</v>
          </cell>
          <cell r="E876" t="str">
            <v>12.7.2.2.1</v>
          </cell>
          <cell r="F876" t="str">
            <v xml:space="preserve">Montagem e instalação do material elétrico </v>
          </cell>
          <cell r="G876" t="str">
            <v>un</v>
          </cell>
          <cell r="H876">
            <v>1</v>
          </cell>
          <cell r="I876">
            <v>3942.2</v>
          </cell>
          <cell r="J876">
            <v>3942.2</v>
          </cell>
          <cell r="K876">
            <v>3942.2</v>
          </cell>
          <cell r="L876">
            <v>3942.2</v>
          </cell>
        </row>
        <row r="877">
          <cell r="B877">
            <v>4910</v>
          </cell>
          <cell r="C877">
            <v>0</v>
          </cell>
          <cell r="D877" t="str">
            <v>M</v>
          </cell>
          <cell r="E877" t="str">
            <v>12.4.2.2.1</v>
          </cell>
          <cell r="F877" t="str">
            <v xml:space="preserve">Montagem e instalação do material elétrico </v>
          </cell>
          <cell r="G877" t="str">
            <v>un</v>
          </cell>
          <cell r="H877">
            <v>2</v>
          </cell>
          <cell r="I877">
            <v>4067</v>
          </cell>
          <cell r="J877">
            <v>8134</v>
          </cell>
          <cell r="K877">
            <v>4067</v>
          </cell>
          <cell r="L877">
            <v>8134</v>
          </cell>
        </row>
        <row r="878">
          <cell r="B878">
            <v>4686</v>
          </cell>
          <cell r="C878">
            <v>0</v>
          </cell>
          <cell r="D878" t="str">
            <v>M</v>
          </cell>
          <cell r="E878" t="str">
            <v>12.3.2.2.1</v>
          </cell>
          <cell r="F878" t="str">
            <v xml:space="preserve">Montagem e instalação do material elétrico </v>
          </cell>
          <cell r="G878" t="str">
            <v>un</v>
          </cell>
          <cell r="H878">
            <v>1</v>
          </cell>
          <cell r="I878">
            <v>4449.1400000000003</v>
          </cell>
          <cell r="J878">
            <v>4449.1400000000003</v>
          </cell>
          <cell r="K878">
            <v>4449.1400000000003</v>
          </cell>
          <cell r="L878">
            <v>4449.1400000000003</v>
          </cell>
        </row>
        <row r="879">
          <cell r="B879">
            <v>4328</v>
          </cell>
          <cell r="C879">
            <v>0</v>
          </cell>
          <cell r="D879" t="str">
            <v>M</v>
          </cell>
          <cell r="E879" t="str">
            <v>12.1.2.2.1</v>
          </cell>
          <cell r="F879" t="str">
            <v xml:space="preserve">Montagem e instalação do material elétrico </v>
          </cell>
          <cell r="G879" t="str">
            <v>un</v>
          </cell>
          <cell r="H879">
            <v>1</v>
          </cell>
          <cell r="I879">
            <v>4789.7299999999996</v>
          </cell>
          <cell r="J879">
            <v>4789.7299999999996</v>
          </cell>
          <cell r="K879">
            <v>4789.7299999999996</v>
          </cell>
          <cell r="L879">
            <v>4789.7299999999996</v>
          </cell>
        </row>
        <row r="880">
          <cell r="B880">
            <v>4460</v>
          </cell>
          <cell r="C880">
            <v>0</v>
          </cell>
          <cell r="D880" t="str">
            <v>M</v>
          </cell>
          <cell r="E880" t="str">
            <v>12.2.2.2.1</v>
          </cell>
          <cell r="F880" t="str">
            <v xml:space="preserve">Montagem e instalação do material elétrico </v>
          </cell>
          <cell r="G880" t="str">
            <v>un</v>
          </cell>
          <cell r="H880">
            <v>1</v>
          </cell>
          <cell r="I880">
            <v>5165.5600000000004</v>
          </cell>
          <cell r="J880">
            <v>5165.5600000000004</v>
          </cell>
          <cell r="K880">
            <v>5165.5600000000004</v>
          </cell>
          <cell r="L880">
            <v>5165.5600000000004</v>
          </cell>
        </row>
        <row r="881">
          <cell r="B881">
            <v>5143</v>
          </cell>
          <cell r="C881">
            <v>0</v>
          </cell>
          <cell r="D881" t="str">
            <v>M</v>
          </cell>
          <cell r="E881" t="str">
            <v>12.5.2.2.1</v>
          </cell>
          <cell r="F881" t="str">
            <v xml:space="preserve">Montagem e instalação do material elétrico </v>
          </cell>
          <cell r="G881" t="str">
            <v>un</v>
          </cell>
          <cell r="H881">
            <v>1</v>
          </cell>
          <cell r="I881">
            <v>8634.74</v>
          </cell>
          <cell r="J881">
            <v>8634.74</v>
          </cell>
          <cell r="K881">
            <v>8634.74</v>
          </cell>
          <cell r="L881">
            <v>8634.74</v>
          </cell>
        </row>
        <row r="882">
          <cell r="B882">
            <v>5344</v>
          </cell>
          <cell r="C882">
            <v>0</v>
          </cell>
          <cell r="D882" t="str">
            <v>M</v>
          </cell>
          <cell r="E882" t="str">
            <v>12.6.1.2.1</v>
          </cell>
          <cell r="F882" t="str">
            <v>Montagem e instalação do Ramal de Entrada</v>
          </cell>
          <cell r="G882" t="str">
            <v>un</v>
          </cell>
          <cell r="H882">
            <v>1</v>
          </cell>
          <cell r="I882">
            <v>1211.24</v>
          </cell>
          <cell r="J882">
            <v>1211.24</v>
          </cell>
          <cell r="K882">
            <v>1211.24</v>
          </cell>
          <cell r="L882">
            <v>1211.24</v>
          </cell>
        </row>
        <row r="883">
          <cell r="B883">
            <v>4886</v>
          </cell>
          <cell r="C883">
            <v>0</v>
          </cell>
          <cell r="D883" t="str">
            <v>M</v>
          </cell>
          <cell r="E883" t="str">
            <v>12.4.1.2.1</v>
          </cell>
          <cell r="F883" t="str">
            <v>Montagem e instalação do Ramal de Entrada</v>
          </cell>
          <cell r="G883" t="str">
            <v>un</v>
          </cell>
          <cell r="H883">
            <v>1</v>
          </cell>
          <cell r="I883">
            <v>1219.04</v>
          </cell>
          <cell r="J883">
            <v>1219.04</v>
          </cell>
          <cell r="K883">
            <v>1219.04</v>
          </cell>
          <cell r="L883">
            <v>1219.04</v>
          </cell>
        </row>
        <row r="884">
          <cell r="B884">
            <v>5570</v>
          </cell>
          <cell r="C884">
            <v>0</v>
          </cell>
          <cell r="D884" t="str">
            <v>M</v>
          </cell>
          <cell r="E884" t="str">
            <v>12.7.1.2.1</v>
          </cell>
          <cell r="F884" t="str">
            <v>Montagem e instalação do Ramal de Entrada</v>
          </cell>
          <cell r="G884" t="str">
            <v>un</v>
          </cell>
          <cell r="H884">
            <v>1</v>
          </cell>
          <cell r="I884">
            <v>1291.6400000000001</v>
          </cell>
          <cell r="J884">
            <v>1291.6400000000001</v>
          </cell>
          <cell r="K884">
            <v>1291.6400000000001</v>
          </cell>
          <cell r="L884">
            <v>1291.6400000000001</v>
          </cell>
        </row>
        <row r="885">
          <cell r="B885">
            <v>4661</v>
          </cell>
          <cell r="C885">
            <v>0</v>
          </cell>
          <cell r="D885" t="str">
            <v>M</v>
          </cell>
          <cell r="E885" t="str">
            <v>12.3.1.2.1</v>
          </cell>
          <cell r="F885" t="str">
            <v>Montagem e instalação do Ramal de Entrada</v>
          </cell>
          <cell r="G885" t="str">
            <v>un</v>
          </cell>
          <cell r="H885">
            <v>1</v>
          </cell>
          <cell r="I885">
            <v>1419.17</v>
          </cell>
          <cell r="J885">
            <v>1419.17</v>
          </cell>
          <cell r="K885">
            <v>1419.17</v>
          </cell>
          <cell r="L885">
            <v>1419.17</v>
          </cell>
        </row>
        <row r="886">
          <cell r="B886">
            <v>4435</v>
          </cell>
          <cell r="C886">
            <v>0</v>
          </cell>
          <cell r="D886" t="str">
            <v>M</v>
          </cell>
          <cell r="E886" t="str">
            <v>12.2.1.2.1</v>
          </cell>
          <cell r="F886" t="str">
            <v>Montagem e instalação do Ramal de Entrada</v>
          </cell>
          <cell r="G886" t="str">
            <v>un</v>
          </cell>
          <cell r="H886">
            <v>1</v>
          </cell>
          <cell r="I886">
            <v>1775.86</v>
          </cell>
          <cell r="J886">
            <v>1775.86</v>
          </cell>
          <cell r="K886">
            <v>1775.86</v>
          </cell>
          <cell r="L886">
            <v>1775.86</v>
          </cell>
        </row>
        <row r="887">
          <cell r="B887">
            <v>2457</v>
          </cell>
          <cell r="C887">
            <v>0</v>
          </cell>
          <cell r="D887" t="str">
            <v>M</v>
          </cell>
          <cell r="E887" t="str">
            <v>3.5.20.2</v>
          </cell>
          <cell r="F887" t="str">
            <v>Montagem e instalação de talha manual com trole manual, com capacidade de 02t</v>
          </cell>
          <cell r="G887" t="str">
            <v>un</v>
          </cell>
          <cell r="H887">
            <v>6</v>
          </cell>
          <cell r="I887">
            <v>2958.18</v>
          </cell>
          <cell r="J887">
            <v>17749.080000000002</v>
          </cell>
          <cell r="K887">
            <v>2958.18</v>
          </cell>
          <cell r="L887">
            <v>17749.080000000002</v>
          </cell>
        </row>
        <row r="888">
          <cell r="B888">
            <v>1647</v>
          </cell>
          <cell r="C888">
            <v>0</v>
          </cell>
          <cell r="D888" t="str">
            <v>M</v>
          </cell>
          <cell r="E888" t="str">
            <v>15.2.3.1</v>
          </cell>
          <cell r="F888" t="str">
            <v>Montagem e instalações de equipamentos e sistemas de automoção e controle,  dos itens 17.2.1</v>
          </cell>
          <cell r="G888" t="str">
            <v>un</v>
          </cell>
          <cell r="H888">
            <v>1</v>
          </cell>
          <cell r="I888">
            <v>49443.49</v>
          </cell>
          <cell r="J888">
            <v>49443.49</v>
          </cell>
          <cell r="K888">
            <v>49443.49</v>
          </cell>
          <cell r="L888">
            <v>49443.49</v>
          </cell>
        </row>
        <row r="889">
          <cell r="B889">
            <v>1650</v>
          </cell>
          <cell r="C889">
            <v>0</v>
          </cell>
          <cell r="D889" t="str">
            <v>M</v>
          </cell>
          <cell r="E889" t="str">
            <v>15.2.4.1</v>
          </cell>
          <cell r="F889" t="str">
            <v>Montagem instalações elétricas gerais, conforme projeto especifico dos itens 17.2.2</v>
          </cell>
          <cell r="G889" t="str">
            <v>un</v>
          </cell>
          <cell r="H889">
            <v>1</v>
          </cell>
          <cell r="I889">
            <v>3199.61</v>
          </cell>
          <cell r="J889">
            <v>3199.61</v>
          </cell>
          <cell r="K889">
            <v>3199.61</v>
          </cell>
          <cell r="L889">
            <v>3199.61</v>
          </cell>
        </row>
        <row r="890">
          <cell r="B890">
            <v>257</v>
          </cell>
          <cell r="C890">
            <v>0</v>
          </cell>
          <cell r="D890" t="str">
            <v>M</v>
          </cell>
          <cell r="E890" t="str">
            <v>4.4.3.3</v>
          </cell>
          <cell r="F890" t="str">
            <v>Placa de redução fofo PN10 DN 400 x 300 38,000 kg</v>
          </cell>
          <cell r="G890" t="str">
            <v>pc</v>
          </cell>
          <cell r="H890">
            <v>4</v>
          </cell>
          <cell r="I890">
            <v>185.89</v>
          </cell>
          <cell r="J890">
            <v>743.56</v>
          </cell>
          <cell r="K890">
            <v>185.89</v>
          </cell>
          <cell r="L890">
            <v>743.56</v>
          </cell>
        </row>
        <row r="891">
          <cell r="B891">
            <v>256</v>
          </cell>
          <cell r="C891">
            <v>0</v>
          </cell>
          <cell r="D891" t="str">
            <v>M</v>
          </cell>
          <cell r="E891" t="str">
            <v>4.4.3.2</v>
          </cell>
          <cell r="F891" t="str">
            <v>Placa de redução fofo PN10 DN 500 x 400 53,000 kg</v>
          </cell>
          <cell r="G891" t="str">
            <v>pc</v>
          </cell>
          <cell r="H891">
            <v>4</v>
          </cell>
          <cell r="I891">
            <v>277.3</v>
          </cell>
          <cell r="J891">
            <v>1109.2</v>
          </cell>
          <cell r="K891">
            <v>277.3</v>
          </cell>
          <cell r="L891">
            <v>1109.2</v>
          </cell>
        </row>
        <row r="892">
          <cell r="B892">
            <v>273</v>
          </cell>
          <cell r="C892">
            <v>0</v>
          </cell>
          <cell r="D892" t="str">
            <v>M</v>
          </cell>
          <cell r="E892" t="str">
            <v>4.4.3.19</v>
          </cell>
          <cell r="F892" t="str">
            <v>Reducao concentrica em aço  com flanges, DN 500 x 400</v>
          </cell>
          <cell r="G892" t="str">
            <v>pc</v>
          </cell>
          <cell r="H892">
            <v>8</v>
          </cell>
          <cell r="I892">
            <v>1569.06</v>
          </cell>
          <cell r="J892">
            <v>12552.48</v>
          </cell>
          <cell r="K892">
            <v>1569.06</v>
          </cell>
          <cell r="L892">
            <v>12552.48</v>
          </cell>
        </row>
        <row r="893">
          <cell r="B893">
            <v>159</v>
          </cell>
          <cell r="C893">
            <v>0</v>
          </cell>
          <cell r="D893" t="str">
            <v>M</v>
          </cell>
          <cell r="E893" t="str">
            <v>3.4.1.19</v>
          </cell>
          <cell r="F893" t="str">
            <v>Redução em aço com PT/FL e aba de vedação conforme det. 01  (peça especial) DN 800 x 600 mm</v>
          </cell>
          <cell r="G893" t="str">
            <v>un</v>
          </cell>
          <cell r="H893">
            <v>1</v>
          </cell>
          <cell r="I893">
            <v>2348</v>
          </cell>
          <cell r="J893">
            <v>2348</v>
          </cell>
          <cell r="K893">
            <v>2348</v>
          </cell>
          <cell r="L893">
            <v>2348</v>
          </cell>
        </row>
        <row r="894">
          <cell r="B894">
            <v>431</v>
          </cell>
          <cell r="C894">
            <v>0</v>
          </cell>
          <cell r="D894" t="str">
            <v>M</v>
          </cell>
          <cell r="E894" t="str">
            <v>7.1.6.7</v>
          </cell>
          <cell r="F894" t="str">
            <v>Reducao concentrica c/ flanges FoFo PN 10 DN 100 x 50   15,500kg</v>
          </cell>
          <cell r="G894" t="str">
            <v>pc</v>
          </cell>
          <cell r="H894">
            <v>3</v>
          </cell>
          <cell r="I894">
            <v>49.09</v>
          </cell>
          <cell r="J894">
            <v>147.27000000000001</v>
          </cell>
          <cell r="K894">
            <v>49.09</v>
          </cell>
          <cell r="L894">
            <v>147.27000000000001</v>
          </cell>
        </row>
        <row r="895">
          <cell r="B895">
            <v>3160</v>
          </cell>
          <cell r="C895">
            <v>0</v>
          </cell>
          <cell r="D895" t="str">
            <v>M</v>
          </cell>
          <cell r="E895" t="str">
            <v>6.5.12.21</v>
          </cell>
          <cell r="F895" t="str">
            <v>Redução Concentrica c/ flanges FoFo PN 10, DN (150x100)mm</v>
          </cell>
          <cell r="G895" t="str">
            <v>pç</v>
          </cell>
          <cell r="H895">
            <v>2</v>
          </cell>
          <cell r="I895">
            <v>57.05</v>
          </cell>
          <cell r="J895">
            <v>114.1</v>
          </cell>
          <cell r="K895">
            <v>57.05</v>
          </cell>
          <cell r="L895">
            <v>114.1</v>
          </cell>
        </row>
        <row r="896">
          <cell r="B896">
            <v>432</v>
          </cell>
          <cell r="C896">
            <v>0</v>
          </cell>
          <cell r="D896" t="str">
            <v>M</v>
          </cell>
          <cell r="E896" t="str">
            <v>7.1.6.8</v>
          </cell>
          <cell r="F896" t="str">
            <v>Reducao concentrica c/ flanges FoFo PN 10 DN 200 x 150  22,000kg</v>
          </cell>
          <cell r="G896" t="str">
            <v>pc</v>
          </cell>
          <cell r="H896">
            <v>3</v>
          </cell>
          <cell r="I896">
            <v>87.77</v>
          </cell>
          <cell r="J896">
            <v>263.31</v>
          </cell>
          <cell r="K896">
            <v>87.77</v>
          </cell>
          <cell r="L896">
            <v>263.31</v>
          </cell>
        </row>
        <row r="897">
          <cell r="B897">
            <v>2432</v>
          </cell>
          <cell r="C897">
            <v>0</v>
          </cell>
          <cell r="D897" t="str">
            <v>M</v>
          </cell>
          <cell r="E897" t="str">
            <v>3.5.12.21</v>
          </cell>
          <cell r="F897" t="str">
            <v>Redução Concentrica c/ flanges FoFo PN 10, DN (200x150)mm</v>
          </cell>
          <cell r="G897" t="str">
            <v>pç</v>
          </cell>
          <cell r="H897">
            <v>4</v>
          </cell>
          <cell r="I897">
            <v>87.77</v>
          </cell>
          <cell r="J897">
            <v>351.08</v>
          </cell>
          <cell r="K897">
            <v>87.77</v>
          </cell>
          <cell r="L897">
            <v>351.08</v>
          </cell>
        </row>
        <row r="898">
          <cell r="B898">
            <v>3510</v>
          </cell>
          <cell r="C898">
            <v>0</v>
          </cell>
          <cell r="D898" t="str">
            <v>M</v>
          </cell>
          <cell r="E898" t="str">
            <v>7.5.12.20</v>
          </cell>
          <cell r="F898" t="str">
            <v>Redução Concentrica c/ flanges FoFo PN 10, DN (400x300)mm</v>
          </cell>
          <cell r="G898" t="str">
            <v>pç</v>
          </cell>
          <cell r="H898">
            <v>2</v>
          </cell>
          <cell r="I898">
            <v>380.34</v>
          </cell>
          <cell r="J898">
            <v>760.68</v>
          </cell>
          <cell r="K898">
            <v>380.34</v>
          </cell>
          <cell r="L898">
            <v>760.68</v>
          </cell>
        </row>
        <row r="899">
          <cell r="B899">
            <v>1003</v>
          </cell>
          <cell r="C899">
            <v>0</v>
          </cell>
          <cell r="D899" t="str">
            <v>M</v>
          </cell>
          <cell r="E899" t="str">
            <v>7.5.4.1.20</v>
          </cell>
          <cell r="F899" t="str">
            <v>Redução concêntrica c/Flanges FoFo PN-10 DN (500x400)mm</v>
          </cell>
          <cell r="G899" t="str">
            <v>pç</v>
          </cell>
          <cell r="H899">
            <v>1</v>
          </cell>
          <cell r="I899">
            <v>763.62</v>
          </cell>
          <cell r="J899">
            <v>763.62</v>
          </cell>
          <cell r="K899">
            <v>763.62</v>
          </cell>
          <cell r="L899">
            <v>763.62</v>
          </cell>
        </row>
        <row r="900">
          <cell r="B900">
            <v>539</v>
          </cell>
          <cell r="C900">
            <v>0</v>
          </cell>
          <cell r="D900" t="str">
            <v>M</v>
          </cell>
          <cell r="E900" t="str">
            <v>7.2.4.2.17</v>
          </cell>
          <cell r="F900" t="str">
            <v>Redução Ponta e Bolsa FºF° JGS DN (150 X 100)mm, Inclusive anel de borracha</v>
          </cell>
          <cell r="G900" t="str">
            <v>pç</v>
          </cell>
          <cell r="H900">
            <v>22</v>
          </cell>
          <cell r="I900">
            <v>39.79</v>
          </cell>
          <cell r="J900">
            <v>875.38</v>
          </cell>
          <cell r="K900">
            <v>39.79</v>
          </cell>
          <cell r="L900">
            <v>875.38</v>
          </cell>
        </row>
        <row r="901">
          <cell r="B901">
            <v>1500</v>
          </cell>
          <cell r="C901">
            <v>0</v>
          </cell>
          <cell r="D901" t="str">
            <v>M</v>
          </cell>
          <cell r="E901" t="str">
            <v>13.5.14</v>
          </cell>
          <cell r="F901" t="str">
            <v>Redução em fofo, ponta e bolsa JGS pn10, DN150x100 13,500 kg</v>
          </cell>
          <cell r="G901" t="str">
            <v>pç</v>
          </cell>
          <cell r="H901">
            <v>4</v>
          </cell>
          <cell r="I901">
            <v>39.79</v>
          </cell>
          <cell r="J901">
            <v>159.16</v>
          </cell>
          <cell r="K901">
            <v>39.79</v>
          </cell>
          <cell r="L901">
            <v>159.16</v>
          </cell>
        </row>
        <row r="902">
          <cell r="B902">
            <v>540</v>
          </cell>
          <cell r="C902">
            <v>0</v>
          </cell>
          <cell r="D902" t="str">
            <v>M</v>
          </cell>
          <cell r="E902" t="str">
            <v>7.2.4.2.18</v>
          </cell>
          <cell r="F902" t="str">
            <v>Redução Ponta e Bolsa FºF° JGS DN (200 X 100)mm, Inclusive anel de borracha</v>
          </cell>
          <cell r="G902" t="str">
            <v>pç</v>
          </cell>
          <cell r="H902">
            <v>2</v>
          </cell>
          <cell r="I902">
            <v>50.32</v>
          </cell>
          <cell r="J902">
            <v>100.64</v>
          </cell>
          <cell r="K902">
            <v>50.32</v>
          </cell>
          <cell r="L902">
            <v>100.64</v>
          </cell>
        </row>
        <row r="903">
          <cell r="B903">
            <v>541</v>
          </cell>
          <cell r="C903">
            <v>0</v>
          </cell>
          <cell r="D903" t="str">
            <v>M</v>
          </cell>
          <cell r="E903" t="str">
            <v>7.2.4.2.19</v>
          </cell>
          <cell r="F903" t="str">
            <v>Redução Ponta e Bolsa FºF° JGS DN (200 X 150)mm, Inclusive anel de borracha</v>
          </cell>
          <cell r="G903" t="str">
            <v>pç</v>
          </cell>
          <cell r="H903">
            <v>4</v>
          </cell>
          <cell r="I903">
            <v>51.49</v>
          </cell>
          <cell r="J903">
            <v>205.96</v>
          </cell>
          <cell r="K903">
            <v>51.49</v>
          </cell>
          <cell r="L903">
            <v>205.96</v>
          </cell>
        </row>
        <row r="904">
          <cell r="B904">
            <v>1412</v>
          </cell>
          <cell r="C904">
            <v>0</v>
          </cell>
          <cell r="D904" t="str">
            <v>M</v>
          </cell>
          <cell r="E904" t="str">
            <v>12.5.9</v>
          </cell>
          <cell r="F904" t="str">
            <v>Redução FoFo ponta e bolsa JGS DN 200x150 20,000 kg</v>
          </cell>
          <cell r="G904" t="str">
            <v>pç</v>
          </cell>
          <cell r="H904">
            <v>1</v>
          </cell>
          <cell r="I904">
            <v>51.49</v>
          </cell>
          <cell r="J904">
            <v>51.49</v>
          </cell>
          <cell r="K904">
            <v>51.49</v>
          </cell>
          <cell r="L904">
            <v>51.49</v>
          </cell>
        </row>
        <row r="905">
          <cell r="B905">
            <v>542</v>
          </cell>
          <cell r="C905">
            <v>0</v>
          </cell>
          <cell r="D905" t="str">
            <v>M</v>
          </cell>
          <cell r="E905" t="str">
            <v>7.2.4.2.20</v>
          </cell>
          <cell r="F905" t="str">
            <v>Redução Ponta e Bolsa FºF° JGS DN (250 X 200)mm, Inclusive anel de borracha</v>
          </cell>
          <cell r="G905" t="str">
            <v>pç</v>
          </cell>
          <cell r="H905">
            <v>1</v>
          </cell>
          <cell r="I905">
            <v>69.05</v>
          </cell>
          <cell r="J905">
            <v>69.05</v>
          </cell>
          <cell r="K905">
            <v>69.05</v>
          </cell>
          <cell r="L905">
            <v>69.05</v>
          </cell>
        </row>
        <row r="906">
          <cell r="B906">
            <v>543</v>
          </cell>
          <cell r="C906">
            <v>0</v>
          </cell>
          <cell r="D906" t="str">
            <v>M</v>
          </cell>
          <cell r="E906" t="str">
            <v>7.2.4.2.21</v>
          </cell>
          <cell r="F906" t="str">
            <v>Redução Ponta e Bolsa FºF° JGS DN (300 X 200)mm, Inclusive anel de borracha</v>
          </cell>
          <cell r="G906" t="str">
            <v>pç</v>
          </cell>
          <cell r="H906">
            <v>3</v>
          </cell>
          <cell r="I906">
            <v>86.79</v>
          </cell>
          <cell r="J906">
            <v>260.37</v>
          </cell>
          <cell r="K906">
            <v>86.79</v>
          </cell>
          <cell r="L906">
            <v>260.37</v>
          </cell>
        </row>
        <row r="907">
          <cell r="B907">
            <v>1413</v>
          </cell>
          <cell r="C907">
            <v>0</v>
          </cell>
          <cell r="D907" t="str">
            <v>M</v>
          </cell>
          <cell r="E907" t="str">
            <v>12.5.10</v>
          </cell>
          <cell r="F907" t="str">
            <v>Redução FoFo ponta e bolsa JGS DN 300x250 29,500 kg</v>
          </cell>
          <cell r="G907" t="str">
            <v>pç</v>
          </cell>
          <cell r="H907">
            <v>1</v>
          </cell>
          <cell r="I907">
            <v>86.79</v>
          </cell>
          <cell r="J907">
            <v>86.79</v>
          </cell>
          <cell r="K907">
            <v>86.79</v>
          </cell>
          <cell r="L907">
            <v>86.79</v>
          </cell>
        </row>
        <row r="908">
          <cell r="B908">
            <v>544</v>
          </cell>
          <cell r="C908">
            <v>0</v>
          </cell>
          <cell r="D908" t="str">
            <v>M</v>
          </cell>
          <cell r="E908" t="str">
            <v>7.2.4.2.22</v>
          </cell>
          <cell r="F908" t="str">
            <v>Redução Ponta e Bolsa FºF° JGS DN (300 X 250)mm, Inclusive anel de borracha</v>
          </cell>
          <cell r="G908" t="str">
            <v>pç</v>
          </cell>
          <cell r="H908">
            <v>3</v>
          </cell>
          <cell r="I908">
            <v>91.28</v>
          </cell>
          <cell r="J908">
            <v>273.83999999999997</v>
          </cell>
          <cell r="K908">
            <v>91.28</v>
          </cell>
          <cell r="L908">
            <v>273.83999999999997</v>
          </cell>
        </row>
        <row r="909">
          <cell r="B909">
            <v>1133</v>
          </cell>
          <cell r="C909">
            <v>0</v>
          </cell>
          <cell r="D909" t="str">
            <v>M</v>
          </cell>
          <cell r="E909" t="str">
            <v>8.4.1.1</v>
          </cell>
          <cell r="F909" t="str">
            <v>Redução Ponta e Bolsa FoFo JGS DN 350x 300mm</v>
          </cell>
          <cell r="G909" t="str">
            <v>und.</v>
          </cell>
          <cell r="H909">
            <v>4</v>
          </cell>
          <cell r="I909">
            <v>152.57</v>
          </cell>
          <cell r="J909">
            <v>610.28</v>
          </cell>
          <cell r="K909">
            <v>152.57</v>
          </cell>
          <cell r="L909">
            <v>610.28</v>
          </cell>
        </row>
        <row r="910">
          <cell r="B910">
            <v>443</v>
          </cell>
          <cell r="C910">
            <v>0</v>
          </cell>
          <cell r="D910" t="str">
            <v>M</v>
          </cell>
          <cell r="E910" t="str">
            <v>7.1.6.19</v>
          </cell>
          <cell r="F910" t="str">
            <v>Redução ponta e bolsa FoFo jgs DN 500x400  60,600kg</v>
          </cell>
          <cell r="G910" t="str">
            <v>pc</v>
          </cell>
          <cell r="H910">
            <v>1</v>
          </cell>
          <cell r="I910">
            <v>286.02999999999997</v>
          </cell>
          <cell r="J910">
            <v>286.02999999999997</v>
          </cell>
          <cell r="K910">
            <v>286.02999999999997</v>
          </cell>
          <cell r="L910">
            <v>286.02999999999997</v>
          </cell>
        </row>
        <row r="911">
          <cell r="B911">
            <v>4247</v>
          </cell>
          <cell r="C911">
            <v>0</v>
          </cell>
          <cell r="D911" t="str">
            <v>M</v>
          </cell>
          <cell r="E911" t="str">
            <v>10.7.2.6.6</v>
          </cell>
          <cell r="F911" t="str">
            <v>Redução c/ ponta e bolsa FoFo PN 10 DN (600 x 400)mm</v>
          </cell>
          <cell r="G911" t="str">
            <v>und</v>
          </cell>
          <cell r="H911">
            <v>4</v>
          </cell>
          <cell r="I911">
            <v>640</v>
          </cell>
          <cell r="J911">
            <v>2560</v>
          </cell>
          <cell r="K911">
            <v>640</v>
          </cell>
          <cell r="L911">
            <v>2560</v>
          </cell>
        </row>
        <row r="912">
          <cell r="B912">
            <v>4220</v>
          </cell>
          <cell r="C912">
            <v>0</v>
          </cell>
          <cell r="D912" t="str">
            <v>M</v>
          </cell>
          <cell r="E912" t="str">
            <v>10.7.2.2.1</v>
          </cell>
          <cell r="F912" t="str">
            <v>Redução c/ bolsas FoFo PN 10 DN (400 x 300)mm</v>
          </cell>
          <cell r="G912" t="str">
            <v>pc</v>
          </cell>
          <cell r="H912">
            <v>2</v>
          </cell>
          <cell r="I912">
            <v>500</v>
          </cell>
          <cell r="J912">
            <v>1000</v>
          </cell>
          <cell r="K912">
            <v>500</v>
          </cell>
          <cell r="L912">
            <v>1000</v>
          </cell>
        </row>
        <row r="913">
          <cell r="B913">
            <v>4246</v>
          </cell>
          <cell r="C913">
            <v>0</v>
          </cell>
          <cell r="D913" t="str">
            <v>M</v>
          </cell>
          <cell r="E913" t="str">
            <v>10.7.2.6.5</v>
          </cell>
          <cell r="F913" t="str">
            <v>Redução c/ bolsas FoFo PN 10 DN (700 x 600)mm</v>
          </cell>
          <cell r="G913" t="str">
            <v>und</v>
          </cell>
          <cell r="H913">
            <v>2</v>
          </cell>
          <cell r="I913">
            <v>760</v>
          </cell>
          <cell r="J913">
            <v>1520</v>
          </cell>
          <cell r="K913">
            <v>760</v>
          </cell>
          <cell r="L913">
            <v>1520</v>
          </cell>
        </row>
        <row r="914">
          <cell r="B914">
            <v>605</v>
          </cell>
          <cell r="C914">
            <v>0</v>
          </cell>
          <cell r="D914" t="str">
            <v>M</v>
          </cell>
          <cell r="E914" t="str">
            <v>7.2.5.2.21</v>
          </cell>
          <cell r="F914" t="str">
            <v>Redução PVC-PBA JE BB P/Rede de água DN (75 X 50)mm</v>
          </cell>
          <cell r="G914" t="str">
            <v>un</v>
          </cell>
          <cell r="H914">
            <v>24</v>
          </cell>
          <cell r="I914">
            <v>8.89</v>
          </cell>
          <cell r="J914">
            <v>213.36</v>
          </cell>
          <cell r="K914">
            <v>8.89</v>
          </cell>
          <cell r="L914">
            <v>213.36</v>
          </cell>
        </row>
        <row r="915">
          <cell r="B915">
            <v>606</v>
          </cell>
          <cell r="C915">
            <v>0</v>
          </cell>
          <cell r="D915" t="str">
            <v>M</v>
          </cell>
          <cell r="E915" t="str">
            <v>7.2.5.2.22</v>
          </cell>
          <cell r="F915" t="str">
            <v>Redução PVC-PBA JE BB P/Rede de água DN (100 X 50)mm</v>
          </cell>
          <cell r="G915" t="str">
            <v>un</v>
          </cell>
          <cell r="H915">
            <v>56</v>
          </cell>
          <cell r="I915">
            <v>12.86</v>
          </cell>
          <cell r="J915">
            <v>720.16</v>
          </cell>
          <cell r="K915">
            <v>12.86</v>
          </cell>
          <cell r="L915">
            <v>720.16</v>
          </cell>
        </row>
        <row r="916">
          <cell r="B916">
            <v>607</v>
          </cell>
          <cell r="C916">
            <v>0</v>
          </cell>
          <cell r="D916" t="str">
            <v>M</v>
          </cell>
          <cell r="E916" t="str">
            <v>7.2.5.2.23</v>
          </cell>
          <cell r="F916" t="str">
            <v>Redução PVC-PBA JE BB P/Rede de água DN (100 X 75)mm</v>
          </cell>
          <cell r="G916" t="str">
            <v>un</v>
          </cell>
          <cell r="H916">
            <v>21</v>
          </cell>
          <cell r="I916">
            <v>15.39</v>
          </cell>
          <cell r="J916">
            <v>323.19</v>
          </cell>
          <cell r="K916">
            <v>15.39</v>
          </cell>
          <cell r="L916">
            <v>323.19</v>
          </cell>
        </row>
        <row r="917">
          <cell r="B917">
            <v>1501</v>
          </cell>
          <cell r="C917">
            <v>0</v>
          </cell>
          <cell r="D917" t="str">
            <v>M</v>
          </cell>
          <cell r="E917" t="str">
            <v>13.5.15</v>
          </cell>
          <cell r="F917" t="str">
            <v>Redução em PVC PBA JE DN 100x75</v>
          </cell>
          <cell r="G917" t="str">
            <v>pç</v>
          </cell>
          <cell r="H917">
            <v>4</v>
          </cell>
          <cell r="I917">
            <v>8.6199999999999992</v>
          </cell>
          <cell r="J917">
            <v>34.479999999999997</v>
          </cell>
          <cell r="K917">
            <v>8.6199999999999992</v>
          </cell>
          <cell r="L917">
            <v>34.479999999999997</v>
          </cell>
        </row>
        <row r="918">
          <cell r="B918">
            <v>2431</v>
          </cell>
          <cell r="C918">
            <v>0</v>
          </cell>
          <cell r="D918" t="str">
            <v>M</v>
          </cell>
          <cell r="E918" t="str">
            <v>3.5.12.20</v>
          </cell>
          <cell r="F918" t="str">
            <v>Registro chato c/ flanges FoFo PN 10, c/ cabeçote e volante DN 100mm</v>
          </cell>
          <cell r="G918" t="str">
            <v>pç</v>
          </cell>
          <cell r="H918">
            <v>5</v>
          </cell>
          <cell r="I918">
            <v>261.45</v>
          </cell>
          <cell r="J918">
            <v>1307.25</v>
          </cell>
          <cell r="K918">
            <v>261.45</v>
          </cell>
          <cell r="L918">
            <v>1307.25</v>
          </cell>
        </row>
        <row r="919">
          <cell r="B919">
            <v>3158</v>
          </cell>
          <cell r="C919">
            <v>0</v>
          </cell>
          <cell r="D919" t="str">
            <v>M</v>
          </cell>
          <cell r="E919" t="str">
            <v>6.5.12.19</v>
          </cell>
          <cell r="F919" t="str">
            <v>Registro chato c/ flanges FoFo PN 10, c/ cabeçote e volante DN 150mm</v>
          </cell>
          <cell r="G919" t="str">
            <v>pç</v>
          </cell>
          <cell r="H919">
            <v>6</v>
          </cell>
          <cell r="I919">
            <v>429</v>
          </cell>
          <cell r="J919">
            <v>2574</v>
          </cell>
          <cell r="K919">
            <v>429</v>
          </cell>
          <cell r="L919">
            <v>2574</v>
          </cell>
        </row>
        <row r="920">
          <cell r="B920">
            <v>2430</v>
          </cell>
          <cell r="C920">
            <v>0</v>
          </cell>
          <cell r="D920" t="str">
            <v>M</v>
          </cell>
          <cell r="E920" t="str">
            <v>3.5.12.19</v>
          </cell>
          <cell r="F920" t="str">
            <v>Registro chato c/ flanges FoFo PN 10, c/ cabeçote e volante DN 200mm</v>
          </cell>
          <cell r="G920" t="str">
            <v>pç</v>
          </cell>
          <cell r="H920">
            <v>5</v>
          </cell>
          <cell r="I920">
            <v>630</v>
          </cell>
          <cell r="J920">
            <v>3150</v>
          </cell>
          <cell r="K920">
            <v>630</v>
          </cell>
          <cell r="L920">
            <v>3150</v>
          </cell>
        </row>
        <row r="921">
          <cell r="B921">
            <v>4218</v>
          </cell>
          <cell r="C921">
            <v>0</v>
          </cell>
          <cell r="D921" t="str">
            <v>M</v>
          </cell>
          <cell r="E921" t="str">
            <v>10.7.2.1.12</v>
          </cell>
          <cell r="F921" t="str">
            <v>Registro chato c/ flanges FoFo PN 10, c/ cabeçote DN 200mm</v>
          </cell>
          <cell r="G921" t="str">
            <v>und</v>
          </cell>
          <cell r="H921">
            <v>16</v>
          </cell>
          <cell r="I921">
            <v>630</v>
          </cell>
          <cell r="J921">
            <v>10080</v>
          </cell>
          <cell r="K921">
            <v>630</v>
          </cell>
          <cell r="L921">
            <v>10080</v>
          </cell>
        </row>
        <row r="922">
          <cell r="B922">
            <v>3508</v>
          </cell>
          <cell r="C922">
            <v>0</v>
          </cell>
          <cell r="D922" t="str">
            <v>M</v>
          </cell>
          <cell r="E922" t="str">
            <v>7.5.12.18</v>
          </cell>
          <cell r="F922" t="str">
            <v>Registro chato c/ flanges FoFo PN 10, c/ cabeçote e volante DN 400mm</v>
          </cell>
          <cell r="G922" t="str">
            <v>pç</v>
          </cell>
          <cell r="H922">
            <v>2</v>
          </cell>
          <cell r="I922">
            <v>2015</v>
          </cell>
          <cell r="J922">
            <v>4030</v>
          </cell>
          <cell r="K922">
            <v>2015</v>
          </cell>
          <cell r="L922">
            <v>4030</v>
          </cell>
        </row>
        <row r="923">
          <cell r="B923">
            <v>1000</v>
          </cell>
          <cell r="C923">
            <v>0</v>
          </cell>
          <cell r="D923" t="str">
            <v>M</v>
          </cell>
          <cell r="E923" t="str">
            <v>7.5.4.1.17</v>
          </cell>
          <cell r="F923" t="str">
            <v xml:space="preserve">Registro chato c/flanges FoFo PN 10  c/ cabeçote, haste inox DN 200mm </v>
          </cell>
          <cell r="G923" t="str">
            <v>pç</v>
          </cell>
          <cell r="H923">
            <v>1</v>
          </cell>
          <cell r="I923">
            <v>630</v>
          </cell>
          <cell r="J923">
            <v>630</v>
          </cell>
          <cell r="K923">
            <v>630</v>
          </cell>
          <cell r="L923">
            <v>630</v>
          </cell>
        </row>
        <row r="924">
          <cell r="B924">
            <v>993</v>
          </cell>
          <cell r="C924">
            <v>0</v>
          </cell>
          <cell r="D924" t="str">
            <v>M</v>
          </cell>
          <cell r="E924" t="str">
            <v>7.5.4.1.10</v>
          </cell>
          <cell r="F924" t="str">
            <v xml:space="preserve">Registro chato c/flanges FoFo PN 10  c/ cabeçote, haste inox DN 300mm </v>
          </cell>
          <cell r="G924" t="str">
            <v>pç</v>
          </cell>
          <cell r="H924">
            <v>1</v>
          </cell>
          <cell r="I924">
            <v>1296.75</v>
          </cell>
          <cell r="J924">
            <v>1296.75</v>
          </cell>
          <cell r="K924">
            <v>1296.75</v>
          </cell>
          <cell r="L924">
            <v>1296.75</v>
          </cell>
        </row>
        <row r="925">
          <cell r="B925">
            <v>1001</v>
          </cell>
          <cell r="C925">
            <v>0</v>
          </cell>
          <cell r="D925" t="str">
            <v>M</v>
          </cell>
          <cell r="E925" t="str">
            <v>7.5.4.1.18</v>
          </cell>
          <cell r="F925" t="str">
            <v xml:space="preserve">Registro chato c/flanges FoFo PN 10  c/ cabeçote, haste inox DN 400mm </v>
          </cell>
          <cell r="G925" t="str">
            <v>pç</v>
          </cell>
          <cell r="H925">
            <v>1</v>
          </cell>
          <cell r="I925">
            <v>4734.43</v>
          </cell>
          <cell r="J925">
            <v>4734.43</v>
          </cell>
          <cell r="K925">
            <v>4734.43</v>
          </cell>
          <cell r="L925">
            <v>4734.43</v>
          </cell>
        </row>
        <row r="926">
          <cell r="B926">
            <v>437</v>
          </cell>
          <cell r="C926">
            <v>0</v>
          </cell>
          <cell r="D926" t="str">
            <v>M</v>
          </cell>
          <cell r="E926" t="str">
            <v>7.1.6.13</v>
          </cell>
          <cell r="F926" t="str">
            <v>Registro de gaveta chato fofo c/ flanges pn 10 DN 50  13,000kg</v>
          </cell>
          <cell r="G926" t="str">
            <v>pc</v>
          </cell>
          <cell r="H926">
            <v>3</v>
          </cell>
          <cell r="I926">
            <v>78.650000000000006</v>
          </cell>
          <cell r="J926">
            <v>235.95</v>
          </cell>
          <cell r="K926">
            <v>78.650000000000006</v>
          </cell>
          <cell r="L926">
            <v>235.95</v>
          </cell>
        </row>
        <row r="927">
          <cell r="B927">
            <v>438</v>
          </cell>
          <cell r="C927">
            <v>0</v>
          </cell>
          <cell r="D927" t="str">
            <v>M</v>
          </cell>
          <cell r="E927" t="str">
            <v>7.1.6.14</v>
          </cell>
          <cell r="F927" t="str">
            <v>Registro de gaveta chato fofo c/ flanges pn 10 pn 150   60,00kg</v>
          </cell>
          <cell r="G927" t="str">
            <v>pc</v>
          </cell>
          <cell r="H927">
            <v>3</v>
          </cell>
          <cell r="I927">
            <v>363</v>
          </cell>
          <cell r="J927">
            <v>1089</v>
          </cell>
          <cell r="K927">
            <v>363</v>
          </cell>
          <cell r="L927">
            <v>1089</v>
          </cell>
        </row>
        <row r="928">
          <cell r="B928">
            <v>258</v>
          </cell>
          <cell r="C928">
            <v>0</v>
          </cell>
          <cell r="D928" t="str">
            <v>M</v>
          </cell>
          <cell r="E928" t="str">
            <v>4.4.3.4</v>
          </cell>
          <cell r="F928" t="str">
            <v>Registro de gaveta chato fofo c/ flanges e cabeçote PN10, DN 300 215,000 kg</v>
          </cell>
          <cell r="G928" t="str">
            <v>pc</v>
          </cell>
          <cell r="H928">
            <v>4</v>
          </cell>
          <cell r="I928">
            <v>1296.75</v>
          </cell>
          <cell r="J928">
            <v>5187</v>
          </cell>
          <cell r="K928">
            <v>1296.75</v>
          </cell>
          <cell r="L928">
            <v>5187</v>
          </cell>
        </row>
        <row r="929">
          <cell r="B929">
            <v>1414</v>
          </cell>
          <cell r="C929">
            <v>0</v>
          </cell>
          <cell r="D929" t="str">
            <v>M</v>
          </cell>
          <cell r="E929" t="str">
            <v>12.5.11</v>
          </cell>
          <cell r="F929" t="str">
            <v>Registro gaveta com bolsas e cunha de borracha para tubos de PVC Defofo  DN 100 23,000 kg</v>
          </cell>
          <cell r="G929" t="str">
            <v>pç</v>
          </cell>
          <cell r="H929">
            <v>4</v>
          </cell>
          <cell r="I929">
            <v>111.32</v>
          </cell>
          <cell r="J929">
            <v>445.28</v>
          </cell>
          <cell r="K929">
            <v>111.32</v>
          </cell>
          <cell r="L929">
            <v>445.28</v>
          </cell>
        </row>
        <row r="930">
          <cell r="B930">
            <v>1415</v>
          </cell>
          <cell r="C930">
            <v>0</v>
          </cell>
          <cell r="D930" t="str">
            <v>M</v>
          </cell>
          <cell r="E930" t="str">
            <v>12.5.12</v>
          </cell>
          <cell r="F930" t="str">
            <v>Registro gaveta com bolsas e cunha de borracha para tubos de PVC Defofo  DN 150 40,000 kg</v>
          </cell>
          <cell r="G930" t="str">
            <v>pç</v>
          </cell>
          <cell r="H930">
            <v>1</v>
          </cell>
          <cell r="I930">
            <v>193.6</v>
          </cell>
          <cell r="J930">
            <v>193.6</v>
          </cell>
          <cell r="K930">
            <v>193.6</v>
          </cell>
          <cell r="L930">
            <v>193.6</v>
          </cell>
        </row>
        <row r="931">
          <cell r="B931">
            <v>1416</v>
          </cell>
          <cell r="C931">
            <v>0</v>
          </cell>
          <cell r="D931" t="str">
            <v>M</v>
          </cell>
          <cell r="E931" t="str">
            <v>12.5.13</v>
          </cell>
          <cell r="F931" t="str">
            <v>Registro gaveta com bolsas e cunha de borracha para tubos de PVC Defofo  DN 200 65,000 kg</v>
          </cell>
          <cell r="G931" t="str">
            <v>pç</v>
          </cell>
          <cell r="H931">
            <v>1</v>
          </cell>
          <cell r="I931">
            <v>314.60000000000002</v>
          </cell>
          <cell r="J931">
            <v>314.60000000000002</v>
          </cell>
          <cell r="K931">
            <v>314.60000000000002</v>
          </cell>
          <cell r="L931">
            <v>314.60000000000002</v>
          </cell>
        </row>
        <row r="932">
          <cell r="B932">
            <v>1417</v>
          </cell>
          <cell r="C932">
            <v>0</v>
          </cell>
          <cell r="D932" t="str">
            <v>M</v>
          </cell>
          <cell r="E932" t="str">
            <v>12.5.14</v>
          </cell>
          <cell r="F932" t="str">
            <v>Registro gaveta com bolsas e cunha de borracha para tubos de PVC Defofo  DN 300 130,000 kg</v>
          </cell>
          <cell r="G932" t="str">
            <v>pç</v>
          </cell>
          <cell r="H932">
            <v>1</v>
          </cell>
          <cell r="I932">
            <v>629.20000000000005</v>
          </cell>
          <cell r="J932">
            <v>629.20000000000005</v>
          </cell>
          <cell r="K932">
            <v>629.20000000000005</v>
          </cell>
          <cell r="L932">
            <v>629.20000000000005</v>
          </cell>
        </row>
        <row r="933">
          <cell r="B933">
            <v>163</v>
          </cell>
          <cell r="C933">
            <v>0</v>
          </cell>
          <cell r="D933" t="str">
            <v>M</v>
          </cell>
          <cell r="E933" t="str">
            <v>3.4.2.3</v>
          </cell>
          <cell r="F933" t="str">
            <v>Stop log's e vertedores em fibra de vidro</v>
          </cell>
          <cell r="G933" t="str">
            <v>un</v>
          </cell>
          <cell r="H933">
            <v>8</v>
          </cell>
          <cell r="I933">
            <v>312</v>
          </cell>
          <cell r="J933">
            <v>2496</v>
          </cell>
          <cell r="K933">
            <v>312</v>
          </cell>
          <cell r="L933">
            <v>2496</v>
          </cell>
        </row>
        <row r="934">
          <cell r="B934">
            <v>270</v>
          </cell>
          <cell r="C934">
            <v>0</v>
          </cell>
          <cell r="D934" t="str">
            <v>M</v>
          </cell>
          <cell r="E934" t="str">
            <v>4.4.3.16</v>
          </cell>
          <cell r="F934" t="str">
            <v xml:space="preserve">Te redução aço c/  flanges DN 500 x 400 </v>
          </cell>
          <cell r="G934" t="str">
            <v>pc</v>
          </cell>
          <cell r="H934">
            <v>8</v>
          </cell>
          <cell r="I934">
            <v>2028.78</v>
          </cell>
          <cell r="J934">
            <v>16230.24</v>
          </cell>
          <cell r="K934">
            <v>2028.78</v>
          </cell>
          <cell r="L934">
            <v>16230.24</v>
          </cell>
        </row>
        <row r="935">
          <cell r="B935">
            <v>277</v>
          </cell>
          <cell r="C935">
            <v>0</v>
          </cell>
          <cell r="D935" t="str">
            <v>M</v>
          </cell>
          <cell r="E935" t="str">
            <v>4.4.3.23</v>
          </cell>
          <cell r="F935" t="str">
            <v xml:space="preserve">Te aço c/  flanges DN 500 x 500 </v>
          </cell>
          <cell r="G935" t="str">
            <v>pc</v>
          </cell>
          <cell r="H935">
            <v>8</v>
          </cell>
          <cell r="I935">
            <v>2106.81</v>
          </cell>
          <cell r="J935">
            <v>16854.48</v>
          </cell>
          <cell r="K935">
            <v>2106.81</v>
          </cell>
          <cell r="L935">
            <v>16854.48</v>
          </cell>
        </row>
        <row r="936">
          <cell r="B936">
            <v>289</v>
          </cell>
          <cell r="C936">
            <v>0</v>
          </cell>
          <cell r="D936" t="str">
            <v>M</v>
          </cell>
          <cell r="E936" t="str">
            <v>4.4.3.35</v>
          </cell>
          <cell r="F936" t="str">
            <v xml:space="preserve">Te aço c/  flanges DN 600 x 400 </v>
          </cell>
          <cell r="G936" t="str">
            <v>pc</v>
          </cell>
          <cell r="H936">
            <v>8</v>
          </cell>
          <cell r="I936">
            <v>2739.72</v>
          </cell>
          <cell r="J936">
            <v>21917.759999999998</v>
          </cell>
          <cell r="K936">
            <v>2739.72</v>
          </cell>
          <cell r="L936">
            <v>21917.759999999998</v>
          </cell>
        </row>
        <row r="937">
          <cell r="B937">
            <v>262</v>
          </cell>
          <cell r="C937">
            <v>0</v>
          </cell>
          <cell r="D937" t="str">
            <v>M</v>
          </cell>
          <cell r="E937" t="str">
            <v>4.4.3.8</v>
          </cell>
          <cell r="F937" t="str">
            <v xml:space="preserve">Te redução aço c/  flanges DN 600 x 500 </v>
          </cell>
          <cell r="G937" t="str">
            <v>pc</v>
          </cell>
          <cell r="H937">
            <v>4</v>
          </cell>
          <cell r="I937">
            <v>2895.78</v>
          </cell>
          <cell r="J937">
            <v>11583.12</v>
          </cell>
          <cell r="K937">
            <v>2895.78</v>
          </cell>
          <cell r="L937">
            <v>11583.12</v>
          </cell>
        </row>
        <row r="938">
          <cell r="B938">
            <v>295</v>
          </cell>
          <cell r="C938">
            <v>0</v>
          </cell>
          <cell r="D938" t="str">
            <v>M</v>
          </cell>
          <cell r="E938" t="str">
            <v>4.4.3.41</v>
          </cell>
          <cell r="F938" t="str">
            <v xml:space="preserve">Te aço c/  flanges DN 600 x 600 </v>
          </cell>
          <cell r="G938" t="str">
            <v>pc</v>
          </cell>
          <cell r="H938">
            <v>2</v>
          </cell>
          <cell r="I938">
            <v>3051.84</v>
          </cell>
          <cell r="J938">
            <v>6103.68</v>
          </cell>
          <cell r="K938">
            <v>3051.84</v>
          </cell>
          <cell r="L938">
            <v>6103.68</v>
          </cell>
        </row>
        <row r="939">
          <cell r="B939">
            <v>278</v>
          </cell>
          <cell r="C939">
            <v>0</v>
          </cell>
          <cell r="D939" t="str">
            <v>M</v>
          </cell>
          <cell r="E939" t="str">
            <v>4.4.3.24</v>
          </cell>
          <cell r="F939" t="str">
            <v>Te rd aço c/  flanges DN 1000 x 500 (peça especial)</v>
          </cell>
          <cell r="G939" t="str">
            <v>pc</v>
          </cell>
          <cell r="H939">
            <v>4</v>
          </cell>
          <cell r="I939">
            <v>10150</v>
          </cell>
          <cell r="J939">
            <v>40600</v>
          </cell>
          <cell r="K939">
            <v>10150</v>
          </cell>
          <cell r="L939">
            <v>40600</v>
          </cell>
        </row>
        <row r="940">
          <cell r="B940">
            <v>292</v>
          </cell>
          <cell r="C940">
            <v>0</v>
          </cell>
          <cell r="D940" t="str">
            <v>M</v>
          </cell>
          <cell r="E940" t="str">
            <v>4.4.3.38</v>
          </cell>
          <cell r="F940" t="str">
            <v xml:space="preserve">Te aço c/ pontas p/ junta alvenius DN 600 x 600 </v>
          </cell>
          <cell r="G940" t="str">
            <v>pc</v>
          </cell>
          <cell r="H940">
            <v>2</v>
          </cell>
          <cell r="I940">
            <v>3051.84</v>
          </cell>
          <cell r="J940">
            <v>6103.68</v>
          </cell>
          <cell r="K940">
            <v>3051.84</v>
          </cell>
          <cell r="L940">
            <v>6103.68</v>
          </cell>
        </row>
        <row r="941">
          <cell r="B941">
            <v>154</v>
          </cell>
          <cell r="C941">
            <v>0</v>
          </cell>
          <cell r="D941" t="str">
            <v>M</v>
          </cell>
          <cell r="E941" t="str">
            <v>3.4.1.14</v>
          </cell>
          <cell r="F941" t="str">
            <v>Tê com Flanges nas três extremidades TFL PN-10, DN 100  18,800 kg</v>
          </cell>
          <cell r="G941" t="str">
            <v>un</v>
          </cell>
          <cell r="H941">
            <v>9</v>
          </cell>
          <cell r="I941">
            <v>62.86</v>
          </cell>
          <cell r="J941">
            <v>565.74</v>
          </cell>
          <cell r="K941">
            <v>62.86</v>
          </cell>
          <cell r="L941">
            <v>565.74</v>
          </cell>
        </row>
        <row r="942">
          <cell r="B942">
            <v>4215</v>
          </cell>
          <cell r="C942">
            <v>0</v>
          </cell>
          <cell r="D942" t="str">
            <v>M</v>
          </cell>
          <cell r="E942" t="str">
            <v>10.7.2.1.9</v>
          </cell>
          <cell r="F942" t="str">
            <v>Te fofo c/flanges PN 10 DN 200mm</v>
          </cell>
          <cell r="G942" t="str">
            <v>pc</v>
          </cell>
          <cell r="H942">
            <v>20</v>
          </cell>
          <cell r="I942">
            <v>325</v>
          </cell>
          <cell r="J942">
            <v>6500</v>
          </cell>
          <cell r="K942">
            <v>325</v>
          </cell>
          <cell r="L942">
            <v>6500</v>
          </cell>
        </row>
        <row r="943">
          <cell r="B943">
            <v>3153</v>
          </cell>
          <cell r="C943">
            <v>0</v>
          </cell>
          <cell r="D943" t="str">
            <v>M</v>
          </cell>
          <cell r="E943" t="str">
            <v>6.5.12.14</v>
          </cell>
          <cell r="F943" t="str">
            <v>Tê c/ flanges FoFo PN 10, DN (150x100)mm</v>
          </cell>
          <cell r="G943" t="str">
            <v>pç</v>
          </cell>
          <cell r="H943">
            <v>1</v>
          </cell>
          <cell r="I943">
            <v>98.14</v>
          </cell>
          <cell r="J943">
            <v>98.14</v>
          </cell>
          <cell r="K943">
            <v>98.14</v>
          </cell>
          <cell r="L943">
            <v>98.14</v>
          </cell>
        </row>
        <row r="944">
          <cell r="B944">
            <v>3152</v>
          </cell>
          <cell r="C944">
            <v>0</v>
          </cell>
          <cell r="D944" t="str">
            <v>M</v>
          </cell>
          <cell r="E944" t="str">
            <v>6.5.12.13</v>
          </cell>
          <cell r="F944" t="str">
            <v xml:space="preserve">Tê c/ flanges FoFo PN 10, DN (150x150)mm </v>
          </cell>
          <cell r="G944" t="str">
            <v>pç</v>
          </cell>
          <cell r="H944">
            <v>2</v>
          </cell>
          <cell r="I944">
            <v>88.9</v>
          </cell>
          <cell r="J944">
            <v>177.8</v>
          </cell>
          <cell r="K944">
            <v>88.9</v>
          </cell>
          <cell r="L944">
            <v>177.8</v>
          </cell>
        </row>
        <row r="945">
          <cell r="B945">
            <v>3789</v>
          </cell>
          <cell r="C945">
            <v>0</v>
          </cell>
          <cell r="D945" t="str">
            <v>M</v>
          </cell>
          <cell r="E945" t="str">
            <v>8.5.12.15</v>
          </cell>
          <cell r="F945" t="str">
            <v xml:space="preserve">Tê c/ flanges FoFo PN 10, DN (200x100)mm </v>
          </cell>
          <cell r="G945" t="str">
            <v>pç</v>
          </cell>
          <cell r="H945">
            <v>2</v>
          </cell>
          <cell r="I945">
            <v>138</v>
          </cell>
          <cell r="J945">
            <v>276</v>
          </cell>
          <cell r="K945">
            <v>138</v>
          </cell>
          <cell r="L945">
            <v>276</v>
          </cell>
        </row>
        <row r="946">
          <cell r="B946">
            <v>3788</v>
          </cell>
          <cell r="C946">
            <v>0</v>
          </cell>
          <cell r="D946" t="str">
            <v>M</v>
          </cell>
          <cell r="E946" t="str">
            <v>8.5.12.14</v>
          </cell>
          <cell r="F946" t="str">
            <v xml:space="preserve">Tê c/ flanges FoFo PN 10, DN (200x150)mm </v>
          </cell>
          <cell r="G946" t="str">
            <v>pç</v>
          </cell>
          <cell r="H946">
            <v>4</v>
          </cell>
          <cell r="I946">
            <v>253.39</v>
          </cell>
          <cell r="J946">
            <v>1013.56</v>
          </cell>
          <cell r="K946">
            <v>253.39</v>
          </cell>
          <cell r="L946">
            <v>1013.56</v>
          </cell>
        </row>
        <row r="947">
          <cell r="B947">
            <v>2425</v>
          </cell>
          <cell r="C947">
            <v>0</v>
          </cell>
          <cell r="D947" t="str">
            <v>M</v>
          </cell>
          <cell r="E947" t="str">
            <v>3.5.12.14</v>
          </cell>
          <cell r="F947" t="str">
            <v xml:space="preserve">Tê c/ flanges FoFo PN 10, DN (250x100)mm </v>
          </cell>
          <cell r="G947" t="str">
            <v>pç</v>
          </cell>
          <cell r="H947">
            <v>2</v>
          </cell>
          <cell r="I947">
            <v>318.44</v>
          </cell>
          <cell r="J947">
            <v>636.88</v>
          </cell>
          <cell r="K947">
            <v>318.44</v>
          </cell>
          <cell r="L947">
            <v>636.88</v>
          </cell>
        </row>
        <row r="948">
          <cell r="B948">
            <v>2424</v>
          </cell>
          <cell r="C948">
            <v>0</v>
          </cell>
          <cell r="D948" t="str">
            <v>M</v>
          </cell>
          <cell r="E948" t="str">
            <v>3.5.12.13</v>
          </cell>
          <cell r="F948" t="str">
            <v xml:space="preserve">Tê c/ flanges FoFo PN 10, DN (250x200)mm </v>
          </cell>
          <cell r="G948" t="str">
            <v>pç</v>
          </cell>
          <cell r="H948">
            <v>4</v>
          </cell>
          <cell r="I948">
            <v>416.26</v>
          </cell>
          <cell r="J948">
            <v>1665.04</v>
          </cell>
          <cell r="K948">
            <v>416.26</v>
          </cell>
          <cell r="L948">
            <v>1665.04</v>
          </cell>
        </row>
        <row r="949">
          <cell r="B949">
            <v>999</v>
          </cell>
          <cell r="C949">
            <v>0</v>
          </cell>
          <cell r="D949" t="str">
            <v>M</v>
          </cell>
          <cell r="E949" t="str">
            <v>7.5.4.1.16</v>
          </cell>
          <cell r="F949" t="str">
            <v>Te C/Flanges Fofo PN-10 DN 400x200</v>
          </cell>
          <cell r="G949" t="str">
            <v>pç</v>
          </cell>
          <cell r="H949">
            <v>1</v>
          </cell>
          <cell r="I949">
            <v>749.15</v>
          </cell>
          <cell r="J949">
            <v>749.15</v>
          </cell>
          <cell r="K949">
            <v>749.15</v>
          </cell>
          <cell r="L949">
            <v>749.15</v>
          </cell>
        </row>
        <row r="950">
          <cell r="B950">
            <v>3503</v>
          </cell>
          <cell r="C950">
            <v>0</v>
          </cell>
          <cell r="D950" t="str">
            <v>M</v>
          </cell>
          <cell r="E950" t="str">
            <v>7.5.12.13</v>
          </cell>
          <cell r="F950" t="str">
            <v xml:space="preserve">Tê c/ flanges FoFo PN 10, DN (500x200)mm </v>
          </cell>
          <cell r="G950" t="str">
            <v>pç</v>
          </cell>
          <cell r="H950">
            <v>1</v>
          </cell>
          <cell r="I950">
            <v>1292.03</v>
          </cell>
          <cell r="J950">
            <v>1292.03</v>
          </cell>
          <cell r="K950">
            <v>1292.03</v>
          </cell>
          <cell r="L950">
            <v>1292.03</v>
          </cell>
        </row>
        <row r="951">
          <cell r="B951">
            <v>3502</v>
          </cell>
          <cell r="C951">
            <v>0</v>
          </cell>
          <cell r="D951" t="str">
            <v>M</v>
          </cell>
          <cell r="E951" t="str">
            <v>7.5.12.12</v>
          </cell>
          <cell r="F951" t="str">
            <v xml:space="preserve">Tê c/ flanges FoFo PN 10, DN (500x400)mm </v>
          </cell>
          <cell r="G951" t="str">
            <v>pç</v>
          </cell>
          <cell r="H951">
            <v>2</v>
          </cell>
          <cell r="I951">
            <v>1600.04</v>
          </cell>
          <cell r="J951">
            <v>3200.08</v>
          </cell>
          <cell r="K951">
            <v>1600.04</v>
          </cell>
          <cell r="L951">
            <v>3200.08</v>
          </cell>
        </row>
        <row r="952">
          <cell r="B952">
            <v>429</v>
          </cell>
          <cell r="C952">
            <v>0</v>
          </cell>
          <cell r="D952" t="str">
            <v>M</v>
          </cell>
          <cell r="E952" t="str">
            <v>7.1.6.5</v>
          </cell>
          <cell r="F952" t="str">
            <v>Te FoFo c/ bolsas e flange PN 10 DN 300  101,500kg</v>
          </cell>
          <cell r="G952" t="str">
            <v>pç</v>
          </cell>
          <cell r="H952">
            <v>2</v>
          </cell>
          <cell r="I952">
            <v>500.59</v>
          </cell>
          <cell r="J952">
            <v>1001.18</v>
          </cell>
          <cell r="K952">
            <v>500.59</v>
          </cell>
          <cell r="L952">
            <v>1001.18</v>
          </cell>
        </row>
        <row r="953">
          <cell r="B953">
            <v>426</v>
          </cell>
          <cell r="C953">
            <v>0</v>
          </cell>
          <cell r="D953" t="str">
            <v>M</v>
          </cell>
          <cell r="E953" t="str">
            <v>7.1.6.2</v>
          </cell>
          <cell r="F953" t="str">
            <v>Te FoFo c/ bolsas e flange JMF PN 10 DN 400x100 136,000kg</v>
          </cell>
          <cell r="G953" t="str">
            <v>pc</v>
          </cell>
          <cell r="H953">
            <v>3</v>
          </cell>
          <cell r="I953">
            <v>986.22</v>
          </cell>
          <cell r="J953">
            <v>2958.66</v>
          </cell>
          <cell r="K953">
            <v>986.22</v>
          </cell>
          <cell r="L953">
            <v>2958.66</v>
          </cell>
        </row>
        <row r="954">
          <cell r="B954">
            <v>427</v>
          </cell>
          <cell r="C954">
            <v>0</v>
          </cell>
          <cell r="D954" t="str">
            <v>M</v>
          </cell>
          <cell r="E954" t="str">
            <v>7.1.6.3</v>
          </cell>
          <cell r="F954" t="str">
            <v>Te FoFo c/ bolsas e flange JMF PN 10 DN 400x200 175,000kg</v>
          </cell>
          <cell r="G954" t="str">
            <v>pc</v>
          </cell>
          <cell r="H954">
            <v>3</v>
          </cell>
          <cell r="I954">
            <v>1145.17</v>
          </cell>
          <cell r="J954">
            <v>3435.51</v>
          </cell>
          <cell r="K954">
            <v>1145.17</v>
          </cell>
          <cell r="L954">
            <v>3435.51</v>
          </cell>
        </row>
        <row r="955">
          <cell r="B955">
            <v>428</v>
          </cell>
          <cell r="C955">
            <v>0</v>
          </cell>
          <cell r="D955" t="str">
            <v>M</v>
          </cell>
          <cell r="E955" t="str">
            <v>7.1.6.4</v>
          </cell>
          <cell r="F955" t="str">
            <v>Te FoFo c/ bolsas e flange JMF PN 10 DN 400x300 182,00kg</v>
          </cell>
          <cell r="G955" t="str">
            <v>pc</v>
          </cell>
          <cell r="H955">
            <v>1</v>
          </cell>
          <cell r="I955">
            <v>1318.57</v>
          </cell>
          <cell r="J955">
            <v>1318.57</v>
          </cell>
          <cell r="K955">
            <v>1318.57</v>
          </cell>
          <cell r="L955">
            <v>1318.57</v>
          </cell>
        </row>
        <row r="956">
          <cell r="B956">
            <v>530</v>
          </cell>
          <cell r="C956">
            <v>0</v>
          </cell>
          <cell r="D956" t="str">
            <v>M</v>
          </cell>
          <cell r="E956" t="str">
            <v>7.2.4.2.8</v>
          </cell>
          <cell r="F956" t="str">
            <v>Tê C/Bolsas JGS FºFº DN 150mm Inclusive anel de borracha</v>
          </cell>
          <cell r="G956" t="str">
            <v>un</v>
          </cell>
          <cell r="H956">
            <v>3</v>
          </cell>
          <cell r="I956">
            <v>90.78</v>
          </cell>
          <cell r="J956">
            <v>272.33999999999997</v>
          </cell>
          <cell r="K956">
            <v>90.78</v>
          </cell>
          <cell r="L956">
            <v>272.33999999999997</v>
          </cell>
        </row>
        <row r="957">
          <cell r="B957">
            <v>1418</v>
          </cell>
          <cell r="C957">
            <v>0</v>
          </cell>
          <cell r="D957" t="str">
            <v>M</v>
          </cell>
          <cell r="E957" t="str">
            <v>12.5.15</v>
          </cell>
          <cell r="F957" t="str">
            <v>Tê FoFo JGS DN 150 30,800 kg</v>
          </cell>
          <cell r="G957" t="str">
            <v>pç</v>
          </cell>
          <cell r="H957">
            <v>2</v>
          </cell>
          <cell r="I957">
            <v>90.78</v>
          </cell>
          <cell r="J957">
            <v>181.56</v>
          </cell>
          <cell r="K957">
            <v>90.78</v>
          </cell>
          <cell r="L957">
            <v>181.56</v>
          </cell>
        </row>
        <row r="958">
          <cell r="B958">
            <v>531</v>
          </cell>
          <cell r="C958">
            <v>0</v>
          </cell>
          <cell r="D958" t="str">
            <v>M</v>
          </cell>
          <cell r="E958" t="str">
            <v>7.2.4.2.9</v>
          </cell>
          <cell r="F958" t="str">
            <v>Tê C/Bolsas JGS FºFº DN 200mm Inclusive anel de borracha</v>
          </cell>
          <cell r="G958" t="str">
            <v>un</v>
          </cell>
          <cell r="H958">
            <v>2</v>
          </cell>
          <cell r="I958">
            <v>144.75</v>
          </cell>
          <cell r="J958">
            <v>289.5</v>
          </cell>
          <cell r="K958">
            <v>144.75</v>
          </cell>
          <cell r="L958">
            <v>289.5</v>
          </cell>
        </row>
        <row r="959">
          <cell r="B959">
            <v>532</v>
          </cell>
          <cell r="C959">
            <v>0</v>
          </cell>
          <cell r="D959" t="str">
            <v>M</v>
          </cell>
          <cell r="E959" t="str">
            <v>7.2.4.2.10</v>
          </cell>
          <cell r="F959" t="str">
            <v>Tê C/Bolsas JGS FºFº DN 300mm Inclusive anel de borracha</v>
          </cell>
          <cell r="G959" t="str">
            <v>un</v>
          </cell>
          <cell r="H959">
            <v>1</v>
          </cell>
          <cell r="I959">
            <v>240.44</v>
          </cell>
          <cell r="J959">
            <v>240.44</v>
          </cell>
          <cell r="K959">
            <v>240.44</v>
          </cell>
          <cell r="L959">
            <v>240.44</v>
          </cell>
        </row>
        <row r="960">
          <cell r="B960">
            <v>442</v>
          </cell>
          <cell r="C960">
            <v>0</v>
          </cell>
          <cell r="D960" t="str">
            <v>M</v>
          </cell>
          <cell r="E960" t="str">
            <v>7.1.6.18</v>
          </cell>
          <cell r="F960" t="str">
            <v>Tê c/ bolsas je FoFo Dn 500  205,900kg</v>
          </cell>
          <cell r="G960" t="str">
            <v>pc</v>
          </cell>
          <cell r="H960">
            <v>1</v>
          </cell>
          <cell r="I960">
            <v>809.02</v>
          </cell>
          <cell r="J960">
            <v>809.02</v>
          </cell>
          <cell r="K960">
            <v>809.02</v>
          </cell>
          <cell r="L960">
            <v>809.02</v>
          </cell>
        </row>
        <row r="961">
          <cell r="B961">
            <v>4248</v>
          </cell>
          <cell r="C961">
            <v>0</v>
          </cell>
          <cell r="D961" t="str">
            <v>M</v>
          </cell>
          <cell r="E961" t="str">
            <v>10.7.2.6.7</v>
          </cell>
          <cell r="F961" t="str">
            <v>Tê c/bolsas  FoFo PN 10 DN 600mm</v>
          </cell>
          <cell r="G961" t="str">
            <v>pc</v>
          </cell>
          <cell r="H961">
            <v>2</v>
          </cell>
          <cell r="I961">
            <v>997.07</v>
          </cell>
          <cell r="J961">
            <v>1994.14</v>
          </cell>
          <cell r="K961">
            <v>997.07</v>
          </cell>
          <cell r="L961">
            <v>1994.14</v>
          </cell>
        </row>
        <row r="962">
          <cell r="B962">
            <v>527</v>
          </cell>
          <cell r="C962">
            <v>0</v>
          </cell>
          <cell r="D962" t="str">
            <v>M</v>
          </cell>
          <cell r="E962" t="str">
            <v>7.2.4.2.5</v>
          </cell>
          <cell r="F962" t="str">
            <v>Tê de Redução C/Bolsas JGS FºFº DN (150 x 100)mm Inclusive anel de borracha</v>
          </cell>
          <cell r="G962" t="str">
            <v>pç</v>
          </cell>
          <cell r="H962">
            <v>2</v>
          </cell>
          <cell r="I962">
            <v>80.959999999999994</v>
          </cell>
          <cell r="J962">
            <v>161.91999999999999</v>
          </cell>
          <cell r="K962">
            <v>80.959999999999994</v>
          </cell>
          <cell r="L962">
            <v>161.91999999999999</v>
          </cell>
        </row>
        <row r="963">
          <cell r="B963">
            <v>1419</v>
          </cell>
          <cell r="C963">
            <v>0</v>
          </cell>
          <cell r="D963" t="str">
            <v>M</v>
          </cell>
          <cell r="E963" t="str">
            <v>12.5.16</v>
          </cell>
          <cell r="F963" t="str">
            <v>Tê FoFo JGS DN 150x100 26,000 kg</v>
          </cell>
          <cell r="G963" t="str">
            <v>pç</v>
          </cell>
          <cell r="H963">
            <v>1</v>
          </cell>
          <cell r="I963">
            <v>80.959999999999994</v>
          </cell>
          <cell r="J963">
            <v>80.959999999999994</v>
          </cell>
          <cell r="K963">
            <v>80.959999999999994</v>
          </cell>
          <cell r="L963">
            <v>80.959999999999994</v>
          </cell>
        </row>
        <row r="964">
          <cell r="B964">
            <v>528</v>
          </cell>
          <cell r="C964">
            <v>0</v>
          </cell>
          <cell r="D964" t="str">
            <v>M</v>
          </cell>
          <cell r="E964" t="str">
            <v>7.2.4.2.6</v>
          </cell>
          <cell r="F964" t="str">
            <v>Tê de Redução C/Bolsas JGS FºFº DN (200 x 100)mm Inclusive anel de borracha</v>
          </cell>
          <cell r="G964" t="str">
            <v>pç</v>
          </cell>
          <cell r="H964">
            <v>1</v>
          </cell>
          <cell r="I964">
            <v>98.14</v>
          </cell>
          <cell r="J964">
            <v>98.14</v>
          </cell>
          <cell r="K964">
            <v>98.14</v>
          </cell>
          <cell r="L964">
            <v>98.14</v>
          </cell>
        </row>
        <row r="965">
          <cell r="B965">
            <v>1420</v>
          </cell>
          <cell r="C965">
            <v>0</v>
          </cell>
          <cell r="D965" t="str">
            <v>M</v>
          </cell>
          <cell r="E965" t="str">
            <v>12.5.17</v>
          </cell>
          <cell r="F965" t="str">
            <v>Tê FoFo JGS DN 200x100 36,700 kg</v>
          </cell>
          <cell r="G965" t="str">
            <v>pç</v>
          </cell>
          <cell r="H965">
            <v>1</v>
          </cell>
          <cell r="I965">
            <v>98.14</v>
          </cell>
          <cell r="J965">
            <v>98.14</v>
          </cell>
          <cell r="K965">
            <v>98.14</v>
          </cell>
          <cell r="L965">
            <v>98.14</v>
          </cell>
        </row>
        <row r="966">
          <cell r="B966">
            <v>529</v>
          </cell>
          <cell r="C966">
            <v>0</v>
          </cell>
          <cell r="D966" t="str">
            <v>M</v>
          </cell>
          <cell r="E966" t="str">
            <v>7.2.4.2.7</v>
          </cell>
          <cell r="F966" t="str">
            <v>Tê de Redução C/Bolsas JGS FºFº DN (250 x 100)mm Inclusive anel de borracha</v>
          </cell>
          <cell r="G966" t="str">
            <v>pç</v>
          </cell>
          <cell r="H966">
            <v>2</v>
          </cell>
          <cell r="I966">
            <v>121.44</v>
          </cell>
          <cell r="J966">
            <v>242.88</v>
          </cell>
          <cell r="K966">
            <v>121.44</v>
          </cell>
          <cell r="L966">
            <v>242.88</v>
          </cell>
        </row>
        <row r="967">
          <cell r="B967">
            <v>1421</v>
          </cell>
          <cell r="C967">
            <v>0</v>
          </cell>
          <cell r="D967" t="str">
            <v>M</v>
          </cell>
          <cell r="E967" t="str">
            <v>12.5.18</v>
          </cell>
          <cell r="F967" t="str">
            <v>Tê FoFo JGS DN 300x200 76,600 kg</v>
          </cell>
          <cell r="G967" t="str">
            <v>pç</v>
          </cell>
          <cell r="H967">
            <v>1</v>
          </cell>
          <cell r="I967">
            <v>211</v>
          </cell>
          <cell r="J967">
            <v>211</v>
          </cell>
          <cell r="K967">
            <v>211</v>
          </cell>
          <cell r="L967">
            <v>211</v>
          </cell>
        </row>
        <row r="968">
          <cell r="B968">
            <v>4221</v>
          </cell>
          <cell r="C968">
            <v>0</v>
          </cell>
          <cell r="D968" t="str">
            <v>M</v>
          </cell>
          <cell r="E968" t="str">
            <v>10.7.2.2.2</v>
          </cell>
          <cell r="F968" t="str">
            <v>Te fofo c/bolsas PN 10 DN (300x200)mm</v>
          </cell>
          <cell r="G968" t="str">
            <v>pc</v>
          </cell>
          <cell r="H968">
            <v>16</v>
          </cell>
          <cell r="I968">
            <v>211</v>
          </cell>
          <cell r="J968">
            <v>3376</v>
          </cell>
          <cell r="K968">
            <v>211</v>
          </cell>
          <cell r="L968">
            <v>3376</v>
          </cell>
        </row>
        <row r="969">
          <cell r="B969">
            <v>4222</v>
          </cell>
          <cell r="C969">
            <v>0</v>
          </cell>
          <cell r="D969" t="str">
            <v>M</v>
          </cell>
          <cell r="E969" t="str">
            <v>10.7.2.2.3</v>
          </cell>
          <cell r="F969" t="str">
            <v>Te fofo c/bolsas PN 10 DN (400x300)mm</v>
          </cell>
          <cell r="G969" t="str">
            <v>pc</v>
          </cell>
          <cell r="H969">
            <v>2</v>
          </cell>
          <cell r="I969">
            <v>403.44</v>
          </cell>
          <cell r="J969">
            <v>806.88</v>
          </cell>
          <cell r="K969">
            <v>403.44</v>
          </cell>
          <cell r="L969">
            <v>806.88</v>
          </cell>
        </row>
        <row r="970">
          <cell r="B970">
            <v>595</v>
          </cell>
          <cell r="C970">
            <v>0</v>
          </cell>
          <cell r="D970" t="str">
            <v>M</v>
          </cell>
          <cell r="E970" t="str">
            <v>7.2.5.2.11</v>
          </cell>
          <cell r="F970" t="str">
            <v>Tê PVC-PBA (NBR 10351) P/ Rede de Água 90G BBB DN 50mm</v>
          </cell>
          <cell r="G970" t="str">
            <v>un</v>
          </cell>
          <cell r="H970">
            <v>64</v>
          </cell>
          <cell r="I970">
            <v>3</v>
          </cell>
          <cell r="J970">
            <v>192</v>
          </cell>
          <cell r="K970">
            <v>3</v>
          </cell>
          <cell r="L970">
            <v>192</v>
          </cell>
        </row>
        <row r="971">
          <cell r="B971">
            <v>596</v>
          </cell>
          <cell r="C971">
            <v>0</v>
          </cell>
          <cell r="D971" t="str">
            <v>M</v>
          </cell>
          <cell r="E971" t="str">
            <v>7.2.5.2.12</v>
          </cell>
          <cell r="F971" t="str">
            <v>Tê PVC-PBA (NBR 10351) P/ Rede de Água 90G BBB DN 75mm</v>
          </cell>
          <cell r="G971" t="str">
            <v>un</v>
          </cell>
          <cell r="H971">
            <v>4</v>
          </cell>
          <cell r="I971">
            <v>7.52</v>
          </cell>
          <cell r="J971">
            <v>30.08</v>
          </cell>
          <cell r="K971">
            <v>7.52</v>
          </cell>
          <cell r="L971">
            <v>30.08</v>
          </cell>
        </row>
        <row r="972">
          <cell r="B972">
            <v>597</v>
          </cell>
          <cell r="C972">
            <v>0</v>
          </cell>
          <cell r="D972" t="str">
            <v>M</v>
          </cell>
          <cell r="E972" t="str">
            <v>7.2.5.2.13</v>
          </cell>
          <cell r="F972" t="str">
            <v>Tê PVC-PBA (NBR 10351) P/ Rede de Água 90G BBB DN 100mm</v>
          </cell>
          <cell r="G972" t="str">
            <v>un</v>
          </cell>
          <cell r="H972">
            <v>1</v>
          </cell>
          <cell r="I972">
            <v>13.96</v>
          </cell>
          <cell r="J972">
            <v>13.96</v>
          </cell>
          <cell r="K972">
            <v>13.96</v>
          </cell>
          <cell r="L972">
            <v>13.96</v>
          </cell>
        </row>
        <row r="973">
          <cell r="B973">
            <v>1502</v>
          </cell>
          <cell r="C973">
            <v>0</v>
          </cell>
          <cell r="D973" t="str">
            <v>M</v>
          </cell>
          <cell r="E973" t="str">
            <v>13.5.16</v>
          </cell>
          <cell r="F973" t="str">
            <v>Tê em PVC PBA JE cl20 DN 75</v>
          </cell>
          <cell r="G973" t="str">
            <v>pç</v>
          </cell>
          <cell r="H973">
            <v>3</v>
          </cell>
          <cell r="I973">
            <v>7.52</v>
          </cell>
          <cell r="J973">
            <v>22.56</v>
          </cell>
          <cell r="K973">
            <v>7.52</v>
          </cell>
          <cell r="L973">
            <v>22.56</v>
          </cell>
        </row>
        <row r="974">
          <cell r="B974">
            <v>592</v>
          </cell>
          <cell r="C974">
            <v>0</v>
          </cell>
          <cell r="D974" t="str">
            <v>M</v>
          </cell>
          <cell r="E974" t="str">
            <v>7.2.5.2.8</v>
          </cell>
          <cell r="F974" t="str">
            <v>Tê de Redução c/ Bolsas JGS  em PVC-PBA ( 75 x 50)mm P/ Rede de Água 90G BBBB</v>
          </cell>
          <cell r="G974" t="str">
            <v>un</v>
          </cell>
          <cell r="H974">
            <v>14</v>
          </cell>
          <cell r="I974">
            <v>6.25</v>
          </cell>
          <cell r="J974">
            <v>87.5</v>
          </cell>
          <cell r="K974">
            <v>6.25</v>
          </cell>
          <cell r="L974">
            <v>87.5</v>
          </cell>
        </row>
        <row r="975">
          <cell r="B975">
            <v>593</v>
          </cell>
          <cell r="C975">
            <v>0</v>
          </cell>
          <cell r="D975" t="str">
            <v>M</v>
          </cell>
          <cell r="E975" t="str">
            <v>7.2.5.2.9</v>
          </cell>
          <cell r="F975" t="str">
            <v xml:space="preserve">Tê de Redução c/ Bolsas JGS  em PVC-PBA ( 100 x 50)mm P/ Rede de Água 90G BBBB </v>
          </cell>
          <cell r="G975" t="str">
            <v>un</v>
          </cell>
          <cell r="H975">
            <v>4</v>
          </cell>
          <cell r="I975">
            <v>11.31</v>
          </cell>
          <cell r="J975">
            <v>45.24</v>
          </cell>
          <cell r="K975">
            <v>11.31</v>
          </cell>
          <cell r="L975">
            <v>45.24</v>
          </cell>
        </row>
        <row r="976">
          <cell r="B976">
            <v>594</v>
          </cell>
          <cell r="C976">
            <v>0</v>
          </cell>
          <cell r="D976" t="str">
            <v>M</v>
          </cell>
          <cell r="E976" t="str">
            <v>7.2.5.2.10</v>
          </cell>
          <cell r="F976" t="str">
            <v>Tê de Redução c/ Bolsas JGS  em PVC-PBA ( 100 x 75)mm P/ Rede de Água 90G BBBB</v>
          </cell>
          <cell r="G976" t="str">
            <v>un</v>
          </cell>
          <cell r="H976">
            <v>2</v>
          </cell>
          <cell r="I976">
            <v>12.36</v>
          </cell>
          <cell r="J976">
            <v>24.72</v>
          </cell>
          <cell r="K976">
            <v>12.36</v>
          </cell>
          <cell r="L976">
            <v>24.72</v>
          </cell>
        </row>
        <row r="977">
          <cell r="B977">
            <v>2421</v>
          </cell>
          <cell r="C977">
            <v>0</v>
          </cell>
          <cell r="D977" t="str">
            <v>M</v>
          </cell>
          <cell r="E977" t="str">
            <v>3.5.12.10</v>
          </cell>
          <cell r="F977" t="str">
            <v>Toco c/ Flanges FoFo PN 10, DN 100mm L=0,25m</v>
          </cell>
          <cell r="G977" t="str">
            <v>pç</v>
          </cell>
          <cell r="H977">
            <v>5</v>
          </cell>
          <cell r="I977">
            <v>124.88</v>
          </cell>
          <cell r="J977">
            <v>624.4</v>
          </cell>
          <cell r="K977">
            <v>124.88</v>
          </cell>
          <cell r="L977">
            <v>624.4</v>
          </cell>
        </row>
        <row r="978">
          <cell r="B978">
            <v>153</v>
          </cell>
          <cell r="C978">
            <v>0</v>
          </cell>
          <cell r="D978" t="str">
            <v>M</v>
          </cell>
          <cell r="E978" t="str">
            <v>3.4.1.13</v>
          </cell>
          <cell r="F978" t="str">
            <v>Toco FoFo Flangeado PN  10 DN100  L=0,50 m</v>
          </cell>
          <cell r="G978" t="str">
            <v>un</v>
          </cell>
          <cell r="H978">
            <v>1</v>
          </cell>
          <cell r="I978">
            <v>137.9</v>
          </cell>
          <cell r="J978">
            <v>137.9</v>
          </cell>
          <cell r="K978">
            <v>137.9</v>
          </cell>
          <cell r="L978">
            <v>137.9</v>
          </cell>
        </row>
        <row r="979">
          <cell r="B979">
            <v>3147</v>
          </cell>
          <cell r="C979">
            <v>0</v>
          </cell>
          <cell r="D979" t="str">
            <v>M</v>
          </cell>
          <cell r="E979" t="str">
            <v>6.5.12.8</v>
          </cell>
          <cell r="F979" t="str">
            <v>Toco c/ Flanges FoFo PN 10, DN 150mm L=0,25m</v>
          </cell>
          <cell r="G979" t="str">
            <v>pç</v>
          </cell>
          <cell r="H979">
            <v>7</v>
          </cell>
          <cell r="I979">
            <v>146.01</v>
          </cell>
          <cell r="J979">
            <v>1022.07</v>
          </cell>
          <cell r="K979">
            <v>146.01</v>
          </cell>
          <cell r="L979">
            <v>1022.07</v>
          </cell>
        </row>
        <row r="980">
          <cell r="B980">
            <v>2420</v>
          </cell>
          <cell r="C980">
            <v>0</v>
          </cell>
          <cell r="D980" t="str">
            <v>M</v>
          </cell>
          <cell r="E980" t="str">
            <v>3.5.12.9</v>
          </cell>
          <cell r="F980" t="str">
            <v>Toco c/ Flanges FoFo PN 10, DN 200mm L=0,25m</v>
          </cell>
          <cell r="G980" t="str">
            <v>pç</v>
          </cell>
          <cell r="H980">
            <v>10</v>
          </cell>
          <cell r="I980">
            <v>307.49</v>
          </cell>
          <cell r="J980">
            <v>3074.9</v>
          </cell>
          <cell r="K980">
            <v>307.49</v>
          </cell>
          <cell r="L980">
            <v>3074.9</v>
          </cell>
        </row>
        <row r="981">
          <cell r="B981">
            <v>3498</v>
          </cell>
          <cell r="C981">
            <v>0</v>
          </cell>
          <cell r="D981" t="str">
            <v>M</v>
          </cell>
          <cell r="E981" t="str">
            <v>7.5.12.8</v>
          </cell>
          <cell r="F981" t="str">
            <v>Toco c/ Flanges FoFo PN 10, DN 400mm L=0,25m</v>
          </cell>
          <cell r="G981" t="str">
            <v>pç</v>
          </cell>
          <cell r="H981">
            <v>1</v>
          </cell>
          <cell r="I981">
            <v>979.77</v>
          </cell>
          <cell r="J981">
            <v>979.77</v>
          </cell>
          <cell r="K981">
            <v>979.77</v>
          </cell>
          <cell r="L981">
            <v>979.77</v>
          </cell>
        </row>
        <row r="982">
          <cell r="B982">
            <v>3497</v>
          </cell>
          <cell r="C982">
            <v>0</v>
          </cell>
          <cell r="D982" t="str">
            <v>M</v>
          </cell>
          <cell r="E982" t="str">
            <v>7.5.12.7</v>
          </cell>
          <cell r="F982" t="str">
            <v>Toco c/ Flanges FoFo PN 10, DN 500mm L=0,50m</v>
          </cell>
          <cell r="G982" t="str">
            <v>pç</v>
          </cell>
          <cell r="H982">
            <v>2</v>
          </cell>
          <cell r="I982">
            <v>1798.17</v>
          </cell>
          <cell r="J982">
            <v>3596.34</v>
          </cell>
          <cell r="K982">
            <v>1798.17</v>
          </cell>
          <cell r="L982">
            <v>3596.34</v>
          </cell>
        </row>
        <row r="983">
          <cell r="B983">
            <v>989</v>
          </cell>
          <cell r="C983">
            <v>0</v>
          </cell>
          <cell r="D983" t="str">
            <v>M</v>
          </cell>
          <cell r="E983" t="str">
            <v>7.5.4.1.6</v>
          </cell>
          <cell r="F983" t="str">
            <v>Toco c/flange e aba vedacao FoFo PN-10 DN 300</v>
          </cell>
          <cell r="G983" t="str">
            <v>pç</v>
          </cell>
          <cell r="H983">
            <v>1</v>
          </cell>
          <cell r="I983">
            <v>1005.87</v>
          </cell>
          <cell r="J983">
            <v>1005.87</v>
          </cell>
          <cell r="K983">
            <v>1005.87</v>
          </cell>
          <cell r="L983">
            <v>1005.87</v>
          </cell>
        </row>
        <row r="984">
          <cell r="B984">
            <v>994</v>
          </cell>
          <cell r="C984">
            <v>0</v>
          </cell>
          <cell r="D984" t="str">
            <v>M</v>
          </cell>
          <cell r="E984" t="str">
            <v>7.5.4.1.11</v>
          </cell>
          <cell r="F984" t="str">
            <v>Toco c/flange e aba vedacao FoFo PN-10 DN 400</v>
          </cell>
          <cell r="G984" t="str">
            <v>pç</v>
          </cell>
          <cell r="H984">
            <v>1</v>
          </cell>
          <cell r="I984">
            <v>1567.63</v>
          </cell>
          <cell r="J984">
            <v>1567.63</v>
          </cell>
          <cell r="K984">
            <v>1567.63</v>
          </cell>
          <cell r="L984">
            <v>1567.63</v>
          </cell>
        </row>
        <row r="985">
          <cell r="B985">
            <v>1006</v>
          </cell>
          <cell r="C985">
            <v>0</v>
          </cell>
          <cell r="D985" t="str">
            <v>M</v>
          </cell>
          <cell r="E985" t="str">
            <v>7.5.4.1.23</v>
          </cell>
          <cell r="F985" t="str">
            <v>Toco c/flange e aba vedacao FoFo PN-10 DN 400,  L=0,70m</v>
          </cell>
          <cell r="G985" t="str">
            <v>pç</v>
          </cell>
          <cell r="H985">
            <v>1</v>
          </cell>
          <cell r="I985">
            <v>1567.63</v>
          </cell>
          <cell r="J985">
            <v>1567.63</v>
          </cell>
          <cell r="K985">
            <v>1567.63</v>
          </cell>
          <cell r="L985">
            <v>1567.63</v>
          </cell>
        </row>
        <row r="986">
          <cell r="B986">
            <v>1007</v>
          </cell>
          <cell r="C986">
            <v>0</v>
          </cell>
          <cell r="D986" t="str">
            <v>M</v>
          </cell>
          <cell r="E986" t="str">
            <v>7.5.4.1.24</v>
          </cell>
          <cell r="F986" t="str">
            <v>Toco c/flange e aba vedacao FoFo PN-10 DN 400,  L=1,10m</v>
          </cell>
          <cell r="G986" t="str">
            <v>pç</v>
          </cell>
          <cell r="H986">
            <v>1</v>
          </cell>
          <cell r="I986">
            <v>1724.4</v>
          </cell>
          <cell r="J986">
            <v>1724.4</v>
          </cell>
          <cell r="K986">
            <v>1724.4</v>
          </cell>
          <cell r="L986">
            <v>1724.4</v>
          </cell>
        </row>
        <row r="987">
          <cell r="B987">
            <v>1145</v>
          </cell>
          <cell r="C987">
            <v>0</v>
          </cell>
          <cell r="D987" t="str">
            <v>M</v>
          </cell>
          <cell r="E987" t="str">
            <v>8.4.1.13</v>
          </cell>
          <cell r="F987" t="str">
            <v>Transmissor de pressão piezoresistivo, analógico (4-20ma), rosca dn 1/2", classe de pressão 300lbs</v>
          </cell>
          <cell r="G987" t="str">
            <v>pc</v>
          </cell>
          <cell r="H987">
            <v>4</v>
          </cell>
          <cell r="I987">
            <v>620</v>
          </cell>
          <cell r="J987">
            <v>2480</v>
          </cell>
          <cell r="K987">
            <v>620</v>
          </cell>
          <cell r="L987">
            <v>2480</v>
          </cell>
        </row>
        <row r="988">
          <cell r="B988">
            <v>533</v>
          </cell>
          <cell r="C988">
            <v>0</v>
          </cell>
          <cell r="D988" t="str">
            <v>M</v>
          </cell>
          <cell r="E988" t="str">
            <v>7.2.4.2.11</v>
          </cell>
          <cell r="F988" t="str">
            <v>Transmissor de pressão tipo Piezoresistivo "Nivetec 790" (4-20mA) ou similar, Rosca NPT 1/2, DN 1/2"</v>
          </cell>
          <cell r="G988" t="str">
            <v>pç</v>
          </cell>
          <cell r="H988">
            <v>3</v>
          </cell>
          <cell r="I988">
            <v>620</v>
          </cell>
          <cell r="J988">
            <v>1860</v>
          </cell>
          <cell r="K988">
            <v>620</v>
          </cell>
          <cell r="L988">
            <v>1860</v>
          </cell>
        </row>
        <row r="989">
          <cell r="B989">
            <v>4250</v>
          </cell>
          <cell r="C989">
            <v>0</v>
          </cell>
          <cell r="D989" t="str">
            <v>M</v>
          </cell>
          <cell r="E989" t="str">
            <v>10.7.2.7.1</v>
          </cell>
          <cell r="F989" t="str">
            <v>Tubo concreto armado classe A-2 PB JE NBR 8890 DN 200mm para esgoto sanitário, inclusive com anel de borracha</v>
          </cell>
          <cell r="G989" t="str">
            <v>m</v>
          </cell>
          <cell r="H989">
            <v>54</v>
          </cell>
          <cell r="I989">
            <v>28.63</v>
          </cell>
          <cell r="J989">
            <v>1546.02</v>
          </cell>
          <cell r="K989">
            <v>28.63</v>
          </cell>
          <cell r="L989">
            <v>1546.02</v>
          </cell>
        </row>
        <row r="990">
          <cell r="B990">
            <v>2843</v>
          </cell>
          <cell r="C990">
            <v>0</v>
          </cell>
          <cell r="D990" t="str">
            <v>M</v>
          </cell>
          <cell r="E990" t="str">
            <v>6.1.9.2.1</v>
          </cell>
          <cell r="F990" t="str">
            <v>Tubo concreto armado classe A-2 PB JE NBR 8890 DN 500mm para esgoto sanitário, inclusive com anel de borracha</v>
          </cell>
          <cell r="G990" t="str">
            <v>m</v>
          </cell>
          <cell r="H990">
            <v>825.14</v>
          </cell>
          <cell r="I990">
            <v>46.92</v>
          </cell>
          <cell r="J990">
            <v>38715.56</v>
          </cell>
          <cell r="K990">
            <v>46.92</v>
          </cell>
          <cell r="L990">
            <v>38715.56</v>
          </cell>
        </row>
        <row r="991">
          <cell r="B991">
            <v>3300</v>
          </cell>
          <cell r="C991">
            <v>0</v>
          </cell>
          <cell r="D991" t="str">
            <v>M</v>
          </cell>
          <cell r="E991" t="str">
            <v>7.1.9.2.2</v>
          </cell>
          <cell r="F991" t="str">
            <v>Tubo Concreto Armado Classe A-2 PB JE NBR-8890 DN 700mm para esgoto sanitário</v>
          </cell>
          <cell r="G991" t="str">
            <v>m</v>
          </cell>
          <cell r="H991">
            <v>173.49</v>
          </cell>
          <cell r="I991">
            <v>75.33</v>
          </cell>
          <cell r="J991">
            <v>13069</v>
          </cell>
          <cell r="K991">
            <v>75.33</v>
          </cell>
          <cell r="L991">
            <v>13069</v>
          </cell>
        </row>
        <row r="992">
          <cell r="B992">
            <v>2092</v>
          </cell>
          <cell r="C992">
            <v>0</v>
          </cell>
          <cell r="D992" t="str">
            <v>M</v>
          </cell>
          <cell r="E992" t="str">
            <v>2.1.9.2.1</v>
          </cell>
          <cell r="F992" t="str">
            <v>Tubo Concreto Armado Classe A-2 PB JE NBR-8890 DN 800mm para esgoto sanitário</v>
          </cell>
          <cell r="G992" t="str">
            <v>m</v>
          </cell>
          <cell r="H992">
            <v>212.95</v>
          </cell>
          <cell r="I992">
            <v>87.05</v>
          </cell>
          <cell r="J992">
            <v>18537.29</v>
          </cell>
          <cell r="K992">
            <v>87.05</v>
          </cell>
          <cell r="L992">
            <v>18537.29</v>
          </cell>
        </row>
        <row r="993">
          <cell r="B993">
            <v>2093</v>
          </cell>
          <cell r="C993">
            <v>0</v>
          </cell>
          <cell r="D993" t="str">
            <v>M</v>
          </cell>
          <cell r="E993" t="str">
            <v>2.1.9.2.2</v>
          </cell>
          <cell r="F993" t="str">
            <v>Tubo Concreto Armado Classe A-2 PB JE NBR-8890 DN 900mm para esgoto sanitário</v>
          </cell>
          <cell r="G993" t="str">
            <v>m</v>
          </cell>
          <cell r="H993">
            <v>667.23</v>
          </cell>
          <cell r="I993">
            <v>119.28</v>
          </cell>
          <cell r="J993">
            <v>79587.19</v>
          </cell>
          <cell r="K993">
            <v>119.28</v>
          </cell>
          <cell r="L993">
            <v>79587.19</v>
          </cell>
        </row>
        <row r="994">
          <cell r="B994">
            <v>2094</v>
          </cell>
          <cell r="C994">
            <v>0</v>
          </cell>
          <cell r="D994" t="str">
            <v>M</v>
          </cell>
          <cell r="E994" t="str">
            <v>2.1.9.2.3</v>
          </cell>
          <cell r="F994" t="str">
            <v>Tubo Concreto Armado Classe A-2 PB JE NBR-8890 DN 1000mm para esgoto sanitário</v>
          </cell>
          <cell r="G994" t="str">
            <v>m</v>
          </cell>
          <cell r="H994">
            <v>549.42999999999995</v>
          </cell>
          <cell r="I994">
            <v>127.67</v>
          </cell>
          <cell r="J994">
            <v>70145.72</v>
          </cell>
          <cell r="K994">
            <v>127.67</v>
          </cell>
          <cell r="L994">
            <v>70145.72</v>
          </cell>
        </row>
        <row r="995">
          <cell r="B995">
            <v>301</v>
          </cell>
          <cell r="C995">
            <v>0</v>
          </cell>
          <cell r="D995" t="str">
            <v>M</v>
          </cell>
          <cell r="E995" t="str">
            <v>4.4.3.47</v>
          </cell>
          <cell r="F995" t="str">
            <v>Tubo de aço c/ pontas p/ junta alvenius e flangeada DN 600 mm L = 2,15 m</v>
          </cell>
          <cell r="G995" t="str">
            <v>pc</v>
          </cell>
          <cell r="H995">
            <v>1</v>
          </cell>
          <cell r="I995">
            <v>2540.5500000000002</v>
          </cell>
          <cell r="J995">
            <v>2540.5500000000002</v>
          </cell>
          <cell r="K995">
            <v>2540.5500000000002</v>
          </cell>
          <cell r="L995">
            <v>2540.5500000000002</v>
          </cell>
        </row>
        <row r="996">
          <cell r="B996">
            <v>285</v>
          </cell>
          <cell r="C996">
            <v>0</v>
          </cell>
          <cell r="D996" t="str">
            <v>M</v>
          </cell>
          <cell r="E996" t="str">
            <v>4.4.3.31</v>
          </cell>
          <cell r="F996" t="str">
            <v>Tubo de aço c/ flange e  ponta DN 400 mm L = 0,50 m</v>
          </cell>
          <cell r="G996" t="str">
            <v>pc</v>
          </cell>
          <cell r="H996">
            <v>8</v>
          </cell>
          <cell r="I996">
            <v>543.82000000000005</v>
          </cell>
          <cell r="J996">
            <v>4350.5600000000004</v>
          </cell>
          <cell r="K996">
            <v>543.82000000000005</v>
          </cell>
          <cell r="L996">
            <v>4350.5600000000004</v>
          </cell>
        </row>
        <row r="997">
          <cell r="B997">
            <v>284</v>
          </cell>
          <cell r="C997">
            <v>0</v>
          </cell>
          <cell r="D997" t="str">
            <v>M</v>
          </cell>
          <cell r="E997" t="str">
            <v>4.4.3.30</v>
          </cell>
          <cell r="F997" t="str">
            <v>Tubo de aço c/ flange e  ponta DN 600 mm L = 0,50 m</v>
          </cell>
          <cell r="G997" t="str">
            <v>pc</v>
          </cell>
          <cell r="H997">
            <v>8</v>
          </cell>
          <cell r="I997">
            <v>1009.2</v>
          </cell>
          <cell r="J997">
            <v>8073.6</v>
          </cell>
          <cell r="K997">
            <v>1009.2</v>
          </cell>
          <cell r="L997">
            <v>8073.6</v>
          </cell>
        </row>
        <row r="998">
          <cell r="B998">
            <v>291</v>
          </cell>
          <cell r="C998">
            <v>0</v>
          </cell>
          <cell r="D998" t="str">
            <v>M</v>
          </cell>
          <cell r="E998" t="str">
            <v>4.4.3.37</v>
          </cell>
          <cell r="F998" t="str">
            <v>Tubo de aço c/ flange e  ponta para junta alvenius DN 600 mm L = 1,20 m</v>
          </cell>
          <cell r="G998" t="str">
            <v>pc</v>
          </cell>
          <cell r="H998">
            <v>1</v>
          </cell>
          <cell r="I998">
            <v>1836.13</v>
          </cell>
          <cell r="J998">
            <v>1836.13</v>
          </cell>
          <cell r="K998">
            <v>1836.13</v>
          </cell>
          <cell r="L998">
            <v>1836.13</v>
          </cell>
        </row>
        <row r="999">
          <cell r="B999">
            <v>263</v>
          </cell>
          <cell r="C999">
            <v>0</v>
          </cell>
          <cell r="D999" t="str">
            <v>M</v>
          </cell>
          <cell r="E999" t="str">
            <v>4.4.3.9</v>
          </cell>
          <cell r="F999" t="str">
            <v>Tubo de aço c/ flange e  ponta DN 600 mm L = 2,15 m</v>
          </cell>
          <cell r="G999" t="str">
            <v>pc</v>
          </cell>
          <cell r="H999">
            <v>4</v>
          </cell>
          <cell r="I999">
            <v>2958.87</v>
          </cell>
          <cell r="J999">
            <v>11835.48</v>
          </cell>
          <cell r="K999">
            <v>2958.87</v>
          </cell>
          <cell r="L999">
            <v>11835.48</v>
          </cell>
        </row>
        <row r="1000">
          <cell r="B1000">
            <v>294</v>
          </cell>
          <cell r="C1000">
            <v>0</v>
          </cell>
          <cell r="D1000" t="str">
            <v>M</v>
          </cell>
          <cell r="E1000" t="str">
            <v>4.4.3.40</v>
          </cell>
          <cell r="F1000" t="str">
            <v>Tubo de aço com pontas para junta alvenius DN 600 mm L = 1,25 m</v>
          </cell>
          <cell r="G1000" t="str">
            <v>pc</v>
          </cell>
          <cell r="H1000">
            <v>1</v>
          </cell>
          <cell r="I1000">
            <v>1836.13</v>
          </cell>
          <cell r="J1000">
            <v>1836.13</v>
          </cell>
          <cell r="K1000">
            <v>1836.13</v>
          </cell>
          <cell r="L1000">
            <v>1836.13</v>
          </cell>
        </row>
        <row r="1001">
          <cell r="B1001">
            <v>149</v>
          </cell>
          <cell r="C1001">
            <v>0</v>
          </cell>
          <cell r="D1001" t="str">
            <v>M</v>
          </cell>
          <cell r="E1001" t="str">
            <v>3.4.1.9</v>
          </cell>
          <cell r="F1001" t="str">
            <v xml:space="preserve">Tubo de aço c/ flange e Ponta DN 600 L=3,40 </v>
          </cell>
          <cell r="G1001" t="str">
            <v>un</v>
          </cell>
          <cell r="H1001">
            <v>1</v>
          </cell>
          <cell r="I1001">
            <v>4436.43</v>
          </cell>
          <cell r="J1001">
            <v>4436.43</v>
          </cell>
          <cell r="K1001">
            <v>4436.43</v>
          </cell>
          <cell r="L1001">
            <v>4436.43</v>
          </cell>
        </row>
        <row r="1002">
          <cell r="B1002">
            <v>279</v>
          </cell>
          <cell r="C1002">
            <v>0</v>
          </cell>
          <cell r="D1002" t="str">
            <v>M</v>
          </cell>
          <cell r="E1002" t="str">
            <v>4.4.3.25</v>
          </cell>
          <cell r="F1002" t="str">
            <v>Tubo de aço c/ flange e  ponta DN 1000 mm L = 1,90 m</v>
          </cell>
          <cell r="G1002" t="str">
            <v>pc</v>
          </cell>
          <cell r="H1002">
            <v>2</v>
          </cell>
          <cell r="I1002">
            <v>7540.22</v>
          </cell>
          <cell r="J1002">
            <v>15080.44</v>
          </cell>
          <cell r="K1002">
            <v>7540.22</v>
          </cell>
          <cell r="L1002">
            <v>15080.44</v>
          </cell>
        </row>
        <row r="1003">
          <cell r="B1003">
            <v>280</v>
          </cell>
          <cell r="C1003">
            <v>0</v>
          </cell>
          <cell r="D1003" t="str">
            <v>M</v>
          </cell>
          <cell r="E1003" t="str">
            <v>4.4.3.26</v>
          </cell>
          <cell r="F1003" t="str">
            <v>Tubo de aço c/ flange e  ponta DN 1000 mm L= 8,80 m</v>
          </cell>
          <cell r="G1003" t="str">
            <v>pc</v>
          </cell>
          <cell r="H1003">
            <v>1</v>
          </cell>
          <cell r="I1003">
            <v>30852.59</v>
          </cell>
          <cell r="J1003">
            <v>30852.59</v>
          </cell>
          <cell r="K1003">
            <v>30852.59</v>
          </cell>
          <cell r="L1003">
            <v>30852.59</v>
          </cell>
        </row>
        <row r="1004">
          <cell r="B1004">
            <v>272</v>
          </cell>
          <cell r="C1004">
            <v>0</v>
          </cell>
          <cell r="D1004" t="str">
            <v>M</v>
          </cell>
          <cell r="E1004" t="str">
            <v>4.4.3.18</v>
          </cell>
          <cell r="F1004" t="str">
            <v>Tubo de aço c/ flanges DN 400 mm L = 0,45 m 169,935 kg</v>
          </cell>
          <cell r="G1004" t="str">
            <v>pc</v>
          </cell>
          <cell r="H1004">
            <v>2</v>
          </cell>
          <cell r="I1004">
            <v>719.36</v>
          </cell>
          <cell r="J1004">
            <v>1438.72</v>
          </cell>
          <cell r="K1004">
            <v>719.36</v>
          </cell>
          <cell r="L1004">
            <v>1438.72</v>
          </cell>
        </row>
        <row r="1005">
          <cell r="B1005">
            <v>287</v>
          </cell>
          <cell r="C1005">
            <v>0</v>
          </cell>
          <cell r="D1005" t="str">
            <v>M</v>
          </cell>
          <cell r="E1005" t="str">
            <v>4.4.3.33</v>
          </cell>
          <cell r="F1005" t="str">
            <v>Tubo de aço c/ flanges DN 400 mm L = 1,00 m</v>
          </cell>
          <cell r="G1005" t="str">
            <v>pc</v>
          </cell>
          <cell r="H1005">
            <v>8</v>
          </cell>
          <cell r="I1005">
            <v>1086.8900000000001</v>
          </cell>
          <cell r="J1005">
            <v>8695.1200000000008</v>
          </cell>
          <cell r="K1005">
            <v>1086.8900000000001</v>
          </cell>
          <cell r="L1005">
            <v>8695.1200000000008</v>
          </cell>
        </row>
        <row r="1006">
          <cell r="B1006">
            <v>274</v>
          </cell>
          <cell r="C1006">
            <v>0</v>
          </cell>
          <cell r="D1006" t="str">
            <v>M</v>
          </cell>
          <cell r="E1006" t="str">
            <v>4.4.3.20</v>
          </cell>
          <cell r="F1006" t="str">
            <v>Tubo de aço c/ flanges DN 400 mm L = 1,35 m 100,610 kg</v>
          </cell>
          <cell r="G1006" t="str">
            <v>pc</v>
          </cell>
          <cell r="H1006">
            <v>2</v>
          </cell>
          <cell r="I1006">
            <v>1320.7</v>
          </cell>
          <cell r="J1006">
            <v>2641.4</v>
          </cell>
          <cell r="K1006">
            <v>1320.7</v>
          </cell>
          <cell r="L1006">
            <v>2641.4</v>
          </cell>
        </row>
        <row r="1007">
          <cell r="B1007">
            <v>275</v>
          </cell>
          <cell r="C1007">
            <v>0</v>
          </cell>
          <cell r="D1007" t="str">
            <v>M</v>
          </cell>
          <cell r="E1007" t="str">
            <v>4.4.3.21</v>
          </cell>
          <cell r="F1007" t="str">
            <v>Tubo de aço c/ flanges DN 400 mm L = 1,80 m 100,610 kg</v>
          </cell>
          <cell r="G1007" t="str">
            <v>pc</v>
          </cell>
          <cell r="H1007">
            <v>2</v>
          </cell>
          <cell r="I1007">
            <v>1621.74</v>
          </cell>
          <cell r="J1007">
            <v>3243.48</v>
          </cell>
          <cell r="K1007">
            <v>1621.74</v>
          </cell>
          <cell r="L1007">
            <v>3243.48</v>
          </cell>
        </row>
        <row r="1008">
          <cell r="B1008">
            <v>269</v>
          </cell>
          <cell r="C1008">
            <v>0</v>
          </cell>
          <cell r="D1008" t="str">
            <v>M</v>
          </cell>
          <cell r="E1008" t="str">
            <v>4.4.3.15</v>
          </cell>
          <cell r="F1008" t="str">
            <v>Tubo de aço c/ flanges DN 500 mm L = 0,45 m 116,780 kg</v>
          </cell>
          <cell r="G1008" t="str">
            <v>pc</v>
          </cell>
          <cell r="H1008">
            <v>8</v>
          </cell>
          <cell r="I1008">
            <v>977.08</v>
          </cell>
          <cell r="J1008">
            <v>7816.64</v>
          </cell>
          <cell r="K1008">
            <v>977.08</v>
          </cell>
          <cell r="L1008">
            <v>7816.64</v>
          </cell>
        </row>
        <row r="1009">
          <cell r="B1009">
            <v>261</v>
          </cell>
          <cell r="C1009">
            <v>0</v>
          </cell>
          <cell r="D1009" t="str">
            <v>M</v>
          </cell>
          <cell r="E1009" t="str">
            <v>4.4.3.7</v>
          </cell>
          <cell r="F1009" t="str">
            <v>Tubo de aço c/ flanges DN 600mm L = 0,40 m 152,320 kg</v>
          </cell>
          <cell r="G1009" t="str">
            <v>pc</v>
          </cell>
          <cell r="H1009">
            <v>2</v>
          </cell>
          <cell r="I1009">
            <v>1309.49</v>
          </cell>
          <cell r="J1009">
            <v>2618.98</v>
          </cell>
          <cell r="K1009">
            <v>1309.49</v>
          </cell>
          <cell r="L1009">
            <v>2618.98</v>
          </cell>
        </row>
        <row r="1010">
          <cell r="B1010">
            <v>299</v>
          </cell>
          <cell r="C1010">
            <v>0</v>
          </cell>
          <cell r="D1010" t="str">
            <v>M</v>
          </cell>
          <cell r="E1010" t="str">
            <v>4.4.3.45</v>
          </cell>
          <cell r="F1010" t="str">
            <v>Tubo de aço c/ flanges DN 600 mm L = 1,40 m</v>
          </cell>
          <cell r="G1010" t="str">
            <v>pc</v>
          </cell>
          <cell r="H1010">
            <v>1</v>
          </cell>
          <cell r="I1010">
            <v>2491.25</v>
          </cell>
          <cell r="J1010">
            <v>2491.25</v>
          </cell>
          <cell r="K1010">
            <v>2491.25</v>
          </cell>
          <cell r="L1010">
            <v>2491.25</v>
          </cell>
        </row>
        <row r="1011">
          <cell r="B1011">
            <v>296</v>
          </cell>
          <cell r="C1011">
            <v>0</v>
          </cell>
          <cell r="D1011" t="str">
            <v>M</v>
          </cell>
          <cell r="E1011" t="str">
            <v>4.4.3.42</v>
          </cell>
          <cell r="F1011" t="str">
            <v>Tubo de aço c/ flanges DN 600 mm L = 2,20 m</v>
          </cell>
          <cell r="G1011" t="str">
            <v>pc</v>
          </cell>
          <cell r="H1011">
            <v>2</v>
          </cell>
          <cell r="I1011">
            <v>3436.2</v>
          </cell>
          <cell r="J1011">
            <v>6872.4</v>
          </cell>
          <cell r="K1011">
            <v>3436.2</v>
          </cell>
          <cell r="L1011">
            <v>6872.4</v>
          </cell>
        </row>
        <row r="1012">
          <cell r="B1012">
            <v>290</v>
          </cell>
          <cell r="C1012">
            <v>0</v>
          </cell>
          <cell r="D1012" t="str">
            <v>M</v>
          </cell>
          <cell r="E1012" t="str">
            <v>4.4.3.36</v>
          </cell>
          <cell r="F1012" t="str">
            <v>Tubo de aço c/ flanges DN 600 mm L = 4,60 m</v>
          </cell>
          <cell r="G1012" t="str">
            <v>pc</v>
          </cell>
          <cell r="H1012">
            <v>6</v>
          </cell>
          <cell r="I1012">
            <v>6272.56</v>
          </cell>
          <cell r="J1012">
            <v>37635.360000000001</v>
          </cell>
          <cell r="K1012">
            <v>6272.56</v>
          </cell>
          <cell r="L1012">
            <v>37635.360000000001</v>
          </cell>
        </row>
        <row r="1013">
          <cell r="B1013">
            <v>151</v>
          </cell>
          <cell r="C1013">
            <v>0</v>
          </cell>
          <cell r="D1013" t="str">
            <v>M</v>
          </cell>
          <cell r="E1013" t="str">
            <v>3.4.1.11</v>
          </cell>
          <cell r="F1013" t="str">
            <v>Tubo em aço, com Flanges(Peça Especial) com curva 90° Conforme det 02 TFL  PN-10 DN 600 mm L =3,25 m</v>
          </cell>
          <cell r="G1013" t="str">
            <v>un</v>
          </cell>
          <cell r="H1013">
            <v>1</v>
          </cell>
          <cell r="I1013">
            <v>7508.84</v>
          </cell>
          <cell r="J1013">
            <v>7508.84</v>
          </cell>
          <cell r="K1013">
            <v>7508.84</v>
          </cell>
          <cell r="L1013">
            <v>7508.84</v>
          </cell>
        </row>
        <row r="1014">
          <cell r="B1014">
            <v>1503</v>
          </cell>
          <cell r="C1014">
            <v>0</v>
          </cell>
          <cell r="D1014" t="str">
            <v>M</v>
          </cell>
          <cell r="E1014" t="str">
            <v>13.5.17</v>
          </cell>
          <cell r="F1014" t="str">
            <v>Tubo cilindrico em fofo pn10, DN 100 L=1,00m 17,200 kg</v>
          </cell>
          <cell r="G1014" t="str">
            <v>pç</v>
          </cell>
          <cell r="H1014">
            <v>4</v>
          </cell>
          <cell r="I1014">
            <v>59.97</v>
          </cell>
          <cell r="J1014">
            <v>239.88</v>
          </cell>
          <cell r="K1014">
            <v>59.97</v>
          </cell>
          <cell r="L1014">
            <v>239.88</v>
          </cell>
        </row>
        <row r="1015">
          <cell r="B1015">
            <v>1504</v>
          </cell>
          <cell r="C1015">
            <v>0</v>
          </cell>
          <cell r="D1015" t="str">
            <v>M</v>
          </cell>
          <cell r="E1015" t="str">
            <v>13.5.18</v>
          </cell>
          <cell r="F1015" t="str">
            <v>Tubo cilindrico em fofo pn10, DN 150 L=1,00m 26,000 kg</v>
          </cell>
          <cell r="G1015" t="str">
            <v>pç</v>
          </cell>
          <cell r="H1015">
            <v>2</v>
          </cell>
          <cell r="I1015">
            <v>83.03</v>
          </cell>
          <cell r="J1015">
            <v>166.06</v>
          </cell>
          <cell r="K1015">
            <v>83.03</v>
          </cell>
          <cell r="L1015">
            <v>166.06</v>
          </cell>
        </row>
        <row r="1016">
          <cell r="B1016">
            <v>441</v>
          </cell>
          <cell r="C1016">
            <v>0</v>
          </cell>
          <cell r="D1016" t="str">
            <v>M</v>
          </cell>
          <cell r="E1016" t="str">
            <v>7.1.6.17</v>
          </cell>
          <cell r="F1016" t="str">
            <v>Tubos de FoFo ductil cilindricos (tcl) DN 500, L=0,50m  60,900kg</v>
          </cell>
          <cell r="G1016" t="str">
            <v>pc</v>
          </cell>
          <cell r="H1016">
            <v>2</v>
          </cell>
          <cell r="I1016">
            <v>202.19</v>
          </cell>
          <cell r="J1016">
            <v>404.38</v>
          </cell>
          <cell r="K1016">
            <v>202.19</v>
          </cell>
          <cell r="L1016">
            <v>404.38</v>
          </cell>
        </row>
        <row r="1017">
          <cell r="B1017">
            <v>3782</v>
          </cell>
          <cell r="C1017">
            <v>0</v>
          </cell>
          <cell r="D1017" t="str">
            <v>M</v>
          </cell>
          <cell r="E1017" t="str">
            <v>8.5.12.8</v>
          </cell>
          <cell r="F1017" t="str">
            <v>Tubo FoFo Cilindrico TCL DN 250mm</v>
          </cell>
          <cell r="G1017" t="str">
            <v>m</v>
          </cell>
          <cell r="H1017">
            <v>2</v>
          </cell>
          <cell r="I1017">
            <v>182.43</v>
          </cell>
          <cell r="J1017">
            <v>364.86</v>
          </cell>
          <cell r="K1017">
            <v>182.43</v>
          </cell>
          <cell r="L1017">
            <v>364.86</v>
          </cell>
        </row>
        <row r="1018">
          <cell r="B1018">
            <v>1141</v>
          </cell>
          <cell r="C1018">
            <v>0</v>
          </cell>
          <cell r="D1018" t="str">
            <v>M</v>
          </cell>
          <cell r="E1018" t="str">
            <v>8.4.1.9</v>
          </cell>
          <cell r="F1018" t="str">
            <v>Tubo cilindrico fofo dn  300 57,100 kg</v>
          </cell>
          <cell r="G1018" t="str">
            <v>m</v>
          </cell>
          <cell r="H1018">
            <v>8</v>
          </cell>
          <cell r="I1018">
            <v>183.93</v>
          </cell>
          <cell r="J1018">
            <v>1471.44</v>
          </cell>
          <cell r="K1018">
            <v>183.93</v>
          </cell>
          <cell r="L1018">
            <v>1471.44</v>
          </cell>
        </row>
        <row r="1019">
          <cell r="B1019">
            <v>2715</v>
          </cell>
          <cell r="C1019">
            <v>0</v>
          </cell>
          <cell r="D1019" t="str">
            <v>M</v>
          </cell>
          <cell r="E1019" t="str">
            <v>4.5.12.8</v>
          </cell>
          <cell r="F1019" t="str">
            <v>Tubo FoFo Cilindrico TCL DN 350mm</v>
          </cell>
          <cell r="G1019" t="str">
            <v>m</v>
          </cell>
          <cell r="H1019">
            <v>1</v>
          </cell>
          <cell r="I1019">
            <v>301</v>
          </cell>
          <cell r="J1019">
            <v>301</v>
          </cell>
          <cell r="K1019">
            <v>301</v>
          </cell>
          <cell r="L1019">
            <v>301</v>
          </cell>
        </row>
        <row r="1020">
          <cell r="B1020">
            <v>2419</v>
          </cell>
          <cell r="C1020">
            <v>0</v>
          </cell>
          <cell r="D1020" t="str">
            <v>M</v>
          </cell>
          <cell r="E1020" t="str">
            <v>3.5.12.8</v>
          </cell>
          <cell r="F1020" t="str">
            <v>Tubo FoFo Cilindrico TCL DN 400mm</v>
          </cell>
          <cell r="G1020" t="str">
            <v>m</v>
          </cell>
          <cell r="H1020">
            <v>1</v>
          </cell>
          <cell r="I1020">
            <v>357.55</v>
          </cell>
          <cell r="J1020">
            <v>357.55</v>
          </cell>
          <cell r="K1020">
            <v>357.55</v>
          </cell>
          <cell r="L1020">
            <v>357.55</v>
          </cell>
        </row>
        <row r="1021">
          <cell r="B1021">
            <v>3496</v>
          </cell>
          <cell r="C1021">
            <v>0</v>
          </cell>
          <cell r="D1021" t="str">
            <v>M</v>
          </cell>
          <cell r="E1021" t="str">
            <v>7.5.12.6</v>
          </cell>
          <cell r="F1021" t="str">
            <v>Tubo FoFo Cilindrico TCL DN 800mm</v>
          </cell>
          <cell r="G1021" t="str">
            <v>m</v>
          </cell>
          <cell r="H1021">
            <v>1</v>
          </cell>
          <cell r="I1021">
            <v>945.53</v>
          </cell>
          <cell r="J1021">
            <v>945.53</v>
          </cell>
          <cell r="K1021">
            <v>945.53</v>
          </cell>
          <cell r="L1021">
            <v>945.53</v>
          </cell>
        </row>
        <row r="1022">
          <cell r="B1022">
            <v>3063</v>
          </cell>
          <cell r="C1022">
            <v>0</v>
          </cell>
          <cell r="D1022" t="str">
            <v>M</v>
          </cell>
          <cell r="E1022" t="str">
            <v>6.4.8.1.1</v>
          </cell>
          <cell r="F1022" t="str">
            <v>Tubo FoFo integral c/ponta e bolsa p/ esgoto sanitário JGS DN 150 mm, inclusive anel de borracha</v>
          </cell>
          <cell r="G1022" t="str">
            <v>m</v>
          </cell>
          <cell r="H1022">
            <v>678</v>
          </cell>
          <cell r="I1022">
            <v>29.02</v>
          </cell>
          <cell r="J1022">
            <v>19675.560000000001</v>
          </cell>
          <cell r="K1022">
            <v>29.02</v>
          </cell>
          <cell r="L1022">
            <v>19675.560000000001</v>
          </cell>
        </row>
        <row r="1023">
          <cell r="B1023">
            <v>3700</v>
          </cell>
          <cell r="C1023">
            <v>0</v>
          </cell>
          <cell r="D1023" t="str">
            <v>M</v>
          </cell>
          <cell r="E1023" t="str">
            <v>8.4.8.1.1</v>
          </cell>
          <cell r="F1023" t="str">
            <v>Tubo FoFo integral c/ponta e bolsa p/ esgoto sanitário JGS DN 200 mm, inclusive anel de borracha</v>
          </cell>
          <cell r="G1023" t="str">
            <v>m</v>
          </cell>
          <cell r="H1023">
            <v>524</v>
          </cell>
          <cell r="I1023">
            <v>39.159999999999997</v>
          </cell>
          <cell r="J1023">
            <v>20519.84</v>
          </cell>
          <cell r="K1023">
            <v>39.159999999999997</v>
          </cell>
          <cell r="L1023">
            <v>20519.84</v>
          </cell>
        </row>
        <row r="1024">
          <cell r="B1024">
            <v>2331</v>
          </cell>
          <cell r="C1024">
            <v>0</v>
          </cell>
          <cell r="D1024" t="str">
            <v>M</v>
          </cell>
          <cell r="E1024" t="str">
            <v>3.4.9.1.1</v>
          </cell>
          <cell r="F1024" t="str">
            <v>Tubo FoFo integral c/ponta e bolsa p/ esgoto sanitário JGS DN 250 mm, inclusive anel de borracha</v>
          </cell>
          <cell r="G1024" t="str">
            <v>m</v>
          </cell>
          <cell r="H1024">
            <v>1790</v>
          </cell>
          <cell r="I1024">
            <v>50.29</v>
          </cell>
          <cell r="J1024">
            <v>90019.1</v>
          </cell>
          <cell r="K1024">
            <v>50.29</v>
          </cell>
          <cell r="L1024">
            <v>90019.1</v>
          </cell>
        </row>
        <row r="1025">
          <cell r="B1025">
            <v>3408</v>
          </cell>
          <cell r="C1025">
            <v>0</v>
          </cell>
          <cell r="D1025" t="str">
            <v>M</v>
          </cell>
          <cell r="E1025" t="str">
            <v>7.4.8.1.1</v>
          </cell>
          <cell r="F1025" t="str">
            <v>Tubo FoFo integral c/ponta e bolsa p/ esgoto sanitário JGS DN 500 mm, inclusive anel de borracha</v>
          </cell>
          <cell r="G1025" t="str">
            <v>m</v>
          </cell>
          <cell r="H1025">
            <v>1725</v>
          </cell>
          <cell r="I1025">
            <v>134.99</v>
          </cell>
          <cell r="J1025">
            <v>232857.75</v>
          </cell>
          <cell r="K1025">
            <v>134.99</v>
          </cell>
          <cell r="L1025">
            <v>232857.75</v>
          </cell>
        </row>
        <row r="1026">
          <cell r="B1026">
            <v>4243</v>
          </cell>
          <cell r="C1026">
            <v>0</v>
          </cell>
          <cell r="D1026" t="str">
            <v>M</v>
          </cell>
          <cell r="E1026" t="str">
            <v>10.7.2.6.2</v>
          </cell>
          <cell r="F1026" t="str">
            <v>Tubo FoFo c/ bolsas TB PN 10 DN 600mm L= 16,40m</v>
          </cell>
          <cell r="G1026" t="str">
            <v>pc</v>
          </cell>
          <cell r="H1026">
            <v>2</v>
          </cell>
          <cell r="I1026">
            <v>5214.49</v>
          </cell>
          <cell r="J1026">
            <v>10428.98</v>
          </cell>
          <cell r="K1026">
            <v>5214.49</v>
          </cell>
          <cell r="L1026">
            <v>10428.98</v>
          </cell>
        </row>
        <row r="1027">
          <cell r="B1027">
            <v>1898</v>
          </cell>
          <cell r="C1027">
            <v>0</v>
          </cell>
          <cell r="D1027" t="str">
            <v>M</v>
          </cell>
          <cell r="E1027" t="str">
            <v>18.4.1.1</v>
          </cell>
          <cell r="F1027" t="str">
            <v>Tubo FoFo classe K-7 JGS DN 400 mm, inclusive anel de borracha</v>
          </cell>
          <cell r="G1027" t="str">
            <v>m</v>
          </cell>
          <cell r="H1027">
            <v>30</v>
          </cell>
          <cell r="I1027">
            <v>90.1</v>
          </cell>
          <cell r="J1027">
            <v>2703</v>
          </cell>
          <cell r="K1027">
            <v>90.1</v>
          </cell>
          <cell r="L1027">
            <v>2703</v>
          </cell>
        </row>
        <row r="1028">
          <cell r="B1028">
            <v>425</v>
          </cell>
          <cell r="C1028">
            <v>0</v>
          </cell>
          <cell r="D1028" t="str">
            <v>M</v>
          </cell>
          <cell r="E1028" t="str">
            <v>7.1.6.1</v>
          </cell>
          <cell r="F1028" t="str">
            <v>Tubo de fofo ductil K7 ponta e bolsa c/ junta elastica (jgs), incluindo aneis de borracha DN 400  78,100kg</v>
          </cell>
          <cell r="G1028" t="str">
            <v>m</v>
          </cell>
          <cell r="H1028">
            <v>2292.7800000000002</v>
          </cell>
          <cell r="I1028">
            <v>90.1</v>
          </cell>
          <cell r="J1028">
            <v>206579.47</v>
          </cell>
          <cell r="K1028">
            <v>90.1</v>
          </cell>
          <cell r="L1028">
            <v>206579.47</v>
          </cell>
        </row>
        <row r="1029">
          <cell r="B1029">
            <v>523</v>
          </cell>
          <cell r="C1029">
            <v>0</v>
          </cell>
          <cell r="D1029" t="str">
            <v>M</v>
          </cell>
          <cell r="E1029" t="str">
            <v>7.2.4.2.1</v>
          </cell>
          <cell r="F1029" t="str">
            <v>Tubo FºFº c/ ponta e bolsa classe K-7 JGS DN 300 mm, L= 1,50m</v>
          </cell>
          <cell r="G1029" t="str">
            <v>pç</v>
          </cell>
          <cell r="H1029">
            <v>1</v>
          </cell>
          <cell r="I1029">
            <v>216.33</v>
          </cell>
          <cell r="J1029">
            <v>216.33</v>
          </cell>
          <cell r="K1029">
            <v>216.33</v>
          </cell>
          <cell r="L1029">
            <v>216.33</v>
          </cell>
        </row>
        <row r="1030">
          <cell r="B1030">
            <v>444</v>
          </cell>
          <cell r="C1030">
            <v>0</v>
          </cell>
          <cell r="D1030" t="str">
            <v>M</v>
          </cell>
          <cell r="E1030" t="str">
            <v>7.1.6.20</v>
          </cell>
          <cell r="F1030" t="str">
            <v>Tubo de fofo ductil K7 ponta e bolsa c/ junta elastica (jgs), incluindo aneis de borracha DN 400, L=6,00m  468,600kg</v>
          </cell>
          <cell r="G1030" t="str">
            <v>pc</v>
          </cell>
          <cell r="H1030">
            <v>2</v>
          </cell>
          <cell r="I1030">
            <v>1081.19</v>
          </cell>
          <cell r="J1030">
            <v>2162.38</v>
          </cell>
          <cell r="K1030">
            <v>1081.19</v>
          </cell>
          <cell r="L1030">
            <v>2162.38</v>
          </cell>
        </row>
        <row r="1031">
          <cell r="B1031">
            <v>302</v>
          </cell>
          <cell r="C1031">
            <v>0</v>
          </cell>
          <cell r="D1031" t="str">
            <v>M</v>
          </cell>
          <cell r="E1031" t="str">
            <v>4.4.3.48</v>
          </cell>
          <cell r="F1031" t="str">
            <v>Tubo de fofo ductil k7 ponta e bolsa c/ junta elastica (jgs), incluindo aneis de borracha, DN 800 mm L = 7,00 m</v>
          </cell>
          <cell r="G1031" t="str">
            <v>pc</v>
          </cell>
          <cell r="H1031">
            <v>3</v>
          </cell>
          <cell r="I1031">
            <v>3292.6</v>
          </cell>
          <cell r="J1031">
            <v>9877.7999999999993</v>
          </cell>
          <cell r="K1031">
            <v>3292.6</v>
          </cell>
          <cell r="L1031">
            <v>9877.7999999999993</v>
          </cell>
        </row>
        <row r="1032">
          <cell r="B1032">
            <v>2710</v>
          </cell>
          <cell r="C1032">
            <v>0</v>
          </cell>
          <cell r="D1032" t="str">
            <v>M</v>
          </cell>
          <cell r="E1032" t="str">
            <v>4.5.12.3</v>
          </cell>
          <cell r="F1032" t="str">
            <v>Tubo FoFo c/flanges TFL PN 10 DN 100mm L=1,40m</v>
          </cell>
          <cell r="G1032" t="str">
            <v>pç</v>
          </cell>
          <cell r="H1032">
            <v>1</v>
          </cell>
          <cell r="I1032">
            <v>159.82</v>
          </cell>
          <cell r="J1032">
            <v>159.82</v>
          </cell>
          <cell r="K1032">
            <v>159.82</v>
          </cell>
          <cell r="L1032">
            <v>159.82</v>
          </cell>
        </row>
        <row r="1033">
          <cell r="B1033">
            <v>2711</v>
          </cell>
          <cell r="C1033">
            <v>0</v>
          </cell>
          <cell r="D1033" t="str">
            <v>M</v>
          </cell>
          <cell r="E1033" t="str">
            <v>4.5.12.4</v>
          </cell>
          <cell r="F1033" t="str">
            <v>Tubo FoFo c/flanges TFL PN 10 DN 100mm L=2,10m</v>
          </cell>
          <cell r="G1033" t="str">
            <v>pç</v>
          </cell>
          <cell r="H1033">
            <v>1</v>
          </cell>
          <cell r="I1033">
            <v>229.55</v>
          </cell>
          <cell r="J1033">
            <v>229.55</v>
          </cell>
          <cell r="K1033">
            <v>229.55</v>
          </cell>
          <cell r="L1033">
            <v>229.55</v>
          </cell>
        </row>
        <row r="1034">
          <cell r="B1034">
            <v>150</v>
          </cell>
          <cell r="C1034">
            <v>0</v>
          </cell>
          <cell r="D1034" t="str">
            <v>M</v>
          </cell>
          <cell r="E1034" t="str">
            <v>3.4.1.10</v>
          </cell>
          <cell r="F1034" t="str">
            <v>Tubo FoFo com Flanges(Peça Especial) TFL  PN-10 DN 100 mm L = 2,20 m</v>
          </cell>
          <cell r="G1034" t="str">
            <v>un</v>
          </cell>
          <cell r="H1034">
            <v>8</v>
          </cell>
          <cell r="I1034">
            <v>238.96</v>
          </cell>
          <cell r="J1034">
            <v>1911.68</v>
          </cell>
          <cell r="K1034">
            <v>238.96</v>
          </cell>
          <cell r="L1034">
            <v>1911.68</v>
          </cell>
        </row>
        <row r="1035">
          <cell r="B1035">
            <v>2415</v>
          </cell>
          <cell r="C1035">
            <v>0</v>
          </cell>
          <cell r="D1035" t="str">
            <v>M</v>
          </cell>
          <cell r="E1035" t="str">
            <v>3.5.12.4</v>
          </cell>
          <cell r="F1035" t="str">
            <v>Tubo FoFo c/flanges TFL PN 10 DN 100mm L=3,10m</v>
          </cell>
          <cell r="G1035" t="str">
            <v>pç</v>
          </cell>
          <cell r="H1035">
            <v>1</v>
          </cell>
          <cell r="I1035">
            <v>317.39</v>
          </cell>
          <cell r="J1035">
            <v>317.39</v>
          </cell>
          <cell r="K1035">
            <v>317.39</v>
          </cell>
          <cell r="L1035">
            <v>317.39</v>
          </cell>
        </row>
        <row r="1036">
          <cell r="B1036">
            <v>2414</v>
          </cell>
          <cell r="C1036">
            <v>0</v>
          </cell>
          <cell r="D1036" t="str">
            <v>M</v>
          </cell>
          <cell r="E1036" t="str">
            <v>3.5.12.3</v>
          </cell>
          <cell r="F1036" t="str">
            <v>Tubo FoFo c/flanges TFL PN 10 DN 100mm L=4,69m</v>
          </cell>
          <cell r="G1036" t="str">
            <v>pç</v>
          </cell>
          <cell r="H1036">
            <v>1</v>
          </cell>
          <cell r="I1036">
            <v>428.54</v>
          </cell>
          <cell r="J1036">
            <v>428.54</v>
          </cell>
          <cell r="K1036">
            <v>428.54</v>
          </cell>
          <cell r="L1036">
            <v>428.54</v>
          </cell>
        </row>
        <row r="1037">
          <cell r="B1037">
            <v>3141</v>
          </cell>
          <cell r="C1037">
            <v>0</v>
          </cell>
          <cell r="D1037" t="str">
            <v>M</v>
          </cell>
          <cell r="E1037" t="str">
            <v>6.5.12.2</v>
          </cell>
          <cell r="F1037" t="str">
            <v>Tubo FoFo c/flanges TFL PN 10 DN 150mm L=1,20m</v>
          </cell>
          <cell r="G1037" t="str">
            <v>pç</v>
          </cell>
          <cell r="H1037">
            <v>2</v>
          </cell>
          <cell r="I1037">
            <v>221.96</v>
          </cell>
          <cell r="J1037">
            <v>443.92</v>
          </cell>
          <cell r="K1037">
            <v>221.96</v>
          </cell>
          <cell r="L1037">
            <v>443.92</v>
          </cell>
        </row>
        <row r="1038">
          <cell r="B1038">
            <v>3778</v>
          </cell>
          <cell r="C1038">
            <v>0</v>
          </cell>
          <cell r="D1038" t="str">
            <v>M</v>
          </cell>
          <cell r="E1038" t="str">
            <v>8.5.12.2</v>
          </cell>
          <cell r="F1038" t="str">
            <v>Tubo FoFo c/flanges TFL PN 10 DN 150mm L=2,20m</v>
          </cell>
          <cell r="G1038" t="str">
            <v>pç</v>
          </cell>
          <cell r="H1038">
            <v>5</v>
          </cell>
          <cell r="I1038">
            <v>379.84</v>
          </cell>
          <cell r="J1038">
            <v>1899.2</v>
          </cell>
          <cell r="K1038">
            <v>379.84</v>
          </cell>
          <cell r="L1038">
            <v>1899.2</v>
          </cell>
        </row>
        <row r="1039">
          <cell r="B1039">
            <v>3140</v>
          </cell>
          <cell r="C1039">
            <v>0</v>
          </cell>
          <cell r="D1039" t="str">
            <v>M</v>
          </cell>
          <cell r="E1039" t="str">
            <v>6.5.12.1</v>
          </cell>
          <cell r="F1039" t="str">
            <v>Tubo FoFo c/flanges TFL PN 10 DN 150mm L=3,90m</v>
          </cell>
          <cell r="G1039" t="str">
            <v>pç</v>
          </cell>
          <cell r="H1039">
            <v>2</v>
          </cell>
          <cell r="I1039">
            <v>591.74</v>
          </cell>
          <cell r="J1039">
            <v>1183.48</v>
          </cell>
          <cell r="K1039">
            <v>591.74</v>
          </cell>
          <cell r="L1039">
            <v>1183.48</v>
          </cell>
        </row>
        <row r="1040">
          <cell r="B1040">
            <v>3777</v>
          </cell>
          <cell r="C1040">
            <v>0</v>
          </cell>
          <cell r="D1040" t="str">
            <v>M</v>
          </cell>
          <cell r="E1040" t="str">
            <v>8.5.12.1</v>
          </cell>
          <cell r="F1040" t="str">
            <v>Tubo FoFo c/flanges TFL PN 10 DN 150mm L=4,20m</v>
          </cell>
          <cell r="G1040" t="str">
            <v>pç</v>
          </cell>
          <cell r="H1040">
            <v>4</v>
          </cell>
          <cell r="I1040">
            <v>621.75</v>
          </cell>
          <cell r="J1040">
            <v>2487</v>
          </cell>
          <cell r="K1040">
            <v>621.75</v>
          </cell>
          <cell r="L1040">
            <v>2487</v>
          </cell>
        </row>
        <row r="1041">
          <cell r="B1041">
            <v>4213</v>
          </cell>
          <cell r="C1041">
            <v>0</v>
          </cell>
          <cell r="D1041" t="str">
            <v>M</v>
          </cell>
          <cell r="E1041" t="str">
            <v>10.7.2.1.7</v>
          </cell>
          <cell r="F1041" t="str">
            <v>Tubo FoFo c/flanges TFL PN 10 DN 200mm com abas de vedação</v>
          </cell>
          <cell r="G1041" t="str">
            <v>pc</v>
          </cell>
          <cell r="H1041">
            <v>16</v>
          </cell>
          <cell r="I1041">
            <v>522.45000000000005</v>
          </cell>
          <cell r="J1041">
            <v>8359.2000000000007</v>
          </cell>
          <cell r="K1041">
            <v>522.45000000000005</v>
          </cell>
          <cell r="L1041">
            <v>8359.2000000000007</v>
          </cell>
        </row>
        <row r="1042">
          <cell r="B1042">
            <v>4207</v>
          </cell>
          <cell r="C1042">
            <v>0</v>
          </cell>
          <cell r="D1042" t="str">
            <v>M</v>
          </cell>
          <cell r="E1042" t="str">
            <v>10.7.2.1.1</v>
          </cell>
          <cell r="F1042" t="str">
            <v>Tubo FoFo c/flanges TFL PN 10 DN 200mm L=1,00m</v>
          </cell>
          <cell r="G1042" t="str">
            <v>pc</v>
          </cell>
          <cell r="H1042">
            <v>16</v>
          </cell>
          <cell r="I1042">
            <v>244.55</v>
          </cell>
          <cell r="J1042">
            <v>3912.8</v>
          </cell>
          <cell r="K1042">
            <v>244.55</v>
          </cell>
          <cell r="L1042">
            <v>3912.8</v>
          </cell>
        </row>
        <row r="1043">
          <cell r="B1043">
            <v>686</v>
          </cell>
          <cell r="C1043">
            <v>0</v>
          </cell>
          <cell r="D1043" t="str">
            <v>M</v>
          </cell>
          <cell r="E1043" t="str">
            <v>7.3.4.2.1</v>
          </cell>
          <cell r="F1043" t="str">
            <v>Tubo FºFº c/ flanges PN-10 DN 200 mm, L= 1,00m</v>
          </cell>
          <cell r="G1043" t="str">
            <v>pç</v>
          </cell>
          <cell r="H1043">
            <v>2</v>
          </cell>
          <cell r="I1043">
            <v>244.55</v>
          </cell>
          <cell r="J1043">
            <v>489.1</v>
          </cell>
          <cell r="K1043">
            <v>244.55</v>
          </cell>
          <cell r="L1043">
            <v>489.1</v>
          </cell>
        </row>
        <row r="1044">
          <cell r="B1044">
            <v>2413</v>
          </cell>
          <cell r="C1044">
            <v>0</v>
          </cell>
          <cell r="D1044" t="str">
            <v>M</v>
          </cell>
          <cell r="E1044" t="str">
            <v>3.5.12.2</v>
          </cell>
          <cell r="F1044" t="str">
            <v>Tubo FoFo c/flanges TFL PN 10 DN 200mm L=1,85m</v>
          </cell>
          <cell r="G1044" t="str">
            <v>pç</v>
          </cell>
          <cell r="H1044">
            <v>4</v>
          </cell>
          <cell r="I1044">
            <v>428.22</v>
          </cell>
          <cell r="J1044">
            <v>1712.88</v>
          </cell>
          <cell r="K1044">
            <v>428.22</v>
          </cell>
          <cell r="L1044">
            <v>1712.88</v>
          </cell>
        </row>
        <row r="1045">
          <cell r="B1045">
            <v>2708</v>
          </cell>
          <cell r="C1045">
            <v>0</v>
          </cell>
          <cell r="D1045" t="str">
            <v>M</v>
          </cell>
          <cell r="E1045" t="str">
            <v>4.5.12.1</v>
          </cell>
          <cell r="F1045" t="str">
            <v>Tubo FoFo c/flanges TFL PN 10 DN 200mm L=1,90m</v>
          </cell>
          <cell r="G1045" t="str">
            <v>pç</v>
          </cell>
          <cell r="H1045">
            <v>2</v>
          </cell>
          <cell r="I1045">
            <v>438.33</v>
          </cell>
          <cell r="J1045">
            <v>876.66</v>
          </cell>
          <cell r="K1045">
            <v>438.33</v>
          </cell>
          <cell r="L1045">
            <v>876.66</v>
          </cell>
        </row>
        <row r="1046">
          <cell r="B1046">
            <v>2412</v>
          </cell>
          <cell r="C1046">
            <v>0</v>
          </cell>
          <cell r="D1046" t="str">
            <v>M</v>
          </cell>
          <cell r="E1046" t="str">
            <v>3.5.12.1</v>
          </cell>
          <cell r="F1046" t="str">
            <v>Tubo FoFo c/flanges TFL PN 10 DN 200mm L=2,20m</v>
          </cell>
          <cell r="G1046" t="str">
            <v>pç</v>
          </cell>
          <cell r="H1046">
            <v>2</v>
          </cell>
          <cell r="I1046">
            <v>497.39</v>
          </cell>
          <cell r="J1046">
            <v>994.78</v>
          </cell>
          <cell r="K1046">
            <v>497.39</v>
          </cell>
          <cell r="L1046">
            <v>994.78</v>
          </cell>
        </row>
        <row r="1047">
          <cell r="B1047">
            <v>4208</v>
          </cell>
          <cell r="C1047">
            <v>0</v>
          </cell>
          <cell r="D1047" t="str">
            <v>M</v>
          </cell>
          <cell r="E1047" t="str">
            <v>10.7.2.1.2</v>
          </cell>
          <cell r="F1047" t="str">
            <v>Tubo FoFo c/flanges TFL PN 10 DN 200mm L=2,40m</v>
          </cell>
          <cell r="G1047" t="str">
            <v>pc</v>
          </cell>
          <cell r="H1047">
            <v>12</v>
          </cell>
          <cell r="I1047">
            <v>535.22</v>
          </cell>
          <cell r="J1047">
            <v>6422.64</v>
          </cell>
          <cell r="K1047">
            <v>535.22</v>
          </cell>
          <cell r="L1047">
            <v>6422.64</v>
          </cell>
        </row>
        <row r="1048">
          <cell r="B1048">
            <v>3494</v>
          </cell>
          <cell r="C1048">
            <v>0</v>
          </cell>
          <cell r="D1048" t="str">
            <v>M</v>
          </cell>
          <cell r="E1048" t="str">
            <v>7.5.12.4</v>
          </cell>
          <cell r="F1048" t="str">
            <v>Tubo FoFo c/flanges TFL PN 10 DN 200mm L=3,50m</v>
          </cell>
          <cell r="G1048" t="str">
            <v>pç</v>
          </cell>
          <cell r="H1048">
            <v>1</v>
          </cell>
          <cell r="I1048">
            <v>721.28</v>
          </cell>
          <cell r="J1048">
            <v>721.28</v>
          </cell>
          <cell r="K1048">
            <v>721.28</v>
          </cell>
          <cell r="L1048">
            <v>721.28</v>
          </cell>
        </row>
        <row r="1049">
          <cell r="B1049">
            <v>4209</v>
          </cell>
          <cell r="C1049">
            <v>0</v>
          </cell>
          <cell r="D1049" t="str">
            <v>M</v>
          </cell>
          <cell r="E1049" t="str">
            <v>10.7.2.1.3</v>
          </cell>
          <cell r="F1049" t="str">
            <v>Tubo FoFo c/flanges TFL PN 10 DN 200mm L=4,60m</v>
          </cell>
          <cell r="G1049" t="str">
            <v>pc</v>
          </cell>
          <cell r="H1049">
            <v>2</v>
          </cell>
          <cell r="I1049">
            <v>870.11</v>
          </cell>
          <cell r="J1049">
            <v>1740.22</v>
          </cell>
          <cell r="K1049">
            <v>870.11</v>
          </cell>
          <cell r="L1049">
            <v>1740.22</v>
          </cell>
        </row>
        <row r="1050">
          <cell r="B1050">
            <v>4234</v>
          </cell>
          <cell r="C1050">
            <v>0</v>
          </cell>
          <cell r="D1050" t="str">
            <v>M</v>
          </cell>
          <cell r="E1050" t="str">
            <v>10.7.2.3.4</v>
          </cell>
          <cell r="F1050" t="str">
            <v>Tubo FoFo c/flanges TFL PN 10 DN 200mm L=4,80m</v>
          </cell>
          <cell r="G1050" t="str">
            <v>pc</v>
          </cell>
          <cell r="H1050">
            <v>8</v>
          </cell>
          <cell r="I1050">
            <v>893.16</v>
          </cell>
          <cell r="J1050">
            <v>7145.28</v>
          </cell>
          <cell r="K1050">
            <v>893.16</v>
          </cell>
          <cell r="L1050">
            <v>7145.28</v>
          </cell>
        </row>
        <row r="1051">
          <cell r="B1051">
            <v>4210</v>
          </cell>
          <cell r="C1051">
            <v>0</v>
          </cell>
          <cell r="D1051" t="str">
            <v>M</v>
          </cell>
          <cell r="E1051" t="str">
            <v>10.7.2.1.4</v>
          </cell>
          <cell r="F1051" t="str">
            <v>Tubo FoFo c/flanges TFL PN 10 DN 200mm L=5,00m</v>
          </cell>
          <cell r="G1051" t="str">
            <v>pc</v>
          </cell>
          <cell r="H1051">
            <v>4</v>
          </cell>
          <cell r="I1051">
            <v>914.99</v>
          </cell>
          <cell r="J1051">
            <v>3659.96</v>
          </cell>
          <cell r="K1051">
            <v>914.99</v>
          </cell>
          <cell r="L1051">
            <v>3659.96</v>
          </cell>
        </row>
        <row r="1052">
          <cell r="B1052">
            <v>3493</v>
          </cell>
          <cell r="C1052">
            <v>0</v>
          </cell>
          <cell r="D1052" t="str">
            <v>M</v>
          </cell>
          <cell r="E1052" t="str">
            <v>7.5.12.3</v>
          </cell>
          <cell r="F1052" t="str">
            <v>Tubo FoFo c/flanges TFL PN 10 DN 200mm L=5,50m</v>
          </cell>
          <cell r="G1052" t="str">
            <v>pç</v>
          </cell>
          <cell r="H1052">
            <v>1</v>
          </cell>
          <cell r="I1052">
            <v>964.17</v>
          </cell>
          <cell r="J1052">
            <v>964.17</v>
          </cell>
          <cell r="K1052">
            <v>964.17</v>
          </cell>
          <cell r="L1052">
            <v>964.17</v>
          </cell>
        </row>
        <row r="1053">
          <cell r="B1053">
            <v>4211</v>
          </cell>
          <cell r="C1053">
            <v>0</v>
          </cell>
          <cell r="D1053" t="str">
            <v>M</v>
          </cell>
          <cell r="E1053" t="str">
            <v>10.7.2.1.5</v>
          </cell>
          <cell r="F1053" t="str">
            <v>Tubo FoFo c/flanges TFL PN 10 DN 200mm L=5,80m</v>
          </cell>
          <cell r="G1053" t="str">
            <v>pc</v>
          </cell>
          <cell r="H1053">
            <v>34</v>
          </cell>
          <cell r="I1053">
            <v>989.99</v>
          </cell>
          <cell r="J1053">
            <v>33659.660000000003</v>
          </cell>
          <cell r="K1053">
            <v>989.99</v>
          </cell>
          <cell r="L1053">
            <v>33659.660000000003</v>
          </cell>
        </row>
        <row r="1054">
          <cell r="B1054">
            <v>525</v>
          </cell>
          <cell r="C1054">
            <v>0</v>
          </cell>
          <cell r="D1054" t="str">
            <v>M</v>
          </cell>
          <cell r="E1054" t="str">
            <v>7.2.4.2.3</v>
          </cell>
          <cell r="F1054" t="str">
            <v>Tubo FºFº c/ flanges classe PN-10 JGS DN 250 mm, L= 1,25m</v>
          </cell>
          <cell r="G1054" t="str">
            <v>pç</v>
          </cell>
          <cell r="H1054">
            <v>1</v>
          </cell>
          <cell r="I1054">
            <v>408.05</v>
          </cell>
          <cell r="J1054">
            <v>408.05</v>
          </cell>
          <cell r="K1054">
            <v>408.05</v>
          </cell>
          <cell r="L1054">
            <v>408.05</v>
          </cell>
        </row>
        <row r="1055">
          <cell r="B1055">
            <v>1135</v>
          </cell>
          <cell r="C1055">
            <v>0</v>
          </cell>
          <cell r="D1055" t="str">
            <v>M</v>
          </cell>
          <cell r="E1055" t="str">
            <v>8.4.1.3</v>
          </cell>
          <cell r="F1055" t="str">
            <v>Tubo c/ flanges pn10 fofo dn  300 x 1.50 121,650 kg</v>
          </cell>
          <cell r="G1055" t="str">
            <v>pc</v>
          </cell>
          <cell r="H1055">
            <v>4</v>
          </cell>
          <cell r="I1055">
            <v>602.44000000000005</v>
          </cell>
          <cell r="J1055">
            <v>2409.7600000000002</v>
          </cell>
          <cell r="K1055">
            <v>602.44000000000005</v>
          </cell>
          <cell r="L1055">
            <v>2409.7600000000002</v>
          </cell>
        </row>
        <row r="1056">
          <cell r="B1056">
            <v>985</v>
          </cell>
          <cell r="C1056">
            <v>0</v>
          </cell>
          <cell r="D1056" t="str">
            <v>M</v>
          </cell>
          <cell r="E1056" t="str">
            <v>7.5.4.1.2</v>
          </cell>
          <cell r="F1056" t="str">
            <v xml:space="preserve">Tubo c/ Flanges FoFo PN 10, DN 300mm L=2,50m  </v>
          </cell>
          <cell r="G1056" t="str">
            <v>pç</v>
          </cell>
          <cell r="H1056">
            <v>1</v>
          </cell>
          <cell r="I1056">
            <v>934.82</v>
          </cell>
          <cell r="J1056">
            <v>934.82</v>
          </cell>
          <cell r="K1056">
            <v>934.82</v>
          </cell>
          <cell r="L1056">
            <v>934.82</v>
          </cell>
        </row>
        <row r="1057">
          <cell r="B1057">
            <v>986</v>
          </cell>
          <cell r="C1057">
            <v>0</v>
          </cell>
          <cell r="D1057" t="str">
            <v>M</v>
          </cell>
          <cell r="E1057" t="str">
            <v>7.5.4.1.3</v>
          </cell>
          <cell r="F1057" t="str">
            <v xml:space="preserve">Tubo c/ Flanges FoFo PN 10, DN 300mm L=3,00m  </v>
          </cell>
          <cell r="G1057" t="str">
            <v>pç</v>
          </cell>
          <cell r="H1057">
            <v>1</v>
          </cell>
          <cell r="I1057">
            <v>1080.23</v>
          </cell>
          <cell r="J1057">
            <v>1080.23</v>
          </cell>
          <cell r="K1057">
            <v>1080.23</v>
          </cell>
          <cell r="L1057">
            <v>1080.23</v>
          </cell>
        </row>
        <row r="1058">
          <cell r="B1058">
            <v>987</v>
          </cell>
          <cell r="C1058">
            <v>0</v>
          </cell>
          <cell r="D1058" t="str">
            <v>M</v>
          </cell>
          <cell r="E1058" t="str">
            <v>7.5.4.1.4</v>
          </cell>
          <cell r="F1058" t="str">
            <v xml:space="preserve">Tubo c/ Flanges FoFo PN 10, DN 300mm L=4,50m  </v>
          </cell>
          <cell r="G1058" t="str">
            <v>pç</v>
          </cell>
          <cell r="H1058">
            <v>1</v>
          </cell>
          <cell r="I1058">
            <v>1433.37</v>
          </cell>
          <cell r="J1058">
            <v>1433.37</v>
          </cell>
          <cell r="K1058">
            <v>1433.37</v>
          </cell>
          <cell r="L1058">
            <v>1433.37</v>
          </cell>
        </row>
        <row r="1059">
          <cell r="B1059">
            <v>988</v>
          </cell>
          <cell r="C1059">
            <v>0</v>
          </cell>
          <cell r="D1059" t="str">
            <v>M</v>
          </cell>
          <cell r="E1059" t="str">
            <v>7.5.4.1.5</v>
          </cell>
          <cell r="F1059" t="str">
            <v xml:space="preserve">Tubo c/ Flanges FoFo PN 10, DN 300mm L=5,80m  </v>
          </cell>
          <cell r="G1059" t="str">
            <v>pç</v>
          </cell>
          <cell r="H1059">
            <v>4</v>
          </cell>
          <cell r="I1059">
            <v>1638.6</v>
          </cell>
          <cell r="J1059">
            <v>6554.4</v>
          </cell>
          <cell r="K1059">
            <v>1638.6</v>
          </cell>
          <cell r="L1059">
            <v>6554.4</v>
          </cell>
        </row>
        <row r="1060">
          <cell r="B1060">
            <v>1009</v>
          </cell>
          <cell r="C1060">
            <v>0</v>
          </cell>
          <cell r="D1060" t="str">
            <v>M</v>
          </cell>
          <cell r="E1060" t="str">
            <v>7.5.4.1.26</v>
          </cell>
          <cell r="F1060" t="str">
            <v xml:space="preserve">Tubo c/ Flanges FoFo PN 10, DN 400mm L=2,00m  </v>
          </cell>
          <cell r="G1060" t="str">
            <v>pç</v>
          </cell>
          <cell r="H1060">
            <v>1</v>
          </cell>
          <cell r="I1060">
            <v>1212.45</v>
          </cell>
          <cell r="J1060">
            <v>1212.45</v>
          </cell>
          <cell r="K1060">
            <v>1212.45</v>
          </cell>
          <cell r="L1060">
            <v>1212.45</v>
          </cell>
        </row>
        <row r="1061">
          <cell r="B1061">
            <v>996</v>
          </cell>
          <cell r="C1061">
            <v>0</v>
          </cell>
          <cell r="D1061" t="str">
            <v>M</v>
          </cell>
          <cell r="E1061" t="str">
            <v>7.5.4.1.13</v>
          </cell>
          <cell r="F1061" t="str">
            <v xml:space="preserve">Tubo c/ Flanges FoFo PN 10, DN 400mm L=2,50m  </v>
          </cell>
          <cell r="G1061" t="str">
            <v>pç</v>
          </cell>
          <cell r="H1061">
            <v>1</v>
          </cell>
          <cell r="I1061">
            <v>1461.71</v>
          </cell>
          <cell r="J1061">
            <v>1461.71</v>
          </cell>
          <cell r="K1061">
            <v>1461.71</v>
          </cell>
          <cell r="L1061">
            <v>1461.71</v>
          </cell>
        </row>
        <row r="1062">
          <cell r="B1062">
            <v>997</v>
          </cell>
          <cell r="C1062">
            <v>0</v>
          </cell>
          <cell r="D1062" t="str">
            <v>M</v>
          </cell>
          <cell r="E1062" t="str">
            <v>7.5.4.1.14</v>
          </cell>
          <cell r="F1062" t="str">
            <v xml:space="preserve">Tubo c/ Flanges FoFo PN 10, DN 400mm L=3,10m  </v>
          </cell>
          <cell r="G1062" t="str">
            <v>pç</v>
          </cell>
          <cell r="H1062">
            <v>1</v>
          </cell>
          <cell r="I1062">
            <v>1732.38</v>
          </cell>
          <cell r="J1062">
            <v>1732.38</v>
          </cell>
          <cell r="K1062">
            <v>1732.38</v>
          </cell>
          <cell r="L1062">
            <v>1732.38</v>
          </cell>
        </row>
        <row r="1063">
          <cell r="B1063">
            <v>3492</v>
          </cell>
          <cell r="C1063">
            <v>0</v>
          </cell>
          <cell r="D1063" t="str">
            <v>M</v>
          </cell>
          <cell r="E1063" t="str">
            <v>7.5.12.2</v>
          </cell>
          <cell r="F1063" t="str">
            <v>Tubo FoFo c/flanges TFL PN 10 DN 400mm L=3,80m</v>
          </cell>
          <cell r="G1063" t="str">
            <v>pç</v>
          </cell>
          <cell r="H1063">
            <v>2</v>
          </cell>
          <cell r="I1063">
            <v>2008.95</v>
          </cell>
          <cell r="J1063">
            <v>4017.9</v>
          </cell>
          <cell r="K1063">
            <v>2008.95</v>
          </cell>
          <cell r="L1063">
            <v>4017.9</v>
          </cell>
        </row>
        <row r="1064">
          <cell r="B1064">
            <v>1004</v>
          </cell>
          <cell r="C1064">
            <v>0</v>
          </cell>
          <cell r="D1064" t="str">
            <v>M</v>
          </cell>
          <cell r="E1064" t="str">
            <v>7.5.4.1.21</v>
          </cell>
          <cell r="F1064" t="str">
            <v xml:space="preserve">Tubo c/ Flanges FoFo PN 10, DN 400mm L=4,00m  </v>
          </cell>
          <cell r="G1064" t="str">
            <v>pç</v>
          </cell>
          <cell r="H1064">
            <v>1</v>
          </cell>
          <cell r="I1064">
            <v>2080.21</v>
          </cell>
          <cell r="J1064">
            <v>2080.21</v>
          </cell>
          <cell r="K1064">
            <v>2080.21</v>
          </cell>
          <cell r="L1064">
            <v>2080.21</v>
          </cell>
        </row>
        <row r="1065">
          <cell r="B1065">
            <v>3491</v>
          </cell>
          <cell r="C1065">
            <v>0</v>
          </cell>
          <cell r="D1065" t="str">
            <v>M</v>
          </cell>
          <cell r="E1065" t="str">
            <v>7.5.12.1</v>
          </cell>
          <cell r="F1065" t="str">
            <v>Tubo FoFo c/flanges TFL PN 10 DN 400mm L=5,20m</v>
          </cell>
          <cell r="G1065" t="str">
            <v>pç</v>
          </cell>
          <cell r="H1065">
            <v>2</v>
          </cell>
          <cell r="I1065">
            <v>2435.41</v>
          </cell>
          <cell r="J1065">
            <v>4870.82</v>
          </cell>
          <cell r="K1065">
            <v>2435.41</v>
          </cell>
          <cell r="L1065">
            <v>4870.82</v>
          </cell>
        </row>
        <row r="1066">
          <cell r="B1066">
            <v>4237</v>
          </cell>
          <cell r="C1066">
            <v>0</v>
          </cell>
          <cell r="D1066" t="str">
            <v>M</v>
          </cell>
          <cell r="E1066" t="str">
            <v>10.7.2.4.1</v>
          </cell>
          <cell r="F1066" t="str">
            <v>Tubo FoFo c/flanges TFL PN 10 DN 400mm L=5,80m</v>
          </cell>
          <cell r="G1066" t="str">
            <v>pc</v>
          </cell>
          <cell r="H1066">
            <v>8</v>
          </cell>
          <cell r="I1066">
            <v>2566.48</v>
          </cell>
          <cell r="J1066">
            <v>20531.84</v>
          </cell>
          <cell r="K1066">
            <v>2566.48</v>
          </cell>
          <cell r="L1066">
            <v>20531.84</v>
          </cell>
        </row>
        <row r="1067">
          <cell r="B1067">
            <v>995</v>
          </cell>
          <cell r="C1067">
            <v>0</v>
          </cell>
          <cell r="D1067" t="str">
            <v>M</v>
          </cell>
          <cell r="E1067" t="str">
            <v>7.5.4.1.12</v>
          </cell>
          <cell r="F1067" t="str">
            <v xml:space="preserve">Tubo c/ Flanges FoFo PN 10, DN 400mm L=5,80m  </v>
          </cell>
          <cell r="G1067" t="str">
            <v>pç</v>
          </cell>
          <cell r="H1067">
            <v>7</v>
          </cell>
          <cell r="I1067">
            <v>2566.48</v>
          </cell>
          <cell r="J1067">
            <v>17965.36</v>
          </cell>
          <cell r="K1067">
            <v>2566.48</v>
          </cell>
          <cell r="L1067">
            <v>17965.36</v>
          </cell>
        </row>
        <row r="1068">
          <cell r="B1068">
            <v>4225</v>
          </cell>
          <cell r="C1068">
            <v>0</v>
          </cell>
          <cell r="D1068" t="str">
            <v>M</v>
          </cell>
          <cell r="E1068" t="str">
            <v>10.7.2.2.6</v>
          </cell>
          <cell r="F1068" t="str">
            <v>Tubo FoFo c/ ponta e bolsa TFP PN 10 DN 300mm, (metros)</v>
          </cell>
          <cell r="G1068" t="str">
            <v>pc</v>
          </cell>
          <cell r="H1068">
            <v>138</v>
          </cell>
          <cell r="I1068">
            <v>252.97</v>
          </cell>
          <cell r="J1068">
            <v>34909.86</v>
          </cell>
          <cell r="K1068">
            <v>252.97</v>
          </cell>
          <cell r="L1068">
            <v>34909.86</v>
          </cell>
        </row>
        <row r="1069">
          <cell r="B1069">
            <v>448</v>
          </cell>
          <cell r="C1069">
            <v>0</v>
          </cell>
          <cell r="D1069" t="str">
            <v>M</v>
          </cell>
          <cell r="E1069" t="str">
            <v>7.1.6.24</v>
          </cell>
          <cell r="F1069" t="str">
            <v>Tubos de fofo DUCTIL c/  01 flange e 01 ponta lisa (tfp) DN 400 PN-10  L=2,15m  207,000kg</v>
          </cell>
          <cell r="G1069" t="str">
            <v>pc</v>
          </cell>
          <cell r="H1069">
            <v>1</v>
          </cell>
          <cell r="I1069">
            <v>1013.44</v>
          </cell>
          <cell r="J1069">
            <v>1013.44</v>
          </cell>
          <cell r="K1069">
            <v>1013.44</v>
          </cell>
          <cell r="L1069">
            <v>1013.44</v>
          </cell>
        </row>
        <row r="1070">
          <cell r="B1070">
            <v>445</v>
          </cell>
          <cell r="C1070">
            <v>0</v>
          </cell>
          <cell r="D1070" t="str">
            <v>M</v>
          </cell>
          <cell r="E1070" t="str">
            <v>7.1.6.21</v>
          </cell>
          <cell r="F1070" t="str">
            <v>Tubos de fofo DUCTIL c/  01 flange e 01 ponta lisa (tfp)
 DN 400 PN-10, L=1,00m  207,000kg</v>
          </cell>
          <cell r="G1070" t="str">
            <v>pc</v>
          </cell>
          <cell r="H1070">
            <v>1</v>
          </cell>
          <cell r="I1070">
            <v>494.74</v>
          </cell>
          <cell r="J1070">
            <v>494.74</v>
          </cell>
          <cell r="K1070">
            <v>494.74</v>
          </cell>
          <cell r="L1070">
            <v>494.74</v>
          </cell>
        </row>
        <row r="1071">
          <cell r="B1071">
            <v>436</v>
          </cell>
          <cell r="C1071">
            <v>0</v>
          </cell>
          <cell r="D1071" t="str">
            <v>M</v>
          </cell>
          <cell r="E1071" t="str">
            <v>7.1.6.12</v>
          </cell>
          <cell r="F1071" t="str">
            <v xml:space="preserve">Tubo de fofo ductil c/  01 flange e 01 ponta lisa (tfp)  150 x 1,00 </v>
          </cell>
          <cell r="G1071" t="str">
            <v>pc</v>
          </cell>
          <cell r="H1071">
            <v>3</v>
          </cell>
          <cell r="I1071">
            <v>143.16</v>
          </cell>
          <cell r="J1071">
            <v>429.48</v>
          </cell>
          <cell r="K1071">
            <v>143.16</v>
          </cell>
          <cell r="L1071">
            <v>429.48</v>
          </cell>
        </row>
        <row r="1072">
          <cell r="B1072">
            <v>298</v>
          </cell>
          <cell r="C1072">
            <v>0</v>
          </cell>
          <cell r="D1072" t="str">
            <v>M</v>
          </cell>
          <cell r="E1072" t="str">
            <v>4.4.3.44</v>
          </cell>
          <cell r="F1072" t="str">
            <v>Tubo de fofo ductil c/ flange e ponta DN 300 mm L = 0,25 m 46,550 kg</v>
          </cell>
          <cell r="G1072" t="str">
            <v>pc</v>
          </cell>
          <cell r="H1072">
            <v>4</v>
          </cell>
          <cell r="I1072">
            <v>81.5</v>
          </cell>
          <cell r="J1072">
            <v>326</v>
          </cell>
          <cell r="K1072">
            <v>81.5</v>
          </cell>
          <cell r="L1072">
            <v>326</v>
          </cell>
        </row>
        <row r="1073">
          <cell r="B1073">
            <v>142</v>
          </cell>
          <cell r="C1073">
            <v>0</v>
          </cell>
          <cell r="D1073" t="str">
            <v>M</v>
          </cell>
          <cell r="E1073" t="str">
            <v>3.4.1.2</v>
          </cell>
          <cell r="F1073" t="str">
            <v>Tubo FoFo com Flange e Ponta TFP PN-10 DN 100 mm L = 0,70m</v>
          </cell>
          <cell r="G1073" t="str">
            <v>un</v>
          </cell>
          <cell r="H1073">
            <v>2</v>
          </cell>
          <cell r="I1073">
            <v>64.650000000000006</v>
          </cell>
          <cell r="J1073">
            <v>129.30000000000001</v>
          </cell>
          <cell r="K1073">
            <v>64.650000000000006</v>
          </cell>
          <cell r="L1073">
            <v>129.30000000000001</v>
          </cell>
        </row>
        <row r="1074">
          <cell r="B1074">
            <v>3146</v>
          </cell>
          <cell r="C1074">
            <v>0</v>
          </cell>
          <cell r="D1074" t="str">
            <v>M</v>
          </cell>
          <cell r="E1074" t="str">
            <v>6.5.12.7</v>
          </cell>
          <cell r="F1074" t="str">
            <v>Tubo FoFo c/ flange e ponta TFP PN 10 DN 100mm, L=2,00m</v>
          </cell>
          <cell r="G1074" t="str">
            <v>pç</v>
          </cell>
          <cell r="H1074">
            <v>3</v>
          </cell>
          <cell r="I1074">
            <v>176.21</v>
          </cell>
          <cell r="J1074">
            <v>528.63</v>
          </cell>
          <cell r="K1074">
            <v>176.21</v>
          </cell>
          <cell r="L1074">
            <v>528.63</v>
          </cell>
        </row>
        <row r="1075">
          <cell r="B1075">
            <v>4066</v>
          </cell>
          <cell r="C1075">
            <v>0</v>
          </cell>
          <cell r="D1075" t="str">
            <v>M</v>
          </cell>
          <cell r="E1075" t="str">
            <v>9.5.12.7</v>
          </cell>
          <cell r="F1075" t="str">
            <v>Tubo FoFo c/ flange e ponta TFP PN 10 DN 100mm, L=2,70m</v>
          </cell>
          <cell r="G1075" t="str">
            <v>pç</v>
          </cell>
          <cell r="H1075">
            <v>1</v>
          </cell>
          <cell r="I1075">
            <v>231.71</v>
          </cell>
          <cell r="J1075">
            <v>231.71</v>
          </cell>
          <cell r="K1075">
            <v>231.71</v>
          </cell>
          <cell r="L1075">
            <v>231.71</v>
          </cell>
        </row>
        <row r="1076">
          <cell r="B1076">
            <v>3145</v>
          </cell>
          <cell r="C1076">
            <v>0</v>
          </cell>
          <cell r="D1076" t="str">
            <v>M</v>
          </cell>
          <cell r="E1076" t="str">
            <v>6.5.12.6</v>
          </cell>
          <cell r="F1076" t="str">
            <v>Tubo FoFo c/ flange e ponta TFP PN 10 DN 100mm, L=3,00m</v>
          </cell>
          <cell r="G1076" t="str">
            <v>pç</v>
          </cell>
          <cell r="H1076">
            <v>4</v>
          </cell>
          <cell r="I1076">
            <v>254.51</v>
          </cell>
          <cell r="J1076">
            <v>1018.04</v>
          </cell>
          <cell r="K1076">
            <v>254.51</v>
          </cell>
          <cell r="L1076">
            <v>1018.04</v>
          </cell>
        </row>
        <row r="1077">
          <cell r="B1077">
            <v>141</v>
          </cell>
          <cell r="C1077">
            <v>0</v>
          </cell>
          <cell r="D1077" t="str">
            <v>M</v>
          </cell>
          <cell r="E1077" t="str">
            <v>3.4.1.1</v>
          </cell>
          <cell r="F1077" t="str">
            <v>Tubo FoFo com Flange e Ponta TFP PN-10 DN 100 mm L = 4,00 m</v>
          </cell>
          <cell r="G1077" t="str">
            <v>un</v>
          </cell>
          <cell r="H1077">
            <v>4</v>
          </cell>
          <cell r="I1077">
            <v>326.27999999999997</v>
          </cell>
          <cell r="J1077">
            <v>1305.1199999999999</v>
          </cell>
          <cell r="K1077">
            <v>326.27999999999997</v>
          </cell>
          <cell r="L1077">
            <v>1305.1199999999999</v>
          </cell>
        </row>
        <row r="1078">
          <cell r="B1078">
            <v>144</v>
          </cell>
          <cell r="C1078">
            <v>0</v>
          </cell>
          <cell r="D1078" t="str">
            <v>M</v>
          </cell>
          <cell r="E1078" t="str">
            <v>3.4.1.4</v>
          </cell>
          <cell r="F1078" t="str">
            <v>Tubo com Pontas e Flange, FoFo L =  5,20 m, PN 10  DN 100 mm</v>
          </cell>
          <cell r="G1078" t="str">
            <v>un</v>
          </cell>
          <cell r="H1078">
            <v>8</v>
          </cell>
          <cell r="I1078">
            <v>403.78</v>
          </cell>
          <cell r="J1078">
            <v>3230.24</v>
          </cell>
          <cell r="K1078">
            <v>403.78</v>
          </cell>
          <cell r="L1078">
            <v>3230.24</v>
          </cell>
        </row>
        <row r="1079">
          <cell r="B1079">
            <v>3144</v>
          </cell>
          <cell r="C1079">
            <v>0</v>
          </cell>
          <cell r="D1079" t="str">
            <v>M</v>
          </cell>
          <cell r="E1079" t="str">
            <v>6.5.12.5</v>
          </cell>
          <cell r="F1079" t="str">
            <v>Tubo FoFo c/ flange e ponta TFP PN 10 DN 150mm, L=1,50m</v>
          </cell>
          <cell r="G1079" t="str">
            <v>pç</v>
          </cell>
          <cell r="H1079">
            <v>1</v>
          </cell>
          <cell r="I1079">
            <v>210.38</v>
          </cell>
          <cell r="J1079">
            <v>210.38</v>
          </cell>
          <cell r="K1079">
            <v>210.38</v>
          </cell>
          <cell r="L1079">
            <v>210.38</v>
          </cell>
        </row>
        <row r="1080">
          <cell r="B1080">
            <v>688</v>
          </cell>
          <cell r="C1080">
            <v>0</v>
          </cell>
          <cell r="D1080" t="str">
            <v>M</v>
          </cell>
          <cell r="E1080" t="str">
            <v>7.3.4.2.3</v>
          </cell>
          <cell r="F1080" t="str">
            <v>Tubo FºFº c/ ponta e flange PN-10 DN 200 mm, L= 0,50m</v>
          </cell>
          <cell r="G1080" t="str">
            <v>pç</v>
          </cell>
          <cell r="H1080">
            <v>24</v>
          </cell>
          <cell r="I1080">
            <v>96.13</v>
          </cell>
          <cell r="J1080">
            <v>2307.12</v>
          </cell>
          <cell r="K1080">
            <v>96.13</v>
          </cell>
          <cell r="L1080">
            <v>2307.12</v>
          </cell>
        </row>
        <row r="1081">
          <cell r="B1081">
            <v>4229</v>
          </cell>
          <cell r="C1081">
            <v>0</v>
          </cell>
          <cell r="D1081" t="str">
            <v>M</v>
          </cell>
          <cell r="E1081" t="str">
            <v>10.7.2.2.10</v>
          </cell>
          <cell r="F1081" t="str">
            <v>Tubo FoFo c/ flange e ponta TFP PN 10 DN 200mm, L=0,60m</v>
          </cell>
          <cell r="G1081" t="str">
            <v>pc</v>
          </cell>
          <cell r="H1081">
            <v>16</v>
          </cell>
          <cell r="I1081">
            <v>114.92</v>
          </cell>
          <cell r="J1081">
            <v>1838.72</v>
          </cell>
          <cell r="K1081">
            <v>114.92</v>
          </cell>
          <cell r="L1081">
            <v>1838.72</v>
          </cell>
        </row>
        <row r="1082">
          <cell r="B1082">
            <v>4242</v>
          </cell>
          <cell r="C1082">
            <v>0</v>
          </cell>
          <cell r="D1082" t="str">
            <v>M</v>
          </cell>
          <cell r="E1082" t="str">
            <v>10.7.2.6.1</v>
          </cell>
          <cell r="F1082" t="str">
            <v>Tubo FoFo c/ Flange e ponta TFP PN 10 DN 200mm</v>
          </cell>
          <cell r="G1082" t="str">
            <v>m</v>
          </cell>
          <cell r="H1082">
            <v>6.8</v>
          </cell>
          <cell r="I1082">
            <v>188.63</v>
          </cell>
          <cell r="J1082">
            <v>1282.68</v>
          </cell>
          <cell r="K1082">
            <v>188.63</v>
          </cell>
          <cell r="L1082">
            <v>1282.68</v>
          </cell>
        </row>
        <row r="1083">
          <cell r="B1083">
            <v>4212</v>
          </cell>
          <cell r="C1083">
            <v>0</v>
          </cell>
          <cell r="D1083" t="str">
            <v>M</v>
          </cell>
          <cell r="E1083" t="str">
            <v>10.7.2.1.6</v>
          </cell>
          <cell r="F1083" t="str">
            <v>Tubo FoFo c/ flange e ponta TFP PN 10 DN 200mm, L=1,20m</v>
          </cell>
          <cell r="G1083" t="str">
            <v>pc</v>
          </cell>
          <cell r="H1083">
            <v>16</v>
          </cell>
          <cell r="I1083">
            <v>224.61</v>
          </cell>
          <cell r="J1083">
            <v>3593.76</v>
          </cell>
          <cell r="K1083">
            <v>224.61</v>
          </cell>
          <cell r="L1083">
            <v>3593.76</v>
          </cell>
        </row>
        <row r="1084">
          <cell r="B1084">
            <v>687</v>
          </cell>
          <cell r="C1084">
            <v>0</v>
          </cell>
          <cell r="D1084" t="str">
            <v>M</v>
          </cell>
          <cell r="E1084" t="str">
            <v>7.3.4.2.2</v>
          </cell>
          <cell r="F1084" t="str">
            <v>Tubo FºFº c/ ponta e flange PN-10 DN 200 mm, L= 1,50m</v>
          </cell>
          <cell r="G1084" t="str">
            <v>pç</v>
          </cell>
          <cell r="H1084">
            <v>5</v>
          </cell>
          <cell r="I1084">
            <v>277.5</v>
          </cell>
          <cell r="J1084">
            <v>1387.5</v>
          </cell>
          <cell r="K1084">
            <v>277.5</v>
          </cell>
          <cell r="L1084">
            <v>1387.5</v>
          </cell>
        </row>
        <row r="1085">
          <cell r="B1085">
            <v>4232</v>
          </cell>
          <cell r="C1085">
            <v>0</v>
          </cell>
          <cell r="D1085" t="str">
            <v>M</v>
          </cell>
          <cell r="E1085" t="str">
            <v>10.7.2.3.2</v>
          </cell>
          <cell r="F1085" t="str">
            <v>Tubo FoFo c/flange e Ponta TFP PN 10 DN 200mm L=3,20m</v>
          </cell>
          <cell r="G1085" t="str">
            <v>pc</v>
          </cell>
          <cell r="H1085">
            <v>8</v>
          </cell>
          <cell r="I1085">
            <v>891.96</v>
          </cell>
          <cell r="J1085">
            <v>7135.68</v>
          </cell>
          <cell r="K1085">
            <v>891.96</v>
          </cell>
          <cell r="L1085">
            <v>7135.68</v>
          </cell>
        </row>
        <row r="1086">
          <cell r="B1086">
            <v>4235</v>
          </cell>
          <cell r="C1086">
            <v>0</v>
          </cell>
          <cell r="D1086" t="str">
            <v>M</v>
          </cell>
          <cell r="E1086" t="str">
            <v>10.7.2.3.5</v>
          </cell>
          <cell r="F1086" t="str">
            <v>Tubo FoFo c/flange e Ponta TFP PN 10 DN 200mm L=5,80m</v>
          </cell>
          <cell r="G1086" t="str">
            <v>pc</v>
          </cell>
          <cell r="H1086">
            <v>8</v>
          </cell>
          <cell r="I1086">
            <v>881.93</v>
          </cell>
          <cell r="J1086">
            <v>7055.44</v>
          </cell>
          <cell r="K1086">
            <v>881.93</v>
          </cell>
          <cell r="L1086">
            <v>7055.44</v>
          </cell>
        </row>
        <row r="1087">
          <cell r="B1087">
            <v>524</v>
          </cell>
          <cell r="C1087">
            <v>0</v>
          </cell>
          <cell r="D1087" t="str">
            <v>M</v>
          </cell>
          <cell r="E1087" t="str">
            <v>7.2.4.2.2</v>
          </cell>
          <cell r="F1087" t="str">
            <v>Tubo FºFº c/ ponta e flange classe PN-10 JGS DN 250 mm,L= 0,50m</v>
          </cell>
          <cell r="G1087" t="str">
            <v>pç</v>
          </cell>
          <cell r="H1087">
            <v>3</v>
          </cell>
          <cell r="I1087">
            <v>128.74</v>
          </cell>
          <cell r="J1087">
            <v>386.22</v>
          </cell>
          <cell r="K1087">
            <v>128.74</v>
          </cell>
          <cell r="L1087">
            <v>386.22</v>
          </cell>
        </row>
        <row r="1088">
          <cell r="B1088">
            <v>4063</v>
          </cell>
          <cell r="C1088">
            <v>0</v>
          </cell>
          <cell r="D1088" t="str">
            <v>M</v>
          </cell>
          <cell r="E1088" t="str">
            <v>9.5.12.4</v>
          </cell>
          <cell r="F1088" t="str">
            <v>Tubo FoFo c/ flange e ponta TFP PN 10 DN 250mm, L=1,00m</v>
          </cell>
          <cell r="G1088" t="str">
            <v>pç</v>
          </cell>
          <cell r="H1088">
            <v>1</v>
          </cell>
          <cell r="I1088">
            <v>252.21</v>
          </cell>
          <cell r="J1088">
            <v>252.21</v>
          </cell>
          <cell r="K1088">
            <v>252.21</v>
          </cell>
          <cell r="L1088">
            <v>252.21</v>
          </cell>
        </row>
        <row r="1089">
          <cell r="B1089">
            <v>2418</v>
          </cell>
          <cell r="C1089">
            <v>0</v>
          </cell>
          <cell r="D1089" t="str">
            <v>M</v>
          </cell>
          <cell r="E1089" t="str">
            <v>3.5.12.7</v>
          </cell>
          <cell r="F1089" t="str">
            <v>Tubo FoFo c/ flange e ponta TFP PN 10 DN 250mm, L=1,25m</v>
          </cell>
          <cell r="G1089" t="str">
            <v>pç</v>
          </cell>
          <cell r="H1089">
            <v>1</v>
          </cell>
          <cell r="I1089">
            <v>311.97000000000003</v>
          </cell>
          <cell r="J1089">
            <v>311.97000000000003</v>
          </cell>
          <cell r="K1089">
            <v>311.97000000000003</v>
          </cell>
          <cell r="L1089">
            <v>311.97000000000003</v>
          </cell>
        </row>
        <row r="1090">
          <cell r="B1090">
            <v>3779</v>
          </cell>
          <cell r="C1090">
            <v>0</v>
          </cell>
          <cell r="D1090" t="str">
            <v>M</v>
          </cell>
          <cell r="E1090" t="str">
            <v>8.5.12.3</v>
          </cell>
          <cell r="F1090" t="str">
            <v>Tubo FoFo c/ flange e ponta TFP PN 10 DN 250mm, L=1,50m</v>
          </cell>
          <cell r="G1090" t="str">
            <v>pç</v>
          </cell>
          <cell r="H1090">
            <v>4</v>
          </cell>
          <cell r="I1090">
            <v>370.42</v>
          </cell>
          <cell r="J1090">
            <v>1481.68</v>
          </cell>
          <cell r="K1090">
            <v>370.42</v>
          </cell>
          <cell r="L1090">
            <v>1481.68</v>
          </cell>
        </row>
        <row r="1091">
          <cell r="B1091">
            <v>526</v>
          </cell>
          <cell r="C1091">
            <v>0</v>
          </cell>
          <cell r="D1091" t="str">
            <v>M</v>
          </cell>
          <cell r="E1091" t="str">
            <v>7.2.4.2.4</v>
          </cell>
          <cell r="F1091" t="str">
            <v>Tubo FºFº c/ ponta e flange classe PN-10 JGS DN 250 mm, L= 2,00m</v>
          </cell>
          <cell r="G1091" t="str">
            <v>pç</v>
          </cell>
          <cell r="H1091">
            <v>2</v>
          </cell>
          <cell r="I1091">
            <v>483.36</v>
          </cell>
          <cell r="J1091">
            <v>966.72</v>
          </cell>
          <cell r="K1091">
            <v>483.36</v>
          </cell>
          <cell r="L1091">
            <v>966.72</v>
          </cell>
        </row>
        <row r="1092">
          <cell r="B1092">
            <v>1136</v>
          </cell>
          <cell r="C1092">
            <v>0</v>
          </cell>
          <cell r="D1092" t="str">
            <v>M</v>
          </cell>
          <cell r="E1092" t="str">
            <v>8.4.1.4</v>
          </cell>
          <cell r="F1092" t="str">
            <v>Tubo flange e ponta pn10 fofo dn  300 x 0,50 46,550 kg</v>
          </cell>
          <cell r="G1092" t="str">
            <v>pc</v>
          </cell>
          <cell r="H1092">
            <v>8</v>
          </cell>
          <cell r="I1092">
            <v>161.37</v>
          </cell>
          <cell r="J1092">
            <v>1290.96</v>
          </cell>
          <cell r="K1092">
            <v>161.37</v>
          </cell>
          <cell r="L1092">
            <v>1290.96</v>
          </cell>
        </row>
        <row r="1093">
          <cell r="B1093">
            <v>1137</v>
          </cell>
          <cell r="C1093">
            <v>0</v>
          </cell>
          <cell r="D1093" t="str">
            <v>M</v>
          </cell>
          <cell r="E1093" t="str">
            <v>8.4.1.5</v>
          </cell>
          <cell r="F1093" t="str">
            <v>Tubo flange e ponta pn10 fofo dn  300 x 1,00 75,100 kg</v>
          </cell>
          <cell r="G1093" t="str">
            <v>pc</v>
          </cell>
          <cell r="H1093">
            <v>4</v>
          </cell>
          <cell r="I1093">
            <v>316.20999999999998</v>
          </cell>
          <cell r="J1093">
            <v>1264.8399999999999</v>
          </cell>
          <cell r="K1093">
            <v>316.20999999999998</v>
          </cell>
          <cell r="L1093">
            <v>1264.8399999999999</v>
          </cell>
        </row>
        <row r="1094">
          <cell r="B1094">
            <v>984</v>
          </cell>
          <cell r="C1094">
            <v>0</v>
          </cell>
          <cell r="D1094" t="str">
            <v>M</v>
          </cell>
          <cell r="E1094" t="str">
            <v>7.5.4.1.1</v>
          </cell>
          <cell r="F1094" t="str">
            <v>Tubo FoFo c/ flange e ponta TFP PN 10 DN 300mm, L=2,00m.</v>
          </cell>
          <cell r="G1094" t="str">
            <v>pç</v>
          </cell>
          <cell r="H1094">
            <v>5</v>
          </cell>
          <cell r="I1094">
            <v>606.29</v>
          </cell>
          <cell r="J1094">
            <v>3031.45</v>
          </cell>
          <cell r="K1094">
            <v>606.29</v>
          </cell>
          <cell r="L1094">
            <v>3031.45</v>
          </cell>
        </row>
        <row r="1095">
          <cell r="B1095">
            <v>3143</v>
          </cell>
          <cell r="C1095">
            <v>0</v>
          </cell>
          <cell r="D1095" t="str">
            <v>M</v>
          </cell>
          <cell r="E1095" t="str">
            <v>6.5.12.4</v>
          </cell>
          <cell r="F1095" t="str">
            <v>Tubo FoFo c/ flange e ponta TFP PN 10 DN 350mm, L=1,00m</v>
          </cell>
          <cell r="G1095" t="str">
            <v>pç</v>
          </cell>
          <cell r="H1095">
            <v>1</v>
          </cell>
          <cell r="I1095">
            <v>414.74</v>
          </cell>
          <cell r="J1095">
            <v>414.74</v>
          </cell>
          <cell r="K1095">
            <v>414.74</v>
          </cell>
          <cell r="L1095">
            <v>414.74</v>
          </cell>
        </row>
        <row r="1096">
          <cell r="B1096">
            <v>2713</v>
          </cell>
          <cell r="C1096">
            <v>0</v>
          </cell>
          <cell r="D1096" t="str">
            <v>M</v>
          </cell>
          <cell r="E1096" t="str">
            <v>4.5.12.6</v>
          </cell>
          <cell r="F1096" t="str">
            <v>Tubo FoFo c/ flange e ponta TFP PN 10 DN 350mm, L=1,20m</v>
          </cell>
          <cell r="G1096" t="str">
            <v>pç</v>
          </cell>
          <cell r="H1096">
            <v>2</v>
          </cell>
          <cell r="I1096">
            <v>493.68</v>
          </cell>
          <cell r="J1096">
            <v>987.36</v>
          </cell>
          <cell r="K1096">
            <v>493.68</v>
          </cell>
          <cell r="L1096">
            <v>987.36</v>
          </cell>
        </row>
        <row r="1097">
          <cell r="B1097">
            <v>2712</v>
          </cell>
          <cell r="C1097">
            <v>0</v>
          </cell>
          <cell r="D1097" t="str">
            <v>M</v>
          </cell>
          <cell r="E1097" t="str">
            <v>4.5.12.5</v>
          </cell>
          <cell r="F1097" t="str">
            <v>Tubo FoFo c/ flange e ponta TFP PN 10 DN 350mm, L=1,50m</v>
          </cell>
          <cell r="G1097" t="str">
            <v>pç</v>
          </cell>
          <cell r="H1097">
            <v>1</v>
          </cell>
          <cell r="I1097">
            <v>609.59</v>
          </cell>
          <cell r="J1097">
            <v>609.59</v>
          </cell>
          <cell r="K1097">
            <v>609.59</v>
          </cell>
          <cell r="L1097">
            <v>609.59</v>
          </cell>
        </row>
        <row r="1098">
          <cell r="B1098">
            <v>2416</v>
          </cell>
          <cell r="C1098">
            <v>0</v>
          </cell>
          <cell r="D1098" t="str">
            <v>M</v>
          </cell>
          <cell r="E1098" t="str">
            <v>3.5.12.5</v>
          </cell>
          <cell r="F1098" t="str">
            <v>Tubo FoFo c/ flange e ponta TFP PN 10 DN 400mm, L=1,50m</v>
          </cell>
          <cell r="G1098" t="str">
            <v>pç</v>
          </cell>
          <cell r="H1098">
            <v>2</v>
          </cell>
          <cell r="I1098">
            <v>726.87</v>
          </cell>
          <cell r="J1098">
            <v>1453.74</v>
          </cell>
          <cell r="K1098">
            <v>726.87</v>
          </cell>
          <cell r="L1098">
            <v>1453.74</v>
          </cell>
        </row>
        <row r="1099">
          <cell r="B1099">
            <v>1002</v>
          </cell>
          <cell r="C1099">
            <v>0</v>
          </cell>
          <cell r="D1099" t="str">
            <v>M</v>
          </cell>
          <cell r="E1099" t="str">
            <v>7.5.4.1.19</v>
          </cell>
          <cell r="F1099" t="str">
            <v>Tubo FoFo c/ flange e ponta TFP PN 10 DN 400mm, L=2,00m.</v>
          </cell>
          <cell r="G1099" t="str">
            <v>pç</v>
          </cell>
          <cell r="H1099">
            <v>1</v>
          </cell>
          <cell r="I1099">
            <v>948.83</v>
          </cell>
          <cell r="J1099">
            <v>948.83</v>
          </cell>
          <cell r="K1099">
            <v>948.83</v>
          </cell>
          <cell r="L1099">
            <v>948.83</v>
          </cell>
        </row>
        <row r="1100">
          <cell r="B1100">
            <v>152</v>
          </cell>
          <cell r="C1100">
            <v>0</v>
          </cell>
          <cell r="D1100" t="str">
            <v>M</v>
          </cell>
          <cell r="E1100" t="str">
            <v>3.4.1.12</v>
          </cell>
          <cell r="F1100" t="str">
            <v>Tubo com Pontas e Flange, FoFo L =  0,50 m, PN 10  DN 500 mm</v>
          </cell>
          <cell r="G1100" t="str">
            <v>un</v>
          </cell>
          <cell r="H1100">
            <v>1</v>
          </cell>
          <cell r="I1100">
            <v>343.32</v>
          </cell>
          <cell r="J1100">
            <v>343.32</v>
          </cell>
          <cell r="K1100">
            <v>343.32</v>
          </cell>
          <cell r="L1100">
            <v>343.32</v>
          </cell>
        </row>
        <row r="1101">
          <cell r="B1101">
            <v>145</v>
          </cell>
          <cell r="C1101">
            <v>0</v>
          </cell>
          <cell r="D1101" t="str">
            <v>M</v>
          </cell>
          <cell r="E1101" t="str">
            <v>3.4.1.5</v>
          </cell>
          <cell r="F1101" t="str">
            <v>Tubo FoFo com Flange e Ponta TFP PN-10 DN 500 mm L = 5,75m</v>
          </cell>
          <cell r="G1101" t="str">
            <v>un</v>
          </cell>
          <cell r="H1101">
            <v>1</v>
          </cell>
          <cell r="I1101">
            <v>3115.43</v>
          </cell>
          <cell r="J1101">
            <v>3115.43</v>
          </cell>
          <cell r="K1101">
            <v>3115.43</v>
          </cell>
          <cell r="L1101">
            <v>3115.43</v>
          </cell>
        </row>
        <row r="1102">
          <cell r="B1102">
            <v>143</v>
          </cell>
          <cell r="C1102">
            <v>0</v>
          </cell>
          <cell r="D1102" t="str">
            <v>M</v>
          </cell>
          <cell r="E1102" t="str">
            <v>3.4.1.3</v>
          </cell>
          <cell r="F1102" t="str">
            <v>Tubo com Pontas e Flange, FoFo L =  0,50 m, PN 10  DN 600 mm</v>
          </cell>
          <cell r="G1102" t="str">
            <v>un</v>
          </cell>
          <cell r="H1102">
            <v>8</v>
          </cell>
          <cell r="I1102">
            <v>461.16</v>
          </cell>
          <cell r="J1102">
            <v>3689.28</v>
          </cell>
          <cell r="K1102">
            <v>461.16</v>
          </cell>
          <cell r="L1102">
            <v>3689.28</v>
          </cell>
        </row>
        <row r="1103">
          <cell r="B1103">
            <v>3495</v>
          </cell>
          <cell r="C1103">
            <v>0</v>
          </cell>
          <cell r="D1103" t="str">
            <v>M</v>
          </cell>
          <cell r="E1103" t="str">
            <v>7.5.12.5</v>
          </cell>
          <cell r="F1103" t="str">
            <v>Tubo FoFo c/ flange e ponta TFP PN 10 DN 800mm</v>
          </cell>
          <cell r="G1103" t="str">
            <v>pç</v>
          </cell>
          <cell r="H1103">
            <v>2</v>
          </cell>
          <cell r="I1103">
            <v>1755.38</v>
          </cell>
          <cell r="J1103">
            <v>3510.76</v>
          </cell>
          <cell r="K1103">
            <v>1755.38</v>
          </cell>
          <cell r="L1103">
            <v>3510.76</v>
          </cell>
        </row>
        <row r="1104">
          <cell r="B1104">
            <v>588</v>
          </cell>
          <cell r="C1104">
            <v>0</v>
          </cell>
          <cell r="D1104" t="str">
            <v>M</v>
          </cell>
          <cell r="E1104" t="str">
            <v>7.2.5.2.4</v>
          </cell>
          <cell r="F1104" t="str">
            <v>Tubo PVC DEFºFº (EB-1208) P/ Rede de Água JE 1 Mpa DN 150mm, Inclusive anel de borracha.</v>
          </cell>
          <cell r="G1104" t="str">
            <v>m</v>
          </cell>
          <cell r="H1104">
            <v>3499</v>
          </cell>
          <cell r="I1104">
            <v>5.51</v>
          </cell>
          <cell r="J1104">
            <v>19279.490000000002</v>
          </cell>
          <cell r="K1104">
            <v>5.51</v>
          </cell>
          <cell r="L1104">
            <v>19279.490000000002</v>
          </cell>
        </row>
        <row r="1105">
          <cell r="B1105">
            <v>589</v>
          </cell>
          <cell r="C1105">
            <v>0</v>
          </cell>
          <cell r="D1105" t="str">
            <v>M</v>
          </cell>
          <cell r="E1105" t="str">
            <v>7.2.5.2.5</v>
          </cell>
          <cell r="F1105" t="str">
            <v>Tubo PVC DEFºFº (EB-1208) P/ Rede de Água JE 1 Mpa DN 200mm, Inclusive anel de borracha.</v>
          </cell>
          <cell r="G1105" t="str">
            <v>m</v>
          </cell>
          <cell r="H1105">
            <v>651</v>
          </cell>
          <cell r="I1105">
            <v>9.3699999999999992</v>
          </cell>
          <cell r="J1105">
            <v>6099.87</v>
          </cell>
          <cell r="K1105">
            <v>9.3699999999999992</v>
          </cell>
          <cell r="L1105">
            <v>6099.87</v>
          </cell>
        </row>
        <row r="1106">
          <cell r="B1106">
            <v>590</v>
          </cell>
          <cell r="C1106">
            <v>0</v>
          </cell>
          <cell r="D1106" t="str">
            <v>M</v>
          </cell>
          <cell r="E1106" t="str">
            <v>7.2.5.2.6</v>
          </cell>
          <cell r="F1106" t="str">
            <v>Tubo PVC DEFºFº (EB-1208) P/ Rede de Água JE 1 Mpa DN 250mm, Inclusive anel de borracha.</v>
          </cell>
          <cell r="G1106" t="str">
            <v>m</v>
          </cell>
          <cell r="H1106">
            <v>246</v>
          </cell>
          <cell r="I1106">
            <v>14.26</v>
          </cell>
          <cell r="J1106">
            <v>3507.96</v>
          </cell>
          <cell r="K1106">
            <v>14.26</v>
          </cell>
          <cell r="L1106">
            <v>3507.96</v>
          </cell>
        </row>
        <row r="1107">
          <cell r="B1107">
            <v>591</v>
          </cell>
          <cell r="C1107">
            <v>0</v>
          </cell>
          <cell r="D1107" t="str">
            <v>M</v>
          </cell>
          <cell r="E1107" t="str">
            <v>7.2.5.2.7</v>
          </cell>
          <cell r="F1107" t="str">
            <v>Tubo PVC DEFºFº (EB-1208) P/ Rede de Água JE 1 Mpa DN 300mm, Inclusive anel de borracha.</v>
          </cell>
          <cell r="G1107" t="str">
            <v>m</v>
          </cell>
          <cell r="H1107">
            <v>18</v>
          </cell>
          <cell r="I1107">
            <v>20.170000000000002</v>
          </cell>
          <cell r="J1107">
            <v>363.06</v>
          </cell>
          <cell r="K1107">
            <v>20.170000000000002</v>
          </cell>
          <cell r="L1107">
            <v>363.06</v>
          </cell>
        </row>
        <row r="1108">
          <cell r="B1108">
            <v>2076</v>
          </cell>
          <cell r="C1108">
            <v>0</v>
          </cell>
          <cell r="D1108" t="str">
            <v>M</v>
          </cell>
          <cell r="E1108" t="str">
            <v>2.1.9.1.1</v>
          </cell>
          <cell r="F1108" t="str">
            <v>Tubo Pvc Eb-644 Para Rede Coletora de Esgoto JE Dn 150mm</v>
          </cell>
          <cell r="G1108" t="str">
            <v>m</v>
          </cell>
          <cell r="H1108">
            <v>71050.070000000007</v>
          </cell>
          <cell r="I1108">
            <v>2.48</v>
          </cell>
          <cell r="J1108">
            <v>176204.17</v>
          </cell>
          <cell r="K1108">
            <v>2.48</v>
          </cell>
          <cell r="L1108">
            <v>176204.17</v>
          </cell>
        </row>
        <row r="1109">
          <cell r="B1109">
            <v>2077</v>
          </cell>
          <cell r="C1109">
            <v>0</v>
          </cell>
          <cell r="D1109" t="str">
            <v>M</v>
          </cell>
          <cell r="E1109" t="str">
            <v>2.1.9.1.2</v>
          </cell>
          <cell r="F1109" t="str">
            <v>Tubo Pvc Eb-644 Para Rede Coletora de Esgoto JE Dn 200mm</v>
          </cell>
          <cell r="G1109" t="str">
            <v>m</v>
          </cell>
          <cell r="H1109">
            <v>3116.48</v>
          </cell>
          <cell r="I1109">
            <v>3.83</v>
          </cell>
          <cell r="J1109">
            <v>11936.11</v>
          </cell>
          <cell r="K1109">
            <v>3.83</v>
          </cell>
          <cell r="L1109">
            <v>11936.11</v>
          </cell>
        </row>
        <row r="1110">
          <cell r="B1110">
            <v>2227</v>
          </cell>
          <cell r="C1110">
            <v>0</v>
          </cell>
          <cell r="D1110" t="str">
            <v>M</v>
          </cell>
          <cell r="E1110" t="str">
            <v>3.1.8.1.2</v>
          </cell>
          <cell r="F1110" t="str">
            <v>Tubo Pvc Eb-644 Para Rede Coletora de Esgoto JE Dn 250mm</v>
          </cell>
          <cell r="G1110" t="str">
            <v>m</v>
          </cell>
          <cell r="H1110">
            <v>2140.8000000000002</v>
          </cell>
          <cell r="I1110">
            <v>6.53</v>
          </cell>
          <cell r="J1110">
            <v>13979.42</v>
          </cell>
          <cell r="K1110">
            <v>6.53</v>
          </cell>
          <cell r="L1110">
            <v>13979.42</v>
          </cell>
        </row>
        <row r="1111">
          <cell r="B1111">
            <v>3277</v>
          </cell>
          <cell r="C1111">
            <v>0</v>
          </cell>
          <cell r="D1111" t="str">
            <v>M</v>
          </cell>
          <cell r="E1111" t="str">
            <v>7.1.9.1.4</v>
          </cell>
          <cell r="F1111" t="str">
            <v>Tubo Pvc Eb-644 Para Rede Coletora de Esgoto JE Dn 300mm</v>
          </cell>
          <cell r="G1111" t="str">
            <v>m</v>
          </cell>
          <cell r="H1111">
            <v>572.21</v>
          </cell>
          <cell r="I1111">
            <v>10.24</v>
          </cell>
          <cell r="J1111">
            <v>5859.43</v>
          </cell>
          <cell r="K1111">
            <v>10.24</v>
          </cell>
          <cell r="L1111">
            <v>5859.43</v>
          </cell>
        </row>
        <row r="1112">
          <cell r="B1112">
            <v>2228</v>
          </cell>
          <cell r="C1112">
            <v>0</v>
          </cell>
          <cell r="D1112" t="str">
            <v>M</v>
          </cell>
          <cell r="E1112" t="str">
            <v>3.1.8.1.3</v>
          </cell>
          <cell r="F1112" t="str">
            <v>Tubo Pvc Eb-644 Para Rede Coletora de Esgoto JE Dn 350mm</v>
          </cell>
          <cell r="G1112" t="str">
            <v>m</v>
          </cell>
          <cell r="H1112">
            <v>1021.51</v>
          </cell>
          <cell r="I1112">
            <v>13.15</v>
          </cell>
          <cell r="J1112">
            <v>13432.85</v>
          </cell>
          <cell r="K1112">
            <v>13.15</v>
          </cell>
          <cell r="L1112">
            <v>13432.85</v>
          </cell>
        </row>
        <row r="1113">
          <cell r="B1113">
            <v>2078</v>
          </cell>
          <cell r="C1113">
            <v>0</v>
          </cell>
          <cell r="D1113" t="str">
            <v>M</v>
          </cell>
          <cell r="E1113" t="str">
            <v>2.1.9.1.3</v>
          </cell>
          <cell r="F1113" t="str">
            <v>Tubo Pvc Eb-644 Para Rede Coletora de Esgoto JE Dn 400mm</v>
          </cell>
          <cell r="G1113" t="str">
            <v>m</v>
          </cell>
          <cell r="H1113">
            <v>691.29</v>
          </cell>
          <cell r="I1113">
            <v>16.78</v>
          </cell>
          <cell r="J1113">
            <v>11599.84</v>
          </cell>
          <cell r="K1113">
            <v>16.78</v>
          </cell>
          <cell r="L1113">
            <v>11599.84</v>
          </cell>
        </row>
        <row r="1114">
          <cell r="B1114">
            <v>148</v>
          </cell>
          <cell r="C1114">
            <v>0</v>
          </cell>
          <cell r="D1114" t="str">
            <v>M</v>
          </cell>
          <cell r="E1114" t="str">
            <v>3.4.1.8</v>
          </cell>
          <cell r="F1114" t="str">
            <v>Tubo com Pontas PVC  L =  3,65 m, DN 400 mm</v>
          </cell>
          <cell r="G1114" t="str">
            <v>un</v>
          </cell>
          <cell r="H1114">
            <v>8</v>
          </cell>
          <cell r="I1114">
            <v>122.51</v>
          </cell>
          <cell r="J1114">
            <v>980.08</v>
          </cell>
          <cell r="K1114">
            <v>122.51</v>
          </cell>
          <cell r="L1114">
            <v>980.08</v>
          </cell>
        </row>
        <row r="1115">
          <cell r="B1115">
            <v>585</v>
          </cell>
          <cell r="C1115">
            <v>0</v>
          </cell>
          <cell r="D1115" t="str">
            <v>M</v>
          </cell>
          <cell r="E1115" t="str">
            <v>7.2.5.2.1</v>
          </cell>
          <cell r="F1115" t="str">
            <v>Tubo PVC-PBA Classe 15 (EB-183) DN 50mm, Inclusive anel de borracha, para rede de água.</v>
          </cell>
          <cell r="G1115" t="str">
            <v>m</v>
          </cell>
          <cell r="H1115">
            <v>25068</v>
          </cell>
          <cell r="I1115">
            <v>0.85</v>
          </cell>
          <cell r="J1115">
            <v>21307.8</v>
          </cell>
          <cell r="K1115">
            <v>0.85</v>
          </cell>
          <cell r="L1115">
            <v>21307.8</v>
          </cell>
        </row>
        <row r="1116">
          <cell r="B1116">
            <v>586</v>
          </cell>
          <cell r="C1116">
            <v>0</v>
          </cell>
          <cell r="D1116" t="str">
            <v>M</v>
          </cell>
          <cell r="E1116" t="str">
            <v>7.2.5.2.2</v>
          </cell>
          <cell r="F1116" t="str">
            <v>Tubo PVC-PBA Classe 15 (EB-183) DN 75mm, Inclusive anel de borracha, para rede de água.</v>
          </cell>
          <cell r="G1116" t="str">
            <v>m</v>
          </cell>
          <cell r="H1116">
            <v>2622</v>
          </cell>
          <cell r="I1116">
            <v>1.7</v>
          </cell>
          <cell r="J1116">
            <v>4457.3999999999996</v>
          </cell>
          <cell r="K1116">
            <v>1.7</v>
          </cell>
          <cell r="L1116">
            <v>4457.3999999999996</v>
          </cell>
        </row>
        <row r="1117">
          <cell r="B1117">
            <v>587</v>
          </cell>
          <cell r="C1117">
            <v>0</v>
          </cell>
          <cell r="D1117" t="str">
            <v>M</v>
          </cell>
          <cell r="E1117" t="str">
            <v>7.2.5.2.3</v>
          </cell>
          <cell r="F1117" t="str">
            <v>Tubo PVC-PBA Classe 15 (EB-183) DN 100mm, Inclusive anel de borracha para rede de água.</v>
          </cell>
          <cell r="G1117" t="str">
            <v>m</v>
          </cell>
          <cell r="H1117">
            <v>1812</v>
          </cell>
          <cell r="I1117">
            <v>2.87</v>
          </cell>
          <cell r="J1117">
            <v>5200.4399999999996</v>
          </cell>
          <cell r="K1117">
            <v>2.87</v>
          </cell>
          <cell r="L1117">
            <v>5200.4399999999996</v>
          </cell>
        </row>
        <row r="1118">
          <cell r="B1118">
            <v>1506</v>
          </cell>
          <cell r="C1118">
            <v>0</v>
          </cell>
          <cell r="D1118" t="str">
            <v>M</v>
          </cell>
          <cell r="E1118" t="str">
            <v>13.5.20</v>
          </cell>
          <cell r="F1118" t="str">
            <v>Tubo em PVC PBA PB JE cl20 DN 75</v>
          </cell>
          <cell r="G1118" t="str">
            <v>m</v>
          </cell>
          <cell r="H1118">
            <v>2674.37</v>
          </cell>
          <cell r="I1118">
            <v>2.15</v>
          </cell>
          <cell r="J1118">
            <v>5749.89</v>
          </cell>
          <cell r="K1118">
            <v>2.15</v>
          </cell>
          <cell r="L1118">
            <v>5749.89</v>
          </cell>
        </row>
        <row r="1119">
          <cell r="B1119">
            <v>1505</v>
          </cell>
          <cell r="C1119">
            <v>0</v>
          </cell>
          <cell r="D1119" t="str">
            <v>M</v>
          </cell>
          <cell r="E1119" t="str">
            <v>13.5.19</v>
          </cell>
          <cell r="F1119" t="str">
            <v>Tubo em PVC PBA PB JE cl20 DN 100</v>
          </cell>
          <cell r="G1119" t="str">
            <v>m</v>
          </cell>
          <cell r="H1119">
            <v>660</v>
          </cell>
          <cell r="I1119">
            <v>3.59</v>
          </cell>
          <cell r="J1119">
            <v>2369.4</v>
          </cell>
          <cell r="K1119">
            <v>3.59</v>
          </cell>
          <cell r="L1119">
            <v>2369.4</v>
          </cell>
        </row>
        <row r="1120">
          <cell r="B1120">
            <v>4240</v>
          </cell>
          <cell r="C1120">
            <v>0</v>
          </cell>
          <cell r="D1120" t="str">
            <v>M</v>
          </cell>
          <cell r="E1120" t="str">
            <v>10.7.2.5.1</v>
          </cell>
          <cell r="F1120" t="str">
            <v>Tubo PVC Vinilfort DN 200mm (L=Metros)</v>
          </cell>
          <cell r="G1120" t="str">
            <v>m</v>
          </cell>
          <cell r="H1120">
            <v>240.4</v>
          </cell>
          <cell r="I1120">
            <v>3.83</v>
          </cell>
          <cell r="J1120">
            <v>920.73</v>
          </cell>
          <cell r="K1120">
            <v>3.83</v>
          </cell>
          <cell r="L1120">
            <v>920.73</v>
          </cell>
        </row>
        <row r="1121">
          <cell r="B1121">
            <v>4231</v>
          </cell>
          <cell r="C1121">
            <v>0</v>
          </cell>
          <cell r="D1121" t="str">
            <v>M</v>
          </cell>
          <cell r="E1121" t="str">
            <v>10.7.2.3.1</v>
          </cell>
          <cell r="F1121" t="str">
            <v>Tubo em RPVC Classe 06 DN 100mm L=6,60m</v>
          </cell>
          <cell r="G1121" t="str">
            <v>pc</v>
          </cell>
          <cell r="H1121">
            <v>160</v>
          </cell>
          <cell r="I1121">
            <v>226.46</v>
          </cell>
          <cell r="J1121">
            <v>36233.599999999999</v>
          </cell>
          <cell r="K1121">
            <v>226.46</v>
          </cell>
          <cell r="L1121">
            <v>36233.599999999999</v>
          </cell>
        </row>
        <row r="1122">
          <cell r="B1122">
            <v>446</v>
          </cell>
          <cell r="C1122">
            <v>0</v>
          </cell>
          <cell r="D1122" t="str">
            <v>M</v>
          </cell>
          <cell r="E1122" t="str">
            <v>7.1.6.22</v>
          </cell>
          <cell r="F1122" t="str">
            <v>Válvula borboleta tipo awwa com flanges FoFo Dn 400 PN-10 159,000kg</v>
          </cell>
          <cell r="G1122" t="str">
            <v>pc</v>
          </cell>
          <cell r="H1122">
            <v>1</v>
          </cell>
          <cell r="I1122">
            <v>16850</v>
          </cell>
          <cell r="J1122">
            <v>16850</v>
          </cell>
          <cell r="K1122">
            <v>16850</v>
          </cell>
          <cell r="L1122">
            <v>16850</v>
          </cell>
        </row>
        <row r="1123">
          <cell r="B1123">
            <v>271</v>
          </cell>
          <cell r="C1123">
            <v>0</v>
          </cell>
          <cell r="D1123" t="str">
            <v>M</v>
          </cell>
          <cell r="E1123" t="str">
            <v>4.4.3.17</v>
          </cell>
          <cell r="F1123" t="str">
            <v>Valvula borboleta fofo c/ flanges PN10 - awwa - corpo curto com açoionamento automático, através de atuador elétrico, DN 400 159,000 kg</v>
          </cell>
          <cell r="G1123" t="str">
            <v>pc</v>
          </cell>
          <cell r="H1123">
            <v>8</v>
          </cell>
          <cell r="I1123">
            <v>16850</v>
          </cell>
          <cell r="J1123">
            <v>134800</v>
          </cell>
          <cell r="K1123">
            <v>16850</v>
          </cell>
          <cell r="L1123">
            <v>134800</v>
          </cell>
        </row>
        <row r="1124">
          <cell r="B1124">
            <v>268</v>
          </cell>
          <cell r="C1124">
            <v>0</v>
          </cell>
          <cell r="D1124" t="str">
            <v>M</v>
          </cell>
          <cell r="E1124" t="str">
            <v>4.4.3.14</v>
          </cell>
          <cell r="F1124" t="str">
            <v>Válvula borboleta fofo c/ flanges PN10 - awwa - corpo curto com açoionamento automático, através de atuador elétrico, DN 500 291,000 kg</v>
          </cell>
          <cell r="G1124" t="str">
            <v>pc</v>
          </cell>
          <cell r="H1124">
            <v>8</v>
          </cell>
          <cell r="I1124">
            <v>20000</v>
          </cell>
          <cell r="J1124">
            <v>160000</v>
          </cell>
          <cell r="K1124">
            <v>20000</v>
          </cell>
          <cell r="L1124">
            <v>160000</v>
          </cell>
        </row>
        <row r="1125">
          <cell r="B1125">
            <v>283</v>
          </cell>
          <cell r="C1125">
            <v>0</v>
          </cell>
          <cell r="D1125" t="str">
            <v>M</v>
          </cell>
          <cell r="E1125" t="str">
            <v>4.4.3.29</v>
          </cell>
          <cell r="F1125" t="str">
            <v>Válvula borboleta fofo c/ flanges PN10 - awwa - corpo curto com açoionamento automático, através de atuador elétrico, DN 600 452,000 kg</v>
          </cell>
          <cell r="G1125" t="str">
            <v>pc</v>
          </cell>
          <cell r="H1125">
            <v>8</v>
          </cell>
          <cell r="I1125">
            <v>23750</v>
          </cell>
          <cell r="J1125">
            <v>190000</v>
          </cell>
          <cell r="K1125">
            <v>23750</v>
          </cell>
          <cell r="L1125">
            <v>190000</v>
          </cell>
        </row>
        <row r="1126">
          <cell r="B1126">
            <v>1945</v>
          </cell>
          <cell r="C1126">
            <v>0</v>
          </cell>
          <cell r="D1126" t="str">
            <v>M</v>
          </cell>
          <cell r="E1126" t="str">
            <v>18.14.1</v>
          </cell>
          <cell r="F1126" t="str">
            <v>Válvula Borboleta,biexcêntrica vulcanizadas intertravadas com flanges, FºFº DN400  PN 16</v>
          </cell>
          <cell r="G1126" t="str">
            <v>un</v>
          </cell>
          <cell r="H1126">
            <v>4</v>
          </cell>
          <cell r="I1126">
            <v>11850</v>
          </cell>
          <cell r="J1126">
            <v>47400</v>
          </cell>
          <cell r="K1126">
            <v>11850</v>
          </cell>
          <cell r="L1126">
            <v>47400</v>
          </cell>
        </row>
        <row r="1127">
          <cell r="B1127">
            <v>3157</v>
          </cell>
          <cell r="C1127">
            <v>0</v>
          </cell>
          <cell r="D1127" t="str">
            <v>M</v>
          </cell>
          <cell r="E1127" t="str">
            <v>6.5.12.18</v>
          </cell>
          <cell r="F1127" t="str">
            <v>Valvula Borboleta Triexcentrica c/ flanges FoFo PN 10,  DN 250mm</v>
          </cell>
          <cell r="G1127" t="str">
            <v>pç</v>
          </cell>
          <cell r="H1127">
            <v>3</v>
          </cell>
          <cell r="I1127">
            <v>12624.5</v>
          </cell>
          <cell r="J1127">
            <v>37873.5</v>
          </cell>
          <cell r="K1127">
            <v>12624.5</v>
          </cell>
          <cell r="L1127">
            <v>37873.5</v>
          </cell>
        </row>
        <row r="1128">
          <cell r="B1128">
            <v>2725</v>
          </cell>
          <cell r="C1128">
            <v>0</v>
          </cell>
          <cell r="D1128" t="str">
            <v>M</v>
          </cell>
          <cell r="E1128" t="str">
            <v>4.5.12.18</v>
          </cell>
          <cell r="F1128" t="str">
            <v>Valvula Borboleta Triexcentrica c/ flanges FoFo PN 10,  DN 350mm</v>
          </cell>
          <cell r="G1128" t="str">
            <v>pç</v>
          </cell>
          <cell r="H1128">
            <v>1</v>
          </cell>
          <cell r="I1128">
            <v>14038.35</v>
          </cell>
          <cell r="J1128">
            <v>14038.35</v>
          </cell>
          <cell r="K1128">
            <v>14038.35</v>
          </cell>
          <cell r="L1128">
            <v>14038.35</v>
          </cell>
        </row>
        <row r="1129">
          <cell r="B1129">
            <v>2429</v>
          </cell>
          <cell r="C1129">
            <v>0</v>
          </cell>
          <cell r="D1129" t="str">
            <v>M</v>
          </cell>
          <cell r="E1129" t="str">
            <v>3.5.12.18</v>
          </cell>
          <cell r="F1129" t="str">
            <v>Valvula Borboleta Triexcentrica c/ flanges FoFo PN 10,  DN 400mm</v>
          </cell>
          <cell r="G1129" t="str">
            <v>pç</v>
          </cell>
          <cell r="H1129">
            <v>1</v>
          </cell>
          <cell r="I1129">
            <v>19351.919999999998</v>
          </cell>
          <cell r="J1129">
            <v>19351.919999999998</v>
          </cell>
          <cell r="K1129">
            <v>19351.919999999998</v>
          </cell>
          <cell r="L1129">
            <v>19351.919999999998</v>
          </cell>
        </row>
        <row r="1130">
          <cell r="B1130">
            <v>3507</v>
          </cell>
          <cell r="C1130">
            <v>0</v>
          </cell>
          <cell r="D1130" t="str">
            <v>M</v>
          </cell>
          <cell r="E1130" t="str">
            <v>7.5.12.17</v>
          </cell>
          <cell r="F1130" t="str">
            <v>Valvula Borboleta Triexcentrica c/ flanges FoFo PN 10,  DN 800mm</v>
          </cell>
          <cell r="G1130" t="str">
            <v>pç</v>
          </cell>
          <cell r="H1130">
            <v>1</v>
          </cell>
          <cell r="I1130">
            <v>81783.45</v>
          </cell>
          <cell r="J1130">
            <v>81783.45</v>
          </cell>
          <cell r="K1130">
            <v>81783.45</v>
          </cell>
          <cell r="L1130">
            <v>81783.45</v>
          </cell>
        </row>
        <row r="1131">
          <cell r="B1131">
            <v>158</v>
          </cell>
          <cell r="C1131">
            <v>0</v>
          </cell>
          <cell r="D1131" t="str">
            <v>M</v>
          </cell>
          <cell r="E1131" t="str">
            <v>3.4.1.18</v>
          </cell>
          <cell r="F1131" t="str">
            <v>Válvula Borboleta triexcêntricas F°F°, FL DN 100 e acionamento elétrico</v>
          </cell>
          <cell r="G1131" t="str">
            <v>un</v>
          </cell>
          <cell r="H1131">
            <v>8</v>
          </cell>
          <cell r="I1131">
            <v>7798</v>
          </cell>
          <cell r="J1131">
            <v>62384</v>
          </cell>
          <cell r="K1131">
            <v>7798</v>
          </cell>
          <cell r="L1131">
            <v>62384</v>
          </cell>
        </row>
        <row r="1132">
          <cell r="B1132">
            <v>1946</v>
          </cell>
          <cell r="C1132">
            <v>0</v>
          </cell>
          <cell r="D1132" t="str">
            <v>M</v>
          </cell>
          <cell r="E1132" t="str">
            <v>18.14.2</v>
          </cell>
          <cell r="F1132" t="str">
            <v>Válvula Borboleta triexcêntrica C/ flanges, FºFº DN300 PN 16, e acionamento elétrico</v>
          </cell>
          <cell r="G1132" t="str">
            <v>un</v>
          </cell>
          <cell r="H1132">
            <v>4</v>
          </cell>
          <cell r="I1132">
            <v>13872</v>
          </cell>
          <cell r="J1132">
            <v>55488</v>
          </cell>
          <cell r="K1132">
            <v>13872</v>
          </cell>
          <cell r="L1132">
            <v>55488</v>
          </cell>
        </row>
        <row r="1133">
          <cell r="B1133">
            <v>992</v>
          </cell>
          <cell r="C1133">
            <v>0</v>
          </cell>
          <cell r="D1133" t="str">
            <v>M</v>
          </cell>
          <cell r="E1133" t="str">
            <v>7.5.4.1.9</v>
          </cell>
          <cell r="F1133" t="str">
            <v>Válvula controladora de nível sustentadora de pressão c/ flanges  FoFo PN 10 DN 300mm</v>
          </cell>
          <cell r="G1133" t="str">
            <v>pç</v>
          </cell>
          <cell r="H1133">
            <v>1</v>
          </cell>
          <cell r="I1133">
            <v>5625</v>
          </cell>
          <cell r="J1133">
            <v>5625</v>
          </cell>
          <cell r="K1133">
            <v>5625</v>
          </cell>
          <cell r="L1133">
            <v>5625</v>
          </cell>
        </row>
        <row r="1134">
          <cell r="B1134">
            <v>288</v>
          </cell>
          <cell r="C1134">
            <v>0</v>
          </cell>
          <cell r="D1134" t="str">
            <v>M</v>
          </cell>
          <cell r="E1134" t="str">
            <v>4.4.3.34</v>
          </cell>
          <cell r="F1134" t="str">
            <v>Válvula de controle , monovar ou similar, DN 400</v>
          </cell>
          <cell r="G1134" t="str">
            <v>pc</v>
          </cell>
          <cell r="H1134">
            <v>8</v>
          </cell>
          <cell r="I1134">
            <v>1875.5</v>
          </cell>
          <cell r="J1134">
            <v>15004</v>
          </cell>
          <cell r="K1134">
            <v>1875.5</v>
          </cell>
          <cell r="L1134">
            <v>15004</v>
          </cell>
        </row>
        <row r="1135">
          <cell r="B1135">
            <v>696</v>
          </cell>
          <cell r="C1135">
            <v>0</v>
          </cell>
          <cell r="D1135" t="str">
            <v>M</v>
          </cell>
          <cell r="E1135" t="str">
            <v>7.3.4.2.11</v>
          </cell>
          <cell r="F1135" t="str">
            <v xml:space="preserve">Válvula de gaveta acionamento manual FºFº DN 200mm  </v>
          </cell>
          <cell r="G1135" t="str">
            <v>pç</v>
          </cell>
          <cell r="H1135">
            <v>4</v>
          </cell>
          <cell r="I1135">
            <v>683.65</v>
          </cell>
          <cell r="J1135">
            <v>2734.6</v>
          </cell>
          <cell r="K1135">
            <v>683.65</v>
          </cell>
          <cell r="L1135">
            <v>2734.6</v>
          </cell>
        </row>
        <row r="1136">
          <cell r="B1136">
            <v>545</v>
          </cell>
          <cell r="C1136">
            <v>0</v>
          </cell>
          <cell r="D1136" t="str">
            <v>M</v>
          </cell>
          <cell r="E1136" t="str">
            <v>7.2.4.2.23</v>
          </cell>
          <cell r="F1136" t="str">
            <v xml:space="preserve">Válvula de Gaveta Flangeada PN10 c/ acionamento manual FºFº DN 250mm </v>
          </cell>
          <cell r="G1136" t="str">
            <v>pç</v>
          </cell>
          <cell r="H1136">
            <v>2</v>
          </cell>
          <cell r="I1136">
            <v>919.6</v>
          </cell>
          <cell r="J1136">
            <v>1839.2</v>
          </cell>
          <cell r="K1136">
            <v>919.6</v>
          </cell>
          <cell r="L1136">
            <v>1839.2</v>
          </cell>
        </row>
        <row r="1137">
          <cell r="B1137">
            <v>3154</v>
          </cell>
          <cell r="C1137">
            <v>0</v>
          </cell>
          <cell r="D1137" t="str">
            <v>M</v>
          </cell>
          <cell r="E1137" t="str">
            <v>6.5.12.15</v>
          </cell>
          <cell r="F1137" t="str">
            <v>Válvula de retenção Portinhola Única com Flanges FoFo PN 10 DN 150mm</v>
          </cell>
          <cell r="G1137" t="str">
            <v>pç</v>
          </cell>
          <cell r="H1137">
            <v>2</v>
          </cell>
          <cell r="I1137">
            <v>403.78</v>
          </cell>
          <cell r="J1137">
            <v>807.56</v>
          </cell>
          <cell r="K1137">
            <v>403.78</v>
          </cell>
          <cell r="L1137">
            <v>807.56</v>
          </cell>
          <cell r="N1137">
            <v>0</v>
          </cell>
          <cell r="O1137">
            <v>0</v>
          </cell>
          <cell r="P1137">
            <v>0</v>
          </cell>
          <cell r="Q1137">
            <v>0</v>
          </cell>
        </row>
        <row r="1138">
          <cell r="B1138">
            <v>2426</v>
          </cell>
          <cell r="C1138">
            <v>0</v>
          </cell>
          <cell r="D1138" t="str">
            <v>M</v>
          </cell>
          <cell r="E1138" t="str">
            <v>3.5.12.15</v>
          </cell>
          <cell r="F1138" t="str">
            <v>Válvula de retenção Portinhola Unica com Flanges FoFo PN 10 DN 200mm</v>
          </cell>
          <cell r="G1138" t="str">
            <v>pç</v>
          </cell>
          <cell r="H1138">
            <v>4</v>
          </cell>
          <cell r="I1138">
            <v>496.84</v>
          </cell>
          <cell r="J1138">
            <v>1987.36</v>
          </cell>
          <cell r="K1138">
            <v>496.84</v>
          </cell>
          <cell r="L1138">
            <v>1987.36</v>
          </cell>
          <cell r="N1138">
            <v>0</v>
          </cell>
          <cell r="O1138">
            <v>0</v>
          </cell>
          <cell r="P1138">
            <v>0</v>
          </cell>
          <cell r="Q1138">
            <v>0</v>
          </cell>
        </row>
        <row r="1139">
          <cell r="B1139">
            <v>3504</v>
          </cell>
          <cell r="C1139">
            <v>0</v>
          </cell>
          <cell r="D1139" t="str">
            <v>M</v>
          </cell>
          <cell r="E1139" t="str">
            <v>7.5.12.14</v>
          </cell>
          <cell r="F1139" t="str">
            <v>Válvula de retenção Portinhola Única com Flanges FoFo PN 10 DN 400mm</v>
          </cell>
          <cell r="G1139" t="str">
            <v>pç</v>
          </cell>
          <cell r="H1139">
            <v>2</v>
          </cell>
          <cell r="I1139">
            <v>1684.47</v>
          </cell>
          <cell r="J1139">
            <v>3368.94</v>
          </cell>
          <cell r="K1139">
            <v>1684.47</v>
          </cell>
          <cell r="L1139">
            <v>3368.94</v>
          </cell>
          <cell r="N1139">
            <v>0</v>
          </cell>
          <cell r="O1139">
            <v>0</v>
          </cell>
          <cell r="P1139">
            <v>0</v>
          </cell>
          <cell r="Q1139">
            <v>0</v>
          </cell>
        </row>
        <row r="1140">
          <cell r="B1140">
            <v>3790</v>
          </cell>
          <cell r="C1140">
            <v>0</v>
          </cell>
          <cell r="D1140" t="str">
            <v>M</v>
          </cell>
          <cell r="E1140" t="str">
            <v>8.5.12.16</v>
          </cell>
          <cell r="F1140" t="str">
            <v>Válvula de retenção Portinhola Dupla com Flanges FoFo PN 10 DN 150mm</v>
          </cell>
          <cell r="G1140" t="str">
            <v>pç</v>
          </cell>
          <cell r="H1140">
            <v>4</v>
          </cell>
          <cell r="I1140">
            <v>485</v>
          </cell>
          <cell r="J1140">
            <v>1940</v>
          </cell>
          <cell r="K1140">
            <v>485</v>
          </cell>
          <cell r="L1140">
            <v>1940</v>
          </cell>
          <cell r="N1140">
            <v>0</v>
          </cell>
          <cell r="O1140">
            <v>0</v>
          </cell>
          <cell r="P1140">
            <v>0</v>
          </cell>
          <cell r="Q1140">
            <v>0</v>
          </cell>
        </row>
        <row r="1141">
          <cell r="B1141">
            <v>1824</v>
          </cell>
          <cell r="C1141">
            <v>0</v>
          </cell>
          <cell r="D1141" t="str">
            <v>M</v>
          </cell>
          <cell r="E1141" t="str">
            <v>17.2.3.2.1</v>
          </cell>
          <cell r="F1141" t="str">
            <v>Válvula de Retenção, tipo fechamento rápido, c/deslocamento axial  FoFo DN200 PN 16</v>
          </cell>
          <cell r="G1141" t="str">
            <v>pç</v>
          </cell>
          <cell r="H1141">
            <v>2</v>
          </cell>
          <cell r="I1141">
            <v>18350</v>
          </cell>
          <cell r="J1141">
            <v>36700</v>
          </cell>
          <cell r="K1141">
            <v>18350</v>
          </cell>
          <cell r="L1141">
            <v>36700</v>
          </cell>
          <cell r="N1141">
            <v>0</v>
          </cell>
          <cell r="O1141">
            <v>0</v>
          </cell>
          <cell r="P1141">
            <v>0</v>
          </cell>
          <cell r="Q1141">
            <v>0</v>
          </cell>
        </row>
        <row r="1142">
          <cell r="B1142">
            <v>1947</v>
          </cell>
          <cell r="C1142">
            <v>0</v>
          </cell>
          <cell r="D1142" t="str">
            <v>M</v>
          </cell>
          <cell r="E1142" t="str">
            <v>18.14.3</v>
          </cell>
          <cell r="F1142" t="str">
            <v>Válvula de Retenção, tipo fechamento rápido, c/deslocamento axial  FoFo DN300 PN 16</v>
          </cell>
          <cell r="G1142" t="str">
            <v>un</v>
          </cell>
          <cell r="H1142">
            <v>4</v>
          </cell>
          <cell r="I1142">
            <v>10175</v>
          </cell>
          <cell r="J1142">
            <v>40700</v>
          </cell>
          <cell r="K1142">
            <v>10175</v>
          </cell>
          <cell r="L1142">
            <v>40700</v>
          </cell>
          <cell r="N1142">
            <v>0</v>
          </cell>
          <cell r="O1142">
            <v>0</v>
          </cell>
          <cell r="P1142">
            <v>0</v>
          </cell>
          <cell r="Q1142">
            <v>0</v>
          </cell>
        </row>
        <row r="1143">
          <cell r="B1143">
            <v>697</v>
          </cell>
          <cell r="C1143">
            <v>0</v>
          </cell>
          <cell r="D1143" t="str">
            <v>M</v>
          </cell>
          <cell r="E1143" t="str">
            <v>7.3.4.2.12</v>
          </cell>
          <cell r="F1143" t="str">
            <v>Válvula flangeada sustentadora de pressão a jusante, com acionamento e transmissão de dados via PLC, DN 200 FºFº</v>
          </cell>
          <cell r="G1143" t="str">
            <v>pç</v>
          </cell>
          <cell r="H1143">
            <v>2</v>
          </cell>
          <cell r="I1143">
            <v>2440</v>
          </cell>
          <cell r="J1143">
            <v>4880</v>
          </cell>
          <cell r="K1143">
            <v>2440</v>
          </cell>
          <cell r="L1143">
            <v>4880</v>
          </cell>
          <cell r="N1143">
            <v>0</v>
          </cell>
          <cell r="O1143">
            <v>0</v>
          </cell>
          <cell r="P1143">
            <v>0</v>
          </cell>
          <cell r="Q1143">
            <v>0</v>
          </cell>
        </row>
        <row r="1144">
          <cell r="B1144">
            <v>546</v>
          </cell>
          <cell r="C1144">
            <v>0</v>
          </cell>
          <cell r="D1144" t="str">
            <v>M</v>
          </cell>
          <cell r="E1144" t="str">
            <v>7.2.4.2.24</v>
          </cell>
          <cell r="F1144" t="str">
            <v>Válvula flangeada sustentadora de pressão a jusante, com acionamento e transmissão de dados via PLC, DN 250 FºFº</v>
          </cell>
          <cell r="G1144" t="str">
            <v>pç</v>
          </cell>
          <cell r="H1144">
            <v>1</v>
          </cell>
          <cell r="I1144">
            <v>3320</v>
          </cell>
          <cell r="J1144">
            <v>3320</v>
          </cell>
          <cell r="K1144">
            <v>3320</v>
          </cell>
          <cell r="L1144">
            <v>3320</v>
          </cell>
          <cell r="N1144">
            <v>0</v>
          </cell>
          <cell r="O1144">
            <v>0</v>
          </cell>
          <cell r="P1144">
            <v>0</v>
          </cell>
          <cell r="Q1144">
            <v>0</v>
          </cell>
        </row>
        <row r="1145">
          <cell r="B1145">
            <v>1144</v>
          </cell>
          <cell r="C1145">
            <v>0</v>
          </cell>
          <cell r="D1145" t="str">
            <v>M</v>
          </cell>
          <cell r="E1145" t="str">
            <v>8.4.1.12</v>
          </cell>
          <cell r="F1145" t="str">
            <v>Válvula flangeada sustentadora de pressão a jusante com acionamento e transmissão de dados via plc dn 300</v>
          </cell>
          <cell r="G1145" t="str">
            <v>pc</v>
          </cell>
          <cell r="H1145">
            <v>4</v>
          </cell>
          <cell r="I1145">
            <v>3690</v>
          </cell>
          <cell r="J1145">
            <v>14760</v>
          </cell>
          <cell r="K1145">
            <v>3690</v>
          </cell>
          <cell r="L1145">
            <v>14760</v>
          </cell>
          <cell r="N1145">
            <v>0</v>
          </cell>
          <cell r="O1145">
            <v>0</v>
          </cell>
          <cell r="P1145">
            <v>0</v>
          </cell>
          <cell r="Q1145">
            <v>0</v>
          </cell>
        </row>
        <row r="1146">
          <cell r="B1146">
            <v>1142</v>
          </cell>
          <cell r="C1146">
            <v>0</v>
          </cell>
          <cell r="D1146" t="str">
            <v>M</v>
          </cell>
          <cell r="E1146" t="str">
            <v>8.4.1.10</v>
          </cell>
          <cell r="F1146" t="str">
            <v>Valvula gaveta fofo acionamento manual dn 300</v>
          </cell>
          <cell r="G1146" t="str">
            <v>un</v>
          </cell>
          <cell r="H1146">
            <v>8</v>
          </cell>
          <cell r="I1146">
            <v>1296.75</v>
          </cell>
          <cell r="J1146">
            <v>10374</v>
          </cell>
          <cell r="K1146">
            <v>1296.75</v>
          </cell>
          <cell r="L1146">
            <v>10374</v>
          </cell>
          <cell r="N1146">
            <v>0</v>
          </cell>
          <cell r="O1146">
            <v>0</v>
          </cell>
          <cell r="P1146">
            <v>0</v>
          </cell>
          <cell r="Q1146">
            <v>0</v>
          </cell>
        </row>
        <row r="1147">
          <cell r="B1147">
            <v>439</v>
          </cell>
          <cell r="C1147">
            <v>0</v>
          </cell>
          <cell r="D1147" t="str">
            <v>M</v>
          </cell>
          <cell r="E1147" t="str">
            <v>7.1.6.15</v>
          </cell>
          <cell r="F1147" t="str">
            <v>Ventosa simples fofo c/ flanges pn-10/16/25 dn 50  5,800kg</v>
          </cell>
          <cell r="G1147" t="str">
            <v>pc</v>
          </cell>
          <cell r="H1147">
            <v>3</v>
          </cell>
          <cell r="I1147">
            <v>70.98</v>
          </cell>
          <cell r="J1147">
            <v>212.94</v>
          </cell>
          <cell r="K1147">
            <v>70.98</v>
          </cell>
          <cell r="L1147">
            <v>212.94</v>
          </cell>
          <cell r="N1147">
            <v>0</v>
          </cell>
          <cell r="O1147">
            <v>0</v>
          </cell>
          <cell r="P1147">
            <v>0</v>
          </cell>
          <cell r="Q1147">
            <v>0</v>
          </cell>
        </row>
        <row r="1148">
          <cell r="A1148">
            <v>1</v>
          </cell>
          <cell r="B1148">
            <v>23</v>
          </cell>
          <cell r="C1148">
            <v>0</v>
          </cell>
          <cell r="D1148" t="str">
            <v>P</v>
          </cell>
          <cell r="E1148" t="str">
            <v>1.1.2.3</v>
          </cell>
          <cell r="F1148" t="str">
            <v>Almoxarife</v>
          </cell>
          <cell r="G1148" t="str">
            <v>h</v>
          </cell>
          <cell r="H1148">
            <v>21120</v>
          </cell>
          <cell r="I1148">
            <v>8.8000000000000007</v>
          </cell>
          <cell r="J1148">
            <v>185856</v>
          </cell>
          <cell r="K1148">
            <v>8.8000000000000007</v>
          </cell>
          <cell r="L1148">
            <v>185856</v>
          </cell>
          <cell r="M1148">
            <v>0</v>
          </cell>
          <cell r="N1148">
            <v>6.77</v>
          </cell>
          <cell r="O1148">
            <v>7.43</v>
          </cell>
          <cell r="P1148">
            <v>0.66</v>
          </cell>
          <cell r="Q1148" t="str">
            <v>0253</v>
          </cell>
          <cell r="R1148">
            <v>0</v>
          </cell>
          <cell r="S1148">
            <v>0</v>
          </cell>
          <cell r="T1148">
            <v>0</v>
          </cell>
          <cell r="U1148">
            <v>0</v>
          </cell>
          <cell r="V1148">
            <v>0</v>
          </cell>
          <cell r="X1148">
            <v>0</v>
          </cell>
        </row>
        <row r="1149">
          <cell r="A1149">
            <v>2</v>
          </cell>
          <cell r="B1149">
            <v>27</v>
          </cell>
          <cell r="C1149">
            <v>0</v>
          </cell>
          <cell r="D1149" t="str">
            <v>P</v>
          </cell>
          <cell r="E1149" t="str">
            <v>1.1.2.7</v>
          </cell>
          <cell r="F1149" t="str">
            <v>Apontador</v>
          </cell>
          <cell r="G1149" t="str">
            <v>h</v>
          </cell>
          <cell r="H1149">
            <v>13200</v>
          </cell>
          <cell r="I1149">
            <v>8.8000000000000007</v>
          </cell>
          <cell r="J1149">
            <v>116160</v>
          </cell>
          <cell r="K1149">
            <v>8.8000000000000007</v>
          </cell>
          <cell r="L1149">
            <v>116160</v>
          </cell>
          <cell r="M1149">
            <v>0</v>
          </cell>
          <cell r="N1149">
            <v>6.77</v>
          </cell>
          <cell r="O1149">
            <v>7.43</v>
          </cell>
          <cell r="P1149">
            <v>0.66</v>
          </cell>
          <cell r="Q1149" t="str">
            <v>6122</v>
          </cell>
          <cell r="R1149">
            <v>0</v>
          </cell>
          <cell r="S1149">
            <v>0</v>
          </cell>
          <cell r="T1149">
            <v>0</v>
          </cell>
          <cell r="U1149">
            <v>0</v>
          </cell>
          <cell r="V1149">
            <v>0</v>
          </cell>
          <cell r="X1149">
            <v>0</v>
          </cell>
        </row>
        <row r="1150">
          <cell r="A1150">
            <v>3</v>
          </cell>
          <cell r="B1150">
            <v>22</v>
          </cell>
          <cell r="C1150">
            <v>0</v>
          </cell>
          <cell r="D1150" t="str">
            <v>P</v>
          </cell>
          <cell r="E1150" t="str">
            <v>1.1.2.2</v>
          </cell>
          <cell r="F1150" t="str">
            <v>Auxiliar administrativo</v>
          </cell>
          <cell r="G1150" t="str">
            <v>h</v>
          </cell>
          <cell r="H1150">
            <v>13200</v>
          </cell>
          <cell r="I1150">
            <v>7.02</v>
          </cell>
          <cell r="J1150">
            <v>92664</v>
          </cell>
          <cell r="K1150">
            <v>7.02</v>
          </cell>
          <cell r="L1150">
            <v>92664</v>
          </cell>
          <cell r="M1150">
            <v>0</v>
          </cell>
          <cell r="N1150">
            <v>5.4</v>
          </cell>
          <cell r="O1150">
            <v>5.79</v>
          </cell>
          <cell r="P1150">
            <v>0.39</v>
          </cell>
          <cell r="Q1150" t="str">
            <v>Comp001</v>
          </cell>
          <cell r="R1150">
            <v>0</v>
          </cell>
          <cell r="S1150">
            <v>0</v>
          </cell>
          <cell r="T1150">
            <v>0</v>
          </cell>
          <cell r="U1150">
            <v>0</v>
          </cell>
          <cell r="V1150">
            <v>0</v>
          </cell>
          <cell r="X1150">
            <v>0</v>
          </cell>
        </row>
        <row r="1151">
          <cell r="A1151">
            <v>4</v>
          </cell>
          <cell r="B1151">
            <v>24</v>
          </cell>
          <cell r="C1151">
            <v>0</v>
          </cell>
          <cell r="D1151" t="str">
            <v>P</v>
          </cell>
          <cell r="E1151" t="str">
            <v>1.1.2.4</v>
          </cell>
          <cell r="F1151" t="str">
            <v>Auxiliar de Almoxarifado</v>
          </cell>
          <cell r="G1151" t="str">
            <v>h</v>
          </cell>
          <cell r="H1151">
            <v>18480</v>
          </cell>
          <cell r="I1151">
            <v>6.41</v>
          </cell>
          <cell r="J1151">
            <v>118456.8</v>
          </cell>
          <cell r="K1151">
            <v>6.41</v>
          </cell>
          <cell r="L1151">
            <v>118456.8</v>
          </cell>
          <cell r="M1151">
            <v>0</v>
          </cell>
          <cell r="N1151">
            <v>4.93</v>
          </cell>
          <cell r="O1151" t="str">
            <v>-</v>
          </cell>
          <cell r="P1151" t="str">
            <v>-</v>
          </cell>
          <cell r="Q1151" t="str">
            <v>Comp002</v>
          </cell>
          <cell r="R1151">
            <v>0</v>
          </cell>
          <cell r="S1151">
            <v>0</v>
          </cell>
          <cell r="T1151">
            <v>0</v>
          </cell>
          <cell r="U1151">
            <v>0</v>
          </cell>
          <cell r="V1151">
            <v>0</v>
          </cell>
          <cell r="X1151">
            <v>0</v>
          </cell>
        </row>
        <row r="1152">
          <cell r="A1152">
            <v>5</v>
          </cell>
          <cell r="B1152">
            <v>26</v>
          </cell>
          <cell r="C1152">
            <v>0</v>
          </cell>
          <cell r="D1152" t="str">
            <v>P</v>
          </cell>
          <cell r="E1152" t="str">
            <v>1.1.2.6</v>
          </cell>
          <cell r="F1152" t="str">
            <v>Auxiliar de Tesouraria</v>
          </cell>
          <cell r="G1152" t="str">
            <v>h</v>
          </cell>
          <cell r="H1152">
            <v>10560</v>
          </cell>
          <cell r="I1152">
            <v>7.02</v>
          </cell>
          <cell r="J1152">
            <v>74131.199999999997</v>
          </cell>
          <cell r="K1152">
            <v>7.02</v>
          </cell>
          <cell r="L1152">
            <v>74131.199999999997</v>
          </cell>
          <cell r="M1152">
            <v>0</v>
          </cell>
          <cell r="N1152">
            <v>5.4</v>
          </cell>
          <cell r="O1152">
            <v>5.79</v>
          </cell>
          <cell r="P1152">
            <v>0.39</v>
          </cell>
          <cell r="Q1152" t="str">
            <v>Comp003</v>
          </cell>
          <cell r="R1152">
            <v>0</v>
          </cell>
          <cell r="S1152">
            <v>0</v>
          </cell>
          <cell r="T1152">
            <v>0</v>
          </cell>
          <cell r="U1152">
            <v>0</v>
          </cell>
          <cell r="V1152">
            <v>0</v>
          </cell>
          <cell r="X1152">
            <v>0</v>
          </cell>
        </row>
        <row r="1153">
          <cell r="A1153">
            <v>6</v>
          </cell>
          <cell r="B1153">
            <v>31</v>
          </cell>
          <cell r="C1153">
            <v>0</v>
          </cell>
          <cell r="D1153" t="str">
            <v>P</v>
          </cell>
          <cell r="E1153" t="str">
            <v>1.1.2.11</v>
          </cell>
          <cell r="F1153" t="str">
            <v>Copeira</v>
          </cell>
          <cell r="G1153" t="str">
            <v>h</v>
          </cell>
          <cell r="H1153">
            <v>13200</v>
          </cell>
          <cell r="I1153">
            <v>6.41</v>
          </cell>
          <cell r="J1153">
            <v>84612</v>
          </cell>
          <cell r="K1153">
            <v>6.41</v>
          </cell>
          <cell r="L1153">
            <v>84612</v>
          </cell>
          <cell r="M1153">
            <v>0</v>
          </cell>
          <cell r="N1153">
            <v>4.93</v>
          </cell>
          <cell r="O1153" t="str">
            <v>-</v>
          </cell>
          <cell r="P1153" t="str">
            <v>-</v>
          </cell>
          <cell r="Q1153" t="str">
            <v>Comp004</v>
          </cell>
          <cell r="R1153">
            <v>0</v>
          </cell>
          <cell r="S1153">
            <v>0</v>
          </cell>
          <cell r="T1153">
            <v>0</v>
          </cell>
          <cell r="U1153">
            <v>0</v>
          </cell>
          <cell r="V1153">
            <v>0</v>
          </cell>
          <cell r="X1153">
            <v>0</v>
          </cell>
        </row>
        <row r="1154">
          <cell r="A1154">
            <v>7</v>
          </cell>
          <cell r="B1154">
            <v>19</v>
          </cell>
          <cell r="C1154">
            <v>0</v>
          </cell>
          <cell r="D1154" t="str">
            <v>P</v>
          </cell>
          <cell r="E1154" t="str">
            <v>1.1.1.15</v>
          </cell>
          <cell r="F1154" t="str">
            <v>Encarregado de Obra</v>
          </cell>
          <cell r="G1154" t="str">
            <v>h</v>
          </cell>
          <cell r="H1154">
            <v>26400</v>
          </cell>
          <cell r="I1154">
            <v>10.35</v>
          </cell>
          <cell r="J1154">
            <v>273240</v>
          </cell>
          <cell r="K1154">
            <v>10.35</v>
          </cell>
          <cell r="L1154">
            <v>273240</v>
          </cell>
          <cell r="M1154">
            <v>0</v>
          </cell>
          <cell r="N1154">
            <v>7.96</v>
          </cell>
          <cell r="O1154">
            <v>8.59</v>
          </cell>
          <cell r="P1154">
            <v>0.63</v>
          </cell>
          <cell r="Q1154" t="str">
            <v>Comp005</v>
          </cell>
          <cell r="R1154">
            <v>0</v>
          </cell>
          <cell r="S1154">
            <v>0</v>
          </cell>
          <cell r="T1154">
            <v>0</v>
          </cell>
          <cell r="U1154">
            <v>0</v>
          </cell>
          <cell r="V1154">
            <v>0</v>
          </cell>
          <cell r="X1154">
            <v>0</v>
          </cell>
        </row>
        <row r="1155">
          <cell r="A1155">
            <v>8</v>
          </cell>
          <cell r="B1155">
            <v>29</v>
          </cell>
          <cell r="C1155">
            <v>0</v>
          </cell>
          <cell r="D1155" t="str">
            <v>P</v>
          </cell>
          <cell r="E1155" t="str">
            <v>1.1.2.9</v>
          </cell>
          <cell r="F1155" t="str">
            <v>Encarregado de Pessoal</v>
          </cell>
          <cell r="G1155" t="str">
            <v>h</v>
          </cell>
          <cell r="H1155">
            <v>21120</v>
          </cell>
          <cell r="I1155">
            <v>10.35</v>
          </cell>
          <cell r="J1155">
            <v>218592</v>
          </cell>
          <cell r="K1155">
            <v>10.35</v>
          </cell>
          <cell r="L1155">
            <v>218592</v>
          </cell>
          <cell r="M1155">
            <v>0</v>
          </cell>
          <cell r="N1155">
            <v>7.96</v>
          </cell>
          <cell r="O1155">
            <v>8.59</v>
          </cell>
          <cell r="P1155">
            <v>0.63</v>
          </cell>
          <cell r="Q1155" t="str">
            <v>Comp006</v>
          </cell>
          <cell r="R1155">
            <v>0</v>
          </cell>
          <cell r="S1155">
            <v>0</v>
          </cell>
          <cell r="T1155">
            <v>0</v>
          </cell>
          <cell r="U1155">
            <v>0</v>
          </cell>
          <cell r="V1155">
            <v>0</v>
          </cell>
          <cell r="X1155">
            <v>0</v>
          </cell>
        </row>
        <row r="1156">
          <cell r="A1156">
            <v>9</v>
          </cell>
          <cell r="B1156">
            <v>5</v>
          </cell>
          <cell r="C1156">
            <v>0</v>
          </cell>
          <cell r="D1156" t="str">
            <v>P</v>
          </cell>
          <cell r="E1156" t="str">
            <v>1.1.1.1</v>
          </cell>
          <cell r="F1156" t="str">
            <v>Engenheiro Chefe de Obra</v>
          </cell>
          <cell r="G1156" t="str">
            <v>h</v>
          </cell>
          <cell r="H1156">
            <v>6600</v>
          </cell>
          <cell r="I1156">
            <v>100.18</v>
          </cell>
          <cell r="J1156">
            <v>661188</v>
          </cell>
          <cell r="K1156">
            <v>100.18</v>
          </cell>
          <cell r="L1156">
            <v>661188</v>
          </cell>
          <cell r="M1156">
            <v>0</v>
          </cell>
          <cell r="N1156">
            <v>77.06</v>
          </cell>
          <cell r="O1156">
            <v>76.290000000000006</v>
          </cell>
          <cell r="P1156">
            <v>-0.77</v>
          </cell>
          <cell r="Q1156" t="str">
            <v>Comp007</v>
          </cell>
          <cell r="R1156">
            <v>0</v>
          </cell>
          <cell r="S1156">
            <v>0</v>
          </cell>
          <cell r="T1156">
            <v>0</v>
          </cell>
          <cell r="U1156">
            <v>0</v>
          </cell>
          <cell r="V1156">
            <v>0</v>
          </cell>
          <cell r="X1156">
            <v>0</v>
          </cell>
        </row>
        <row r="1157">
          <cell r="A1157">
            <v>10</v>
          </cell>
          <cell r="B1157">
            <v>8</v>
          </cell>
          <cell r="C1157">
            <v>0</v>
          </cell>
          <cell r="D1157" t="str">
            <v>P</v>
          </cell>
          <cell r="E1157" t="str">
            <v>1.1.1.4</v>
          </cell>
          <cell r="F1157" t="str">
            <v>Engenheiro de Obra</v>
          </cell>
          <cell r="G1157" t="str">
            <v>h</v>
          </cell>
          <cell r="H1157">
            <v>10560</v>
          </cell>
          <cell r="I1157">
            <v>51.25</v>
          </cell>
          <cell r="J1157">
            <v>541200</v>
          </cell>
          <cell r="K1157">
            <v>51.25</v>
          </cell>
          <cell r="L1157">
            <v>541200</v>
          </cell>
          <cell r="M1157">
            <v>0</v>
          </cell>
          <cell r="N1157">
            <v>39.42</v>
          </cell>
          <cell r="O1157">
            <v>39.020000000000003</v>
          </cell>
          <cell r="P1157">
            <v>-0.4</v>
          </cell>
          <cell r="Q1157" t="str">
            <v>Comp008</v>
          </cell>
          <cell r="R1157">
            <v>0</v>
          </cell>
          <cell r="S1157">
            <v>0</v>
          </cell>
          <cell r="T1157">
            <v>0</v>
          </cell>
          <cell r="U1157">
            <v>0</v>
          </cell>
          <cell r="V1157">
            <v>0</v>
          </cell>
          <cell r="X1157">
            <v>0</v>
          </cell>
        </row>
        <row r="1158">
          <cell r="A1158">
            <v>11</v>
          </cell>
          <cell r="B1158">
            <v>6</v>
          </cell>
          <cell r="C1158">
            <v>0</v>
          </cell>
          <cell r="D1158" t="str">
            <v>P</v>
          </cell>
          <cell r="E1158" t="str">
            <v>1.1.1.2</v>
          </cell>
          <cell r="F1158" t="str">
            <v>Engenheiro de Produção Civil</v>
          </cell>
          <cell r="G1158" t="str">
            <v>h</v>
          </cell>
          <cell r="H1158">
            <v>6600</v>
          </cell>
          <cell r="I1158">
            <v>72.31</v>
          </cell>
          <cell r="J1158">
            <v>477246</v>
          </cell>
          <cell r="K1158">
            <v>72.31</v>
          </cell>
          <cell r="L1158">
            <v>477246</v>
          </cell>
          <cell r="M1158">
            <v>0</v>
          </cell>
          <cell r="N1158">
            <v>55.62</v>
          </cell>
          <cell r="O1158">
            <v>55.06</v>
          </cell>
          <cell r="P1158">
            <v>-0.56000000000000005</v>
          </cell>
          <cell r="Q1158" t="str">
            <v>Comp009</v>
          </cell>
          <cell r="R1158">
            <v>0</v>
          </cell>
          <cell r="S1158">
            <v>0</v>
          </cell>
          <cell r="T1158">
            <v>0</v>
          </cell>
          <cell r="U1158">
            <v>0</v>
          </cell>
          <cell r="V1158">
            <v>0</v>
          </cell>
          <cell r="X1158">
            <v>0</v>
          </cell>
        </row>
        <row r="1159">
          <cell r="A1159">
            <v>12</v>
          </cell>
          <cell r="B1159">
            <v>7</v>
          </cell>
          <cell r="C1159">
            <v>0</v>
          </cell>
          <cell r="D1159" t="str">
            <v>P</v>
          </cell>
          <cell r="E1159" t="str">
            <v>1.1.1.3</v>
          </cell>
          <cell r="F1159" t="str">
            <v>Engenheiro de Produção de Rede</v>
          </cell>
          <cell r="G1159" t="str">
            <v>h</v>
          </cell>
          <cell r="H1159">
            <v>10560</v>
          </cell>
          <cell r="I1159">
            <v>72.31</v>
          </cell>
          <cell r="J1159">
            <v>763593.6</v>
          </cell>
          <cell r="K1159">
            <v>72.31</v>
          </cell>
          <cell r="L1159">
            <v>763593.6</v>
          </cell>
          <cell r="M1159">
            <v>0</v>
          </cell>
          <cell r="N1159">
            <v>55.62</v>
          </cell>
          <cell r="O1159">
            <v>55.06</v>
          </cell>
          <cell r="P1159">
            <v>-0.56000000000000005</v>
          </cell>
          <cell r="Q1159" t="str">
            <v>Comp010</v>
          </cell>
          <cell r="R1159">
            <v>0</v>
          </cell>
          <cell r="S1159">
            <v>0</v>
          </cell>
          <cell r="T1159">
            <v>0</v>
          </cell>
          <cell r="U1159">
            <v>0</v>
          </cell>
          <cell r="V1159">
            <v>0</v>
          </cell>
          <cell r="X1159">
            <v>0</v>
          </cell>
        </row>
        <row r="1160">
          <cell r="A1160">
            <v>13</v>
          </cell>
          <cell r="B1160">
            <v>21</v>
          </cell>
          <cell r="C1160">
            <v>0</v>
          </cell>
          <cell r="D1160" t="str">
            <v>P</v>
          </cell>
          <cell r="E1160" t="str">
            <v>1.1.2.1</v>
          </cell>
          <cell r="F1160" t="str">
            <v>Gerente administrativo</v>
          </cell>
          <cell r="G1160" t="str">
            <v>h</v>
          </cell>
          <cell r="H1160">
            <v>10560</v>
          </cell>
          <cell r="I1160">
            <v>23.78</v>
          </cell>
          <cell r="J1160">
            <v>251116.79999999999</v>
          </cell>
          <cell r="K1160">
            <v>23.78</v>
          </cell>
          <cell r="L1160">
            <v>251116.79999999999</v>
          </cell>
          <cell r="M1160">
            <v>0</v>
          </cell>
          <cell r="N1160">
            <v>18.29</v>
          </cell>
          <cell r="O1160">
            <v>21.49</v>
          </cell>
          <cell r="P1160">
            <v>3.2</v>
          </cell>
          <cell r="Q1160" t="str">
            <v>Comp011</v>
          </cell>
          <cell r="R1160">
            <v>0</v>
          </cell>
          <cell r="S1160">
            <v>0</v>
          </cell>
          <cell r="T1160">
            <v>0</v>
          </cell>
          <cell r="U1160">
            <v>0</v>
          </cell>
          <cell r="V1160">
            <v>0</v>
          </cell>
          <cell r="X1160">
            <v>0</v>
          </cell>
        </row>
        <row r="1161">
          <cell r="A1161">
            <v>14</v>
          </cell>
          <cell r="B1161">
            <v>18</v>
          </cell>
          <cell r="C1161">
            <v>0</v>
          </cell>
          <cell r="D1161" t="str">
            <v>P</v>
          </cell>
          <cell r="E1161" t="str">
            <v>1.1.1.14</v>
          </cell>
          <cell r="F1161" t="str">
            <v>Laboratorista</v>
          </cell>
          <cell r="G1161" t="str">
            <v>h</v>
          </cell>
          <cell r="H1161">
            <v>10560</v>
          </cell>
          <cell r="I1161">
            <v>23.78</v>
          </cell>
          <cell r="J1161">
            <v>251116.79999999999</v>
          </cell>
          <cell r="K1161">
            <v>23.78</v>
          </cell>
          <cell r="L1161">
            <v>251116.79999999999</v>
          </cell>
          <cell r="M1161">
            <v>0</v>
          </cell>
          <cell r="N1161">
            <v>18.29</v>
          </cell>
          <cell r="O1161">
            <v>21.49</v>
          </cell>
          <cell r="P1161">
            <v>3.2</v>
          </cell>
          <cell r="Q1161" t="str">
            <v>Comp012</v>
          </cell>
          <cell r="R1161">
            <v>0</v>
          </cell>
          <cell r="S1161">
            <v>0</v>
          </cell>
          <cell r="T1161">
            <v>0</v>
          </cell>
          <cell r="U1161">
            <v>0</v>
          </cell>
          <cell r="V1161">
            <v>0</v>
          </cell>
          <cell r="X1161">
            <v>0</v>
          </cell>
        </row>
        <row r="1162">
          <cell r="A1162">
            <v>15</v>
          </cell>
          <cell r="B1162">
            <v>13</v>
          </cell>
          <cell r="C1162">
            <v>0</v>
          </cell>
          <cell r="D1162" t="str">
            <v>P</v>
          </cell>
          <cell r="E1162" t="str">
            <v>1.1.1.9</v>
          </cell>
          <cell r="F1162" t="str">
            <v>Mestre de Obras - Civil</v>
          </cell>
          <cell r="G1162" t="str">
            <v>h</v>
          </cell>
          <cell r="H1162">
            <v>6600</v>
          </cell>
          <cell r="I1162">
            <v>13.46</v>
          </cell>
          <cell r="J1162">
            <v>88836</v>
          </cell>
          <cell r="K1162">
            <v>13.46</v>
          </cell>
          <cell r="L1162">
            <v>88836</v>
          </cell>
          <cell r="M1162">
            <v>0</v>
          </cell>
          <cell r="N1162">
            <v>10.35</v>
          </cell>
          <cell r="O1162">
            <v>11.79</v>
          </cell>
          <cell r="P1162">
            <v>1.44</v>
          </cell>
          <cell r="Q1162" t="str">
            <v>Comp013</v>
          </cell>
          <cell r="R1162">
            <v>0</v>
          </cell>
          <cell r="S1162">
            <v>0</v>
          </cell>
          <cell r="T1162">
            <v>0</v>
          </cell>
          <cell r="U1162">
            <v>0</v>
          </cell>
          <cell r="V1162">
            <v>0</v>
          </cell>
          <cell r="X1162">
            <v>0</v>
          </cell>
        </row>
        <row r="1163">
          <cell r="A1163">
            <v>16</v>
          </cell>
          <cell r="B1163">
            <v>16</v>
          </cell>
          <cell r="C1163">
            <v>0</v>
          </cell>
          <cell r="D1163" t="str">
            <v>P</v>
          </cell>
          <cell r="E1163" t="str">
            <v>1.1.1.12</v>
          </cell>
          <cell r="F1163" t="str">
            <v>Mestre de Obras - Elétrica</v>
          </cell>
          <cell r="G1163" t="str">
            <v>h</v>
          </cell>
          <cell r="H1163">
            <v>6160</v>
          </cell>
          <cell r="I1163">
            <v>13.46</v>
          </cell>
          <cell r="J1163">
            <v>82913.600000000006</v>
          </cell>
          <cell r="K1163">
            <v>13.46</v>
          </cell>
          <cell r="L1163">
            <v>82913.600000000006</v>
          </cell>
          <cell r="M1163">
            <v>0</v>
          </cell>
          <cell r="N1163">
            <v>10.35</v>
          </cell>
          <cell r="O1163">
            <v>11.79</v>
          </cell>
          <cell r="P1163">
            <v>1.44</v>
          </cell>
          <cell r="Q1163" t="str">
            <v>Comp014</v>
          </cell>
          <cell r="R1163">
            <v>0</v>
          </cell>
          <cell r="S1163">
            <v>0</v>
          </cell>
          <cell r="T1163">
            <v>0</v>
          </cell>
          <cell r="U1163">
            <v>0</v>
          </cell>
          <cell r="V1163">
            <v>0</v>
          </cell>
          <cell r="X1163">
            <v>0</v>
          </cell>
        </row>
        <row r="1164">
          <cell r="A1164">
            <v>17</v>
          </cell>
          <cell r="B1164">
            <v>15</v>
          </cell>
          <cell r="C1164">
            <v>0</v>
          </cell>
          <cell r="D1164" t="str">
            <v>P</v>
          </cell>
          <cell r="E1164" t="str">
            <v>1.1.1.11</v>
          </cell>
          <cell r="F1164" t="str">
            <v>Mestre de Obras - Montagem</v>
          </cell>
          <cell r="G1164" t="str">
            <v>h</v>
          </cell>
          <cell r="H1164">
            <v>6160</v>
          </cell>
          <cell r="I1164">
            <v>13.46</v>
          </cell>
          <cell r="J1164">
            <v>82913.600000000006</v>
          </cell>
          <cell r="K1164">
            <v>13.46</v>
          </cell>
          <cell r="L1164">
            <v>82913.600000000006</v>
          </cell>
          <cell r="M1164">
            <v>0</v>
          </cell>
          <cell r="N1164">
            <v>10.35</v>
          </cell>
          <cell r="O1164">
            <v>11.79</v>
          </cell>
          <cell r="P1164">
            <v>1.44</v>
          </cell>
          <cell r="Q1164" t="str">
            <v>Comp015</v>
          </cell>
          <cell r="R1164">
            <v>0</v>
          </cell>
          <cell r="S1164">
            <v>0</v>
          </cell>
          <cell r="T1164">
            <v>0</v>
          </cell>
          <cell r="U1164">
            <v>0</v>
          </cell>
          <cell r="V1164">
            <v>0</v>
          </cell>
          <cell r="X1164">
            <v>0</v>
          </cell>
        </row>
        <row r="1165">
          <cell r="A1165">
            <v>18</v>
          </cell>
          <cell r="B1165">
            <v>14</v>
          </cell>
          <cell r="C1165">
            <v>0</v>
          </cell>
          <cell r="D1165" t="str">
            <v>P</v>
          </cell>
          <cell r="E1165" t="str">
            <v>1.1.1.10</v>
          </cell>
          <cell r="F1165" t="str">
            <v>Mestre de Obras - Rede</v>
          </cell>
          <cell r="G1165" t="str">
            <v>h</v>
          </cell>
          <cell r="H1165">
            <v>10560</v>
          </cell>
          <cell r="I1165">
            <v>13.46</v>
          </cell>
          <cell r="J1165">
            <v>142137.60000000001</v>
          </cell>
          <cell r="K1165">
            <v>13.46</v>
          </cell>
          <cell r="L1165">
            <v>142137.60000000001</v>
          </cell>
          <cell r="M1165">
            <v>0</v>
          </cell>
          <cell r="N1165">
            <v>10.35</v>
          </cell>
          <cell r="O1165">
            <v>11.79</v>
          </cell>
          <cell r="P1165">
            <v>1.44</v>
          </cell>
          <cell r="Q1165" t="str">
            <v>Comp016</v>
          </cell>
          <cell r="R1165">
            <v>0</v>
          </cell>
          <cell r="S1165">
            <v>0</v>
          </cell>
          <cell r="T1165">
            <v>0</v>
          </cell>
          <cell r="U1165">
            <v>0</v>
          </cell>
          <cell r="V1165">
            <v>0</v>
          </cell>
          <cell r="X1165">
            <v>0</v>
          </cell>
        </row>
        <row r="1166">
          <cell r="A1166">
            <v>19</v>
          </cell>
          <cell r="B1166">
            <v>30</v>
          </cell>
          <cell r="C1166">
            <v>0</v>
          </cell>
          <cell r="D1166" t="str">
            <v>P</v>
          </cell>
          <cell r="E1166" t="str">
            <v>1.1.2.10</v>
          </cell>
          <cell r="F1166" t="str">
            <v>Secretária</v>
          </cell>
          <cell r="G1166" t="str">
            <v>h</v>
          </cell>
          <cell r="H1166">
            <v>10560</v>
          </cell>
          <cell r="I1166">
            <v>7.02</v>
          </cell>
          <cell r="J1166">
            <v>74131.199999999997</v>
          </cell>
          <cell r="K1166">
            <v>7.02</v>
          </cell>
          <cell r="L1166">
            <v>74131.199999999997</v>
          </cell>
          <cell r="M1166">
            <v>0</v>
          </cell>
          <cell r="N1166">
            <v>5.4</v>
          </cell>
          <cell r="O1166">
            <v>5.92</v>
          </cell>
          <cell r="P1166">
            <v>0.52</v>
          </cell>
          <cell r="Q1166" t="str">
            <v>Comp017</v>
          </cell>
          <cell r="R1166">
            <v>0</v>
          </cell>
          <cell r="S1166">
            <v>0</v>
          </cell>
          <cell r="T1166">
            <v>0</v>
          </cell>
          <cell r="U1166">
            <v>0</v>
          </cell>
          <cell r="V1166">
            <v>0</v>
          </cell>
          <cell r="X1166">
            <v>0</v>
          </cell>
        </row>
        <row r="1167">
          <cell r="A1167">
            <v>20</v>
          </cell>
          <cell r="B1167">
            <v>12</v>
          </cell>
          <cell r="C1167">
            <v>0</v>
          </cell>
          <cell r="D1167" t="str">
            <v>P</v>
          </cell>
          <cell r="E1167" t="str">
            <v>1.1.1.8</v>
          </cell>
          <cell r="F1167" t="str">
            <v>Técnico de Campo - Auxiliar de Engenharia</v>
          </cell>
          <cell r="G1167" t="str">
            <v>h</v>
          </cell>
          <cell r="H1167">
            <v>21120</v>
          </cell>
          <cell r="I1167">
            <v>23.78</v>
          </cell>
          <cell r="J1167">
            <v>502233.59999999998</v>
          </cell>
          <cell r="K1167">
            <v>23.78</v>
          </cell>
          <cell r="L1167">
            <v>502233.59999999998</v>
          </cell>
          <cell r="M1167">
            <v>0</v>
          </cell>
          <cell r="N1167">
            <v>18.29</v>
          </cell>
          <cell r="O1167">
            <v>21.49</v>
          </cell>
          <cell r="P1167">
            <v>3.2</v>
          </cell>
          <cell r="Q1167" t="str">
            <v>Comp018</v>
          </cell>
          <cell r="R1167">
            <v>0</v>
          </cell>
          <cell r="S1167">
            <v>0</v>
          </cell>
          <cell r="T1167">
            <v>0</v>
          </cell>
          <cell r="U1167">
            <v>0</v>
          </cell>
          <cell r="V1167">
            <v>0</v>
          </cell>
          <cell r="X1167">
            <v>0</v>
          </cell>
        </row>
        <row r="1168">
          <cell r="A1168">
            <v>21</v>
          </cell>
          <cell r="B1168">
            <v>10</v>
          </cell>
          <cell r="C1168">
            <v>0</v>
          </cell>
          <cell r="D1168" t="str">
            <v>P</v>
          </cell>
          <cell r="E1168" t="str">
            <v>1.1.1.6</v>
          </cell>
          <cell r="F1168" t="str">
            <v>Técnico de Compras</v>
          </cell>
          <cell r="G1168" t="str">
            <v>h</v>
          </cell>
          <cell r="H1168">
            <v>6600</v>
          </cell>
          <cell r="I1168">
            <v>23.78</v>
          </cell>
          <cell r="J1168">
            <v>156948</v>
          </cell>
          <cell r="K1168">
            <v>23.78</v>
          </cell>
          <cell r="L1168">
            <v>156948</v>
          </cell>
          <cell r="M1168">
            <v>0</v>
          </cell>
          <cell r="N1168">
            <v>18.29</v>
          </cell>
          <cell r="O1168">
            <v>21.49</v>
          </cell>
          <cell r="P1168">
            <v>3.2</v>
          </cell>
          <cell r="Q1168" t="str">
            <v>Comp019</v>
          </cell>
          <cell r="R1168">
            <v>0</v>
          </cell>
          <cell r="S1168">
            <v>0</v>
          </cell>
          <cell r="T1168">
            <v>0</v>
          </cell>
          <cell r="U1168">
            <v>0</v>
          </cell>
          <cell r="V1168">
            <v>0</v>
          </cell>
          <cell r="X1168">
            <v>0</v>
          </cell>
        </row>
        <row r="1169">
          <cell r="A1169">
            <v>22</v>
          </cell>
          <cell r="B1169">
            <v>11</v>
          </cell>
          <cell r="C1169">
            <v>0</v>
          </cell>
          <cell r="D1169" t="str">
            <v>P</v>
          </cell>
          <cell r="E1169" t="str">
            <v>1.1.1.7</v>
          </cell>
          <cell r="F1169" t="str">
            <v>Técnico de Medição - Auxiliar de Engenharia</v>
          </cell>
          <cell r="G1169" t="str">
            <v>h</v>
          </cell>
          <cell r="H1169">
            <v>6600</v>
          </cell>
          <cell r="I1169">
            <v>23.78</v>
          </cell>
          <cell r="J1169">
            <v>156948</v>
          </cell>
          <cell r="K1169">
            <v>23.78</v>
          </cell>
          <cell r="L1169">
            <v>156948</v>
          </cell>
          <cell r="M1169">
            <v>0</v>
          </cell>
          <cell r="N1169">
            <v>18.29</v>
          </cell>
          <cell r="O1169">
            <v>21.49</v>
          </cell>
          <cell r="P1169">
            <v>3.2</v>
          </cell>
          <cell r="Q1169" t="str">
            <v>Comp020</v>
          </cell>
          <cell r="R1169">
            <v>0</v>
          </cell>
          <cell r="S1169">
            <v>0</v>
          </cell>
          <cell r="T1169">
            <v>0</v>
          </cell>
          <cell r="U1169">
            <v>0</v>
          </cell>
          <cell r="V1169">
            <v>0</v>
          </cell>
          <cell r="X1169">
            <v>0</v>
          </cell>
        </row>
        <row r="1170">
          <cell r="A1170">
            <v>23</v>
          </cell>
          <cell r="B1170">
            <v>9</v>
          </cell>
          <cell r="C1170">
            <v>0</v>
          </cell>
          <cell r="D1170" t="str">
            <v>P</v>
          </cell>
          <cell r="E1170" t="str">
            <v>1.1.1.5</v>
          </cell>
          <cell r="F1170" t="str">
            <v>Técnico de Planejamento</v>
          </cell>
          <cell r="G1170" t="str">
            <v>h</v>
          </cell>
          <cell r="H1170">
            <v>10560</v>
          </cell>
          <cell r="I1170">
            <v>23.78</v>
          </cell>
          <cell r="J1170">
            <v>251116.79999999999</v>
          </cell>
          <cell r="K1170">
            <v>23.78</v>
          </cell>
          <cell r="L1170">
            <v>251116.79999999999</v>
          </cell>
          <cell r="M1170">
            <v>0</v>
          </cell>
          <cell r="N1170">
            <v>18.29</v>
          </cell>
          <cell r="O1170">
            <v>21.49</v>
          </cell>
          <cell r="P1170">
            <v>3.2</v>
          </cell>
          <cell r="Q1170" t="str">
            <v>Comp021</v>
          </cell>
          <cell r="R1170">
            <v>0</v>
          </cell>
          <cell r="S1170">
            <v>0</v>
          </cell>
          <cell r="T1170">
            <v>0</v>
          </cell>
          <cell r="U1170">
            <v>0</v>
          </cell>
          <cell r="V1170">
            <v>0</v>
          </cell>
          <cell r="X1170">
            <v>0</v>
          </cell>
        </row>
        <row r="1171">
          <cell r="A1171">
            <v>24</v>
          </cell>
          <cell r="B1171">
            <v>28</v>
          </cell>
          <cell r="C1171">
            <v>0</v>
          </cell>
          <cell r="D1171" t="str">
            <v>P</v>
          </cell>
          <cell r="E1171" t="str">
            <v>1.1.2.8</v>
          </cell>
          <cell r="F1171" t="str">
            <v>Técnico em Segurança do Trabalho</v>
          </cell>
          <cell r="G1171" t="str">
            <v>h</v>
          </cell>
          <cell r="H1171">
            <v>13200</v>
          </cell>
          <cell r="I1171">
            <v>23.78</v>
          </cell>
          <cell r="J1171">
            <v>313896</v>
          </cell>
          <cell r="K1171">
            <v>23.78</v>
          </cell>
          <cell r="L1171">
            <v>313896</v>
          </cell>
          <cell r="M1171">
            <v>0</v>
          </cell>
          <cell r="N1171">
            <v>18.29</v>
          </cell>
          <cell r="O1171">
            <v>21.49</v>
          </cell>
          <cell r="P1171">
            <v>3.2</v>
          </cell>
          <cell r="Q1171" t="str">
            <v>Comp022</v>
          </cell>
          <cell r="R1171">
            <v>0</v>
          </cell>
          <cell r="S1171">
            <v>0</v>
          </cell>
          <cell r="T1171">
            <v>0</v>
          </cell>
          <cell r="U1171">
            <v>0</v>
          </cell>
          <cell r="V1171">
            <v>0</v>
          </cell>
          <cell r="X1171">
            <v>0</v>
          </cell>
        </row>
        <row r="1172">
          <cell r="A1172">
            <v>25</v>
          </cell>
          <cell r="B1172">
            <v>25</v>
          </cell>
          <cell r="C1172">
            <v>0</v>
          </cell>
          <cell r="D1172" t="str">
            <v>P</v>
          </cell>
          <cell r="E1172" t="str">
            <v>1.1.2.5</v>
          </cell>
          <cell r="F1172" t="str">
            <v>Tesoureiro</v>
          </cell>
          <cell r="G1172" t="str">
            <v>h</v>
          </cell>
          <cell r="H1172">
            <v>10560</v>
          </cell>
          <cell r="I1172">
            <v>7.02</v>
          </cell>
          <cell r="J1172">
            <v>74131.199999999997</v>
          </cell>
          <cell r="K1172">
            <v>7.02</v>
          </cell>
          <cell r="L1172">
            <v>74131.199999999997</v>
          </cell>
          <cell r="M1172">
            <v>0</v>
          </cell>
          <cell r="N1172">
            <v>5.4</v>
          </cell>
          <cell r="O1172">
            <v>5.92</v>
          </cell>
          <cell r="P1172">
            <v>0.52</v>
          </cell>
          <cell r="Q1172" t="str">
            <v>Comp023</v>
          </cell>
          <cell r="R1172">
            <v>0</v>
          </cell>
          <cell r="S1172">
            <v>0</v>
          </cell>
          <cell r="T1172">
            <v>0</v>
          </cell>
          <cell r="U1172">
            <v>0</v>
          </cell>
          <cell r="V1172">
            <v>0</v>
          </cell>
          <cell r="X1172">
            <v>0</v>
          </cell>
        </row>
        <row r="1173">
          <cell r="A1173">
            <v>26</v>
          </cell>
          <cell r="B1173">
            <v>17</v>
          </cell>
          <cell r="C1173">
            <v>0</v>
          </cell>
          <cell r="D1173" t="str">
            <v>P</v>
          </cell>
          <cell r="E1173" t="str">
            <v>1.1.1.13</v>
          </cell>
          <cell r="F1173" t="str">
            <v>Topógrafo</v>
          </cell>
          <cell r="G1173" t="str">
            <v>h</v>
          </cell>
          <cell r="H1173">
            <v>10560</v>
          </cell>
          <cell r="I1173">
            <v>11.4</v>
          </cell>
          <cell r="J1173">
            <v>120384</v>
          </cell>
          <cell r="K1173">
            <v>11.4</v>
          </cell>
          <cell r="L1173">
            <v>120384</v>
          </cell>
          <cell r="M1173">
            <v>0</v>
          </cell>
          <cell r="N1173">
            <v>8.77</v>
          </cell>
          <cell r="O1173">
            <v>8.7899999999999991</v>
          </cell>
          <cell r="P1173">
            <v>0.02</v>
          </cell>
          <cell r="Q1173" t="str">
            <v>7592</v>
          </cell>
          <cell r="R1173">
            <v>0</v>
          </cell>
          <cell r="S1173">
            <v>0</v>
          </cell>
          <cell r="T1173">
            <v>0</v>
          </cell>
          <cell r="U1173">
            <v>0</v>
          </cell>
          <cell r="V1173">
            <v>0</v>
          </cell>
          <cell r="X1173">
            <v>0</v>
          </cell>
        </row>
        <row r="1174">
          <cell r="A1174">
            <v>27</v>
          </cell>
          <cell r="B1174">
            <v>1558</v>
          </cell>
          <cell r="C1174">
            <v>0</v>
          </cell>
          <cell r="D1174" t="str">
            <v>S/F</v>
          </cell>
          <cell r="E1174" t="str">
            <v>14.5.7</v>
          </cell>
          <cell r="F1174" t="str">
            <v>Abertura de rasgos e enchimentos para assentamentos de eletrodutos de ramal de entrada e distribuição, instalação conforme detalhe em projeto</v>
          </cell>
          <cell r="G1174" t="str">
            <v>cj</v>
          </cell>
          <cell r="H1174">
            <v>1</v>
          </cell>
          <cell r="I1174">
            <v>5.63</v>
          </cell>
          <cell r="J1174">
            <v>5.63</v>
          </cell>
          <cell r="K1174">
            <v>5.64</v>
          </cell>
          <cell r="L1174">
            <v>5.64</v>
          </cell>
          <cell r="M1174">
            <v>-0.01</v>
          </cell>
          <cell r="N1174">
            <v>4.33</v>
          </cell>
          <cell r="O1174" t="str">
            <v>-</v>
          </cell>
          <cell r="P1174" t="str">
            <v>-</v>
          </cell>
          <cell r="Q1174" t="str">
            <v>Comp024</v>
          </cell>
          <cell r="R1174">
            <v>0</v>
          </cell>
          <cell r="S1174">
            <v>0</v>
          </cell>
          <cell r="T1174">
            <v>0</v>
          </cell>
          <cell r="U1174">
            <v>0</v>
          </cell>
          <cell r="V1174">
            <v>0</v>
          </cell>
          <cell r="X1174">
            <v>0</v>
          </cell>
        </row>
        <row r="1175">
          <cell r="A1175">
            <v>28</v>
          </cell>
          <cell r="B1175">
            <v>66</v>
          </cell>
          <cell r="C1175">
            <v>0</v>
          </cell>
          <cell r="D1175" t="str">
            <v>S/F</v>
          </cell>
          <cell r="E1175" t="str">
            <v>2.3.5.1.4</v>
          </cell>
          <cell r="F1175" t="str">
            <v>Alvenaria 1/2 vez de tijolo cerâmico furado 10x20x20, e=10cm, com argamassa de cimento: cal: areia 1:2:8</v>
          </cell>
          <cell r="G1175" t="str">
            <v>m2</v>
          </cell>
          <cell r="H1175">
            <v>1231.3599999999999</v>
          </cell>
          <cell r="I1175">
            <v>24.38</v>
          </cell>
          <cell r="J1175">
            <v>30020.55</v>
          </cell>
          <cell r="K1175">
            <v>24.3</v>
          </cell>
          <cell r="L1175">
            <v>29922.04</v>
          </cell>
          <cell r="M1175">
            <v>98.51</v>
          </cell>
          <cell r="N1175">
            <v>18.75</v>
          </cell>
          <cell r="O1175" t="str">
            <v>-</v>
          </cell>
          <cell r="P1175" t="str">
            <v>-</v>
          </cell>
          <cell r="Q1175" t="str">
            <v>Comp025</v>
          </cell>
          <cell r="R1175" t="str">
            <v>73982/001</v>
          </cell>
          <cell r="S1175" t="str">
            <v>ALVENARIA EM TIJOLO CERAMICO FURADO 10X20X20CM, 1/2 VEZ, ASSENTADO EM ARGAMASSA TRACO 1:2:8 (CIMENTO, CAL E AREIA), JUNTAS 12MM</v>
          </cell>
          <cell r="T1175" t="str">
            <v>M2</v>
          </cell>
          <cell r="U1175">
            <v>20.170000000000002</v>
          </cell>
          <cell r="V1175">
            <v>1.42</v>
          </cell>
          <cell r="X1175" t="str">
            <v>Alvenaria 1/2 Vez De Tijolo Cerâmico Furado 10X20X20, E=10Cm, Com Argamassa De Cimento: Cal: Areia 1:2:8</v>
          </cell>
        </row>
        <row r="1176">
          <cell r="A1176">
            <v>29</v>
          </cell>
          <cell r="B1176">
            <v>1155</v>
          </cell>
          <cell r="C1176">
            <v>0</v>
          </cell>
          <cell r="D1176" t="str">
            <v>S/F</v>
          </cell>
          <cell r="E1176" t="str">
            <v>8.5.1.4</v>
          </cell>
          <cell r="F1176" t="str">
            <v>Alvenaria c 1vez tijolo cerâmico maciço 5x10x20, e=10cm, assentado com argam de cimento: cal: areia 1:2:8</v>
          </cell>
          <cell r="G1176" t="str">
            <v>m2</v>
          </cell>
          <cell r="H1176">
            <v>1097.5999999999999</v>
          </cell>
          <cell r="I1176">
            <v>95.65</v>
          </cell>
          <cell r="J1176">
            <v>104985.44</v>
          </cell>
          <cell r="K1176">
            <v>95.91</v>
          </cell>
          <cell r="L1176">
            <v>105270.81</v>
          </cell>
          <cell r="M1176">
            <v>-285.37</v>
          </cell>
          <cell r="N1176">
            <v>73.58</v>
          </cell>
          <cell r="O1176" t="str">
            <v>-</v>
          </cell>
          <cell r="P1176" t="str">
            <v>-</v>
          </cell>
          <cell r="Q1176" t="str">
            <v>Comp026</v>
          </cell>
          <cell r="R1176">
            <v>0</v>
          </cell>
          <cell r="S1176">
            <v>0</v>
          </cell>
          <cell r="T1176">
            <v>0</v>
          </cell>
          <cell r="U1176">
            <v>0</v>
          </cell>
          <cell r="V1176">
            <v>0</v>
          </cell>
          <cell r="X1176" t="str">
            <v>Alvenaria C 1Vez Tijolo Cerâmico Maciço 5X10X20, E=10Cm, Assentado Com Argam De Cimento: Cal: Areia 1:2:8</v>
          </cell>
        </row>
        <row r="1177">
          <cell r="A1177">
            <v>30</v>
          </cell>
          <cell r="B1177">
            <v>1078</v>
          </cell>
          <cell r="C1177">
            <v>0</v>
          </cell>
          <cell r="D1177" t="str">
            <v>S/F</v>
          </cell>
          <cell r="E1177" t="str">
            <v>7.5.10.6.1</v>
          </cell>
          <cell r="F1177" t="str">
            <v>Alvenaria de bloco de concreto com função estrutural, e=15cm, assentado com argamassa traço 1:4 (Cimento/areia).</v>
          </cell>
          <cell r="G1177" t="str">
            <v>m2</v>
          </cell>
          <cell r="H1177">
            <v>717.16</v>
          </cell>
          <cell r="I1177">
            <v>46.1</v>
          </cell>
          <cell r="J1177">
            <v>33061.07</v>
          </cell>
          <cell r="K1177">
            <v>46.07</v>
          </cell>
          <cell r="L1177">
            <v>33039.56</v>
          </cell>
          <cell r="M1177">
            <v>21.51</v>
          </cell>
          <cell r="N1177">
            <v>35.46</v>
          </cell>
          <cell r="O1177" t="str">
            <v>-</v>
          </cell>
          <cell r="P1177" t="str">
            <v>-</v>
          </cell>
          <cell r="Q1177" t="str">
            <v>Comp027</v>
          </cell>
          <cell r="R1177">
            <v>0</v>
          </cell>
          <cell r="S1177">
            <v>0</v>
          </cell>
          <cell r="T1177">
            <v>0</v>
          </cell>
          <cell r="U1177">
            <v>0</v>
          </cell>
          <cell r="V1177">
            <v>0</v>
          </cell>
          <cell r="X1177" t="str">
            <v>Alvenaria De Bloco De Concreto Com Função Estrutural, E=15Cm, Assentado Com Argamassa Traço 1:4 (Cimento/Areia).</v>
          </cell>
        </row>
        <row r="1178">
          <cell r="A1178">
            <v>31</v>
          </cell>
          <cell r="B1178">
            <v>1042</v>
          </cell>
          <cell r="C1178">
            <v>0</v>
          </cell>
          <cell r="D1178" t="str">
            <v>S/F</v>
          </cell>
          <cell r="E1178" t="str">
            <v>7.5.8.3.1</v>
          </cell>
          <cell r="F1178" t="str">
            <v>Alvenaria de vedação c/ bloco cerâmico furado 10x20x20, 1 vez assentado com argamassa traço 1:4</v>
          </cell>
          <cell r="G1178" t="str">
            <v>m2</v>
          </cell>
          <cell r="H1178">
            <v>36.79</v>
          </cell>
          <cell r="I1178">
            <v>48.65</v>
          </cell>
          <cell r="J1178">
            <v>1789.83</v>
          </cell>
          <cell r="K1178">
            <v>48.71</v>
          </cell>
          <cell r="L1178">
            <v>1792.04</v>
          </cell>
          <cell r="M1178">
            <v>-2.21</v>
          </cell>
          <cell r="N1178">
            <v>37.42</v>
          </cell>
          <cell r="O1178" t="str">
            <v>-</v>
          </cell>
          <cell r="P1178" t="str">
            <v>-</v>
          </cell>
          <cell r="Q1178" t="str">
            <v>Comp028</v>
          </cell>
          <cell r="R1178">
            <v>0</v>
          </cell>
          <cell r="S1178">
            <v>0</v>
          </cell>
          <cell r="T1178">
            <v>0</v>
          </cell>
          <cell r="U1178">
            <v>0</v>
          </cell>
          <cell r="V1178">
            <v>0</v>
          </cell>
          <cell r="X1178" t="str">
            <v>Alvenaria De Vedação C/ Bloco Cerâmico Furado 10X20X20, 1 Vez Assentado Com Argamassa Traço 1:4</v>
          </cell>
        </row>
        <row r="1179">
          <cell r="A1179">
            <v>32</v>
          </cell>
          <cell r="B1179">
            <v>1557</v>
          </cell>
          <cell r="C1179">
            <v>0</v>
          </cell>
          <cell r="D1179" t="str">
            <v>S/F</v>
          </cell>
          <cell r="E1179" t="str">
            <v>14.5.6</v>
          </cell>
          <cell r="F1179" t="str">
            <v>Alvenaria elem vazado concreto 7x50x50cm cimento/areia 1:4</v>
          </cell>
          <cell r="G1179" t="str">
            <v>m²</v>
          </cell>
          <cell r="H1179">
            <v>3</v>
          </cell>
          <cell r="I1179">
            <v>54.17</v>
          </cell>
          <cell r="J1179">
            <v>162.51</v>
          </cell>
          <cell r="K1179">
            <v>54.17</v>
          </cell>
          <cell r="L1179">
            <v>162.51</v>
          </cell>
          <cell r="M1179">
            <v>0</v>
          </cell>
          <cell r="N1179">
            <v>41.67</v>
          </cell>
          <cell r="O1179">
            <v>43.23</v>
          </cell>
          <cell r="P1179">
            <v>1.56</v>
          </cell>
          <cell r="Q1179" t="str">
            <v>Comp029</v>
          </cell>
          <cell r="R1179">
            <v>0</v>
          </cell>
          <cell r="S1179" t="str">
            <v>COBOGO DE CONCRETO (ELEMENTO VAZADO), 7X50X50CM, ASSENTADO COM ARGAMASSA TRACO 1:4 (CIMENTO E AREIA)</v>
          </cell>
          <cell r="T1179">
            <v>0</v>
          </cell>
          <cell r="U1179">
            <v>0</v>
          </cell>
          <cell r="V1179">
            <v>0</v>
          </cell>
          <cell r="X1179" t="str">
            <v>Alvenaria Elem Vazado Concreto 7X50X50Cm Cimento/Areia 1:4</v>
          </cell>
        </row>
        <row r="1180">
          <cell r="A1180">
            <v>33</v>
          </cell>
          <cell r="B1180">
            <v>46</v>
          </cell>
          <cell r="C1180">
            <v>0</v>
          </cell>
          <cell r="D1180" t="str">
            <v>S/F</v>
          </cell>
          <cell r="E1180" t="str">
            <v>1.2.2.2</v>
          </cell>
          <cell r="F1180" t="str">
            <v>Aquisição de placa pronta e assentamento.</v>
          </cell>
          <cell r="G1180" t="str">
            <v>m2</v>
          </cell>
          <cell r="H1180">
            <v>467.67</v>
          </cell>
          <cell r="I1180">
            <v>400.02</v>
          </cell>
          <cell r="J1180">
            <v>187077.35</v>
          </cell>
          <cell r="K1180">
            <v>400.04</v>
          </cell>
          <cell r="L1180">
            <v>187086.7</v>
          </cell>
          <cell r="M1180">
            <v>-9.35</v>
          </cell>
          <cell r="N1180">
            <v>307.70999999999998</v>
          </cell>
          <cell r="O1180">
            <v>306.52999999999997</v>
          </cell>
          <cell r="P1180">
            <v>-1.18</v>
          </cell>
          <cell r="Q1180" t="str">
            <v>Comp030</v>
          </cell>
          <cell r="R1180">
            <v>0</v>
          </cell>
          <cell r="S1180">
            <v>0</v>
          </cell>
          <cell r="T1180">
            <v>0</v>
          </cell>
          <cell r="U1180">
            <v>0</v>
          </cell>
          <cell r="V1180">
            <v>0</v>
          </cell>
          <cell r="X1180" t="str">
            <v>Aquisição De Placa Pronta E Assentamento.</v>
          </cell>
        </row>
        <row r="1181">
          <cell r="A1181">
            <v>34</v>
          </cell>
          <cell r="B1181">
            <v>65</v>
          </cell>
          <cell r="C1181">
            <v>0</v>
          </cell>
          <cell r="D1181" t="str">
            <v>S/F</v>
          </cell>
          <cell r="E1181" t="str">
            <v>2.3.5.1.3</v>
          </cell>
          <cell r="F1181" t="str">
            <v>Armação em aço CA-50/60, incluindo fornecimento, corte, dobra e colocação.</v>
          </cell>
          <cell r="G1181" t="str">
            <v>kg</v>
          </cell>
          <cell r="H1181">
            <v>579747.12</v>
          </cell>
          <cell r="I1181">
            <v>8</v>
          </cell>
          <cell r="J1181">
            <v>4637976.96</v>
          </cell>
          <cell r="K1181">
            <v>8</v>
          </cell>
          <cell r="L1181">
            <v>4637976.96</v>
          </cell>
          <cell r="M1181">
            <v>0</v>
          </cell>
          <cell r="N1181">
            <v>6.15</v>
          </cell>
          <cell r="O1181" t="str">
            <v>-</v>
          </cell>
          <cell r="P1181" t="str">
            <v>-</v>
          </cell>
          <cell r="Q1181" t="str">
            <v>Comp031</v>
          </cell>
          <cell r="R1181">
            <v>0</v>
          </cell>
          <cell r="S1181" t="str">
            <v>CORTE/DOBRA E COLOCACAO DE ARMADURA ACO CA-50/60 (NAO INCLUI O ACO)</v>
          </cell>
          <cell r="T1181" t="str">
            <v>KG</v>
          </cell>
          <cell r="U1181">
            <v>1.27</v>
          </cell>
          <cell r="V1181">
            <v>-4.88</v>
          </cell>
          <cell r="X1181" t="str">
            <v>Armação Em Aço Ca-50/60, Incluindo Fornecimento, Corte, Dobra E Colocação.</v>
          </cell>
        </row>
        <row r="1182">
          <cell r="A1182">
            <v>35</v>
          </cell>
          <cell r="B1182">
            <v>42</v>
          </cell>
          <cell r="C1182">
            <v>0</v>
          </cell>
          <cell r="D1182" t="str">
            <v>S/F</v>
          </cell>
          <cell r="E1182" t="str">
            <v>1.2.1.1</v>
          </cell>
          <cell r="F1182" t="str">
            <v>Barracão de obra de madeira inclusive instalações hidro-sanitárias e elétricas.</v>
          </cell>
          <cell r="G1182" t="str">
            <v>m2</v>
          </cell>
          <cell r="H1182">
            <v>700</v>
          </cell>
          <cell r="I1182">
            <v>137.12</v>
          </cell>
          <cell r="J1182">
            <v>95984</v>
          </cell>
          <cell r="K1182">
            <v>137.12</v>
          </cell>
          <cell r="L1182">
            <v>95984</v>
          </cell>
          <cell r="M1182">
            <v>0</v>
          </cell>
          <cell r="N1182">
            <v>105.48</v>
          </cell>
          <cell r="O1182">
            <v>108.13</v>
          </cell>
          <cell r="P1182">
            <v>2.65</v>
          </cell>
          <cell r="Q1182" t="str">
            <v>Comp032</v>
          </cell>
          <cell r="R1182">
            <v>0</v>
          </cell>
          <cell r="S1182" t="str">
            <v>BARRACAO DE OBRA EM TABUAS DE MADEIRA COM BANHEIRO, COBERTURA EM FIBRO CIMENTO 4 MM, INCLUSO INSTALACOES HIDRO-SANITARIAS E ELETRICAS</v>
          </cell>
          <cell r="T1182">
            <v>0</v>
          </cell>
          <cell r="U1182">
            <v>0</v>
          </cell>
          <cell r="V1182">
            <v>0</v>
          </cell>
          <cell r="X1182" t="str">
            <v>Barracão De Obra De Madeira Inclusive Instalações Hidro-Sanitárias E Elétricas.</v>
          </cell>
        </row>
        <row r="1183">
          <cell r="A1183">
            <v>36</v>
          </cell>
          <cell r="B1183">
            <v>43</v>
          </cell>
          <cell r="C1183">
            <v>0</v>
          </cell>
          <cell r="D1183" t="str">
            <v>S/F</v>
          </cell>
          <cell r="E1183" t="str">
            <v>1.2.1.2</v>
          </cell>
          <cell r="F1183" t="str">
            <v>Barracão de obra em tábuas para depósito com piso de argamassa de cimento e areia traço 1:6.</v>
          </cell>
          <cell r="G1183" t="str">
            <v>m2</v>
          </cell>
          <cell r="H1183">
            <v>700</v>
          </cell>
          <cell r="I1183">
            <v>206.52</v>
          </cell>
          <cell r="J1183">
            <v>144564</v>
          </cell>
          <cell r="K1183">
            <v>206.52</v>
          </cell>
          <cell r="L1183">
            <v>144564</v>
          </cell>
          <cell r="M1183">
            <v>0</v>
          </cell>
          <cell r="N1183">
            <v>158.86000000000001</v>
          </cell>
          <cell r="O1183">
            <v>158.33000000000001</v>
          </cell>
          <cell r="P1183">
            <v>-0.53</v>
          </cell>
          <cell r="Q1183" t="str">
            <v>Comp033</v>
          </cell>
          <cell r="R1183">
            <v>0</v>
          </cell>
          <cell r="S1183">
            <v>0</v>
          </cell>
          <cell r="T1183">
            <v>0</v>
          </cell>
          <cell r="U1183">
            <v>0</v>
          </cell>
          <cell r="V1183">
            <v>0</v>
          </cell>
          <cell r="X1183" t="str">
            <v>Barracão De Obra Em Tábuas Para Depósito Com Piso De Argamassa De Cimento E Areia Traço 1:6.</v>
          </cell>
        </row>
        <row r="1184">
          <cell r="A1184">
            <v>37</v>
          </cell>
          <cell r="B1184">
            <v>468</v>
          </cell>
          <cell r="C1184">
            <v>0</v>
          </cell>
          <cell r="D1184" t="str">
            <v>S/F</v>
          </cell>
          <cell r="E1184" t="str">
            <v>7.1.9.1</v>
          </cell>
          <cell r="F1184" t="str">
            <v>Bloco de ancoragem em concreto simples 15 Mpa, incluindo forma, escoramento e desforma</v>
          </cell>
          <cell r="G1184" t="str">
            <v>m³</v>
          </cell>
          <cell r="H1184">
            <v>90.72</v>
          </cell>
          <cell r="I1184">
            <v>1276.1199999999999</v>
          </cell>
          <cell r="J1184">
            <v>115769.60000000001</v>
          </cell>
          <cell r="K1184">
            <v>1276.5</v>
          </cell>
          <cell r="L1184">
            <v>115804.08</v>
          </cell>
          <cell r="M1184">
            <v>-34.479999999999997</v>
          </cell>
          <cell r="N1184">
            <v>981.63</v>
          </cell>
          <cell r="O1184" t="str">
            <v>-</v>
          </cell>
          <cell r="P1184" t="str">
            <v>-</v>
          </cell>
          <cell r="Q1184" t="str">
            <v>Comp034</v>
          </cell>
          <cell r="R1184">
            <v>0</v>
          </cell>
          <cell r="S1184">
            <v>0</v>
          </cell>
          <cell r="T1184">
            <v>0</v>
          </cell>
          <cell r="U1184">
            <v>0</v>
          </cell>
          <cell r="V1184">
            <v>0</v>
          </cell>
          <cell r="X1184" t="str">
            <v>Bloco De Ancoragem Em Concreto Simples 15 Mpa, Incluindo Forma, Escoramento E Desforma</v>
          </cell>
        </row>
        <row r="1185">
          <cell r="A1185">
            <v>38</v>
          </cell>
          <cell r="B1185">
            <v>645</v>
          </cell>
          <cell r="C1185">
            <v>0</v>
          </cell>
          <cell r="D1185" t="str">
            <v>S/F</v>
          </cell>
          <cell r="E1185" t="str">
            <v>7.2.13.3</v>
          </cell>
          <cell r="F1185" t="str">
            <v>C90o PVC JR DN 1/2'</v>
          </cell>
          <cell r="G1185" t="str">
            <v>pç</v>
          </cell>
          <cell r="H1185">
            <v>4552</v>
          </cell>
          <cell r="I1185">
            <v>2.11</v>
          </cell>
          <cell r="J1185">
            <v>9604.7199999999993</v>
          </cell>
          <cell r="K1185">
            <v>2.1</v>
          </cell>
          <cell r="L1185">
            <v>9559.2000000000007</v>
          </cell>
          <cell r="M1185">
            <v>45.52</v>
          </cell>
          <cell r="N1185">
            <v>1.62</v>
          </cell>
          <cell r="O1185" t="str">
            <v>-</v>
          </cell>
          <cell r="P1185" t="str">
            <v>-</v>
          </cell>
          <cell r="Q1185" t="str">
            <v>Comp035</v>
          </cell>
          <cell r="R1185">
            <v>0</v>
          </cell>
          <cell r="S1185">
            <v>0</v>
          </cell>
          <cell r="T1185">
            <v>0</v>
          </cell>
          <cell r="U1185">
            <v>0</v>
          </cell>
          <cell r="V1185">
            <v>0</v>
          </cell>
          <cell r="X1185" t="str">
            <v>C90O Pvc Jr Dn 1/2'</v>
          </cell>
        </row>
        <row r="1186">
          <cell r="A1186">
            <v>39</v>
          </cell>
          <cell r="B1186">
            <v>2141</v>
          </cell>
          <cell r="C1186">
            <v>0</v>
          </cell>
          <cell r="D1186" t="str">
            <v>S/F</v>
          </cell>
          <cell r="E1186" t="str">
            <v>2.3.1.1</v>
          </cell>
          <cell r="F1186" t="str">
            <v>Cadastro de ligações domiciliares (novas) em redes de água / esgoto</v>
          </cell>
          <cell r="G1186" t="str">
            <v>un</v>
          </cell>
          <cell r="H1186">
            <v>7238</v>
          </cell>
          <cell r="I1186">
            <v>4.08</v>
          </cell>
          <cell r="J1186">
            <v>29531.040000000001</v>
          </cell>
          <cell r="K1186">
            <v>4</v>
          </cell>
          <cell r="L1186">
            <v>28952</v>
          </cell>
          <cell r="M1186">
            <v>579.04</v>
          </cell>
          <cell r="N1186">
            <v>3.14</v>
          </cell>
          <cell r="O1186">
            <v>4.22</v>
          </cell>
          <cell r="P1186">
            <v>1.08</v>
          </cell>
          <cell r="Q1186" t="str">
            <v>Comp036</v>
          </cell>
          <cell r="R1186">
            <v>0</v>
          </cell>
          <cell r="S1186" t="str">
            <v>CADASTRO DE LIGAÇÕES PREDIAIS</v>
          </cell>
          <cell r="T1186">
            <v>0</v>
          </cell>
          <cell r="U1186">
            <v>0</v>
          </cell>
          <cell r="V1186">
            <v>0</v>
          </cell>
          <cell r="X1186" t="str">
            <v>Cadastro De Ligações Domiciliares (Novas) Em Redes De Água / Esgoto</v>
          </cell>
        </row>
        <row r="1187">
          <cell r="A1187">
            <v>40</v>
          </cell>
          <cell r="B1187">
            <v>386</v>
          </cell>
          <cell r="C1187">
            <v>0</v>
          </cell>
          <cell r="D1187" t="str">
            <v>S/F</v>
          </cell>
          <cell r="E1187" t="str">
            <v>7.1.3.1</v>
          </cell>
          <cell r="F1187" t="str">
            <v>Cadastro completo de adutora, interceptor ou emissário</v>
          </cell>
          <cell r="G1187" t="str">
            <v>m</v>
          </cell>
          <cell r="H1187">
            <v>123533.24</v>
          </cell>
          <cell r="I1187">
            <v>4.28</v>
          </cell>
          <cell r="J1187">
            <v>528722.26</v>
          </cell>
          <cell r="K1187">
            <v>4.28</v>
          </cell>
          <cell r="L1187">
            <v>528722.26</v>
          </cell>
          <cell r="M1187">
            <v>0</v>
          </cell>
          <cell r="N1187">
            <v>3.29</v>
          </cell>
          <cell r="O1187">
            <v>1.33</v>
          </cell>
          <cell r="P1187">
            <v>-1.96</v>
          </cell>
          <cell r="Q1187" t="str">
            <v>Comp037</v>
          </cell>
          <cell r="R1187">
            <v>0</v>
          </cell>
          <cell r="S1187">
            <v>0</v>
          </cell>
          <cell r="T1187">
            <v>0</v>
          </cell>
          <cell r="U1187">
            <v>0</v>
          </cell>
          <cell r="V1187">
            <v>0</v>
          </cell>
          <cell r="X1187" t="str">
            <v>Cadastro Completo De Adutora, Interceptor Ou Emissário</v>
          </cell>
        </row>
        <row r="1188">
          <cell r="A1188">
            <v>41</v>
          </cell>
          <cell r="B1188">
            <v>1537</v>
          </cell>
          <cell r="C1188">
            <v>0</v>
          </cell>
          <cell r="D1188" t="str">
            <v>S/F</v>
          </cell>
          <cell r="E1188" t="str">
            <v>14.1.1</v>
          </cell>
          <cell r="F1188" t="str">
            <v>Cadastro de obra localizada</v>
          </cell>
          <cell r="G1188" t="str">
            <v>m²</v>
          </cell>
          <cell r="H1188">
            <v>164.22</v>
          </cell>
          <cell r="I1188">
            <v>7.62</v>
          </cell>
          <cell r="J1188">
            <v>1251.3499999999999</v>
          </cell>
          <cell r="K1188">
            <v>7.6</v>
          </cell>
          <cell r="L1188">
            <v>1248.07</v>
          </cell>
          <cell r="M1188">
            <v>3.28</v>
          </cell>
          <cell r="N1188">
            <v>5.86</v>
          </cell>
          <cell r="O1188" t="str">
            <v>-</v>
          </cell>
          <cell r="P1188" t="str">
            <v>-</v>
          </cell>
          <cell r="Q1188" t="str">
            <v>Comp038</v>
          </cell>
          <cell r="R1188">
            <v>0</v>
          </cell>
          <cell r="S1188">
            <v>0</v>
          </cell>
          <cell r="T1188">
            <v>0</v>
          </cell>
          <cell r="U1188">
            <v>0</v>
          </cell>
          <cell r="V1188">
            <v>0</v>
          </cell>
          <cell r="X1188" t="str">
            <v>Cadastro De Obra Localizada</v>
          </cell>
        </row>
        <row r="1189">
          <cell r="A1189">
            <v>42</v>
          </cell>
          <cell r="B1189">
            <v>334</v>
          </cell>
          <cell r="C1189">
            <v>0</v>
          </cell>
          <cell r="D1189" t="str">
            <v>S/F</v>
          </cell>
          <cell r="E1189" t="str">
            <v>5.1.1</v>
          </cell>
          <cell r="F1189" t="str">
            <v>Cadastro de obras civis</v>
          </cell>
          <cell r="G1189" t="str">
            <v>m²</v>
          </cell>
          <cell r="H1189">
            <v>1508.46</v>
          </cell>
          <cell r="I1189">
            <v>7.62</v>
          </cell>
          <cell r="J1189">
            <v>11494.46</v>
          </cell>
          <cell r="K1189">
            <v>7.6</v>
          </cell>
          <cell r="L1189">
            <v>11464.29</v>
          </cell>
          <cell r="M1189">
            <v>30.17</v>
          </cell>
          <cell r="N1189">
            <v>5.86</v>
          </cell>
          <cell r="O1189" t="str">
            <v>-</v>
          </cell>
          <cell r="P1189" t="str">
            <v>-</v>
          </cell>
          <cell r="Q1189" t="str">
            <v>Comp039</v>
          </cell>
          <cell r="R1189">
            <v>0</v>
          </cell>
          <cell r="S1189">
            <v>0</v>
          </cell>
          <cell r="T1189">
            <v>0</v>
          </cell>
          <cell r="U1189">
            <v>0</v>
          </cell>
          <cell r="V1189">
            <v>0</v>
          </cell>
          <cell r="X1189" t="str">
            <v>Cadastro De Obras Civis</v>
          </cell>
        </row>
        <row r="1190">
          <cell r="A1190">
            <v>43</v>
          </cell>
          <cell r="B1190">
            <v>190</v>
          </cell>
          <cell r="C1190">
            <v>0</v>
          </cell>
          <cell r="D1190" t="str">
            <v>S/F</v>
          </cell>
          <cell r="E1190" t="str">
            <v>4.3.1</v>
          </cell>
          <cell r="F1190" t="str">
            <v>Cadastro completo de estruturas</v>
          </cell>
          <cell r="G1190" t="str">
            <v>m2</v>
          </cell>
          <cell r="H1190">
            <v>655.56</v>
          </cell>
          <cell r="I1190">
            <v>7.62</v>
          </cell>
          <cell r="J1190">
            <v>4995.3599999999997</v>
          </cell>
          <cell r="K1190">
            <v>7.6</v>
          </cell>
          <cell r="L1190">
            <v>4982.25</v>
          </cell>
          <cell r="M1190">
            <v>13.11</v>
          </cell>
          <cell r="N1190">
            <v>5.86</v>
          </cell>
          <cell r="O1190" t="str">
            <v>-</v>
          </cell>
          <cell r="P1190" t="str">
            <v>-</v>
          </cell>
          <cell r="Q1190" t="str">
            <v>Comp040</v>
          </cell>
          <cell r="R1190">
            <v>0</v>
          </cell>
          <cell r="S1190">
            <v>0</v>
          </cell>
          <cell r="T1190">
            <v>0</v>
          </cell>
          <cell r="U1190">
            <v>0</v>
          </cell>
          <cell r="V1190">
            <v>0</v>
          </cell>
          <cell r="X1190" t="str">
            <v>Cadastro Completo De Estruturas</v>
          </cell>
        </row>
        <row r="1191">
          <cell r="A1191">
            <v>44</v>
          </cell>
          <cell r="B1191">
            <v>651</v>
          </cell>
          <cell r="C1191">
            <v>0</v>
          </cell>
          <cell r="D1191" t="str">
            <v>S/F</v>
          </cell>
          <cell r="E1191" t="str">
            <v>7.2.14.1</v>
          </cell>
          <cell r="F1191" t="str">
            <v>Cx. Completa p/ hidrometro p/ embutir em parede ou mureta, em chapa de aluminio c/ tempera H34, liga 5052, e=1,20m, dimenções internas de 0,38x0,26x0,12m</v>
          </cell>
          <cell r="G1191" t="str">
            <v>un</v>
          </cell>
          <cell r="H1191">
            <v>4552</v>
          </cell>
          <cell r="I1191">
            <v>107.16</v>
          </cell>
          <cell r="J1191">
            <v>487792.32</v>
          </cell>
          <cell r="K1191">
            <v>107.2</v>
          </cell>
          <cell r="L1191">
            <v>487974.40000000002</v>
          </cell>
          <cell r="M1191">
            <v>-182.08</v>
          </cell>
          <cell r="N1191">
            <v>82.43</v>
          </cell>
          <cell r="O1191" t="str">
            <v>-</v>
          </cell>
          <cell r="P1191" t="str">
            <v>-</v>
          </cell>
          <cell r="Q1191" t="str">
            <v>Comp041</v>
          </cell>
          <cell r="R1191">
            <v>0</v>
          </cell>
          <cell r="S1191">
            <v>0</v>
          </cell>
          <cell r="T1191">
            <v>0</v>
          </cell>
          <cell r="U1191">
            <v>0</v>
          </cell>
          <cell r="V1191">
            <v>0</v>
          </cell>
          <cell r="X1191" t="str">
            <v>Cx. Completa P/ Hidrometro P/ Embutir Em Parede Ou Mureta, Em Chapa De Aluminio C/ Tempera H34, Liga 5052, E=1,20M, Dimenções Internas De 0,38X0,26X0,12M</v>
          </cell>
        </row>
        <row r="1192">
          <cell r="A1192">
            <v>45</v>
          </cell>
          <cell r="B1192">
            <v>2117</v>
          </cell>
          <cell r="C1192">
            <v>0</v>
          </cell>
          <cell r="D1192" t="str">
            <v>S/F</v>
          </cell>
          <cell r="E1192" t="str">
            <v>2.2.1.2</v>
          </cell>
          <cell r="F1192" t="str">
            <v>Caixa para ligação predial de esgoto sanitário, pre-moldada de concreto armado, e=0,05m diâmetro de 0,40m e h=0,40 m , com fornecimento e assentamento de tampa</v>
          </cell>
          <cell r="G1192" t="str">
            <v>un</v>
          </cell>
          <cell r="H1192">
            <v>4348</v>
          </cell>
          <cell r="I1192">
            <v>176.32</v>
          </cell>
          <cell r="J1192">
            <v>766639.36</v>
          </cell>
          <cell r="K1192">
            <v>176.44</v>
          </cell>
          <cell r="L1192">
            <v>767161.12</v>
          </cell>
          <cell r="M1192">
            <v>-521.76</v>
          </cell>
          <cell r="N1192">
            <v>135.63</v>
          </cell>
          <cell r="O1192" t="str">
            <v>-</v>
          </cell>
          <cell r="P1192" t="str">
            <v>-</v>
          </cell>
          <cell r="Q1192" t="str">
            <v>Comp042</v>
          </cell>
          <cell r="R1192">
            <v>0</v>
          </cell>
          <cell r="S1192">
            <v>0</v>
          </cell>
          <cell r="T1192">
            <v>0</v>
          </cell>
          <cell r="U1192">
            <v>0</v>
          </cell>
          <cell r="V1192">
            <v>0</v>
          </cell>
          <cell r="X1192" t="str">
            <v>Caixa Para Ligação Predial De Esgoto Sanitário, Pre-Moldada De Concreto Armado, E=0,05M Diâmetro De 0,40M E H=0,40 M , Com Fornecimento E Assentamento De Tampa</v>
          </cell>
        </row>
        <row r="1193">
          <cell r="A1193">
            <v>46</v>
          </cell>
          <cell r="B1193">
            <v>2118</v>
          </cell>
          <cell r="C1193">
            <v>0</v>
          </cell>
          <cell r="D1193" t="str">
            <v>S/F</v>
          </cell>
          <cell r="E1193" t="str">
            <v>2.2.1.3</v>
          </cell>
          <cell r="F1193" t="str">
            <v>Caixa para ligação predial de esgoto sanitário, pre-moldada de concreto armado, e=0,07 m, diâmetro de 0,40m e 0,41 m &lt;= h &lt; =0,80m, com fornecimento e assentamento de tampa</v>
          </cell>
          <cell r="G1193" t="str">
            <v>un</v>
          </cell>
          <cell r="H1193">
            <v>5794</v>
          </cell>
          <cell r="I1193">
            <v>248.03</v>
          </cell>
          <cell r="J1193">
            <v>1437085.82</v>
          </cell>
          <cell r="K1193">
            <v>248.06</v>
          </cell>
          <cell r="L1193">
            <v>1437259.64</v>
          </cell>
          <cell r="M1193">
            <v>-173.82</v>
          </cell>
          <cell r="N1193">
            <v>190.79</v>
          </cell>
          <cell r="O1193" t="str">
            <v>-</v>
          </cell>
          <cell r="P1193" t="str">
            <v>-</v>
          </cell>
          <cell r="Q1193" t="str">
            <v>Comp043</v>
          </cell>
          <cell r="R1193">
            <v>0</v>
          </cell>
          <cell r="S1193">
            <v>0</v>
          </cell>
          <cell r="T1193">
            <v>0</v>
          </cell>
          <cell r="U1193">
            <v>0</v>
          </cell>
          <cell r="V1193">
            <v>0</v>
          </cell>
          <cell r="X1193" t="str">
            <v>Caixa Para Ligação Predial De Esgoto Sanitário, Pre-Moldada De Concreto Armado, E=0,07 M, Diâmetro De 0,40M E 0,41 M &lt;= H &lt; =0,80M, Com Fornecimento E Assentamento De Tampa</v>
          </cell>
        </row>
        <row r="1194">
          <cell r="A1194">
            <v>47</v>
          </cell>
          <cell r="B1194">
            <v>2144</v>
          </cell>
          <cell r="C1194">
            <v>0</v>
          </cell>
          <cell r="D1194" t="str">
            <v>S/F</v>
          </cell>
          <cell r="E1194" t="str">
            <v>2.3.2.2</v>
          </cell>
          <cell r="F1194" t="str">
            <v>Caixa para ligação predial de esgoto sanitário, em anel de concreto pre moldado  dn=0,60m, e=5cm, em profundidade de 0,61m ate 0,80m, incluindo tampa de concreto armado com e=0,07m</v>
          </cell>
          <cell r="G1194" t="str">
            <v>un</v>
          </cell>
          <cell r="H1194">
            <v>2899</v>
          </cell>
          <cell r="I1194">
            <v>283.10000000000002</v>
          </cell>
          <cell r="J1194">
            <v>820706.9</v>
          </cell>
          <cell r="K1194">
            <v>283.2</v>
          </cell>
          <cell r="L1194">
            <v>820996.8</v>
          </cell>
          <cell r="M1194">
            <v>-289.89999999999998</v>
          </cell>
          <cell r="N1194">
            <v>217.77</v>
          </cell>
          <cell r="O1194" t="str">
            <v>-</v>
          </cell>
          <cell r="P1194" t="str">
            <v>-</v>
          </cell>
          <cell r="Q1194" t="str">
            <v>Comp044</v>
          </cell>
          <cell r="R1194">
            <v>0</v>
          </cell>
          <cell r="S1194">
            <v>0</v>
          </cell>
          <cell r="T1194">
            <v>0</v>
          </cell>
          <cell r="U1194">
            <v>0</v>
          </cell>
          <cell r="V1194">
            <v>0</v>
          </cell>
          <cell r="X1194" t="str">
            <v>Caixa Para Ligação Predial De Esgoto Sanitário, Em Anel De Concreto Pre Moldado  Dn=0,60M, E=5Cm, Em Profundidade De 0,61M Ate 0,80M, Incluindo Tampa De Concreto Armado Com E=0,07M</v>
          </cell>
        </row>
        <row r="1195">
          <cell r="A1195">
            <v>48</v>
          </cell>
          <cell r="B1195">
            <v>4457</v>
          </cell>
          <cell r="C1195">
            <v>0</v>
          </cell>
          <cell r="D1195" t="str">
            <v>S/F</v>
          </cell>
          <cell r="E1195" t="str">
            <v>12.2.2.1.20</v>
          </cell>
          <cell r="F1195" t="str">
            <v>Caixa de passagem em alvenaria com tampa em concreto e fundo em brita, nas dimensões de 0,3 x 0,3 x 0,3m</v>
          </cell>
          <cell r="G1195" t="str">
            <v>un</v>
          </cell>
          <cell r="H1195">
            <v>24</v>
          </cell>
          <cell r="I1195">
            <v>397.03</v>
          </cell>
          <cell r="J1195">
            <v>9528.7199999999993</v>
          </cell>
          <cell r="K1195">
            <v>396</v>
          </cell>
          <cell r="L1195">
            <v>9504</v>
          </cell>
          <cell r="M1195">
            <v>24.72</v>
          </cell>
          <cell r="N1195">
            <v>305.41000000000003</v>
          </cell>
          <cell r="O1195" t="str">
            <v>-</v>
          </cell>
          <cell r="P1195" t="str">
            <v>-</v>
          </cell>
          <cell r="Q1195" t="str">
            <v>Comp045</v>
          </cell>
          <cell r="R1195">
            <v>0</v>
          </cell>
          <cell r="S1195">
            <v>0</v>
          </cell>
          <cell r="T1195">
            <v>0</v>
          </cell>
          <cell r="U1195">
            <v>0</v>
          </cell>
          <cell r="V1195">
            <v>0</v>
          </cell>
          <cell r="X1195" t="str">
            <v>Caixa De Passagem Em Alvenaria Com Tampa Em Concreto E Fundo Em Brita, Nas Dimensões De 0,3 X 0,3 X 0,3M</v>
          </cell>
        </row>
        <row r="1196">
          <cell r="A1196">
            <v>49</v>
          </cell>
          <cell r="B1196">
            <v>1731</v>
          </cell>
          <cell r="C1196">
            <v>0</v>
          </cell>
          <cell r="D1196" t="str">
            <v>S/F</v>
          </cell>
          <cell r="E1196" t="str">
            <v>15.5.1.41</v>
          </cell>
          <cell r="F1196" t="str">
            <v>Caixa de passagem em alvenaria com tampa em concreto e fundo em brita, nas dimensões de 0,5 x 0,5 x 0,5m</v>
          </cell>
          <cell r="G1196" t="str">
            <v>un</v>
          </cell>
          <cell r="H1196">
            <v>33</v>
          </cell>
          <cell r="I1196">
            <v>477.87</v>
          </cell>
          <cell r="J1196">
            <v>15769.71</v>
          </cell>
          <cell r="K1196">
            <v>476</v>
          </cell>
          <cell r="L1196">
            <v>15708</v>
          </cell>
          <cell r="M1196">
            <v>61.71</v>
          </cell>
          <cell r="N1196">
            <v>367.59</v>
          </cell>
          <cell r="O1196" t="str">
            <v>-</v>
          </cell>
          <cell r="P1196" t="str">
            <v>-</v>
          </cell>
          <cell r="Q1196" t="str">
            <v>Comp046</v>
          </cell>
          <cell r="R1196">
            <v>0</v>
          </cell>
          <cell r="S1196">
            <v>0</v>
          </cell>
          <cell r="T1196">
            <v>0</v>
          </cell>
          <cell r="U1196">
            <v>0</v>
          </cell>
          <cell r="V1196">
            <v>0</v>
          </cell>
          <cell r="X1196" t="str">
            <v>Caixa De Passagem Em Alvenaria Com Tampa Em Concreto E Fundo Em Brita, Nas Dimensões De 0,5 X 0,5 X 0,5M</v>
          </cell>
        </row>
        <row r="1197">
          <cell r="A1197">
            <v>50</v>
          </cell>
          <cell r="B1197">
            <v>2119</v>
          </cell>
          <cell r="C1197">
            <v>0</v>
          </cell>
          <cell r="D1197" t="str">
            <v>S/F</v>
          </cell>
          <cell r="E1197" t="str">
            <v>2.2.1.4</v>
          </cell>
          <cell r="F1197" t="str">
            <v>Caixa para ligação predial de esgoto sanitário, em anel de concreto dn=0,60m, e=7cm, em profundidade de 0,81m ate 1,20m, incluindo tampa de concreto armado com e=0,07m</v>
          </cell>
          <cell r="G1197" t="str">
            <v>un</v>
          </cell>
          <cell r="H1197">
            <v>1447</v>
          </cell>
          <cell r="I1197">
            <v>475.88</v>
          </cell>
          <cell r="J1197">
            <v>688598.36</v>
          </cell>
          <cell r="K1197">
            <v>476.06</v>
          </cell>
          <cell r="L1197">
            <v>688858.82</v>
          </cell>
          <cell r="M1197">
            <v>-260.45999999999998</v>
          </cell>
          <cell r="N1197">
            <v>366.06</v>
          </cell>
          <cell r="O1197" t="str">
            <v>-</v>
          </cell>
          <cell r="P1197" t="str">
            <v>-</v>
          </cell>
          <cell r="Q1197" t="str">
            <v>Comp047</v>
          </cell>
          <cell r="R1197">
            <v>0</v>
          </cell>
          <cell r="S1197">
            <v>0</v>
          </cell>
          <cell r="T1197">
            <v>0</v>
          </cell>
          <cell r="U1197">
            <v>0</v>
          </cell>
          <cell r="V1197">
            <v>0</v>
          </cell>
          <cell r="X1197" t="str">
            <v>Caixa Para Ligação Predial De Esgoto Sanitário, Em Anel De Concreto Dn=0,60M, E=7Cm, Em Profundidade De 0,81M Ate 1,20M, Incluindo Tampa De Concreto Armado Com E=0,07M</v>
          </cell>
        </row>
        <row r="1198">
          <cell r="A1198">
            <v>51</v>
          </cell>
          <cell r="B1198">
            <v>1566</v>
          </cell>
          <cell r="C1198">
            <v>0</v>
          </cell>
          <cell r="D1198" t="str">
            <v>S/F</v>
          </cell>
          <cell r="E1198" t="str">
            <v>14.5.15</v>
          </cell>
          <cell r="F1198" t="str">
            <v>Caixa em tijolo maciço, 120x120 cm, revestida com massa única, com tampão e fundo de concreto armado</v>
          </cell>
          <cell r="G1198" t="str">
            <v>un</v>
          </cell>
          <cell r="H1198">
            <v>4</v>
          </cell>
          <cell r="I1198">
            <v>953.47</v>
          </cell>
          <cell r="J1198">
            <v>3813.88</v>
          </cell>
          <cell r="K1198">
            <v>948.08</v>
          </cell>
          <cell r="L1198">
            <v>3792.32</v>
          </cell>
          <cell r="M1198">
            <v>21.56</v>
          </cell>
          <cell r="N1198">
            <v>733.44</v>
          </cell>
          <cell r="O1198" t="str">
            <v>-</v>
          </cell>
          <cell r="P1198" t="str">
            <v>-</v>
          </cell>
          <cell r="Q1198" t="str">
            <v>Comp048</v>
          </cell>
          <cell r="R1198">
            <v>0</v>
          </cell>
          <cell r="S1198">
            <v>0</v>
          </cell>
          <cell r="T1198">
            <v>0</v>
          </cell>
          <cell r="U1198">
            <v>0</v>
          </cell>
          <cell r="V1198">
            <v>0</v>
          </cell>
          <cell r="X1198" t="str">
            <v>Caixa Em Tijolo Maciço, 120X120 Cm, Revestida Com Massa Única, Com Tampão E Fundo De Concreto Armado</v>
          </cell>
        </row>
        <row r="1199">
          <cell r="A1199">
            <v>52</v>
          </cell>
          <cell r="B1199">
            <v>633</v>
          </cell>
          <cell r="C1199">
            <v>0</v>
          </cell>
          <cell r="D1199" t="str">
            <v>S/F</v>
          </cell>
          <cell r="E1199" t="str">
            <v>7.2.10.2</v>
          </cell>
          <cell r="F1199" t="str">
            <v xml:space="preserve">Caixa p/ Descarga e/ou Ventosa em Alven. Tijolo Maciço, Seção Interna 1,30x1,10m, h&lt;=1,30m, p/ linha principal. c/ 50mm&lt;=dn&lt;=300mm, s/ fornec. mat. hidráulico </v>
          </cell>
          <cell r="G1199" t="str">
            <v>un</v>
          </cell>
          <cell r="H1199">
            <v>4</v>
          </cell>
          <cell r="I1199">
            <v>1252.98</v>
          </cell>
          <cell r="J1199">
            <v>5011.92</v>
          </cell>
          <cell r="K1199">
            <v>1252.3599999999999</v>
          </cell>
          <cell r="L1199">
            <v>5009.4399999999996</v>
          </cell>
          <cell r="M1199">
            <v>2.48</v>
          </cell>
          <cell r="N1199">
            <v>963.83</v>
          </cell>
          <cell r="O1199" t="str">
            <v>-</v>
          </cell>
          <cell r="P1199" t="str">
            <v>-</v>
          </cell>
          <cell r="Q1199" t="str">
            <v>Comp049</v>
          </cell>
          <cell r="R1199">
            <v>0</v>
          </cell>
          <cell r="S1199">
            <v>0</v>
          </cell>
          <cell r="T1199">
            <v>0</v>
          </cell>
          <cell r="U1199">
            <v>0</v>
          </cell>
          <cell r="V1199">
            <v>0</v>
          </cell>
          <cell r="X1199" t="str">
            <v xml:space="preserve">Caixa P/ Descarga E/Ou Ventosa Em Alven. Tijolo Maciço, Seção Interna 1,30X1,10M, H&lt;=1,30M, P/ Linha Principal. C/ 50Mm&lt;=Dn&lt;=300Mm, S/ Fornec. Mat. Hidráulico </v>
          </cell>
        </row>
        <row r="1200">
          <cell r="A1200">
            <v>53</v>
          </cell>
          <cell r="B1200">
            <v>469</v>
          </cell>
          <cell r="C1200">
            <v>0</v>
          </cell>
          <cell r="D1200" t="str">
            <v>S/F</v>
          </cell>
          <cell r="E1200" t="str">
            <v>7.1.9.2</v>
          </cell>
          <cell r="F1200" t="str">
            <v>Caixa de blocos de cimento cheio de concreto com dimensões 1,90x1,50x1,90m com fundo de concreto armado de e=0,10m e tampa de  concreto armado com e=0,08m, drenos de Dn100 L=0,50m PVC cheio de brita 2.</v>
          </cell>
          <cell r="G1200" t="str">
            <v>un</v>
          </cell>
          <cell r="H1200">
            <v>3</v>
          </cell>
          <cell r="I1200">
            <v>1807.49</v>
          </cell>
          <cell r="J1200">
            <v>5422.47</v>
          </cell>
          <cell r="K1200">
            <v>1803.48</v>
          </cell>
          <cell r="L1200">
            <v>5410.44</v>
          </cell>
          <cell r="M1200">
            <v>12.03</v>
          </cell>
          <cell r="N1200">
            <v>1390.38</v>
          </cell>
          <cell r="O1200" t="str">
            <v>-</v>
          </cell>
          <cell r="P1200" t="str">
            <v>-</v>
          </cell>
          <cell r="Q1200" t="str">
            <v>Comp050</v>
          </cell>
          <cell r="R1200">
            <v>0</v>
          </cell>
          <cell r="S1200">
            <v>0</v>
          </cell>
          <cell r="T1200">
            <v>0</v>
          </cell>
          <cell r="U1200">
            <v>0</v>
          </cell>
          <cell r="V1200">
            <v>0</v>
          </cell>
          <cell r="X1200" t="str">
            <v>Caixa De Blocos De Cimento Cheio De Concreto Com Dimensões 1,90X1,50X1,90M Com Fundo De Concreto Armado De E=0,10M E Tampa De  Concreto Armado Com E=0,08M, Drenos De Dn100 L=0,50M Pvc Cheio De Brita 2.</v>
          </cell>
        </row>
        <row r="1201">
          <cell r="A1201">
            <v>54</v>
          </cell>
          <cell r="B1201">
            <v>470</v>
          </cell>
          <cell r="C1201">
            <v>0</v>
          </cell>
          <cell r="D1201" t="str">
            <v>S/F</v>
          </cell>
          <cell r="E1201" t="str">
            <v>7.1.9.3</v>
          </cell>
          <cell r="F1201" t="str">
            <v>Caixa de blocos de cimento com dimensões 2,10x1,90x1,70m com fundo de concreto armado de e=0,10m e tampa de  concreto armado com e=0,07m, drenos de Dn100 L=0,50m PVC cheio de brita 2.</v>
          </cell>
          <cell r="G1201" t="str">
            <v>un</v>
          </cell>
          <cell r="H1201">
            <v>3</v>
          </cell>
          <cell r="I1201">
            <v>2161.73</v>
          </cell>
          <cell r="J1201">
            <v>6485.19</v>
          </cell>
          <cell r="K1201">
            <v>2159.3000000000002</v>
          </cell>
          <cell r="L1201">
            <v>6477.9</v>
          </cell>
          <cell r="M1201">
            <v>7.29</v>
          </cell>
          <cell r="N1201">
            <v>1662.87</v>
          </cell>
          <cell r="O1201" t="str">
            <v>-</v>
          </cell>
          <cell r="P1201" t="str">
            <v>-</v>
          </cell>
          <cell r="Q1201" t="str">
            <v>Comp051</v>
          </cell>
          <cell r="R1201">
            <v>0</v>
          </cell>
          <cell r="S1201">
            <v>0</v>
          </cell>
          <cell r="T1201">
            <v>0</v>
          </cell>
          <cell r="U1201">
            <v>0</v>
          </cell>
          <cell r="V1201">
            <v>0</v>
          </cell>
          <cell r="X1201" t="str">
            <v>Caixa De Blocos De Cimento Com Dimensões 2,10X1,90X1,70M Com Fundo De Concreto Armado De E=0,10M E Tampa De  Concreto Armado Com E=0,07M, Drenos De Dn100 L=0,50M Pvc Cheio De Brita 2.</v>
          </cell>
        </row>
        <row r="1202">
          <cell r="A1202">
            <v>55</v>
          </cell>
          <cell r="B1202">
            <v>1565</v>
          </cell>
          <cell r="C1202">
            <v>0</v>
          </cell>
          <cell r="D1202" t="str">
            <v>S/F</v>
          </cell>
          <cell r="E1202" t="str">
            <v>14.5.14</v>
          </cell>
          <cell r="F1202" t="str">
            <v xml:space="preserve">Calhas de drenagem pluvial para telhado tipo PVC, incluindo calha, bicas e condutos, braçadeiras e fixadores </v>
          </cell>
          <cell r="G1202" t="str">
            <v>m</v>
          </cell>
          <cell r="H1202">
            <v>59</v>
          </cell>
          <cell r="I1202">
            <v>186.62</v>
          </cell>
          <cell r="J1202">
            <v>11010.58</v>
          </cell>
          <cell r="K1202">
            <v>186.92</v>
          </cell>
          <cell r="L1202">
            <v>11028.28</v>
          </cell>
          <cell r="M1202">
            <v>-17.7</v>
          </cell>
          <cell r="N1202">
            <v>143.55000000000001</v>
          </cell>
          <cell r="O1202" t="str">
            <v>-</v>
          </cell>
          <cell r="P1202" t="str">
            <v>-</v>
          </cell>
          <cell r="Q1202" t="str">
            <v>Comp052</v>
          </cell>
          <cell r="R1202">
            <v>0</v>
          </cell>
          <cell r="S1202">
            <v>0</v>
          </cell>
          <cell r="T1202">
            <v>0</v>
          </cell>
          <cell r="U1202">
            <v>0</v>
          </cell>
          <cell r="V1202">
            <v>0</v>
          </cell>
          <cell r="X1202" t="str">
            <v xml:space="preserve">Calhas De Drenagem Pluvial Para Telhado Tipo Pvc, Incluindo Calha, Bicas E Condutos, Braçadeiras E Fixadores </v>
          </cell>
        </row>
        <row r="1203">
          <cell r="A1203">
            <v>56</v>
          </cell>
          <cell r="B1203">
            <v>625</v>
          </cell>
          <cell r="C1203">
            <v>0</v>
          </cell>
          <cell r="D1203" t="str">
            <v>S/F</v>
          </cell>
          <cell r="E1203" t="str">
            <v>7.2.8.3</v>
          </cell>
          <cell r="F1203" t="str">
            <v>Carga mecanizada de rocha em caminhão basculante, incluindo descarga</v>
          </cell>
          <cell r="G1203" t="str">
            <v>m³</v>
          </cell>
          <cell r="H1203">
            <v>3890.16</v>
          </cell>
          <cell r="I1203">
            <v>4.54</v>
          </cell>
          <cell r="J1203">
            <v>17661.32</v>
          </cell>
          <cell r="K1203">
            <v>4.54</v>
          </cell>
          <cell r="L1203">
            <v>17661.32</v>
          </cell>
          <cell r="M1203">
            <v>0</v>
          </cell>
          <cell r="N1203">
            <v>3.49</v>
          </cell>
          <cell r="O1203" t="str">
            <v>-</v>
          </cell>
          <cell r="P1203" t="str">
            <v>-</v>
          </cell>
          <cell r="Q1203" t="str">
            <v>Comp053</v>
          </cell>
          <cell r="R1203">
            <v>0</v>
          </cell>
          <cell r="S1203">
            <v>0</v>
          </cell>
          <cell r="T1203">
            <v>0</v>
          </cell>
          <cell r="U1203">
            <v>0</v>
          </cell>
          <cell r="V1203">
            <v>0</v>
          </cell>
          <cell r="X1203" t="str">
            <v>Carga Mecanizada De Rocha Em Caminhão Basculante, Incluindo Descarga</v>
          </cell>
        </row>
        <row r="1204">
          <cell r="A1204">
            <v>57</v>
          </cell>
          <cell r="B1204">
            <v>174</v>
          </cell>
          <cell r="C1204">
            <v>0</v>
          </cell>
          <cell r="D1204" t="str">
            <v>S/F</v>
          </cell>
          <cell r="E1204" t="str">
            <v>3.6.2</v>
          </cell>
          <cell r="F1204" t="str">
            <v>Carga mecanizada de solo em caminhão basculante, incluindo descarga</v>
          </cell>
          <cell r="G1204" t="str">
            <v>m3</v>
          </cell>
          <cell r="H1204">
            <v>23012.1</v>
          </cell>
          <cell r="I1204">
            <v>0.74</v>
          </cell>
          <cell r="J1204">
            <v>17028.95</v>
          </cell>
          <cell r="K1204">
            <v>0.74</v>
          </cell>
          <cell r="L1204">
            <v>17028.95</v>
          </cell>
          <cell r="M1204">
            <v>0</v>
          </cell>
          <cell r="N1204">
            <v>0.56999999999999995</v>
          </cell>
          <cell r="O1204">
            <v>0.57999999999999996</v>
          </cell>
          <cell r="P1204">
            <v>0.01</v>
          </cell>
          <cell r="Q1204" t="str">
            <v>Comp054</v>
          </cell>
          <cell r="R1204">
            <v>0</v>
          </cell>
          <cell r="S1204" t="str">
            <v>CARGA E DESCARGA MECANICA DE SOLO UTILIZANDO CAMINHAO BASCULANTE 5,0M3/11T E PA CARREGADEIRA SOBRE PNEUS * 105 HP * CAP. 1,72M3.</v>
          </cell>
          <cell r="T1204">
            <v>0</v>
          </cell>
          <cell r="U1204">
            <v>0</v>
          </cell>
          <cell r="V1204">
            <v>0</v>
          </cell>
          <cell r="X1204" t="str">
            <v>Carga Mecanizada De Solo Em Caminhão Basculante, Incluindo Descarga</v>
          </cell>
        </row>
        <row r="1205">
          <cell r="A1205">
            <v>58</v>
          </cell>
          <cell r="B1205">
            <v>165</v>
          </cell>
          <cell r="C1205">
            <v>0</v>
          </cell>
          <cell r="D1205" t="str">
            <v>S/F</v>
          </cell>
          <cell r="E1205" t="str">
            <v>3.4.3.1</v>
          </cell>
          <cell r="F1205" t="str">
            <v>Carga e descarga de tubo, conexões e acessórios de FºFº dúctil ou aço carbono, DN até 300mm.</v>
          </cell>
          <cell r="G1205" t="str">
            <v>ton</v>
          </cell>
          <cell r="H1205">
            <v>379.3</v>
          </cell>
          <cell r="I1205">
            <v>93.38</v>
          </cell>
          <cell r="J1205">
            <v>35419.03</v>
          </cell>
          <cell r="K1205">
            <v>93.38</v>
          </cell>
          <cell r="L1205">
            <v>35419.03</v>
          </cell>
          <cell r="M1205">
            <v>0</v>
          </cell>
          <cell r="N1205">
            <v>71.83</v>
          </cell>
          <cell r="O1205" t="str">
            <v>-</v>
          </cell>
          <cell r="P1205" t="str">
            <v>-</v>
          </cell>
          <cell r="Q1205" t="str">
            <v>Comp055</v>
          </cell>
          <cell r="R1205">
            <v>0</v>
          </cell>
          <cell r="S1205">
            <v>0</v>
          </cell>
          <cell r="T1205">
            <v>0</v>
          </cell>
          <cell r="U1205">
            <v>0</v>
          </cell>
          <cell r="V1205">
            <v>0</v>
          </cell>
          <cell r="X1205" t="str">
            <v>Carga E Descarga De Tubo, Conexões E Acessórios De Fºfº Dúctil Ou Aço Carbono, Dn Até 300Mm.</v>
          </cell>
        </row>
        <row r="1206">
          <cell r="A1206">
            <v>59</v>
          </cell>
          <cell r="B1206">
            <v>166</v>
          </cell>
          <cell r="C1206">
            <v>0</v>
          </cell>
          <cell r="D1206" t="str">
            <v>S/F</v>
          </cell>
          <cell r="E1206" t="str">
            <v>3.4.3.2</v>
          </cell>
          <cell r="F1206" t="str">
            <v>Carga e descarga de tubo, conexões e acessórios de FºFº dúctil ou aço carbono, DN 350 a 600mm</v>
          </cell>
          <cell r="G1206" t="str">
            <v>ton</v>
          </cell>
          <cell r="H1206">
            <v>374.38</v>
          </cell>
          <cell r="I1206">
            <v>245.26</v>
          </cell>
          <cell r="J1206">
            <v>91820.43</v>
          </cell>
          <cell r="K1206">
            <v>245.26</v>
          </cell>
          <cell r="L1206">
            <v>91820.43</v>
          </cell>
          <cell r="M1206">
            <v>0</v>
          </cell>
          <cell r="N1206">
            <v>188.66</v>
          </cell>
          <cell r="O1206" t="str">
            <v>-</v>
          </cell>
          <cell r="P1206" t="str">
            <v>-</v>
          </cell>
          <cell r="Q1206" t="str">
            <v>Comp056</v>
          </cell>
          <cell r="R1206">
            <v>0</v>
          </cell>
          <cell r="S1206">
            <v>0</v>
          </cell>
          <cell r="T1206">
            <v>0</v>
          </cell>
          <cell r="U1206">
            <v>0</v>
          </cell>
          <cell r="V1206">
            <v>0</v>
          </cell>
          <cell r="X1206" t="str">
            <v>Carga E Descarga De Tubo, Conexões E Acessórios De Fºfº Dúctil Ou Aço Carbono, Dn 350 A 600Mm</v>
          </cell>
        </row>
        <row r="1207">
          <cell r="A1207">
            <v>60</v>
          </cell>
          <cell r="B1207">
            <v>4254</v>
          </cell>
          <cell r="C1207">
            <v>0</v>
          </cell>
          <cell r="D1207" t="str">
            <v>S/F</v>
          </cell>
          <cell r="E1207" t="str">
            <v>10.8.2</v>
          </cell>
          <cell r="F1207" t="str">
            <v>Carga e descarga de tubos de concreto DN até 600mm</v>
          </cell>
          <cell r="G1207" t="str">
            <v>m</v>
          </cell>
          <cell r="H1207">
            <v>202</v>
          </cell>
          <cell r="I1207">
            <v>99.31</v>
          </cell>
          <cell r="J1207">
            <v>20060.62</v>
          </cell>
          <cell r="K1207">
            <v>99.3</v>
          </cell>
          <cell r="L1207">
            <v>20058.599999999999</v>
          </cell>
          <cell r="M1207">
            <v>2.02</v>
          </cell>
          <cell r="N1207">
            <v>76.39</v>
          </cell>
          <cell r="O1207" t="str">
            <v>-</v>
          </cell>
          <cell r="P1207" t="str">
            <v>-</v>
          </cell>
          <cell r="Q1207" t="str">
            <v>Comp057</v>
          </cell>
          <cell r="R1207">
            <v>0</v>
          </cell>
          <cell r="S1207">
            <v>0</v>
          </cell>
          <cell r="T1207">
            <v>0</v>
          </cell>
          <cell r="U1207">
            <v>0</v>
          </cell>
          <cell r="V1207">
            <v>0</v>
          </cell>
          <cell r="X1207" t="str">
            <v>Carga E Descarga De Tubos De Concreto Dn Até 600Mm</v>
          </cell>
        </row>
        <row r="1208">
          <cell r="A1208">
            <v>61</v>
          </cell>
          <cell r="B1208">
            <v>2846</v>
          </cell>
          <cell r="C1208">
            <v>0</v>
          </cell>
          <cell r="D1208" t="str">
            <v>S/F</v>
          </cell>
          <cell r="E1208" t="str">
            <v>6.1.10.3</v>
          </cell>
          <cell r="F1208" t="str">
            <v>Carga e descarga de tubos em Concreto Classe A-2  DN 500mm</v>
          </cell>
          <cell r="G1208" t="str">
            <v>m</v>
          </cell>
          <cell r="H1208">
            <v>677.14</v>
          </cell>
          <cell r="I1208">
            <v>99.31</v>
          </cell>
          <cell r="J1208">
            <v>67246.77</v>
          </cell>
          <cell r="K1208">
            <v>99.3</v>
          </cell>
          <cell r="L1208">
            <v>67240</v>
          </cell>
          <cell r="M1208">
            <v>6.77</v>
          </cell>
          <cell r="N1208">
            <v>76.39</v>
          </cell>
          <cell r="O1208" t="str">
            <v>-</v>
          </cell>
          <cell r="P1208" t="str">
            <v>-</v>
          </cell>
          <cell r="Q1208" t="str">
            <v>Comp058</v>
          </cell>
          <cell r="R1208">
            <v>0</v>
          </cell>
          <cell r="S1208">
            <v>0</v>
          </cell>
          <cell r="T1208">
            <v>0</v>
          </cell>
          <cell r="U1208">
            <v>0</v>
          </cell>
          <cell r="V1208">
            <v>0</v>
          </cell>
          <cell r="X1208" t="str">
            <v>Carga E Descarga De Tubos Em Concreto Classe A-2  Dn 500Mm</v>
          </cell>
        </row>
        <row r="1209">
          <cell r="A1209">
            <v>62</v>
          </cell>
          <cell r="B1209">
            <v>3306</v>
          </cell>
          <cell r="C1209">
            <v>0</v>
          </cell>
          <cell r="D1209" t="str">
            <v>S/F</v>
          </cell>
          <cell r="E1209" t="str">
            <v>7.1.10.4</v>
          </cell>
          <cell r="F1209" t="str">
            <v>Carga e descarga de tubos em Concreto Classe A-2  DN 700mm</v>
          </cell>
          <cell r="G1209" t="str">
            <v>m</v>
          </cell>
          <cell r="H1209">
            <v>173.49</v>
          </cell>
          <cell r="I1209">
            <v>123.03</v>
          </cell>
          <cell r="J1209">
            <v>21344.47</v>
          </cell>
          <cell r="K1209">
            <v>123.08</v>
          </cell>
          <cell r="L1209">
            <v>21353.14</v>
          </cell>
          <cell r="M1209">
            <v>-8.67</v>
          </cell>
          <cell r="N1209">
            <v>94.64</v>
          </cell>
          <cell r="O1209" t="str">
            <v>-</v>
          </cell>
          <cell r="P1209" t="str">
            <v>-</v>
          </cell>
          <cell r="Q1209" t="str">
            <v>Comp059</v>
          </cell>
          <cell r="R1209">
            <v>0</v>
          </cell>
          <cell r="S1209">
            <v>0</v>
          </cell>
          <cell r="T1209">
            <v>0</v>
          </cell>
          <cell r="U1209">
            <v>0</v>
          </cell>
          <cell r="V1209">
            <v>0</v>
          </cell>
          <cell r="X1209" t="str">
            <v>Carga E Descarga De Tubos Em Concreto Classe A-2  Dn 700Mm</v>
          </cell>
        </row>
        <row r="1210">
          <cell r="A1210">
            <v>63</v>
          </cell>
          <cell r="B1210">
            <v>2098</v>
          </cell>
          <cell r="C1210">
            <v>0</v>
          </cell>
          <cell r="D1210" t="str">
            <v>S/F</v>
          </cell>
          <cell r="E1210" t="str">
            <v>2.1.10.3</v>
          </cell>
          <cell r="F1210" t="str">
            <v>Carga e descarga de tubos em Concreto Classe A-2  DN 800mm</v>
          </cell>
          <cell r="G1210" t="str">
            <v>m</v>
          </cell>
          <cell r="H1210">
            <v>212.95</v>
          </cell>
          <cell r="I1210">
            <v>123.03</v>
          </cell>
          <cell r="J1210">
            <v>26199.23</v>
          </cell>
          <cell r="K1210">
            <v>123.08</v>
          </cell>
          <cell r="L1210">
            <v>26209.88</v>
          </cell>
          <cell r="M1210">
            <v>-10.65</v>
          </cell>
          <cell r="N1210">
            <v>94.64</v>
          </cell>
          <cell r="O1210" t="str">
            <v>-</v>
          </cell>
          <cell r="P1210" t="str">
            <v>-</v>
          </cell>
          <cell r="Q1210" t="str">
            <v>Comp060</v>
          </cell>
          <cell r="R1210">
            <v>0</v>
          </cell>
          <cell r="S1210">
            <v>0</v>
          </cell>
          <cell r="T1210">
            <v>0</v>
          </cell>
          <cell r="U1210">
            <v>0</v>
          </cell>
          <cell r="V1210">
            <v>0</v>
          </cell>
          <cell r="X1210" t="str">
            <v>Carga E Descarga De Tubos Em Concreto Classe A-2  Dn 800Mm</v>
          </cell>
        </row>
        <row r="1211">
          <cell r="A1211">
            <v>64</v>
          </cell>
          <cell r="B1211">
            <v>2099</v>
          </cell>
          <cell r="C1211">
            <v>0</v>
          </cell>
          <cell r="D1211" t="str">
            <v>S/F</v>
          </cell>
          <cell r="E1211" t="str">
            <v>2.1.10.4</v>
          </cell>
          <cell r="F1211" t="str">
            <v>Carga e descarga de tubos em Concreto Classe A-2  DN 900mm</v>
          </cell>
          <cell r="G1211" t="str">
            <v>m</v>
          </cell>
          <cell r="H1211">
            <v>667.23</v>
          </cell>
          <cell r="I1211">
            <v>201.36</v>
          </cell>
          <cell r="J1211">
            <v>134353.43</v>
          </cell>
          <cell r="K1211">
            <v>201.18</v>
          </cell>
          <cell r="L1211">
            <v>134233.32999999999</v>
          </cell>
          <cell r="M1211">
            <v>120.1</v>
          </cell>
          <cell r="N1211">
            <v>154.88999999999999</v>
          </cell>
          <cell r="O1211" t="str">
            <v>-</v>
          </cell>
          <cell r="P1211" t="str">
            <v>-</v>
          </cell>
          <cell r="Q1211" t="str">
            <v>Comp061</v>
          </cell>
          <cell r="R1211">
            <v>0</v>
          </cell>
          <cell r="S1211">
            <v>0</v>
          </cell>
          <cell r="T1211">
            <v>0</v>
          </cell>
          <cell r="U1211">
            <v>0</v>
          </cell>
          <cell r="V1211">
            <v>0</v>
          </cell>
          <cell r="X1211" t="str">
            <v>Carga E Descarga De Tubos Em Concreto Classe A-2  Dn 900Mm</v>
          </cell>
        </row>
        <row r="1212">
          <cell r="A1212">
            <v>65</v>
          </cell>
          <cell r="B1212">
            <v>2100</v>
          </cell>
          <cell r="C1212">
            <v>0</v>
          </cell>
          <cell r="D1212" t="str">
            <v>S/F</v>
          </cell>
          <cell r="E1212" t="str">
            <v>2.1.10.5</v>
          </cell>
          <cell r="F1212" t="str">
            <v>Carga e descarga de tubos em Concreto Classe A-2  DN 1000mm</v>
          </cell>
          <cell r="G1212" t="str">
            <v>m</v>
          </cell>
          <cell r="H1212">
            <v>549.42999999999995</v>
          </cell>
          <cell r="I1212">
            <v>201.36</v>
          </cell>
          <cell r="J1212">
            <v>110633.22</v>
          </cell>
          <cell r="K1212">
            <v>201.18</v>
          </cell>
          <cell r="L1212">
            <v>110534.32</v>
          </cell>
          <cell r="M1212">
            <v>98.9</v>
          </cell>
          <cell r="N1212">
            <v>154.88999999999999</v>
          </cell>
          <cell r="O1212" t="str">
            <v>-</v>
          </cell>
          <cell r="P1212" t="str">
            <v>-</v>
          </cell>
          <cell r="Q1212" t="str">
            <v>Comp062</v>
          </cell>
          <cell r="R1212">
            <v>0</v>
          </cell>
          <cell r="S1212">
            <v>0</v>
          </cell>
          <cell r="T1212">
            <v>0</v>
          </cell>
          <cell r="U1212">
            <v>0</v>
          </cell>
          <cell r="V1212">
            <v>0</v>
          </cell>
          <cell r="X1212" t="str">
            <v>Carga E Descarga De Tubos Em Concreto Classe A-2  Dn 1000Mm</v>
          </cell>
        </row>
        <row r="1213">
          <cell r="A1213">
            <v>66</v>
          </cell>
          <cell r="B1213">
            <v>611</v>
          </cell>
          <cell r="C1213">
            <v>0</v>
          </cell>
          <cell r="D1213" t="str">
            <v>S/F</v>
          </cell>
          <cell r="E1213" t="str">
            <v>7.2.6.1</v>
          </cell>
          <cell r="F1213" t="str">
            <v>Carga e descarga de tubos PVC Rígido / RPVC, DN até 350mm</v>
          </cell>
          <cell r="G1213" t="str">
            <v>m</v>
          </cell>
          <cell r="H1213">
            <v>214833.61</v>
          </cell>
          <cell r="I1213">
            <v>3.48</v>
          </cell>
          <cell r="J1213">
            <v>747620.96</v>
          </cell>
          <cell r="K1213">
            <v>3.48</v>
          </cell>
          <cell r="L1213">
            <v>747620.96</v>
          </cell>
          <cell r="M1213">
            <v>0</v>
          </cell>
          <cell r="N1213">
            <v>2.68</v>
          </cell>
          <cell r="O1213" t="str">
            <v>-</v>
          </cell>
          <cell r="P1213" t="str">
            <v>-</v>
          </cell>
          <cell r="Q1213" t="str">
            <v>Comp063</v>
          </cell>
          <cell r="R1213">
            <v>0</v>
          </cell>
          <cell r="S1213" t="str">
            <v>ASSENTAMENTO DE TUBOS DE PVC, RPVC, PVC DE FºFº, PRFV P/ ÁGUA COM JUNTA ELÁSTICA - DN 350 MM</v>
          </cell>
          <cell r="T1213" t="str">
            <v>M</v>
          </cell>
          <cell r="U1213">
            <v>2.79</v>
          </cell>
          <cell r="V1213">
            <v>0.11</v>
          </cell>
          <cell r="X1213" t="str">
            <v>Carga E Descarga De Tubos Pvc Rígido / Rpvc, Dn Até 350Mm</v>
          </cell>
        </row>
        <row r="1214">
          <cell r="A1214">
            <v>67</v>
          </cell>
          <cell r="B1214">
            <v>2097</v>
          </cell>
          <cell r="C1214">
            <v>0</v>
          </cell>
          <cell r="D1214" t="str">
            <v>S/F</v>
          </cell>
          <cell r="E1214" t="str">
            <v>2.1.10.2</v>
          </cell>
          <cell r="F1214" t="str">
            <v>Carga e descarga de tubos PVC rigído / RPVC, DN de 400 mm</v>
          </cell>
          <cell r="G1214" t="str">
            <v>m</v>
          </cell>
          <cell r="H1214">
            <v>589.52</v>
          </cell>
          <cell r="I1214">
            <v>5.88</v>
          </cell>
          <cell r="J1214">
            <v>3466.37</v>
          </cell>
          <cell r="K1214">
            <v>5.88</v>
          </cell>
          <cell r="L1214">
            <v>3466.37</v>
          </cell>
          <cell r="M1214">
            <v>0</v>
          </cell>
          <cell r="N1214">
            <v>4.5199999999999996</v>
          </cell>
          <cell r="O1214" t="str">
            <v>-</v>
          </cell>
          <cell r="P1214" t="str">
            <v>-</v>
          </cell>
          <cell r="Q1214" t="str">
            <v>Comp064</v>
          </cell>
          <cell r="R1214">
            <v>0</v>
          </cell>
          <cell r="S1214" t="str">
            <v>ASSENTAMENTO DE TUBOS DE PVC, RPVC, PVC DE FºFº, PRFV P/ ÁGUA COM JUNTA ELÁSTICA - DN 400 MM</v>
          </cell>
          <cell r="T1214" t="str">
            <v>M</v>
          </cell>
          <cell r="U1214">
            <v>4.18</v>
          </cell>
          <cell r="V1214">
            <v>-0.34</v>
          </cell>
          <cell r="X1214" t="str">
            <v>Carga E Descarga De Tubos Pvc Rigído / Rpvc, Dn De 400 Mm</v>
          </cell>
        </row>
        <row r="1215">
          <cell r="A1215">
            <v>68</v>
          </cell>
          <cell r="B1215">
            <v>59</v>
          </cell>
          <cell r="C1215">
            <v>0</v>
          </cell>
          <cell r="D1215" t="str">
            <v>S/F</v>
          </cell>
          <cell r="E1215" t="str">
            <v>2.3.4.1</v>
          </cell>
          <cell r="F1215" t="str">
            <v>Carga e transporte manual horizontal em carro de mão, de materiais a granel, para distâncias até 30m</v>
          </cell>
          <cell r="G1215" t="str">
            <v>m3</v>
          </cell>
          <cell r="H1215">
            <v>9403.85</v>
          </cell>
          <cell r="I1215">
            <v>4.04</v>
          </cell>
          <cell r="J1215">
            <v>37991.550000000003</v>
          </cell>
          <cell r="K1215">
            <v>4.04</v>
          </cell>
          <cell r="L1215">
            <v>37991.550000000003</v>
          </cell>
          <cell r="M1215">
            <v>0</v>
          </cell>
          <cell r="N1215">
            <v>3.11</v>
          </cell>
          <cell r="O1215" t="str">
            <v>-</v>
          </cell>
          <cell r="P1215" t="str">
            <v>-</v>
          </cell>
          <cell r="Q1215" t="str">
            <v>Comp065</v>
          </cell>
          <cell r="R1215">
            <v>0</v>
          </cell>
          <cell r="S1215" t="str">
            <v>TRANSPORTE HORIZONTAL DE MATERIAIS DIVERSOS A 30M</v>
          </cell>
          <cell r="T1215" t="str">
            <v>M3</v>
          </cell>
          <cell r="U1215">
            <v>12.68</v>
          </cell>
          <cell r="V1215">
            <v>9.57</v>
          </cell>
          <cell r="X1215" t="str">
            <v>Carga E Transporte Manual Horizontal Em Carro De Mão, De Materiais A Granel, Para Distâncias Até 30M</v>
          </cell>
        </row>
        <row r="1216">
          <cell r="A1216">
            <v>69</v>
          </cell>
          <cell r="B1216">
            <v>461</v>
          </cell>
          <cell r="C1216">
            <v>0</v>
          </cell>
          <cell r="D1216" t="str">
            <v>S/F</v>
          </cell>
          <cell r="E1216" t="str">
            <v>7.1.7.9</v>
          </cell>
          <cell r="F1216" t="str">
            <v>Carga manual de entulho ou solo em caminhão basculante, incl. descarga</v>
          </cell>
          <cell r="G1216" t="str">
            <v>m³</v>
          </cell>
          <cell r="H1216">
            <v>69.069999999999993</v>
          </cell>
          <cell r="I1216">
            <v>17.77</v>
          </cell>
          <cell r="J1216">
            <v>1227.3699999999999</v>
          </cell>
          <cell r="K1216">
            <v>17.78</v>
          </cell>
          <cell r="L1216">
            <v>1228.06</v>
          </cell>
          <cell r="M1216">
            <v>-0.69</v>
          </cell>
          <cell r="N1216">
            <v>13.67</v>
          </cell>
          <cell r="O1216">
            <v>10.53</v>
          </cell>
          <cell r="P1216">
            <v>-3.14</v>
          </cell>
          <cell r="Q1216" t="str">
            <v>Comp066</v>
          </cell>
          <cell r="R1216">
            <v>0</v>
          </cell>
          <cell r="S1216">
            <v>0</v>
          </cell>
          <cell r="T1216">
            <v>0</v>
          </cell>
          <cell r="U1216">
            <v>0</v>
          </cell>
          <cell r="V1216">
            <v>0</v>
          </cell>
          <cell r="X1216" t="str">
            <v>Carga Manual De Entulho Ou Solo Em Caminhão Basculante, Incl. Descarga</v>
          </cell>
        </row>
        <row r="1217">
          <cell r="A1217">
            <v>70</v>
          </cell>
          <cell r="B1217">
            <v>4272</v>
          </cell>
          <cell r="C1217">
            <v>0</v>
          </cell>
          <cell r="D1217" t="str">
            <v>S/F</v>
          </cell>
          <cell r="E1217" t="str">
            <v>11.4.1</v>
          </cell>
          <cell r="F1217" t="str">
            <v>Cerca c/ 14 fiadas de arame farpado 16 BWG 4" x 4", c/ estacas de concreto pré moldado com pontas inclinadas e dimensões de 0,10 x 0,10 x 3,00m</v>
          </cell>
          <cell r="G1217" t="str">
            <v>m</v>
          </cell>
          <cell r="H1217">
            <v>150</v>
          </cell>
          <cell r="I1217">
            <v>175.37</v>
          </cell>
          <cell r="J1217">
            <v>26305.5</v>
          </cell>
          <cell r="K1217">
            <v>175.74</v>
          </cell>
          <cell r="L1217">
            <v>26361</v>
          </cell>
          <cell r="M1217">
            <v>-55.5</v>
          </cell>
          <cell r="N1217">
            <v>134.9</v>
          </cell>
          <cell r="O1217" t="str">
            <v>-</v>
          </cell>
          <cell r="P1217" t="str">
            <v>-</v>
          </cell>
          <cell r="Q1217" t="str">
            <v>Comp067</v>
          </cell>
          <cell r="R1217">
            <v>0</v>
          </cell>
          <cell r="S1217">
            <v>0</v>
          </cell>
          <cell r="T1217">
            <v>0</v>
          </cell>
          <cell r="U1217">
            <v>0</v>
          </cell>
          <cell r="V1217">
            <v>0</v>
          </cell>
          <cell r="X1217" t="str">
            <v>Cerca C/ 14 Fiadas De Arame Farpado 16 Bwg 4" X 4", C/ Estacas De Concreto Pré Moldado Com Pontas Inclinadas E Dimensões De 0,10 X 0,10 X 3,00M</v>
          </cell>
        </row>
        <row r="1218">
          <cell r="A1218">
            <v>71</v>
          </cell>
          <cell r="B1218">
            <v>481</v>
          </cell>
          <cell r="C1218">
            <v>0</v>
          </cell>
          <cell r="D1218" t="str">
            <v>S/F</v>
          </cell>
          <cell r="E1218" t="str">
            <v>7.2.2.2</v>
          </cell>
          <cell r="F1218" t="str">
            <v>Cerca de proteção com sinalização luminosa (corda luminosa ou sinalizador), para abertura de valas, com montantes e tela PVC, incluindo fornecimento, transporte, instalação e remoção para outro local da obra</v>
          </cell>
          <cell r="G1218" t="str">
            <v>m²</v>
          </cell>
          <cell r="H1218">
            <v>17886.13</v>
          </cell>
          <cell r="I1218">
            <v>17.04</v>
          </cell>
          <cell r="J1218">
            <v>304779.65000000002</v>
          </cell>
          <cell r="K1218">
            <v>17.12</v>
          </cell>
          <cell r="L1218">
            <v>306210.53999999998</v>
          </cell>
          <cell r="M1218">
            <v>-1430.89</v>
          </cell>
          <cell r="N1218">
            <v>13.11</v>
          </cell>
          <cell r="O1218" t="str">
            <v>-</v>
          </cell>
          <cell r="P1218" t="str">
            <v>-</v>
          </cell>
          <cell r="Q1218" t="str">
            <v>Comp068</v>
          </cell>
          <cell r="R1218">
            <v>0</v>
          </cell>
          <cell r="S1218">
            <v>0</v>
          </cell>
          <cell r="T1218">
            <v>0</v>
          </cell>
          <cell r="U1218">
            <v>0</v>
          </cell>
          <cell r="V1218">
            <v>0</v>
          </cell>
          <cell r="X1218" t="str">
            <v>Cerca De Proteção Com Sinalização Luminosa (Corda Luminosa Ou Sinalizador), Para Abertura De Valas, Com Montantes E Tela Pvc, Incluindo Fornecimento, Transporte, Instalação E Remoção Para Outro Local Da Obra</v>
          </cell>
        </row>
        <row r="1219">
          <cell r="A1219">
            <v>72</v>
          </cell>
          <cell r="B1219">
            <v>381</v>
          </cell>
          <cell r="C1219">
            <v>0</v>
          </cell>
          <cell r="D1219" t="str">
            <v>S/F</v>
          </cell>
          <cell r="E1219" t="str">
            <v>7.1.2.1</v>
          </cell>
          <cell r="F1219" t="str">
            <v>Cerca de proteção sem sinalização luminosa para abertura de vala com montantes e tela pvc, incluindo fornecimento, transporte, instalação e remoção para outro local da obra</v>
          </cell>
          <cell r="G1219" t="str">
            <v>m²</v>
          </cell>
          <cell r="H1219">
            <v>27097.81</v>
          </cell>
          <cell r="I1219">
            <v>15.21</v>
          </cell>
          <cell r="J1219">
            <v>412157.69</v>
          </cell>
          <cell r="K1219">
            <v>15.22</v>
          </cell>
          <cell r="L1219">
            <v>412428.66</v>
          </cell>
          <cell r="M1219">
            <v>-270.97000000000003</v>
          </cell>
          <cell r="N1219">
            <v>11.7</v>
          </cell>
          <cell r="O1219" t="str">
            <v>-</v>
          </cell>
          <cell r="P1219" t="str">
            <v>-</v>
          </cell>
          <cell r="Q1219" t="str">
            <v>Comp069</v>
          </cell>
          <cell r="R1219">
            <v>0</v>
          </cell>
          <cell r="S1219">
            <v>0</v>
          </cell>
          <cell r="T1219">
            <v>0</v>
          </cell>
          <cell r="U1219">
            <v>0</v>
          </cell>
          <cell r="V1219">
            <v>0</v>
          </cell>
          <cell r="X1219" t="str">
            <v>Cerca De Proteção Sem Sinalização Luminosa Para Abertura De Vala Com Montantes E Tela Pvc, Incluindo Fornecimento, Transporte, Instalação E Remoção Para Outro Local Da Obra</v>
          </cell>
        </row>
        <row r="1220">
          <cell r="A1220">
            <v>73</v>
          </cell>
          <cell r="B1220">
            <v>67</v>
          </cell>
          <cell r="C1220">
            <v>0</v>
          </cell>
          <cell r="D1220" t="str">
            <v>S/F</v>
          </cell>
          <cell r="E1220" t="str">
            <v>2.3.5.1.5</v>
          </cell>
          <cell r="F1220" t="str">
            <v>Chapisco traço 1:3 (cimento / areia)</v>
          </cell>
          <cell r="G1220" t="str">
            <v>m2</v>
          </cell>
          <cell r="H1220">
            <v>3592.46</v>
          </cell>
          <cell r="I1220">
            <v>4</v>
          </cell>
          <cell r="J1220">
            <v>14369.84</v>
          </cell>
          <cell r="K1220">
            <v>3.99</v>
          </cell>
          <cell r="L1220">
            <v>14333.91</v>
          </cell>
          <cell r="M1220">
            <v>35.93</v>
          </cell>
          <cell r="N1220">
            <v>3.08</v>
          </cell>
          <cell r="O1220">
            <v>3.11</v>
          </cell>
          <cell r="P1220">
            <v>0.03</v>
          </cell>
          <cell r="Q1220" t="str">
            <v>Comp070</v>
          </cell>
          <cell r="R1220">
            <v>0</v>
          </cell>
          <cell r="S1220" t="str">
            <v>CHAPISCO TRACO 1:3 (CIMENTO E AREIA), ESPESSURA 0,5CM, PREPARO MANUAL</v>
          </cell>
          <cell r="T1220">
            <v>0</v>
          </cell>
          <cell r="U1220">
            <v>0</v>
          </cell>
          <cell r="V1220">
            <v>0</v>
          </cell>
          <cell r="X1220" t="str">
            <v>Chapisco Traço 1:3 (Cimento / Areia)</v>
          </cell>
        </row>
        <row r="1221">
          <cell r="A1221">
            <v>74</v>
          </cell>
          <cell r="B1221">
            <v>1550</v>
          </cell>
          <cell r="C1221">
            <v>0</v>
          </cell>
          <cell r="D1221" t="str">
            <v>S/F</v>
          </cell>
          <cell r="E1221" t="str">
            <v>14.4.6</v>
          </cell>
          <cell r="F1221" t="str">
            <v>Cimbramento para edificações</v>
          </cell>
          <cell r="G1221" t="str">
            <v>m2</v>
          </cell>
          <cell r="H1221">
            <v>9597.94</v>
          </cell>
          <cell r="I1221">
            <v>20.059999999999999</v>
          </cell>
          <cell r="J1221">
            <v>192534.67</v>
          </cell>
          <cell r="K1221">
            <v>20.02</v>
          </cell>
          <cell r="L1221">
            <v>192150.75</v>
          </cell>
          <cell r="M1221">
            <v>383.92</v>
          </cell>
          <cell r="N1221">
            <v>15.43</v>
          </cell>
          <cell r="O1221" t="str">
            <v>-</v>
          </cell>
          <cell r="P1221" t="str">
            <v>-</v>
          </cell>
          <cell r="Q1221" t="str">
            <v>Comp071</v>
          </cell>
          <cell r="R1221">
            <v>0</v>
          </cell>
          <cell r="S1221">
            <v>0</v>
          </cell>
          <cell r="T1221">
            <v>0</v>
          </cell>
          <cell r="U1221">
            <v>0</v>
          </cell>
          <cell r="V1221">
            <v>0</v>
          </cell>
          <cell r="X1221" t="str">
            <v>Cimbramento Para Edificações</v>
          </cell>
        </row>
        <row r="1222">
          <cell r="A1222">
            <v>75</v>
          </cell>
          <cell r="B1222">
            <v>69</v>
          </cell>
          <cell r="C1222">
            <v>0</v>
          </cell>
          <cell r="D1222" t="str">
            <v>S/F</v>
          </cell>
          <cell r="E1222" t="str">
            <v>2.3.5.1.7</v>
          </cell>
          <cell r="F1222" t="str">
            <v>Cimentado liso queimado e=2cm, com junta plastica cim/areia 1:4</v>
          </cell>
          <cell r="G1222" t="str">
            <v>m2</v>
          </cell>
          <cell r="H1222">
            <v>310.51</v>
          </cell>
          <cell r="I1222">
            <v>22.98</v>
          </cell>
          <cell r="J1222">
            <v>7135.51</v>
          </cell>
          <cell r="K1222">
            <v>23.26</v>
          </cell>
          <cell r="L1222">
            <v>7222.46</v>
          </cell>
          <cell r="M1222">
            <v>-86.95</v>
          </cell>
          <cell r="N1222">
            <v>17.68</v>
          </cell>
          <cell r="O1222">
            <v>25.1</v>
          </cell>
          <cell r="P1222">
            <v>7.42</v>
          </cell>
          <cell r="Q1222" t="str">
            <v>Comp072</v>
          </cell>
          <cell r="R1222">
            <v>0</v>
          </cell>
          <cell r="S1222" t="str">
            <v>CIMENTADO LISO QUEIMADO E=2CM C/JUNTA BATIDA CIM/AREIA 1:3</v>
          </cell>
          <cell r="T1222">
            <v>0</v>
          </cell>
          <cell r="U1222">
            <v>0</v>
          </cell>
          <cell r="V1222">
            <v>0</v>
          </cell>
          <cell r="X1222" t="str">
            <v>Cimentado Liso Queimado E=2Cm, Com Junta Plastica Cim/Areia 1:4</v>
          </cell>
        </row>
        <row r="1223">
          <cell r="A1223">
            <v>76</v>
          </cell>
          <cell r="B1223">
            <v>322</v>
          </cell>
          <cell r="C1223">
            <v>0</v>
          </cell>
          <cell r="D1223" t="str">
            <v>S/F</v>
          </cell>
          <cell r="E1223" t="str">
            <v>4.8.1.5</v>
          </cell>
          <cell r="F1223" t="str">
            <v>Cobertura c/ telha cerâmica colonial, incluindo madeiramento (apoio em paredes, sem tesoura). Cumeeira, cordão de arremate dos beirais  (lateral) e ultima fiada embocada c/ argamassa Cim/areia 1:8</v>
          </cell>
          <cell r="G1223" t="str">
            <v>m2</v>
          </cell>
          <cell r="H1223">
            <v>603.29999999999995</v>
          </cell>
          <cell r="I1223">
            <v>80.290000000000006</v>
          </cell>
          <cell r="J1223">
            <v>48438.95</v>
          </cell>
          <cell r="K1223">
            <v>80.5</v>
          </cell>
          <cell r="L1223">
            <v>48565.65</v>
          </cell>
          <cell r="M1223">
            <v>-126.7</v>
          </cell>
          <cell r="N1223">
            <v>61.76</v>
          </cell>
          <cell r="O1223" t="str">
            <v>-</v>
          </cell>
          <cell r="P1223" t="str">
            <v>-</v>
          </cell>
          <cell r="Q1223" t="str">
            <v>Comp073</v>
          </cell>
          <cell r="R1223">
            <v>0</v>
          </cell>
          <cell r="S1223">
            <v>0</v>
          </cell>
          <cell r="T1223">
            <v>0</v>
          </cell>
          <cell r="U1223">
            <v>0</v>
          </cell>
          <cell r="V1223">
            <v>0</v>
          </cell>
          <cell r="X1223" t="str">
            <v>Cobertura C/ Telha Cerâmica Colonial, Incluindo Madeiramento (Apoio Em Paredes, Sem Tesoura). Cumeeira, Cordão De Arremate Dos Beirais  (Lateral) E Ultima Fiada Embocada C/ Argamassa Cim/Areia 1:8</v>
          </cell>
        </row>
        <row r="1224">
          <cell r="A1224">
            <v>77</v>
          </cell>
          <cell r="B1224">
            <v>1932</v>
          </cell>
          <cell r="C1224">
            <v>0</v>
          </cell>
          <cell r="D1224" t="str">
            <v>S/F</v>
          </cell>
          <cell r="E1224" t="str">
            <v>18.11.1.3</v>
          </cell>
          <cell r="F1224" t="str">
            <v>Cobertura telha Fibrocimento ondulada 6mm inclusive madeiramento(apoiadas em paredes sem tesouras)</v>
          </cell>
          <cell r="G1224" t="str">
            <v>m2</v>
          </cell>
          <cell r="H1224">
            <v>33</v>
          </cell>
          <cell r="I1224">
            <v>69.11</v>
          </cell>
          <cell r="J1224">
            <v>2280.63</v>
          </cell>
          <cell r="K1224">
            <v>68.61</v>
          </cell>
          <cell r="L1224">
            <v>2264.13</v>
          </cell>
          <cell r="M1224">
            <v>16.5</v>
          </cell>
          <cell r="N1224">
            <v>53.16</v>
          </cell>
          <cell r="O1224">
            <v>24.34</v>
          </cell>
          <cell r="P1224">
            <v>-28.82</v>
          </cell>
          <cell r="Q1224" t="str">
            <v>Comp074</v>
          </cell>
          <cell r="R1224">
            <v>0</v>
          </cell>
          <cell r="S1224">
            <v>0</v>
          </cell>
          <cell r="T1224">
            <v>0</v>
          </cell>
          <cell r="U1224">
            <v>0</v>
          </cell>
          <cell r="V1224">
            <v>0</v>
          </cell>
          <cell r="X1224" t="str">
            <v>Cobertura Telha Fibrocimento Ondulada 6Mm Inclusive Madeiramento(Apoiadas Em Paredes Sem Tesouras)</v>
          </cell>
        </row>
        <row r="1225">
          <cell r="A1225">
            <v>78</v>
          </cell>
          <cell r="B1225">
            <v>63</v>
          </cell>
          <cell r="C1225">
            <v>0</v>
          </cell>
          <cell r="D1225" t="str">
            <v>S/F</v>
          </cell>
          <cell r="E1225" t="str">
            <v>2.3.5.1.1</v>
          </cell>
          <cell r="F1225" t="str">
            <v>Lastro concreto magro</v>
          </cell>
          <cell r="G1225" t="str">
            <v>m3</v>
          </cell>
          <cell r="H1225">
            <v>386.81</v>
          </cell>
          <cell r="I1225">
            <v>442.96</v>
          </cell>
          <cell r="J1225">
            <v>171341.35</v>
          </cell>
          <cell r="K1225">
            <v>454.03</v>
          </cell>
          <cell r="L1225">
            <v>175623.34</v>
          </cell>
          <cell r="M1225">
            <v>-4281.99</v>
          </cell>
          <cell r="N1225">
            <v>340.74</v>
          </cell>
          <cell r="O1225">
            <v>356.69</v>
          </cell>
          <cell r="P1225">
            <v>15.95</v>
          </cell>
          <cell r="Q1225" t="str">
            <v>Comp075</v>
          </cell>
          <cell r="R1225">
            <v>0</v>
          </cell>
          <cell r="S1225" t="str">
            <v>LASTRO DE CONCRETO MAGRO TRACO 1:4:8, ACABAMENTO SARRAFEADO, PREPARO MECANICO</v>
          </cell>
          <cell r="T1225">
            <v>0</v>
          </cell>
          <cell r="U1225">
            <v>0</v>
          </cell>
          <cell r="V1225">
            <v>0</v>
          </cell>
          <cell r="X1225" t="str">
            <v>Lastro Concreto Magro</v>
          </cell>
        </row>
        <row r="1226">
          <cell r="A1226">
            <v>79</v>
          </cell>
          <cell r="B1226">
            <v>345</v>
          </cell>
          <cell r="C1226">
            <v>0</v>
          </cell>
          <cell r="D1226" t="str">
            <v>S/F</v>
          </cell>
          <cell r="E1226" t="str">
            <v>5.4.1</v>
          </cell>
          <cell r="F1226" t="str">
            <v>Concreto estrutural fck = 15 MPA (1:2:3) - prep. c/betoneira</v>
          </cell>
          <cell r="G1226" t="str">
            <v>m³</v>
          </cell>
          <cell r="H1226">
            <v>14.02</v>
          </cell>
          <cell r="I1226">
            <v>465.76</v>
          </cell>
          <cell r="J1226">
            <v>6529.95</v>
          </cell>
          <cell r="K1226">
            <v>466.04</v>
          </cell>
          <cell r="L1226">
            <v>6533.88</v>
          </cell>
          <cell r="M1226">
            <v>-3.93</v>
          </cell>
          <cell r="N1226">
            <v>358.28</v>
          </cell>
          <cell r="O1226">
            <v>360.96</v>
          </cell>
          <cell r="P1226">
            <v>2.68</v>
          </cell>
          <cell r="Q1226" t="str">
            <v>Comp076</v>
          </cell>
          <cell r="R1226">
            <v>0</v>
          </cell>
          <cell r="S1226" t="str">
            <v>CONCRETO ESTRUTURAL FCK=15MPA, VIRADO EM BETONEIRA, NA OBRA, INCLUSIVE APLICAÇÃO E ADENSAMENTO. (CONFORME NBR 6118, PERMITIDO APENAS PARA FUNDAÇÕES)</v>
          </cell>
          <cell r="T1226">
            <v>0</v>
          </cell>
          <cell r="U1226">
            <v>0</v>
          </cell>
          <cell r="V1226">
            <v>0</v>
          </cell>
          <cell r="X1226" t="str">
            <v>Concreto Estrutural Fck = 15 Mpa (1:2:3) - Prep. C/Betoneira</v>
          </cell>
        </row>
        <row r="1227">
          <cell r="A1227">
            <v>80</v>
          </cell>
          <cell r="B1227">
            <v>365</v>
          </cell>
          <cell r="C1227">
            <v>0</v>
          </cell>
          <cell r="D1227" t="str">
            <v>S/F</v>
          </cell>
          <cell r="E1227" t="str">
            <v>6.5.1.2</v>
          </cell>
          <cell r="F1227" t="str">
            <v>Concreto estrutural fck=25Mpa, incluindo fornecimento, lançamento em forma e adensamento.</v>
          </cell>
          <cell r="G1227" t="str">
            <v>m3</v>
          </cell>
          <cell r="H1227">
            <v>78.97</v>
          </cell>
          <cell r="I1227">
            <v>502.16</v>
          </cell>
          <cell r="J1227">
            <v>39655.57</v>
          </cell>
          <cell r="K1227">
            <v>504.24</v>
          </cell>
          <cell r="L1227">
            <v>39819.83</v>
          </cell>
          <cell r="M1227">
            <v>-164.26</v>
          </cell>
          <cell r="N1227">
            <v>386.28</v>
          </cell>
          <cell r="O1227" t="str">
            <v>-</v>
          </cell>
          <cell r="P1227" t="str">
            <v>-</v>
          </cell>
          <cell r="Q1227" t="str">
            <v>Comp077</v>
          </cell>
          <cell r="R1227">
            <v>0</v>
          </cell>
          <cell r="S1227" t="str">
            <v>CONCRETO ESTRUTURAL FCK=25MPA, VIRADO EM BETONEIRA, NA OBRA, SEM LANÇAMENTO</v>
          </cell>
          <cell r="T1227" t="str">
            <v>M3</v>
          </cell>
          <cell r="U1227">
            <v>335.92</v>
          </cell>
          <cell r="V1227">
            <v>-50.36</v>
          </cell>
          <cell r="X1227" t="str">
            <v>Concreto Estrutural Fck=25Mpa, Incluindo Fornecimento, Lançamento Em Forma E Adensamento.</v>
          </cell>
        </row>
        <row r="1228">
          <cell r="A1228">
            <v>81</v>
          </cell>
          <cell r="B1228">
            <v>64</v>
          </cell>
          <cell r="C1228">
            <v>0</v>
          </cell>
          <cell r="D1228" t="str">
            <v>S/F</v>
          </cell>
          <cell r="E1228" t="str">
            <v>2.3.5.1.2</v>
          </cell>
          <cell r="F1228" t="str">
            <v>Concreto estrutural fck=30Mpa, incluindo fornecimento, lançamento em forma e adensamento.</v>
          </cell>
          <cell r="G1228" t="str">
            <v>m3</v>
          </cell>
          <cell r="H1228">
            <v>5019.93</v>
          </cell>
          <cell r="I1228">
            <v>547.91999999999996</v>
          </cell>
          <cell r="J1228">
            <v>2750520.04</v>
          </cell>
          <cell r="K1228">
            <v>548.21</v>
          </cell>
          <cell r="L1228">
            <v>2751975.82</v>
          </cell>
          <cell r="M1228">
            <v>-1455.78</v>
          </cell>
          <cell r="N1228">
            <v>421.48</v>
          </cell>
          <cell r="O1228" t="str">
            <v>-</v>
          </cell>
          <cell r="P1228" t="str">
            <v>-</v>
          </cell>
          <cell r="Q1228" t="str">
            <v>Comp078</v>
          </cell>
          <cell r="R1228">
            <v>0</v>
          </cell>
          <cell r="S1228">
            <v>0</v>
          </cell>
          <cell r="T1228">
            <v>0</v>
          </cell>
          <cell r="U1228">
            <v>0</v>
          </cell>
          <cell r="V1228">
            <v>0</v>
          </cell>
          <cell r="X1228" t="str">
            <v>Concreto Estrutural Fck=30Mpa, Incluindo Fornecimento, Lançamento Em Forma E Adensamento.</v>
          </cell>
        </row>
        <row r="1229">
          <cell r="A1229">
            <v>82</v>
          </cell>
          <cell r="B1229">
            <v>1573</v>
          </cell>
          <cell r="C1229">
            <v>0</v>
          </cell>
          <cell r="D1229" t="str">
            <v>S/F</v>
          </cell>
          <cell r="E1229" t="str">
            <v>14.6.2</v>
          </cell>
          <cell r="F1229" t="str">
            <v>Conjunto de fossa séptica/sumidouro capacidade para 2 m³.</v>
          </cell>
          <cell r="G1229" t="str">
            <v>cj</v>
          </cell>
          <cell r="H1229">
            <v>1</v>
          </cell>
          <cell r="I1229">
            <v>1936.04</v>
          </cell>
          <cell r="J1229">
            <v>1936.04</v>
          </cell>
          <cell r="K1229">
            <v>1936.18</v>
          </cell>
          <cell r="L1229">
            <v>1936.18</v>
          </cell>
          <cell r="M1229">
            <v>-0.14000000000000001</v>
          </cell>
          <cell r="N1229">
            <v>1489.26</v>
          </cell>
          <cell r="O1229" t="str">
            <v>-</v>
          </cell>
          <cell r="P1229" t="str">
            <v>-</v>
          </cell>
          <cell r="Q1229" t="str">
            <v>Comp079</v>
          </cell>
          <cell r="R1229">
            <v>0</v>
          </cell>
          <cell r="S1229" t="str">
            <v>FOSSA SEPTICA EM ALVENARIA DE TIJOLO CERAMICO MACICO DIMENSOES EXTERNAS 1,90X1,10X1,40M, 1.500 LITROS, REVESTIDA INTERNAMENTE COM BARRA LISA, COM TAMPA EM CONCRETO ARMADO COM ESPESSURA 8CM</v>
          </cell>
          <cell r="T1229" t="str">
            <v>UND</v>
          </cell>
          <cell r="U1229">
            <v>1044.26</v>
          </cell>
          <cell r="V1229">
            <v>-445</v>
          </cell>
          <cell r="X1229" t="str">
            <v>Conjunto De Fossa Séptica/Sumidouro Capacidade Para 2 M³.</v>
          </cell>
        </row>
        <row r="1230">
          <cell r="A1230">
            <v>83</v>
          </cell>
          <cell r="B1230">
            <v>643</v>
          </cell>
          <cell r="C1230">
            <v>0</v>
          </cell>
          <cell r="D1230" t="str">
            <v>S/F</v>
          </cell>
          <cell r="E1230" t="str">
            <v>7.2.13.1</v>
          </cell>
          <cell r="F1230" t="str">
            <v>CT c/ TR. JR PVC LP DN 50x1/2'</v>
          </cell>
          <cell r="G1230" t="str">
            <v>pç</v>
          </cell>
          <cell r="H1230">
            <v>4552</v>
          </cell>
          <cell r="I1230">
            <v>11.09</v>
          </cell>
          <cell r="J1230">
            <v>50481.68</v>
          </cell>
          <cell r="K1230">
            <v>11.16</v>
          </cell>
          <cell r="L1230">
            <v>50800.32</v>
          </cell>
          <cell r="M1230">
            <v>-318.64</v>
          </cell>
          <cell r="N1230">
            <v>8.5299999999999994</v>
          </cell>
          <cell r="O1230" t="str">
            <v>-</v>
          </cell>
          <cell r="P1230" t="str">
            <v>-</v>
          </cell>
          <cell r="Q1230" t="str">
            <v>Comp080</v>
          </cell>
          <cell r="R1230">
            <v>0</v>
          </cell>
          <cell r="S1230">
            <v>0</v>
          </cell>
          <cell r="T1230">
            <v>0</v>
          </cell>
          <cell r="U1230">
            <v>0</v>
          </cell>
          <cell r="V1230">
            <v>0</v>
          </cell>
          <cell r="X1230" t="str">
            <v>Ct C/ Tr. Jr Pvc Lp Dn 50X1/2'</v>
          </cell>
        </row>
        <row r="1231">
          <cell r="A1231">
            <v>84</v>
          </cell>
          <cell r="B1231">
            <v>1927</v>
          </cell>
          <cell r="C1231">
            <v>0</v>
          </cell>
          <cell r="D1231" t="str">
            <v>S/F</v>
          </cell>
          <cell r="E1231" t="str">
            <v>18.10.1.1</v>
          </cell>
          <cell r="F1231" t="str">
            <v>Demolição de alvenaria de bloco de concreto, sem reaproveitamento</v>
          </cell>
          <cell r="G1231" t="str">
            <v>m2</v>
          </cell>
          <cell r="H1231">
            <v>21</v>
          </cell>
          <cell r="I1231">
            <v>34.049999999999997</v>
          </cell>
          <cell r="J1231">
            <v>715.05</v>
          </cell>
          <cell r="K1231">
            <v>34</v>
          </cell>
          <cell r="L1231">
            <v>714</v>
          </cell>
          <cell r="M1231">
            <v>1.05</v>
          </cell>
          <cell r="N1231">
            <v>26.19</v>
          </cell>
          <cell r="O1231" t="str">
            <v>-</v>
          </cell>
          <cell r="P1231" t="str">
            <v>-</v>
          </cell>
          <cell r="Q1231" t="str">
            <v>Comp081</v>
          </cell>
          <cell r="R1231">
            <v>0</v>
          </cell>
          <cell r="S1231">
            <v>0</v>
          </cell>
          <cell r="T1231">
            <v>0</v>
          </cell>
          <cell r="U1231">
            <v>0</v>
          </cell>
          <cell r="V1231">
            <v>0</v>
          </cell>
          <cell r="X1231" t="str">
            <v>Demolição De Alvenaria De Bloco De Concreto, Sem Reaproveitamento</v>
          </cell>
        </row>
        <row r="1232">
          <cell r="A1232">
            <v>85</v>
          </cell>
          <cell r="B1232">
            <v>52</v>
          </cell>
          <cell r="C1232">
            <v>0</v>
          </cell>
          <cell r="D1232" t="str">
            <v>S/F</v>
          </cell>
          <cell r="E1232" t="str">
            <v>2.3.1.2</v>
          </cell>
          <cell r="F1232" t="str">
            <v>Demolição manual de alvenaria de bloco cerâmico inclusive remoção e carregamento manual do expurgo</v>
          </cell>
          <cell r="G1232" t="str">
            <v>m2</v>
          </cell>
          <cell r="H1232">
            <v>1008.59</v>
          </cell>
          <cell r="I1232">
            <v>34.049999999999997</v>
          </cell>
          <cell r="J1232">
            <v>34342.480000000003</v>
          </cell>
          <cell r="K1232">
            <v>34</v>
          </cell>
          <cell r="L1232">
            <v>34292.06</v>
          </cell>
          <cell r="M1232">
            <v>50.42</v>
          </cell>
          <cell r="N1232">
            <v>26.19</v>
          </cell>
          <cell r="O1232" t="str">
            <v>-</v>
          </cell>
          <cell r="P1232" t="str">
            <v>-</v>
          </cell>
          <cell r="Q1232" t="str">
            <v>Comp082</v>
          </cell>
          <cell r="R1232">
            <v>0</v>
          </cell>
          <cell r="S1232">
            <v>0</v>
          </cell>
          <cell r="T1232">
            <v>0</v>
          </cell>
          <cell r="U1232">
            <v>0</v>
          </cell>
          <cell r="V1232">
            <v>0</v>
          </cell>
          <cell r="X1232" t="str">
            <v>Demolição Manual De Alvenaria De Bloco Cerâmico Inclusive Remoção E Carregamento Manual Do Expurgo</v>
          </cell>
        </row>
        <row r="1233">
          <cell r="A1233">
            <v>86</v>
          </cell>
          <cell r="B1233">
            <v>473</v>
          </cell>
          <cell r="C1233">
            <v>0</v>
          </cell>
          <cell r="D1233" t="str">
            <v>S/F</v>
          </cell>
          <cell r="E1233" t="str">
            <v>7.1.10.2</v>
          </cell>
          <cell r="F1233" t="str">
            <v>Demoliçao de asfalto</v>
          </cell>
          <cell r="G1233" t="str">
            <v>m³</v>
          </cell>
          <cell r="H1233">
            <v>3109.33</v>
          </cell>
          <cell r="I1233">
            <v>19.34</v>
          </cell>
          <cell r="J1233">
            <v>60134.44</v>
          </cell>
          <cell r="K1233">
            <v>19.45</v>
          </cell>
          <cell r="L1233">
            <v>60476.46</v>
          </cell>
          <cell r="M1233">
            <v>-342.02</v>
          </cell>
          <cell r="N1233">
            <v>14.88</v>
          </cell>
          <cell r="O1233">
            <v>15.83</v>
          </cell>
          <cell r="P1233">
            <v>0.95</v>
          </cell>
          <cell r="Q1233" t="str">
            <v>Comp083</v>
          </cell>
          <cell r="R1233">
            <v>0</v>
          </cell>
          <cell r="S1233" t="str">
            <v>DEMOLICAO DE PAVIMENTACAO ASFALTICA, EXCLUSIVE TRANSPORTE DO MATERIAL RETIRADO</v>
          </cell>
          <cell r="T1233">
            <v>0</v>
          </cell>
          <cell r="U1233">
            <v>0</v>
          </cell>
          <cell r="V1233">
            <v>0</v>
          </cell>
          <cell r="X1233" t="str">
            <v>Demoliçao De Asfalto</v>
          </cell>
        </row>
        <row r="1234">
          <cell r="A1234">
            <v>87</v>
          </cell>
          <cell r="B1234">
            <v>51</v>
          </cell>
          <cell r="C1234">
            <v>0</v>
          </cell>
          <cell r="D1234" t="str">
            <v>S/F</v>
          </cell>
          <cell r="E1234" t="str">
            <v>2.3.1.1</v>
          </cell>
          <cell r="F1234" t="str">
            <v>Demolição de dispositivos de concreto armado</v>
          </cell>
          <cell r="G1234" t="str">
            <v>m3</v>
          </cell>
          <cell r="H1234">
            <v>840.21</v>
          </cell>
          <cell r="I1234">
            <v>405.67</v>
          </cell>
          <cell r="J1234">
            <v>340847.99</v>
          </cell>
          <cell r="K1234">
            <v>406.38</v>
          </cell>
          <cell r="L1234">
            <v>341444.53</v>
          </cell>
          <cell r="M1234">
            <v>-596.54</v>
          </cell>
          <cell r="N1234">
            <v>312.05</v>
          </cell>
          <cell r="O1234" t="str">
            <v>-</v>
          </cell>
          <cell r="P1234" t="str">
            <v>-</v>
          </cell>
          <cell r="Q1234" t="str">
            <v>Comp084</v>
          </cell>
          <cell r="R1234">
            <v>0</v>
          </cell>
          <cell r="S1234">
            <v>0</v>
          </cell>
          <cell r="T1234">
            <v>0</v>
          </cell>
          <cell r="U1234">
            <v>0</v>
          </cell>
          <cell r="V1234">
            <v>0</v>
          </cell>
          <cell r="X1234" t="str">
            <v>Demolição De Dispositivos De Concreto Armado</v>
          </cell>
        </row>
        <row r="1235">
          <cell r="A1235">
            <v>88</v>
          </cell>
          <cell r="B1235">
            <v>472</v>
          </cell>
          <cell r="C1235">
            <v>0</v>
          </cell>
          <cell r="D1235" t="str">
            <v>S/F</v>
          </cell>
          <cell r="E1235" t="str">
            <v>7.1.10.1</v>
          </cell>
          <cell r="F1235" t="str">
            <v>Demoliçao de passeio em concreto simples</v>
          </cell>
          <cell r="G1235" t="str">
            <v>m²</v>
          </cell>
          <cell r="H1235">
            <v>4285.51</v>
          </cell>
          <cell r="I1235">
            <v>13.62</v>
          </cell>
          <cell r="J1235">
            <v>58368.639999999999</v>
          </cell>
          <cell r="K1235">
            <v>13.62</v>
          </cell>
          <cell r="L1235">
            <v>58368.639999999999</v>
          </cell>
          <cell r="M1235">
            <v>0</v>
          </cell>
          <cell r="N1235">
            <v>10.48</v>
          </cell>
          <cell r="O1235" t="str">
            <v>-</v>
          </cell>
          <cell r="P1235" t="str">
            <v>-</v>
          </cell>
          <cell r="Q1235" t="str">
            <v>Comp085</v>
          </cell>
          <cell r="R1235">
            <v>0</v>
          </cell>
          <cell r="S1235">
            <v>0</v>
          </cell>
          <cell r="T1235">
            <v>0</v>
          </cell>
          <cell r="U1235">
            <v>0</v>
          </cell>
          <cell r="V1235">
            <v>0</v>
          </cell>
          <cell r="X1235" t="str">
            <v>Demoliçao De Passeio Em Concreto Simples</v>
          </cell>
        </row>
        <row r="1236">
          <cell r="A1236">
            <v>89</v>
          </cell>
          <cell r="B1236">
            <v>53</v>
          </cell>
          <cell r="C1236">
            <v>0</v>
          </cell>
          <cell r="D1236" t="str">
            <v>S/F</v>
          </cell>
          <cell r="E1236" t="str">
            <v>2.3.1.3</v>
          </cell>
          <cell r="F1236" t="str">
            <v>Demolição de reboco</v>
          </cell>
          <cell r="G1236" t="str">
            <v>m2</v>
          </cell>
          <cell r="H1236">
            <v>636.25</v>
          </cell>
          <cell r="I1236">
            <v>5.33</v>
          </cell>
          <cell r="J1236">
            <v>3391.21</v>
          </cell>
          <cell r="K1236">
            <v>5.34</v>
          </cell>
          <cell r="L1236">
            <v>3397.57</v>
          </cell>
          <cell r="M1236">
            <v>-6.36</v>
          </cell>
          <cell r="N1236">
            <v>4.0999999999999996</v>
          </cell>
          <cell r="O1236" t="str">
            <v>-</v>
          </cell>
          <cell r="P1236" t="str">
            <v>-</v>
          </cell>
          <cell r="Q1236" t="str">
            <v>Comp086</v>
          </cell>
          <cell r="R1236">
            <v>0</v>
          </cell>
          <cell r="S1236">
            <v>0</v>
          </cell>
          <cell r="T1236">
            <v>0</v>
          </cell>
          <cell r="U1236">
            <v>0</v>
          </cell>
          <cell r="V1236">
            <v>0</v>
          </cell>
          <cell r="X1236" t="str">
            <v>Demolição De Reboco</v>
          </cell>
        </row>
        <row r="1237">
          <cell r="A1237">
            <v>90</v>
          </cell>
          <cell r="B1237">
            <v>4264</v>
          </cell>
          <cell r="C1237">
            <v>0</v>
          </cell>
          <cell r="D1237" t="str">
            <v>S/F</v>
          </cell>
          <cell r="E1237" t="str">
            <v>11.1.1</v>
          </cell>
          <cell r="F1237" t="str">
            <v>Desmatamento e Limpeza Mecanizada do terreno com Trator, incluindo raspagem, juntamento e queima do material, sem corte de Árvores</v>
          </cell>
          <cell r="G1237" t="str">
            <v>m2</v>
          </cell>
          <cell r="H1237">
            <v>15000</v>
          </cell>
          <cell r="I1237">
            <v>0.35</v>
          </cell>
          <cell r="J1237">
            <v>5250</v>
          </cell>
          <cell r="K1237">
            <v>0.35</v>
          </cell>
          <cell r="L1237">
            <v>5250</v>
          </cell>
          <cell r="M1237">
            <v>0</v>
          </cell>
          <cell r="N1237">
            <v>0.27</v>
          </cell>
          <cell r="O1237" t="str">
            <v>-</v>
          </cell>
          <cell r="P1237" t="str">
            <v>-</v>
          </cell>
          <cell r="Q1237" t="str">
            <v>Comp087</v>
          </cell>
          <cell r="R1237">
            <v>0</v>
          </cell>
          <cell r="S1237">
            <v>0</v>
          </cell>
          <cell r="T1237">
            <v>0</v>
          </cell>
          <cell r="U1237">
            <v>0</v>
          </cell>
          <cell r="V1237">
            <v>0</v>
          </cell>
          <cell r="X1237" t="str">
            <v>Desmatamento E Limpeza Mecanizada Do Terreno Com Trator, Incluindo Raspagem, Juntamento E Queima Do Material, Sem Corte De Árvores</v>
          </cell>
        </row>
        <row r="1238">
          <cell r="A1238">
            <v>91</v>
          </cell>
          <cell r="B1238">
            <v>181</v>
          </cell>
          <cell r="C1238">
            <v>0</v>
          </cell>
          <cell r="D1238" t="str">
            <v>S/F</v>
          </cell>
          <cell r="E1238" t="str">
            <v>3.7.1.4</v>
          </cell>
          <cell r="F1238" t="str">
            <v>Enchimento de piramide em tijolo maciço (concreto 15 MPA)</v>
          </cell>
          <cell r="G1238" t="str">
            <v>m³</v>
          </cell>
          <cell r="H1238">
            <v>291.08</v>
          </cell>
          <cell r="I1238">
            <v>466</v>
          </cell>
          <cell r="J1238">
            <v>135643.28</v>
          </cell>
          <cell r="K1238">
            <v>466.04</v>
          </cell>
          <cell r="L1238">
            <v>135654.92000000001</v>
          </cell>
          <cell r="M1238">
            <v>-11.64</v>
          </cell>
          <cell r="N1238">
            <v>358.46</v>
          </cell>
          <cell r="O1238" t="str">
            <v>-</v>
          </cell>
          <cell r="P1238" t="str">
            <v>-</v>
          </cell>
          <cell r="Q1238" t="str">
            <v>Comp088</v>
          </cell>
          <cell r="R1238">
            <v>0</v>
          </cell>
          <cell r="S1238">
            <v>0</v>
          </cell>
          <cell r="T1238">
            <v>0</v>
          </cell>
          <cell r="U1238">
            <v>0</v>
          </cell>
          <cell r="V1238">
            <v>0</v>
          </cell>
          <cell r="X1238" t="str">
            <v>Enchimento De Piramide Em Tijolo Maciço (Concreto 15 Mpa)</v>
          </cell>
        </row>
        <row r="1239">
          <cell r="A1239">
            <v>92</v>
          </cell>
          <cell r="B1239">
            <v>4133</v>
          </cell>
          <cell r="C1239">
            <v>0</v>
          </cell>
          <cell r="D1239" t="str">
            <v>S/F</v>
          </cell>
          <cell r="E1239" t="str">
            <v>10.4.2</v>
          </cell>
          <cell r="F1239" t="str">
            <v xml:space="preserve">Escada do tipo piscina em tubo de ferro galvanizado com guarda corpo metálico para reservatório, inclisive todos os elementos para sua fixação. (fornecimento e montagem) </v>
          </cell>
          <cell r="G1239" t="str">
            <v>m</v>
          </cell>
          <cell r="H1239">
            <v>14</v>
          </cell>
          <cell r="I1239">
            <v>239.66</v>
          </cell>
          <cell r="J1239">
            <v>3355.24</v>
          </cell>
          <cell r="K1239">
            <v>239.74</v>
          </cell>
          <cell r="L1239">
            <v>3356.36</v>
          </cell>
          <cell r="M1239">
            <v>-1.1200000000000001</v>
          </cell>
          <cell r="N1239">
            <v>184.35</v>
          </cell>
          <cell r="O1239" t="str">
            <v>-</v>
          </cell>
          <cell r="P1239" t="str">
            <v>-</v>
          </cell>
          <cell r="Q1239" t="str">
            <v>Comp089</v>
          </cell>
          <cell r="R1239">
            <v>0</v>
          </cell>
          <cell r="S1239">
            <v>0</v>
          </cell>
          <cell r="T1239">
            <v>0</v>
          </cell>
          <cell r="U1239">
            <v>0</v>
          </cell>
          <cell r="V1239">
            <v>0</v>
          </cell>
          <cell r="X1239" t="str">
            <v xml:space="preserve">Escada Do Tipo Piscina Em Tubo De Ferro Galvanizado Com Guarda Corpo Metálico Para Reservatório, Inclisive Todos Os Elementos Para Sua Fixação. (Fornecimento E Montagem) </v>
          </cell>
        </row>
        <row r="1240">
          <cell r="A1240">
            <v>93</v>
          </cell>
          <cell r="B1240">
            <v>1881</v>
          </cell>
          <cell r="C1240">
            <v>0</v>
          </cell>
          <cell r="D1240" t="str">
            <v>S/F</v>
          </cell>
          <cell r="E1240" t="str">
            <v>17.4.4.6</v>
          </cell>
          <cell r="F1240" t="str">
            <v xml:space="preserve">Escada tipo marinheiro com degraus e guarda corpo em aço galvanizado, gradil em aço </v>
          </cell>
          <cell r="G1240" t="str">
            <v>m</v>
          </cell>
          <cell r="H1240">
            <v>12</v>
          </cell>
          <cell r="I1240">
            <v>185.03</v>
          </cell>
          <cell r="J1240">
            <v>2220.36</v>
          </cell>
          <cell r="K1240">
            <v>185.25</v>
          </cell>
          <cell r="L1240">
            <v>2223</v>
          </cell>
          <cell r="M1240">
            <v>-2.64</v>
          </cell>
          <cell r="N1240">
            <v>142.33000000000001</v>
          </cell>
          <cell r="O1240" t="str">
            <v>-</v>
          </cell>
          <cell r="P1240" t="str">
            <v>-</v>
          </cell>
          <cell r="Q1240" t="str">
            <v>Comp090</v>
          </cell>
          <cell r="R1240" t="str">
            <v>74194/001</v>
          </cell>
          <cell r="S1240" t="str">
            <v>ESCADA TIPO MARINHEIRO EM TUBO ACO GALVANIZADO 1 1/2" 5 DEGRAUS</v>
          </cell>
          <cell r="T1240" t="str">
            <v>M</v>
          </cell>
          <cell r="U1240">
            <v>144.30000000000001</v>
          </cell>
          <cell r="V1240">
            <v>1.97</v>
          </cell>
          <cell r="X1240" t="str">
            <v xml:space="preserve">Escada Tipo Marinheiro Com Degraus E Guarda Corpo Em Aço Galvanizado, Gradil Em Aço </v>
          </cell>
        </row>
        <row r="1241">
          <cell r="A1241">
            <v>94</v>
          </cell>
          <cell r="B1241">
            <v>456</v>
          </cell>
          <cell r="C1241">
            <v>0</v>
          </cell>
          <cell r="D1241" t="str">
            <v>S/F</v>
          </cell>
          <cell r="E1241" t="str">
            <v>7.1.7.4</v>
          </cell>
          <cell r="F1241" t="str">
            <v>Escavação de valas em rocha sã, executada entre as profundidades de 0 a 2,00m com uso de explosivo, incluindo proteção</v>
          </cell>
          <cell r="G1241" t="str">
            <v>m³</v>
          </cell>
          <cell r="H1241">
            <v>1015.92</v>
          </cell>
          <cell r="I1241">
            <v>191.05</v>
          </cell>
          <cell r="J1241">
            <v>194091.51</v>
          </cell>
          <cell r="K1241">
            <v>191.06</v>
          </cell>
          <cell r="L1241">
            <v>194101.67</v>
          </cell>
          <cell r="M1241">
            <v>-10.16</v>
          </cell>
          <cell r="N1241">
            <v>146.96</v>
          </cell>
          <cell r="O1241" t="str">
            <v>-</v>
          </cell>
          <cell r="P1241" t="str">
            <v>-</v>
          </cell>
          <cell r="Q1241" t="str">
            <v>Comp091</v>
          </cell>
          <cell r="R1241">
            <v>0</v>
          </cell>
          <cell r="S1241">
            <v>0</v>
          </cell>
          <cell r="T1241">
            <v>0</v>
          </cell>
          <cell r="U1241">
            <v>0</v>
          </cell>
          <cell r="V1241">
            <v>0</v>
          </cell>
          <cell r="X1241" t="str">
            <v>Escavação De Valas Em Rocha Sã, Executada Entre As Profundidades De 0 A 2,00M Com Uso De Explosivo, Incluindo Proteção</v>
          </cell>
        </row>
        <row r="1242">
          <cell r="A1242">
            <v>95</v>
          </cell>
          <cell r="B1242">
            <v>2023</v>
          </cell>
          <cell r="C1242">
            <v>0</v>
          </cell>
          <cell r="D1242" t="str">
            <v>S/F</v>
          </cell>
          <cell r="E1242" t="str">
            <v>2.1.3.12</v>
          </cell>
          <cell r="F1242" t="str">
            <v>Escavação de valas em rocha sã, executada entre as profundidades de 0 a 4,00m com uso de explosivo, incluindo proteção</v>
          </cell>
          <cell r="G1242" t="str">
            <v>m3</v>
          </cell>
          <cell r="H1242">
            <v>1043.81</v>
          </cell>
          <cell r="I1242">
            <v>313.45999999999998</v>
          </cell>
          <cell r="J1242">
            <v>327192.68</v>
          </cell>
          <cell r="K1242">
            <v>313.45999999999998</v>
          </cell>
          <cell r="L1242">
            <v>327192.68</v>
          </cell>
          <cell r="M1242">
            <v>0</v>
          </cell>
          <cell r="N1242">
            <v>241.12</v>
          </cell>
          <cell r="O1242" t="str">
            <v>-</v>
          </cell>
          <cell r="P1242" t="str">
            <v>-</v>
          </cell>
          <cell r="Q1242" t="str">
            <v>Comp092</v>
          </cell>
          <cell r="R1242">
            <v>0</v>
          </cell>
          <cell r="S1242">
            <v>0</v>
          </cell>
          <cell r="T1242">
            <v>0</v>
          </cell>
          <cell r="U1242">
            <v>0</v>
          </cell>
          <cell r="V1242">
            <v>0</v>
          </cell>
          <cell r="X1242" t="str">
            <v>Escavação De Valas Em Rocha Sã, Executada Entre As Profundidades De 0 A 4,00M Com Uso De Explosivo, Incluindo Proteção</v>
          </cell>
        </row>
        <row r="1243">
          <cell r="A1243">
            <v>96</v>
          </cell>
          <cell r="B1243">
            <v>2024</v>
          </cell>
          <cell r="C1243">
            <v>0</v>
          </cell>
          <cell r="D1243" t="str">
            <v>S/F</v>
          </cell>
          <cell r="E1243" t="str">
            <v>2.1.3.13</v>
          </cell>
          <cell r="F1243" t="str">
            <v>Escavação de valas em rocha sã, executada entre as profundidades de 0 a 6,00m com uso de explosivo incluindo proteção</v>
          </cell>
          <cell r="G1243" t="str">
            <v>m3</v>
          </cell>
          <cell r="H1243">
            <v>1054.26</v>
          </cell>
          <cell r="I1243">
            <v>412.62</v>
          </cell>
          <cell r="J1243">
            <v>435008.76</v>
          </cell>
          <cell r="K1243">
            <v>412.88</v>
          </cell>
          <cell r="L1243">
            <v>435282.86</v>
          </cell>
          <cell r="M1243">
            <v>-274.10000000000002</v>
          </cell>
          <cell r="N1243">
            <v>317.39999999999998</v>
          </cell>
          <cell r="O1243" t="str">
            <v>-</v>
          </cell>
          <cell r="P1243" t="str">
            <v>-</v>
          </cell>
          <cell r="Q1243" t="str">
            <v>Comp093</v>
          </cell>
          <cell r="R1243">
            <v>0</v>
          </cell>
          <cell r="S1243">
            <v>0</v>
          </cell>
          <cell r="T1243">
            <v>0</v>
          </cell>
          <cell r="U1243">
            <v>0</v>
          </cell>
          <cell r="V1243">
            <v>0</v>
          </cell>
          <cell r="X1243" t="str">
            <v>Escavação De Valas Em Rocha Sã, Executada Entre As Profundidades De 0 A 6,00M Com Uso De Explosivo Incluindo Proteção</v>
          </cell>
        </row>
        <row r="1244">
          <cell r="A1244">
            <v>97</v>
          </cell>
          <cell r="B1244">
            <v>338</v>
          </cell>
          <cell r="C1244">
            <v>0</v>
          </cell>
          <cell r="D1244" t="str">
            <v>S/F</v>
          </cell>
          <cell r="E1244" t="str">
            <v>5.2.2</v>
          </cell>
          <cell r="F1244" t="str">
            <v>Escav. manual de pocos e cavas de fundação em solo de 1a cat. executada c/ profund. ate 1,50m</v>
          </cell>
          <cell r="G1244" t="str">
            <v>m³</v>
          </cell>
          <cell r="H1244">
            <v>683.66</v>
          </cell>
          <cell r="I1244">
            <v>21.75</v>
          </cell>
          <cell r="J1244">
            <v>14869.6</v>
          </cell>
          <cell r="K1244">
            <v>21.75</v>
          </cell>
          <cell r="L1244">
            <v>14869.6</v>
          </cell>
          <cell r="M1244">
            <v>0</v>
          </cell>
          <cell r="N1244">
            <v>16.73</v>
          </cell>
          <cell r="O1244" t="str">
            <v>-</v>
          </cell>
          <cell r="P1244" t="str">
            <v>-</v>
          </cell>
          <cell r="Q1244" t="str">
            <v>Comp094</v>
          </cell>
          <cell r="R1244">
            <v>0</v>
          </cell>
          <cell r="S1244">
            <v>0</v>
          </cell>
          <cell r="T1244">
            <v>0</v>
          </cell>
          <cell r="U1244">
            <v>0</v>
          </cell>
          <cell r="V1244">
            <v>0</v>
          </cell>
          <cell r="X1244" t="str">
            <v>Escav. Manual De Pocos E Cavas De Fundação Em Solo De 1A Cat. Executada C/ Profund. Ate 1,50M</v>
          </cell>
        </row>
        <row r="1245">
          <cell r="A1245">
            <v>98</v>
          </cell>
          <cell r="B1245">
            <v>453</v>
          </cell>
          <cell r="C1245">
            <v>0</v>
          </cell>
          <cell r="D1245" t="str">
            <v>S/F</v>
          </cell>
          <cell r="E1245" t="str">
            <v>7.1.7.1</v>
          </cell>
          <cell r="F1245" t="str">
            <v>Escavação Manual de valas em solo de 1ª categoria executada com profundidade ate 1,50m.</v>
          </cell>
          <cell r="G1245" t="str">
            <v>m³</v>
          </cell>
          <cell r="H1245">
            <v>3542.79</v>
          </cell>
          <cell r="I1245">
            <v>21.75</v>
          </cell>
          <cell r="J1245">
            <v>77055.679999999993</v>
          </cell>
          <cell r="K1245">
            <v>21.75</v>
          </cell>
          <cell r="L1245">
            <v>77055.679999999993</v>
          </cell>
          <cell r="M1245">
            <v>0</v>
          </cell>
          <cell r="N1245">
            <v>16.73</v>
          </cell>
          <cell r="O1245">
            <v>18.489999999999998</v>
          </cell>
          <cell r="P1245">
            <v>1.76</v>
          </cell>
          <cell r="Q1245" t="str">
            <v>Comp095</v>
          </cell>
          <cell r="R1245">
            <v>0</v>
          </cell>
          <cell r="S1245" t="str">
            <v>ESCAVACAO MANUAL DE VALA EM  MATERIAL DE 1A CATEGORIA ATE 1,5M EXCLUINDO ESGOTAMENTO / ESCORAMENTO</v>
          </cell>
          <cell r="T1245">
            <v>0</v>
          </cell>
          <cell r="U1245">
            <v>0</v>
          </cell>
          <cell r="V1245">
            <v>0</v>
          </cell>
          <cell r="X1245" t="str">
            <v>Escavação Manual De Valas Em Solo De 1ª Categoria Executada Com Profundidade Ate 1,50M.</v>
          </cell>
        </row>
        <row r="1246">
          <cell r="A1246">
            <v>99</v>
          </cell>
          <cell r="B1246">
            <v>2013</v>
          </cell>
          <cell r="C1246">
            <v>0</v>
          </cell>
          <cell r="D1246" t="str">
            <v>S/F</v>
          </cell>
          <cell r="E1246" t="str">
            <v>2.1.3.2</v>
          </cell>
          <cell r="F1246" t="str">
            <v>Escavação manual de valas em solo de 1ª categoria executada entre as profundidades de 1,51 e 3,00m</v>
          </cell>
          <cell r="G1246" t="str">
            <v>m3</v>
          </cell>
          <cell r="H1246">
            <v>1043.81</v>
          </cell>
          <cell r="I1246">
            <v>27.96</v>
          </cell>
          <cell r="J1246">
            <v>29184.92</v>
          </cell>
          <cell r="K1246">
            <v>27.98</v>
          </cell>
          <cell r="L1246">
            <v>29205.8</v>
          </cell>
          <cell r="M1246">
            <v>-20.88</v>
          </cell>
          <cell r="N1246">
            <v>21.51</v>
          </cell>
          <cell r="O1246">
            <v>23.78</v>
          </cell>
          <cell r="P1246">
            <v>2.27</v>
          </cell>
          <cell r="Q1246" t="str">
            <v>Comp096</v>
          </cell>
          <cell r="R1246">
            <v>0</v>
          </cell>
          <cell r="S1246" t="str">
            <v>ESCAVACAO MANUAL DE VALA EM  MATERIAL DE 1A CATEGORIA  DE 1,5 ATE 3M EXCLUINDO ESGOTAMENTO / ESCORAMENTO</v>
          </cell>
          <cell r="T1246">
            <v>0</v>
          </cell>
          <cell r="U1246">
            <v>0</v>
          </cell>
          <cell r="V1246">
            <v>0</v>
          </cell>
          <cell r="X1246" t="str">
            <v>Escavação Manual De Valas Em Solo De 1ª Categoria Executada Entre As Profundidades De 1,51 E 3,00M</v>
          </cell>
        </row>
        <row r="1247">
          <cell r="A1247">
            <v>100</v>
          </cell>
          <cell r="B1247">
            <v>2014</v>
          </cell>
          <cell r="C1247">
            <v>0</v>
          </cell>
          <cell r="D1247" t="str">
            <v>S/F</v>
          </cell>
          <cell r="E1247" t="str">
            <v>2.1.3.3</v>
          </cell>
          <cell r="F1247" t="str">
            <v>Escavação manual de valas - esgoto - em solo de 2ª categoria executada com profundade ate 1,50m</v>
          </cell>
          <cell r="G1247" t="str">
            <v>m3</v>
          </cell>
          <cell r="H1247">
            <v>1436.59</v>
          </cell>
          <cell r="I1247">
            <v>35.43</v>
          </cell>
          <cell r="J1247">
            <v>50898.38</v>
          </cell>
          <cell r="K1247">
            <v>35.4</v>
          </cell>
          <cell r="L1247">
            <v>50855.28</v>
          </cell>
          <cell r="M1247">
            <v>43.1</v>
          </cell>
          <cell r="N1247">
            <v>27.25</v>
          </cell>
          <cell r="O1247">
            <v>39.630000000000003</v>
          </cell>
          <cell r="P1247">
            <v>12.38</v>
          </cell>
          <cell r="Q1247" t="str">
            <v>Comp097</v>
          </cell>
          <cell r="R1247">
            <v>0</v>
          </cell>
          <cell r="S1247" t="str">
            <v>ESCAVAÇÃO MANUAL DE VALA, A FRIO,  EM MATERIAL DE 2A CATEGORIA (MOLEDO OU ROCHA DECOMPOSTA) ATÉ 1,50M</v>
          </cell>
          <cell r="T1247">
            <v>0</v>
          </cell>
          <cell r="U1247">
            <v>0</v>
          </cell>
          <cell r="V1247">
            <v>0</v>
          </cell>
          <cell r="X1247" t="str">
            <v>Escavação Manual De Valas - Esgoto - Em Solo De 2ª Categoria Executada Com Profundade Ate 1,50M</v>
          </cell>
        </row>
        <row r="1248">
          <cell r="A1248">
            <v>101</v>
          </cell>
          <cell r="B1248">
            <v>2015</v>
          </cell>
          <cell r="C1248">
            <v>0</v>
          </cell>
          <cell r="D1248" t="str">
            <v>S/F</v>
          </cell>
          <cell r="E1248" t="str">
            <v>2.1.3.4</v>
          </cell>
          <cell r="F1248" t="str">
            <v>Escavação manual de valas - esgoto - em solo de 2ª categoria executada entre as profundidades de 1,51 e 3,00m</v>
          </cell>
          <cell r="G1248" t="str">
            <v>m3</v>
          </cell>
          <cell r="H1248">
            <v>695.89</v>
          </cell>
          <cell r="I1248">
            <v>49.4</v>
          </cell>
          <cell r="J1248">
            <v>34376.959999999999</v>
          </cell>
          <cell r="K1248">
            <v>49.6</v>
          </cell>
          <cell r="L1248">
            <v>34516.14</v>
          </cell>
          <cell r="M1248">
            <v>-139.18</v>
          </cell>
          <cell r="N1248">
            <v>38</v>
          </cell>
          <cell r="O1248" t="str">
            <v>-</v>
          </cell>
          <cell r="P1248" t="str">
            <v>-</v>
          </cell>
          <cell r="Q1248" t="str">
            <v>Comp098</v>
          </cell>
          <cell r="R1248">
            <v>0</v>
          </cell>
          <cell r="S1248">
            <v>0</v>
          </cell>
          <cell r="T1248">
            <v>0</v>
          </cell>
          <cell r="U1248">
            <v>0</v>
          </cell>
          <cell r="V1248">
            <v>0</v>
          </cell>
          <cell r="X1248" t="str">
            <v>Escavação Manual De Valas - Esgoto - Em Solo De 2ª Categoria Executada Entre As Profundidades De 1,51 E 3,00M</v>
          </cell>
        </row>
        <row r="1249">
          <cell r="A1249">
            <v>102</v>
          </cell>
          <cell r="B1249">
            <v>2355</v>
          </cell>
          <cell r="C1249">
            <v>0</v>
          </cell>
          <cell r="D1249" t="str">
            <v>S/F</v>
          </cell>
          <cell r="E1249" t="str">
            <v>3.5.3.4</v>
          </cell>
          <cell r="F1249" t="str">
            <v>Escavação Manual de cavas em solo de 1ª categoria executada com profundidade 4,00 a 6,00m</v>
          </cell>
          <cell r="G1249" t="str">
            <v>m3</v>
          </cell>
          <cell r="H1249">
            <v>65.95</v>
          </cell>
          <cell r="I1249">
            <v>49.71</v>
          </cell>
          <cell r="J1249">
            <v>3278.37</v>
          </cell>
          <cell r="K1249">
            <v>49.73</v>
          </cell>
          <cell r="L1249">
            <v>3279.69</v>
          </cell>
          <cell r="M1249">
            <v>-1.32</v>
          </cell>
          <cell r="N1249">
            <v>38.24</v>
          </cell>
          <cell r="O1249">
            <v>42.27</v>
          </cell>
          <cell r="P1249">
            <v>4.03</v>
          </cell>
          <cell r="Q1249" t="str">
            <v>Comp099</v>
          </cell>
          <cell r="R1249">
            <v>0</v>
          </cell>
          <cell r="S1249" t="str">
            <v>ESCAV MANUAL VALA/CAVA MAT 1A CAT 4,5 A 6M EXCL ESG/ESCOR (AREIA ARGILA OU PICARRA)</v>
          </cell>
          <cell r="T1249">
            <v>0</v>
          </cell>
          <cell r="U1249">
            <v>0</v>
          </cell>
          <cell r="V1249">
            <v>0</v>
          </cell>
          <cell r="X1249" t="str">
            <v>Escavação Manual De Cavas Em Solo De 1ª Categoria Executada Com Profundidade 4,00 A 6,00M</v>
          </cell>
        </row>
        <row r="1250">
          <cell r="A1250">
            <v>103</v>
          </cell>
          <cell r="B1250">
            <v>170</v>
          </cell>
          <cell r="C1250">
            <v>0</v>
          </cell>
          <cell r="D1250" t="str">
            <v>S/F</v>
          </cell>
          <cell r="E1250" t="str">
            <v>3.5.2</v>
          </cell>
          <cell r="F1250" t="str">
            <v>Escavação mecanizada de poços em solo de 1ª categoria executadas em profundidade de 0 a 2,00m</v>
          </cell>
          <cell r="G1250" t="str">
            <v>m3</v>
          </cell>
          <cell r="H1250">
            <v>1053.28</v>
          </cell>
          <cell r="I1250">
            <v>6.71</v>
          </cell>
          <cell r="J1250">
            <v>7067.5</v>
          </cell>
          <cell r="K1250">
            <v>6.71</v>
          </cell>
          <cell r="L1250">
            <v>7067.5</v>
          </cell>
          <cell r="M1250">
            <v>0</v>
          </cell>
          <cell r="N1250">
            <v>5.16</v>
          </cell>
          <cell r="O1250" t="str">
            <v>-</v>
          </cell>
          <cell r="P1250" t="str">
            <v>-</v>
          </cell>
          <cell r="Q1250" t="str">
            <v>Comp100</v>
          </cell>
          <cell r="R1250" t="str">
            <v>73962/007</v>
          </cell>
          <cell r="S1250" t="str">
            <v>ESCAVAÇÃO DE VALA ESCORADA EM MATERIAL DE 1A CATEGORIA COM PROFUNDIDADE ATE 1,5M COM RETROESCAVADEIRA 75 HP EXCLUINDO ESGOTAMENTO E ESCORAMENTO</v>
          </cell>
          <cell r="T1250" t="str">
            <v>M3</v>
          </cell>
          <cell r="U1250">
            <v>5.39</v>
          </cell>
          <cell r="V1250">
            <v>0.23</v>
          </cell>
          <cell r="X1250" t="str">
            <v>Escavação Mecanizada De Poços Em Solo De 1ª Categoria Executadas Em Profundidade De 0 A 2,00M</v>
          </cell>
        </row>
        <row r="1251">
          <cell r="A1251">
            <v>104</v>
          </cell>
          <cell r="B1251">
            <v>309</v>
          </cell>
          <cell r="C1251">
            <v>0</v>
          </cell>
          <cell r="D1251" t="str">
            <v>S/F</v>
          </cell>
          <cell r="E1251" t="str">
            <v>4.6.2</v>
          </cell>
          <cell r="F1251" t="str">
            <v>Escavação Mecanizada de valas em solo de 1ª categoria executada entre as profundidaddes de 0 a 2,00m</v>
          </cell>
          <cell r="G1251" t="str">
            <v>m3</v>
          </cell>
          <cell r="H1251">
            <v>82086.34</v>
          </cell>
          <cell r="I1251">
            <v>6.71</v>
          </cell>
          <cell r="J1251">
            <v>550799.34</v>
          </cell>
          <cell r="K1251">
            <v>6.71</v>
          </cell>
          <cell r="L1251">
            <v>550799.34</v>
          </cell>
          <cell r="M1251">
            <v>0</v>
          </cell>
          <cell r="N1251">
            <v>5.16</v>
          </cell>
          <cell r="O1251" t="str">
            <v>-</v>
          </cell>
          <cell r="P1251" t="str">
            <v>-</v>
          </cell>
          <cell r="Q1251" t="str">
            <v>Comp101</v>
          </cell>
          <cell r="R1251" t="str">
            <v>73962/007</v>
          </cell>
          <cell r="S1251" t="str">
            <v>ESCAVAÇÃO DE VALA ESCORADA EM MATERIAL DE 1A CATEGORIA COM PROFUNDIDADE ATE 1,5M COM RETROESCAVADEIRA 75 HP EXCLUINDO ESGOTAMENTO E ESCORAMENTO</v>
          </cell>
          <cell r="T1251" t="str">
            <v>M3</v>
          </cell>
          <cell r="U1251">
            <v>5.39</v>
          </cell>
          <cell r="V1251">
            <v>0.23</v>
          </cell>
          <cell r="X1251" t="str">
            <v>Escavação Mecanizada De Valas Em Solo De 1ª Categoria Executada Entre As Profundidaddes De 0 A 2,00M</v>
          </cell>
        </row>
        <row r="1252">
          <cell r="A1252">
            <v>105</v>
          </cell>
          <cell r="B1252">
            <v>2353</v>
          </cell>
          <cell r="C1252">
            <v>0</v>
          </cell>
          <cell r="D1252" t="str">
            <v>S/F</v>
          </cell>
          <cell r="E1252" t="str">
            <v>3.5.3.2</v>
          </cell>
          <cell r="F1252" t="str">
            <v>Escavação mecanizada de cavas em solo de 1ª categoria executada entre as profundidades de 0 a 4,00m</v>
          </cell>
          <cell r="G1252" t="str">
            <v>m3</v>
          </cell>
          <cell r="H1252">
            <v>2638</v>
          </cell>
          <cell r="I1252">
            <v>9.0500000000000007</v>
          </cell>
          <cell r="J1252">
            <v>23873.9</v>
          </cell>
          <cell r="K1252">
            <v>9.0399999999999991</v>
          </cell>
          <cell r="L1252">
            <v>23847.52</v>
          </cell>
          <cell r="M1252">
            <v>26.38</v>
          </cell>
          <cell r="N1252">
            <v>6.96</v>
          </cell>
          <cell r="O1252" t="str">
            <v>-</v>
          </cell>
          <cell r="P1252" t="str">
            <v>-</v>
          </cell>
          <cell r="Q1252" t="str">
            <v>Comp102</v>
          </cell>
          <cell r="R1252">
            <v>0</v>
          </cell>
          <cell r="S1252">
            <v>0</v>
          </cell>
          <cell r="T1252">
            <v>0</v>
          </cell>
          <cell r="U1252">
            <v>0</v>
          </cell>
          <cell r="V1252">
            <v>0</v>
          </cell>
          <cell r="X1252" t="str">
            <v>Escavação Mecanizada De Cavas Em Solo De 1ª Categoria Executada Entre As Profundidades De 0 A 4,00M</v>
          </cell>
        </row>
        <row r="1253">
          <cell r="A1253">
            <v>106</v>
          </cell>
          <cell r="B1253">
            <v>2017</v>
          </cell>
          <cell r="C1253">
            <v>0</v>
          </cell>
          <cell r="D1253" t="str">
            <v>S/F</v>
          </cell>
          <cell r="E1253" t="str">
            <v>2.1.3.6</v>
          </cell>
          <cell r="F1253" t="str">
            <v>Escavação mecanizada de valas em solo de 1ª categoria executada entre as profundidades de 0 a 4,00m</v>
          </cell>
          <cell r="G1253" t="str">
            <v>m3</v>
          </cell>
          <cell r="H1253">
            <v>34817.910000000003</v>
          </cell>
          <cell r="I1253">
            <v>9.0500000000000007</v>
          </cell>
          <cell r="J1253">
            <v>315102.08000000002</v>
          </cell>
          <cell r="K1253">
            <v>9.0399999999999991</v>
          </cell>
          <cell r="L1253">
            <v>314753.90000000002</v>
          </cell>
          <cell r="M1253">
            <v>348.18</v>
          </cell>
          <cell r="N1253">
            <v>6.96</v>
          </cell>
          <cell r="O1253" t="str">
            <v>-</v>
          </cell>
          <cell r="P1253" t="str">
            <v>-</v>
          </cell>
          <cell r="Q1253" t="str">
            <v>Comp103</v>
          </cell>
          <cell r="R1253">
            <v>0</v>
          </cell>
          <cell r="S1253">
            <v>0</v>
          </cell>
          <cell r="T1253">
            <v>0</v>
          </cell>
          <cell r="U1253">
            <v>0</v>
          </cell>
          <cell r="V1253">
            <v>0</v>
          </cell>
          <cell r="X1253" t="str">
            <v>Escavação Mecanizada De Valas Em Solo De 1ª Categoria Executada Entre As Profundidades De 0 A 4,00M</v>
          </cell>
        </row>
        <row r="1254">
          <cell r="A1254">
            <v>107</v>
          </cell>
          <cell r="B1254">
            <v>2018</v>
          </cell>
          <cell r="C1254">
            <v>0</v>
          </cell>
          <cell r="D1254" t="str">
            <v>S/F</v>
          </cell>
          <cell r="E1254" t="str">
            <v>2.1.3.7</v>
          </cell>
          <cell r="F1254" t="str">
            <v>Escavação mecanizada de valas em solo de 1ª categoria executada entre as profundidades de 0 a 6,00m</v>
          </cell>
          <cell r="G1254" t="str">
            <v>m3</v>
          </cell>
          <cell r="H1254">
            <v>255.33</v>
          </cell>
          <cell r="I1254">
            <v>9.36</v>
          </cell>
          <cell r="J1254">
            <v>2389.88</v>
          </cell>
          <cell r="K1254">
            <v>9.4</v>
          </cell>
          <cell r="L1254">
            <v>2400.1</v>
          </cell>
          <cell r="M1254">
            <v>-10.220000000000001</v>
          </cell>
          <cell r="N1254">
            <v>7.2</v>
          </cell>
          <cell r="O1254" t="str">
            <v>-</v>
          </cell>
          <cell r="P1254" t="str">
            <v>-</v>
          </cell>
          <cell r="Q1254" t="str">
            <v>Comp104</v>
          </cell>
          <cell r="R1254">
            <v>0</v>
          </cell>
          <cell r="S1254">
            <v>0</v>
          </cell>
          <cell r="T1254">
            <v>0</v>
          </cell>
          <cell r="U1254">
            <v>0</v>
          </cell>
          <cell r="V1254">
            <v>0</v>
          </cell>
          <cell r="X1254" t="str">
            <v>Escavação Mecanizada De Valas Em Solo De 1ª Categoria Executada Entre As Profundidades De 0 A 6,00M</v>
          </cell>
        </row>
        <row r="1255">
          <cell r="A1255">
            <v>108</v>
          </cell>
          <cell r="B1255">
            <v>310</v>
          </cell>
          <cell r="C1255">
            <v>0</v>
          </cell>
          <cell r="D1255" t="str">
            <v>S/F</v>
          </cell>
          <cell r="E1255" t="str">
            <v>4.6.3</v>
          </cell>
          <cell r="F1255" t="str">
            <v>Escavação mecanizada de poços em solo de 2ª categoria executadas em profundidade de 0 a 2,00m</v>
          </cell>
          <cell r="G1255" t="str">
            <v>m3</v>
          </cell>
          <cell r="H1255">
            <v>570.84</v>
          </cell>
          <cell r="I1255">
            <v>14.04</v>
          </cell>
          <cell r="J1255">
            <v>8014.59</v>
          </cell>
          <cell r="K1255">
            <v>14</v>
          </cell>
          <cell r="L1255">
            <v>7991.76</v>
          </cell>
          <cell r="M1255">
            <v>22.83</v>
          </cell>
          <cell r="N1255">
            <v>10.8</v>
          </cell>
          <cell r="O1255">
            <v>10.77</v>
          </cell>
          <cell r="P1255">
            <v>-0.03</v>
          </cell>
          <cell r="Q1255" t="str">
            <v>Comp105</v>
          </cell>
          <cell r="R1255">
            <v>0</v>
          </cell>
          <cell r="S1255">
            <v>0</v>
          </cell>
          <cell r="T1255">
            <v>0</v>
          </cell>
          <cell r="U1255">
            <v>0</v>
          </cell>
          <cell r="V1255">
            <v>0</v>
          </cell>
          <cell r="X1255" t="str">
            <v>Escavação Mecanizada De Poços Em Solo De 2ª Categoria Executadas Em Profundidade De 0 A 2,00M</v>
          </cell>
        </row>
        <row r="1256">
          <cell r="A1256">
            <v>109</v>
          </cell>
          <cell r="B1256">
            <v>455</v>
          </cell>
          <cell r="C1256">
            <v>0</v>
          </cell>
          <cell r="D1256" t="str">
            <v>S/F</v>
          </cell>
          <cell r="E1256" t="str">
            <v>7.1.7.3</v>
          </cell>
          <cell r="F1256" t="str">
            <v>Escavação mecanizada de valas em solo de 2ª categoria executada entre as profundidades de 0 a 2,00m</v>
          </cell>
          <cell r="G1256" t="str">
            <v>m³</v>
          </cell>
          <cell r="H1256">
            <v>8118.22</v>
          </cell>
          <cell r="I1256">
            <v>14.04</v>
          </cell>
          <cell r="J1256">
            <v>113979.8</v>
          </cell>
          <cell r="K1256">
            <v>14</v>
          </cell>
          <cell r="L1256">
            <v>113655.08</v>
          </cell>
          <cell r="M1256">
            <v>324.72000000000003</v>
          </cell>
          <cell r="N1256">
            <v>10.8</v>
          </cell>
          <cell r="O1256">
            <v>10.77</v>
          </cell>
          <cell r="P1256">
            <v>-0.03</v>
          </cell>
          <cell r="Q1256" t="str">
            <v>Comp106</v>
          </cell>
          <cell r="R1256">
            <v>0</v>
          </cell>
          <cell r="S1256">
            <v>0</v>
          </cell>
          <cell r="T1256">
            <v>0</v>
          </cell>
          <cell r="U1256">
            <v>0</v>
          </cell>
          <cell r="V1256">
            <v>0</v>
          </cell>
          <cell r="X1256" t="str">
            <v>Escavação Mecanizada De Valas Em Solo De 2ª Categoria Executada Entre As Profundidades De 0 A 2,00M</v>
          </cell>
        </row>
        <row r="1257">
          <cell r="A1257">
            <v>110</v>
          </cell>
          <cell r="B1257">
            <v>2354</v>
          </cell>
          <cell r="C1257">
            <v>0</v>
          </cell>
          <cell r="D1257" t="str">
            <v>S/F</v>
          </cell>
          <cell r="E1257" t="str">
            <v>3.5.3.3</v>
          </cell>
          <cell r="F1257" t="str">
            <v>Escavação Mecanizada de cavas em solo de 2ª catategoria executada entre as profundidades de 0 a 4,00m</v>
          </cell>
          <cell r="G1257" t="str">
            <v>m3</v>
          </cell>
          <cell r="H1257">
            <v>395.71</v>
          </cell>
          <cell r="I1257">
            <v>15.99</v>
          </cell>
          <cell r="J1257">
            <v>6327.4</v>
          </cell>
          <cell r="K1257">
            <v>15.99</v>
          </cell>
          <cell r="L1257">
            <v>6327.4</v>
          </cell>
          <cell r="M1257">
            <v>0</v>
          </cell>
          <cell r="N1257">
            <v>12.3</v>
          </cell>
          <cell r="O1257">
            <v>12.3</v>
          </cell>
          <cell r="P1257">
            <v>0</v>
          </cell>
          <cell r="Q1257" t="str">
            <v>Comp107</v>
          </cell>
          <cell r="R1257">
            <v>0</v>
          </cell>
          <cell r="S1257" t="str">
            <v>ESCAVACAO MECANICA DE VALA EM MATERIAL 2A. CATEGORIA DE 2,01 ATE 4,00M DE PROFUNDIDADE COM UTILIZACAO DE ESCAVADEIRA HIDRAULICA</v>
          </cell>
          <cell r="T1257">
            <v>0</v>
          </cell>
          <cell r="U1257">
            <v>0</v>
          </cell>
          <cell r="V1257">
            <v>0</v>
          </cell>
          <cell r="X1257" t="str">
            <v>Escavação Mecanizada De Cavas Em Solo De 2ª Catategoria Executada Entre As Profundidades De 0 A 4,00M</v>
          </cell>
        </row>
        <row r="1258">
          <cell r="A1258">
            <v>111</v>
          </cell>
          <cell r="B1258">
            <v>2020</v>
          </cell>
          <cell r="C1258">
            <v>0</v>
          </cell>
          <cell r="D1258" t="str">
            <v>S/F</v>
          </cell>
          <cell r="E1258" t="str">
            <v>2.1.3.9</v>
          </cell>
          <cell r="F1258" t="str">
            <v>Escavação Mecanizada de valas em solo de 2ª catategoria executada entre as profundidades de 0 a 4,00m</v>
          </cell>
          <cell r="G1258" t="str">
            <v>m3</v>
          </cell>
          <cell r="H1258">
            <v>4175.26</v>
          </cell>
          <cell r="I1258">
            <v>15.99</v>
          </cell>
          <cell r="J1258">
            <v>66762.399999999994</v>
          </cell>
          <cell r="K1258">
            <v>15.99</v>
          </cell>
          <cell r="L1258">
            <v>66762.399999999994</v>
          </cell>
          <cell r="M1258">
            <v>0</v>
          </cell>
          <cell r="N1258">
            <v>12.3</v>
          </cell>
          <cell r="O1258">
            <v>12.3</v>
          </cell>
          <cell r="P1258">
            <v>0</v>
          </cell>
          <cell r="Q1258" t="str">
            <v>Comp108</v>
          </cell>
          <cell r="R1258">
            <v>0</v>
          </cell>
          <cell r="S1258" t="str">
            <v>ESCAVACAO MECANICA DE VALA EM MATERIAL 2A. CATEGORIA DE 2,01 ATE 4,00M DE PROFUNDIDADE COM UTILIZACAO DE ESCAVADEIRA HIDRAULICA</v>
          </cell>
          <cell r="T1258">
            <v>0</v>
          </cell>
          <cell r="U1258">
            <v>0</v>
          </cell>
          <cell r="V1258">
            <v>0</v>
          </cell>
          <cell r="X1258" t="str">
            <v>Escavação Mecanizada De Valas Em Solo De 2ª Catategoria Executada Entre As Profundidades De 0 A 4,00M</v>
          </cell>
        </row>
        <row r="1259">
          <cell r="A1259">
            <v>112</v>
          </cell>
          <cell r="B1259">
            <v>2356</v>
          </cell>
          <cell r="C1259">
            <v>0</v>
          </cell>
          <cell r="D1259" t="str">
            <v>S/F</v>
          </cell>
          <cell r="E1259" t="str">
            <v>3.5.3.5</v>
          </cell>
          <cell r="F1259" t="str">
            <v>Escavação mecanizada de cavas em solo de 2a categoria executada entre as profundidades de 0 a 6,00m</v>
          </cell>
          <cell r="G1259" t="str">
            <v>m3</v>
          </cell>
          <cell r="H1259">
            <v>65.95</v>
          </cell>
          <cell r="I1259">
            <v>18.72</v>
          </cell>
          <cell r="J1259">
            <v>1234.58</v>
          </cell>
          <cell r="K1259">
            <v>18.66</v>
          </cell>
          <cell r="L1259">
            <v>1230.6199999999999</v>
          </cell>
          <cell r="M1259">
            <v>3.96</v>
          </cell>
          <cell r="N1259">
            <v>14.4</v>
          </cell>
          <cell r="O1259" t="str">
            <v>-</v>
          </cell>
          <cell r="P1259" t="str">
            <v>-</v>
          </cell>
          <cell r="Q1259" t="str">
            <v>Comp109</v>
          </cell>
          <cell r="R1259">
            <v>0</v>
          </cell>
          <cell r="S1259">
            <v>0</v>
          </cell>
          <cell r="T1259">
            <v>0</v>
          </cell>
          <cell r="U1259">
            <v>0</v>
          </cell>
          <cell r="V1259">
            <v>0</v>
          </cell>
          <cell r="X1259" t="str">
            <v>Escavação Mecanizada De Cavas Em Solo De 2A Categoria Executada Entre As Profundidades De 0 A 6,00M</v>
          </cell>
        </row>
        <row r="1260">
          <cell r="A1260">
            <v>113</v>
          </cell>
          <cell r="B1260">
            <v>2021</v>
          </cell>
          <cell r="C1260">
            <v>0</v>
          </cell>
          <cell r="D1260" t="str">
            <v>S/F</v>
          </cell>
          <cell r="E1260" t="str">
            <v>2.1.3.10</v>
          </cell>
          <cell r="F1260" t="str">
            <v>Escavação mecanizada de valas em solo de 2a categoria executada entre as profundidades de 0 a 6,00m</v>
          </cell>
          <cell r="G1260" t="str">
            <v>m3</v>
          </cell>
          <cell r="H1260">
            <v>5311.55</v>
          </cell>
          <cell r="I1260">
            <v>18.72</v>
          </cell>
          <cell r="J1260">
            <v>99432.21</v>
          </cell>
          <cell r="K1260">
            <v>18.66</v>
          </cell>
          <cell r="L1260">
            <v>99113.52</v>
          </cell>
          <cell r="M1260">
            <v>318.69</v>
          </cell>
          <cell r="N1260">
            <v>14.4</v>
          </cell>
          <cell r="O1260" t="str">
            <v>-</v>
          </cell>
          <cell r="P1260" t="str">
            <v>-</v>
          </cell>
          <cell r="Q1260" t="str">
            <v>Comp110</v>
          </cell>
          <cell r="R1260">
            <v>0</v>
          </cell>
          <cell r="S1260">
            <v>0</v>
          </cell>
          <cell r="T1260">
            <v>0</v>
          </cell>
          <cell r="U1260">
            <v>0</v>
          </cell>
          <cell r="V1260">
            <v>0</v>
          </cell>
          <cell r="X1260" t="str">
            <v>Escavação Mecanizada De Valas Em Solo De 2A Categoria Executada Entre As Profundidades De 0 A 6,00M</v>
          </cell>
        </row>
        <row r="1261">
          <cell r="A1261">
            <v>114</v>
          </cell>
          <cell r="B1261">
            <v>1917</v>
          </cell>
          <cell r="C1261">
            <v>0</v>
          </cell>
          <cell r="D1261" t="str">
            <v>S/F</v>
          </cell>
          <cell r="E1261" t="str">
            <v>18.7.2</v>
          </cell>
          <cell r="F1261" t="str">
            <v>Escoramento continuo com prancha metálica</v>
          </cell>
          <cell r="G1261" t="str">
            <v>m²</v>
          </cell>
          <cell r="H1261">
            <v>47470.49</v>
          </cell>
          <cell r="I1261">
            <v>64.900000000000006</v>
          </cell>
          <cell r="J1261">
            <v>3080834.8</v>
          </cell>
          <cell r="K1261">
            <v>64.89</v>
          </cell>
          <cell r="L1261">
            <v>3080360.09</v>
          </cell>
          <cell r="M1261">
            <v>474.71</v>
          </cell>
          <cell r="N1261">
            <v>49.92</v>
          </cell>
          <cell r="O1261" t="str">
            <v>-</v>
          </cell>
          <cell r="P1261" t="str">
            <v>-</v>
          </cell>
          <cell r="Q1261" t="str">
            <v>Comp111</v>
          </cell>
          <cell r="R1261">
            <v>0</v>
          </cell>
          <cell r="S1261">
            <v>0</v>
          </cell>
          <cell r="T1261">
            <v>0</v>
          </cell>
          <cell r="U1261">
            <v>0</v>
          </cell>
          <cell r="V1261">
            <v>0</v>
          </cell>
          <cell r="X1261" t="str">
            <v>Escoramento Continuo Com Prancha Metálica</v>
          </cell>
        </row>
        <row r="1262">
          <cell r="A1262">
            <v>115</v>
          </cell>
          <cell r="B1262">
            <v>629</v>
          </cell>
          <cell r="C1262">
            <v>0</v>
          </cell>
          <cell r="D1262" t="str">
            <v>S/F</v>
          </cell>
          <cell r="E1262" t="str">
            <v>7.2.9.2</v>
          </cell>
          <cell r="F1262" t="str">
            <v>Escoramento continuo de madeira</v>
          </cell>
          <cell r="G1262" t="str">
            <v>m²</v>
          </cell>
          <cell r="H1262">
            <v>68650.559999999998</v>
          </cell>
          <cell r="I1262">
            <v>21.67</v>
          </cell>
          <cell r="J1262">
            <v>1487657.63</v>
          </cell>
          <cell r="K1262">
            <v>21.67</v>
          </cell>
          <cell r="L1262">
            <v>1487657.63</v>
          </cell>
          <cell r="M1262">
            <v>0</v>
          </cell>
          <cell r="N1262">
            <v>16.670000000000002</v>
          </cell>
          <cell r="O1262" t="str">
            <v>-</v>
          </cell>
          <cell r="P1262" t="str">
            <v>-</v>
          </cell>
          <cell r="Q1262" t="str">
            <v>Comp112</v>
          </cell>
          <cell r="R1262">
            <v>0</v>
          </cell>
          <cell r="S1262">
            <v>0</v>
          </cell>
          <cell r="T1262">
            <v>0</v>
          </cell>
          <cell r="U1262">
            <v>0</v>
          </cell>
          <cell r="V1262">
            <v>0</v>
          </cell>
          <cell r="X1262" t="str">
            <v>Escoramento Continuo De Madeira</v>
          </cell>
        </row>
        <row r="1263">
          <cell r="A1263">
            <v>116</v>
          </cell>
          <cell r="B1263">
            <v>1443</v>
          </cell>
          <cell r="C1263">
            <v>0</v>
          </cell>
          <cell r="D1263" t="str">
            <v>S/F</v>
          </cell>
          <cell r="E1263" t="str">
            <v>12.7.1</v>
          </cell>
          <cell r="F1263" t="str">
            <v>Escoramento descontinuo com prancha metálica</v>
          </cell>
          <cell r="G1263" t="str">
            <v>m2</v>
          </cell>
          <cell r="H1263">
            <v>356.17</v>
          </cell>
          <cell r="I1263">
            <v>47.23</v>
          </cell>
          <cell r="J1263">
            <v>16821.900000000001</v>
          </cell>
          <cell r="K1263">
            <v>47.3</v>
          </cell>
          <cell r="L1263">
            <v>16846.84</v>
          </cell>
          <cell r="M1263">
            <v>-24.94</v>
          </cell>
          <cell r="N1263">
            <v>36.33</v>
          </cell>
          <cell r="O1263" t="str">
            <v>-</v>
          </cell>
          <cell r="P1263" t="str">
            <v>-</v>
          </cell>
          <cell r="Q1263" t="str">
            <v>Comp113</v>
          </cell>
          <cell r="R1263">
            <v>0</v>
          </cell>
          <cell r="S1263">
            <v>0</v>
          </cell>
          <cell r="T1263">
            <v>0</v>
          </cell>
          <cell r="U1263">
            <v>0</v>
          </cell>
          <cell r="V1263">
            <v>0</v>
          </cell>
          <cell r="X1263" t="str">
            <v>Escoramento Descontinuo Com Prancha Metálica</v>
          </cell>
        </row>
        <row r="1264">
          <cell r="A1264">
            <v>117</v>
          </cell>
          <cell r="B1264">
            <v>465</v>
          </cell>
          <cell r="C1264">
            <v>0</v>
          </cell>
          <cell r="D1264" t="str">
            <v>S/F</v>
          </cell>
          <cell r="E1264" t="str">
            <v>7.1.8.1</v>
          </cell>
          <cell r="F1264" t="str">
            <v>Escoramento descontinuo de madeira</v>
          </cell>
          <cell r="G1264" t="str">
            <v>m²</v>
          </cell>
          <cell r="H1264">
            <v>53659.91</v>
          </cell>
          <cell r="I1264">
            <v>16.29</v>
          </cell>
          <cell r="J1264">
            <v>874119.93</v>
          </cell>
          <cell r="K1264">
            <v>16.3</v>
          </cell>
          <cell r="L1264">
            <v>874656.53</v>
          </cell>
          <cell r="M1264">
            <v>-536.6</v>
          </cell>
          <cell r="N1264">
            <v>12.53</v>
          </cell>
          <cell r="O1264" t="str">
            <v>-</v>
          </cell>
          <cell r="P1264" t="str">
            <v>-</v>
          </cell>
          <cell r="Q1264" t="str">
            <v>Comp114</v>
          </cell>
          <cell r="R1264">
            <v>0</v>
          </cell>
          <cell r="S1264">
            <v>0</v>
          </cell>
          <cell r="T1264">
            <v>0</v>
          </cell>
          <cell r="U1264">
            <v>0</v>
          </cell>
          <cell r="V1264">
            <v>0</v>
          </cell>
          <cell r="X1264" t="str">
            <v>Escoramento Descontinuo De Madeira</v>
          </cell>
        </row>
        <row r="1265">
          <cell r="A1265">
            <v>118</v>
          </cell>
          <cell r="B1265">
            <v>466</v>
          </cell>
          <cell r="C1265">
            <v>0</v>
          </cell>
          <cell r="D1265" t="str">
            <v>S/F</v>
          </cell>
          <cell r="E1265" t="str">
            <v>7.1.8.2</v>
          </cell>
          <cell r="F1265" t="str">
            <v>Esgotamento com bombas</v>
          </cell>
          <cell r="G1265" t="str">
            <v>HpxH</v>
          </cell>
          <cell r="H1265">
            <v>2689.38</v>
          </cell>
          <cell r="I1265">
            <v>4.38</v>
          </cell>
          <cell r="J1265">
            <v>11779.48</v>
          </cell>
          <cell r="K1265">
            <v>4.42</v>
          </cell>
          <cell r="L1265">
            <v>11887.05</v>
          </cell>
          <cell r="M1265">
            <v>-107.57</v>
          </cell>
          <cell r="N1265">
            <v>3.37</v>
          </cell>
          <cell r="O1265" t="str">
            <v>-</v>
          </cell>
          <cell r="P1265" t="str">
            <v>-</v>
          </cell>
          <cell r="Q1265" t="str">
            <v>Comp115</v>
          </cell>
          <cell r="R1265">
            <v>0</v>
          </cell>
          <cell r="S1265" t="str">
            <v>ESGOTAMENTO COM MOTO-BOMBA AUTOESCOVANTE</v>
          </cell>
          <cell r="T1265" t="str">
            <v>H</v>
          </cell>
          <cell r="U1265">
            <v>4.03</v>
          </cell>
          <cell r="V1265">
            <v>0.66</v>
          </cell>
          <cell r="X1265" t="str">
            <v>Esgotamento Com Bombas</v>
          </cell>
        </row>
        <row r="1266">
          <cell r="A1266">
            <v>119</v>
          </cell>
          <cell r="B1266">
            <v>462</v>
          </cell>
          <cell r="C1266">
            <v>0</v>
          </cell>
          <cell r="D1266" t="str">
            <v>S/F</v>
          </cell>
          <cell r="E1266" t="str">
            <v>7.1.7.10</v>
          </cell>
          <cell r="F1266" t="str">
            <v>Espalhamento mecânico de rocha em bota-fora</v>
          </cell>
          <cell r="G1266" t="str">
            <v>m³</v>
          </cell>
          <cell r="H1266">
            <v>56.73</v>
          </cell>
          <cell r="I1266">
            <v>10.27</v>
          </cell>
          <cell r="J1266">
            <v>582.61</v>
          </cell>
          <cell r="K1266">
            <v>10.3</v>
          </cell>
          <cell r="L1266">
            <v>584.30999999999995</v>
          </cell>
          <cell r="M1266">
            <v>-1.7</v>
          </cell>
          <cell r="N1266">
            <v>7.9</v>
          </cell>
          <cell r="O1266" t="str">
            <v>-</v>
          </cell>
          <cell r="P1266" t="str">
            <v>-</v>
          </cell>
          <cell r="Q1266" t="str">
            <v>Comp116</v>
          </cell>
          <cell r="R1266">
            <v>0</v>
          </cell>
          <cell r="S1266">
            <v>0</v>
          </cell>
          <cell r="T1266">
            <v>0</v>
          </cell>
          <cell r="U1266">
            <v>0</v>
          </cell>
          <cell r="V1266">
            <v>0</v>
          </cell>
          <cell r="X1266" t="str">
            <v>Espalhamento Mecânico De Rocha Em Bota-Fora</v>
          </cell>
        </row>
        <row r="1267">
          <cell r="A1267">
            <v>120</v>
          </cell>
          <cell r="B1267">
            <v>341</v>
          </cell>
          <cell r="C1267">
            <v>0</v>
          </cell>
          <cell r="D1267" t="str">
            <v>S/F</v>
          </cell>
          <cell r="E1267" t="str">
            <v>5.2.5</v>
          </cell>
          <cell r="F1267" t="str">
            <v>Espalhamento mecânico de solo em bota-fora</v>
          </cell>
          <cell r="G1267" t="str">
            <v>m³</v>
          </cell>
          <cell r="H1267">
            <v>863.67</v>
          </cell>
          <cell r="I1267">
            <v>4.07</v>
          </cell>
          <cell r="J1267">
            <v>3515.13</v>
          </cell>
          <cell r="K1267">
            <v>4.12</v>
          </cell>
          <cell r="L1267">
            <v>3558.32</v>
          </cell>
          <cell r="M1267">
            <v>-43.19</v>
          </cell>
          <cell r="N1267">
            <v>3.13</v>
          </cell>
          <cell r="O1267" t="str">
            <v>-</v>
          </cell>
          <cell r="P1267" t="str">
            <v>-</v>
          </cell>
          <cell r="Q1267" t="str">
            <v>Comp117</v>
          </cell>
          <cell r="R1267">
            <v>0</v>
          </cell>
          <cell r="S1267">
            <v>0</v>
          </cell>
          <cell r="T1267">
            <v>0</v>
          </cell>
          <cell r="U1267">
            <v>0</v>
          </cell>
          <cell r="V1267">
            <v>0</v>
          </cell>
          <cell r="X1267" t="str">
            <v>Espalhamento Mecânico De Solo Em Bota-Fora</v>
          </cell>
        </row>
        <row r="1268">
          <cell r="A1268">
            <v>121</v>
          </cell>
          <cell r="B1268">
            <v>1434</v>
          </cell>
          <cell r="C1268">
            <v>0</v>
          </cell>
          <cell r="D1268" t="str">
            <v>S/F</v>
          </cell>
          <cell r="E1268" t="str">
            <v>12.6.6</v>
          </cell>
          <cell r="F1268" t="str">
            <v>Execução de envoltória ou berço de areia em valas, incluindo lançamento, espalhamento e compactação com placa vibratória, soquete pneumático ou soquete manual , com fornecimento do material</v>
          </cell>
          <cell r="G1268" t="str">
            <v>m3</v>
          </cell>
          <cell r="H1268">
            <v>6187.03</v>
          </cell>
          <cell r="I1268">
            <v>73.88</v>
          </cell>
          <cell r="J1268">
            <v>457097.77</v>
          </cell>
          <cell r="K1268">
            <v>73.97</v>
          </cell>
          <cell r="L1268">
            <v>457654.6</v>
          </cell>
          <cell r="M1268">
            <v>-556.83000000000004</v>
          </cell>
          <cell r="N1268">
            <v>56.83</v>
          </cell>
          <cell r="O1268" t="str">
            <v>-</v>
          </cell>
          <cell r="P1268" t="str">
            <v>-</v>
          </cell>
          <cell r="Q1268" t="str">
            <v>Comp118</v>
          </cell>
          <cell r="R1268">
            <v>0</v>
          </cell>
          <cell r="S1268">
            <v>0</v>
          </cell>
          <cell r="T1268">
            <v>0</v>
          </cell>
          <cell r="U1268">
            <v>0</v>
          </cell>
          <cell r="V1268">
            <v>0</v>
          </cell>
          <cell r="X1268" t="str">
            <v>Execução De Envoltória Ou Berço De Areia Em Valas, Incluindo Lançamento, Espalhamento E Compactação Com Placa Vibratória, Soquete Pneumático Ou Soquete Manual , Com Fornecimento Do Material</v>
          </cell>
        </row>
        <row r="1269">
          <cell r="A1269">
            <v>122</v>
          </cell>
          <cell r="B1269">
            <v>1909</v>
          </cell>
          <cell r="C1269">
            <v>0</v>
          </cell>
          <cell r="D1269" t="str">
            <v>S/F</v>
          </cell>
          <cell r="E1269" t="str">
            <v>18.5.6</v>
          </cell>
          <cell r="F1269" t="str">
            <v>Execução de lastro de areia em valas, incluindo lançamento, espalhamento e compactação com soquete manual, com fornecimento de material, esp = 10cm</v>
          </cell>
          <cell r="G1269" t="str">
            <v>m³</v>
          </cell>
          <cell r="H1269">
            <v>4.18</v>
          </cell>
          <cell r="I1269">
            <v>73.88</v>
          </cell>
          <cell r="J1269">
            <v>308.81</v>
          </cell>
          <cell r="K1269">
            <v>73.97</v>
          </cell>
          <cell r="L1269">
            <v>309.19</v>
          </cell>
          <cell r="M1269">
            <v>-0.38</v>
          </cell>
          <cell r="N1269">
            <v>56.83</v>
          </cell>
          <cell r="O1269" t="str">
            <v>-</v>
          </cell>
          <cell r="P1269" t="str">
            <v>-</v>
          </cell>
          <cell r="Q1269" t="str">
            <v>Comp119</v>
          </cell>
          <cell r="R1269">
            <v>0</v>
          </cell>
          <cell r="S1269" t="str">
            <v>LASTRO DE AREIA MEDIA
BASE E SUB-BASE</v>
          </cell>
          <cell r="T1269" t="str">
            <v>M3</v>
          </cell>
          <cell r="U1269">
            <v>55.52</v>
          </cell>
          <cell r="V1269">
            <v>-1.31</v>
          </cell>
          <cell r="X1269" t="str">
            <v>Execução De Lastro De Areia Em Valas, Incluindo Lançamento, Espalhamento E Compactação Com Soquete Manual, Com Fornecimento De Material, Esp = 10Cm</v>
          </cell>
        </row>
        <row r="1270">
          <cell r="A1270">
            <v>123</v>
          </cell>
          <cell r="B1270">
            <v>311</v>
          </cell>
          <cell r="C1270">
            <v>0</v>
          </cell>
          <cell r="D1270" t="str">
            <v>S/F</v>
          </cell>
          <cell r="E1270" t="str">
            <v>4.6.4</v>
          </cell>
          <cell r="F1270" t="str">
            <v>Execução de aterro (reaterro) em poços e valas com o solo proveniente das escavações, inclusive lançamento, espalhamento e compactação macanizada , com controle de compactação</v>
          </cell>
          <cell r="G1270" t="str">
            <v>m3</v>
          </cell>
          <cell r="H1270">
            <v>15092.58</v>
          </cell>
          <cell r="I1270">
            <v>17.149999999999999</v>
          </cell>
          <cell r="J1270">
            <v>258837.74</v>
          </cell>
          <cell r="K1270">
            <v>17.170000000000002</v>
          </cell>
          <cell r="L1270">
            <v>259139.59</v>
          </cell>
          <cell r="M1270">
            <v>-301.85000000000002</v>
          </cell>
          <cell r="N1270">
            <v>13.19</v>
          </cell>
          <cell r="O1270" t="str">
            <v>-</v>
          </cell>
          <cell r="P1270" t="str">
            <v>-</v>
          </cell>
          <cell r="Q1270" t="str">
            <v>Comp120</v>
          </cell>
          <cell r="R1270">
            <v>0</v>
          </cell>
          <cell r="S1270" t="str">
            <v>REATERRO MANUAL DE VALAS</v>
          </cell>
          <cell r="T1270" t="str">
            <v>M3</v>
          </cell>
          <cell r="U1270">
            <v>15.85</v>
          </cell>
          <cell r="V1270">
            <v>2.66</v>
          </cell>
          <cell r="X1270" t="str">
            <v>Execução De Aterro (Reaterro) Em Poços E Valas Com O Solo Proveniente Das Escavações, Inclusive Lançamento, Espalhamento E Compactação Macanizada , Com Controle De Compactação</v>
          </cell>
        </row>
        <row r="1271">
          <cell r="A1271">
            <v>124</v>
          </cell>
          <cell r="B1271">
            <v>339</v>
          </cell>
          <cell r="C1271">
            <v>0</v>
          </cell>
          <cell r="D1271" t="str">
            <v>S/F</v>
          </cell>
          <cell r="E1271" t="str">
            <v>5.2.3</v>
          </cell>
          <cell r="F1271" t="str">
            <v>Exec. de aterro em valas/poços/cavas de fundação c/ solo proveniente das escavações, incl. lançam., espalham., compact. c/ placa vibrat., soquete pneumático ou soquete manual</v>
          </cell>
          <cell r="G1271" t="str">
            <v>m³</v>
          </cell>
          <cell r="H1271">
            <v>4989.53</v>
          </cell>
          <cell r="I1271">
            <v>17.149999999999999</v>
          </cell>
          <cell r="J1271">
            <v>85570.43</v>
          </cell>
          <cell r="K1271">
            <v>17.170000000000002</v>
          </cell>
          <cell r="L1271">
            <v>85670.23</v>
          </cell>
          <cell r="M1271">
            <v>-99.8</v>
          </cell>
          <cell r="N1271">
            <v>13.19</v>
          </cell>
          <cell r="O1271" t="str">
            <v>-</v>
          </cell>
          <cell r="P1271" t="str">
            <v>-</v>
          </cell>
          <cell r="Q1271" t="str">
            <v>Comp121</v>
          </cell>
          <cell r="R1271">
            <v>0</v>
          </cell>
          <cell r="S1271" t="str">
            <v>REATERRO MANUAL DE VALAS</v>
          </cell>
          <cell r="T1271" t="str">
            <v>M3</v>
          </cell>
          <cell r="U1271">
            <v>15.85</v>
          </cell>
          <cell r="V1271">
            <v>2.66</v>
          </cell>
          <cell r="X1271" t="str">
            <v>Exec. De Aterro Em Valas/Poços/Cavas De Fundação C/ Solo Proveniente Das Escavações, Incl. Lançam., Espalham., Compact. C/ Placa Vibrat., Soquete Pneumático Ou Soquete Manual</v>
          </cell>
        </row>
        <row r="1272">
          <cell r="A1272">
            <v>125</v>
          </cell>
          <cell r="B1272">
            <v>171</v>
          </cell>
          <cell r="C1272">
            <v>0</v>
          </cell>
          <cell r="D1272" t="str">
            <v>S/F</v>
          </cell>
          <cell r="E1272" t="str">
            <v>3.5.3</v>
          </cell>
          <cell r="F1272" t="str">
            <v>Execussão de aterro (reaterro) em poços e valas com o solo proveniente das escavações, inclusive lançamento, espalhamento e compactação macanizada , com controle de compactação</v>
          </cell>
          <cell r="G1272" t="str">
            <v>m3</v>
          </cell>
          <cell r="H1272">
            <v>825.46</v>
          </cell>
          <cell r="I1272">
            <v>17.149999999999999</v>
          </cell>
          <cell r="J1272">
            <v>14156.63</v>
          </cell>
          <cell r="K1272">
            <v>17.170000000000002</v>
          </cell>
          <cell r="L1272">
            <v>14173.14</v>
          </cell>
          <cell r="M1272">
            <v>-16.510000000000002</v>
          </cell>
          <cell r="N1272">
            <v>13.19</v>
          </cell>
          <cell r="O1272" t="str">
            <v>-</v>
          </cell>
          <cell r="P1272" t="str">
            <v>-</v>
          </cell>
          <cell r="Q1272" t="str">
            <v>Comp122</v>
          </cell>
          <cell r="R1272">
            <v>0</v>
          </cell>
          <cell r="S1272" t="str">
            <v>REATERRO MANUAL DE VALAS</v>
          </cell>
          <cell r="T1272" t="str">
            <v>M3</v>
          </cell>
          <cell r="U1272">
            <v>15.85</v>
          </cell>
          <cell r="V1272">
            <v>2.66</v>
          </cell>
          <cell r="X1272" t="str">
            <v>Execussão De Aterro (Reaterro) Em Poços E Valas Com O Solo Proveniente Das Escavações, Inclusive Lançamento, Espalhamento E Compactação Macanizada , Com Controle De Compactação</v>
          </cell>
        </row>
        <row r="1273">
          <cell r="A1273">
            <v>126</v>
          </cell>
          <cell r="B1273">
            <v>2025</v>
          </cell>
          <cell r="C1273">
            <v>0</v>
          </cell>
          <cell r="D1273" t="str">
            <v>S/F</v>
          </cell>
          <cell r="E1273" t="str">
            <v>2.1.3.14</v>
          </cell>
          <cell r="F1273" t="str">
            <v>Execução de aterro em valas/poços/cavas de fundação com solo proveniente das escavações, incluindo lançamento, espalhamento, compactação com placa vibratória, soquete pneumático ou soquete manual</v>
          </cell>
          <cell r="G1273" t="str">
            <v>m3</v>
          </cell>
          <cell r="H1273">
            <v>71491.41</v>
          </cell>
          <cell r="I1273">
            <v>17.149999999999999</v>
          </cell>
          <cell r="J1273">
            <v>1226077.68</v>
          </cell>
          <cell r="K1273">
            <v>17.170000000000002</v>
          </cell>
          <cell r="L1273">
            <v>1227507.5</v>
          </cell>
          <cell r="M1273">
            <v>-1429.82</v>
          </cell>
          <cell r="N1273">
            <v>13.19</v>
          </cell>
          <cell r="O1273" t="str">
            <v>-</v>
          </cell>
          <cell r="P1273" t="str">
            <v>-</v>
          </cell>
          <cell r="Q1273" t="str">
            <v>Comp123</v>
          </cell>
          <cell r="R1273" t="str">
            <v>74015/001</v>
          </cell>
          <cell r="S1273" t="str">
            <v>REATERRO E COMPACTACAO MECANICO DE VALA COM COMPACTADOR MANUAL TIPO SOQUETE VIBRATORIO</v>
          </cell>
          <cell r="T1273" t="str">
            <v>M3</v>
          </cell>
          <cell r="U1273">
            <v>14.26</v>
          </cell>
          <cell r="V1273">
            <v>1.07</v>
          </cell>
          <cell r="X1273" t="str">
            <v>Execução De Aterro Em Valas/Poços/Cavas De Fundação Com Solo Proveniente Das Escavações, Incluindo Lançamento, Espalhamento, Compactação Com Placa Vibratória, Soquete Pneumático Ou Soquete Manual</v>
          </cell>
        </row>
        <row r="1274">
          <cell r="A1274">
            <v>127</v>
          </cell>
          <cell r="B1274">
            <v>57</v>
          </cell>
          <cell r="C1274">
            <v>0</v>
          </cell>
          <cell r="D1274" t="str">
            <v>S/F</v>
          </cell>
          <cell r="E1274" t="str">
            <v>2.3.3.1</v>
          </cell>
          <cell r="F1274" t="str">
            <v>Execução de aterro em poços ou cavas de fundação com fornecimento de solo, inclusive lançamento, espalhamento e compactação mecanizada, com controle de compactação.</v>
          </cell>
          <cell r="G1274" t="str">
            <v>m3</v>
          </cell>
          <cell r="H1274">
            <v>568.46</v>
          </cell>
          <cell r="I1274">
            <v>32.159999999999997</v>
          </cell>
          <cell r="J1274">
            <v>18281.669999999998</v>
          </cell>
          <cell r="K1274">
            <v>32.119999999999997</v>
          </cell>
          <cell r="L1274">
            <v>18258.93</v>
          </cell>
          <cell r="M1274">
            <v>22.74</v>
          </cell>
          <cell r="N1274">
            <v>24.74</v>
          </cell>
          <cell r="O1274" t="str">
            <v>-</v>
          </cell>
          <cell r="P1274" t="str">
            <v>-</v>
          </cell>
          <cell r="Q1274" t="str">
            <v>Comp124</v>
          </cell>
          <cell r="R1274">
            <v>0</v>
          </cell>
          <cell r="S1274">
            <v>0</v>
          </cell>
          <cell r="T1274">
            <v>0</v>
          </cell>
          <cell r="U1274">
            <v>0</v>
          </cell>
          <cell r="V1274">
            <v>0</v>
          </cell>
          <cell r="X1274" t="str">
            <v>Execução De Aterro Em Poços Ou Cavas De Fundação Com Fornecimento De Solo, Inclusive Lançamento, Espalhamento E Compactação Mecanizada, Com Controle De Compactação.</v>
          </cell>
        </row>
        <row r="1275">
          <cell r="A1275">
            <v>128</v>
          </cell>
          <cell r="B1275">
            <v>621</v>
          </cell>
          <cell r="C1275">
            <v>0</v>
          </cell>
          <cell r="D1275" t="str">
            <v>S/F</v>
          </cell>
          <cell r="E1275" t="str">
            <v>7.2.7.6</v>
          </cell>
          <cell r="F1275" t="str">
            <v>Execução de aterro em valas/poços/cavas de fundação, com fornecimento de solo, incluindo lançamento, espalhamento, compactação, com placa vibratória, soquete pneumático ou  soquete manual</v>
          </cell>
          <cell r="G1275" t="str">
            <v>m³</v>
          </cell>
          <cell r="H1275">
            <v>9696.08</v>
          </cell>
          <cell r="I1275">
            <v>32.159999999999997</v>
          </cell>
          <cell r="J1275">
            <v>311825.93</v>
          </cell>
          <cell r="K1275">
            <v>32.119999999999997</v>
          </cell>
          <cell r="L1275">
            <v>311438.08000000002</v>
          </cell>
          <cell r="M1275">
            <v>387.85</v>
          </cell>
          <cell r="N1275">
            <v>24.74</v>
          </cell>
          <cell r="O1275" t="str">
            <v>-</v>
          </cell>
          <cell r="P1275" t="str">
            <v>-</v>
          </cell>
          <cell r="Q1275" t="str">
            <v>Comp125</v>
          </cell>
          <cell r="R1275">
            <v>0</v>
          </cell>
          <cell r="S1275">
            <v>0</v>
          </cell>
          <cell r="T1275">
            <v>0</v>
          </cell>
          <cell r="U1275">
            <v>0</v>
          </cell>
          <cell r="V1275">
            <v>0</v>
          </cell>
          <cell r="X1275" t="str">
            <v>Execução De Aterro Em Valas/Poços/Cavas De Fundação, Com Fornecimento De Solo, Incluindo Lançamento, Espalhamento, Compactação, Com Placa Vibratória, Soquete Pneumático Ou  Soquete Manual</v>
          </cell>
        </row>
        <row r="1276">
          <cell r="A1276">
            <v>129</v>
          </cell>
          <cell r="B1276">
            <v>2028</v>
          </cell>
          <cell r="C1276">
            <v>0</v>
          </cell>
          <cell r="D1276" t="str">
            <v>S/F</v>
          </cell>
          <cell r="E1276" t="str">
            <v>2.1.3.17</v>
          </cell>
          <cell r="F1276" t="str">
            <v>Execução de envoltória ou berço de brita ou seixo em valas, incluindo lançamento, espalhamento e compactação com placa vibratória, soquete pneumático ou soquete manual, com fornecimento do material</v>
          </cell>
          <cell r="G1276" t="str">
            <v>m3</v>
          </cell>
          <cell r="H1276">
            <v>1036.77</v>
          </cell>
          <cell r="I1276">
            <v>107.72</v>
          </cell>
          <cell r="J1276">
            <v>111680.86</v>
          </cell>
          <cell r="K1276">
            <v>107.98</v>
          </cell>
          <cell r="L1276">
            <v>111950.42</v>
          </cell>
          <cell r="M1276">
            <v>-269.56</v>
          </cell>
          <cell r="N1276">
            <v>82.86</v>
          </cell>
          <cell r="O1276" t="str">
            <v>-</v>
          </cell>
          <cell r="P1276" t="str">
            <v>-</v>
          </cell>
          <cell r="Q1276" t="str">
            <v>Comp126</v>
          </cell>
          <cell r="R1276">
            <v>0</v>
          </cell>
          <cell r="S1276">
            <v>0</v>
          </cell>
          <cell r="T1276">
            <v>0</v>
          </cell>
          <cell r="U1276">
            <v>0</v>
          </cell>
          <cell r="V1276">
            <v>0</v>
          </cell>
          <cell r="X1276" t="str">
            <v>Execução De Envoltória Ou Berço De Brita Ou Seixo Em Valas, Incluindo Lançamento, Espalhamento E Compactação Com Placa Vibratória, Soquete Pneumático Ou Soquete Manual, Com Fornecimento Do Material</v>
          </cell>
        </row>
        <row r="1277">
          <cell r="A1277">
            <v>131</v>
          </cell>
          <cell r="B1277">
            <v>2373</v>
          </cell>
          <cell r="C1277">
            <v>0</v>
          </cell>
          <cell r="D1277" t="str">
            <v>S/F</v>
          </cell>
          <cell r="E1277" t="str">
            <v>3.5.8.2</v>
          </cell>
          <cell r="F1277" t="str">
            <v>Forma curva em compensado resinado para estruturas</v>
          </cell>
          <cell r="G1277" t="str">
            <v>m2</v>
          </cell>
          <cell r="H1277">
            <v>2642</v>
          </cell>
          <cell r="I1277">
            <v>45.25</v>
          </cell>
          <cell r="J1277">
            <v>119550.5</v>
          </cell>
          <cell r="K1277">
            <v>45.82</v>
          </cell>
          <cell r="L1277">
            <v>121056.44</v>
          </cell>
          <cell r="M1277">
            <v>-1505.94</v>
          </cell>
          <cell r="N1277">
            <v>34.81</v>
          </cell>
          <cell r="O1277" t="str">
            <v>-</v>
          </cell>
          <cell r="P1277" t="str">
            <v>-</v>
          </cell>
          <cell r="Q1277" t="str">
            <v>Comp127</v>
          </cell>
          <cell r="R1277">
            <v>0</v>
          </cell>
          <cell r="S1277">
            <v>0</v>
          </cell>
          <cell r="T1277">
            <v>0</v>
          </cell>
          <cell r="U1277">
            <v>0</v>
          </cell>
          <cell r="V1277">
            <v>0</v>
          </cell>
          <cell r="X1277" t="str">
            <v>Forma Curva Em Compensado Resinado Para Estruturas</v>
          </cell>
        </row>
        <row r="1278">
          <cell r="A1278">
            <v>132</v>
          </cell>
          <cell r="B1278">
            <v>1031</v>
          </cell>
          <cell r="C1278">
            <v>0</v>
          </cell>
          <cell r="D1278" t="str">
            <v>S/F</v>
          </cell>
          <cell r="E1278" t="str">
            <v>7.5.7.1.5</v>
          </cell>
          <cell r="F1278" t="str">
            <v>Forma curva para reservatórios elevados, em compensado plastificado de 10mm, inclusive plataforma, 01 uso</v>
          </cell>
          <cell r="G1278" t="str">
            <v>m2</v>
          </cell>
          <cell r="H1278">
            <v>970.62</v>
          </cell>
          <cell r="I1278">
            <v>46.83</v>
          </cell>
          <cell r="J1278">
            <v>45454.13</v>
          </cell>
          <cell r="K1278">
            <v>45.82</v>
          </cell>
          <cell r="L1278">
            <v>44473.8</v>
          </cell>
          <cell r="M1278">
            <v>980.33</v>
          </cell>
          <cell r="N1278">
            <v>36.020000000000003</v>
          </cell>
          <cell r="O1278" t="str">
            <v>-</v>
          </cell>
          <cell r="P1278" t="str">
            <v>-</v>
          </cell>
          <cell r="Q1278" t="str">
            <v>Comp128</v>
          </cell>
          <cell r="R1278">
            <v>0</v>
          </cell>
          <cell r="S1278">
            <v>0</v>
          </cell>
          <cell r="T1278">
            <v>0</v>
          </cell>
          <cell r="U1278">
            <v>0</v>
          </cell>
          <cell r="V1278">
            <v>0</v>
          </cell>
          <cell r="X1278" t="str">
            <v>Forma Curva Para Reservatórios Elevados, Em Compensado Plastificado De 10Mm, Inclusive Plataforma, 01 Uso</v>
          </cell>
        </row>
        <row r="1279">
          <cell r="A1279">
            <v>133</v>
          </cell>
          <cell r="B1279">
            <v>1030</v>
          </cell>
          <cell r="C1279">
            <v>0</v>
          </cell>
          <cell r="D1279" t="str">
            <v>S/F</v>
          </cell>
          <cell r="E1279" t="str">
            <v>7.5.7.1.4</v>
          </cell>
          <cell r="F1279" t="str">
            <v>Fôrma de madeira comum para fundações, inclusive montagem e desforma.</v>
          </cell>
          <cell r="G1279" t="str">
            <v>m2</v>
          </cell>
          <cell r="H1279">
            <v>630.04999999999995</v>
          </cell>
          <cell r="I1279">
            <v>29.06</v>
          </cell>
          <cell r="J1279">
            <v>18309.25</v>
          </cell>
          <cell r="K1279">
            <v>29.13</v>
          </cell>
          <cell r="L1279">
            <v>18353.349999999999</v>
          </cell>
          <cell r="M1279">
            <v>-44.1</v>
          </cell>
          <cell r="N1279">
            <v>22.35</v>
          </cell>
          <cell r="O1279">
            <v>21.65</v>
          </cell>
          <cell r="P1279">
            <v>-0.7</v>
          </cell>
          <cell r="Q1279" t="str">
            <v>Comp129</v>
          </cell>
          <cell r="R1279">
            <v>0</v>
          </cell>
          <cell r="S1279">
            <v>0</v>
          </cell>
          <cell r="T1279">
            <v>0</v>
          </cell>
          <cell r="U1279">
            <v>0</v>
          </cell>
          <cell r="V1279">
            <v>0</v>
          </cell>
          <cell r="X1279" t="str">
            <v>Fôrma De Madeira Comum Para Fundações, Inclusive Montagem E Desforma.</v>
          </cell>
        </row>
        <row r="1280">
          <cell r="A1280">
            <v>134</v>
          </cell>
          <cell r="B1280">
            <v>2372</v>
          </cell>
          <cell r="C1280">
            <v>0</v>
          </cell>
          <cell r="D1280" t="str">
            <v>S/F</v>
          </cell>
          <cell r="E1280" t="str">
            <v>3.5.8.1</v>
          </cell>
          <cell r="F1280" t="str">
            <v>Fôrma plana com compensado resinado de para estruturas em concreto armado, inclusive montagem e desforma. (reaproveitamento de 3x)</v>
          </cell>
          <cell r="G1280" t="str">
            <v>m2</v>
          </cell>
          <cell r="H1280">
            <v>10437.67</v>
          </cell>
          <cell r="I1280">
            <v>42.35</v>
          </cell>
          <cell r="J1280">
            <v>442035.32</v>
          </cell>
          <cell r="K1280">
            <v>42.33</v>
          </cell>
          <cell r="L1280">
            <v>441826.57</v>
          </cell>
          <cell r="M1280">
            <v>208.75</v>
          </cell>
          <cell r="N1280">
            <v>32.58</v>
          </cell>
          <cell r="O1280" t="str">
            <v>-</v>
          </cell>
          <cell r="P1280" t="str">
            <v>-</v>
          </cell>
          <cell r="Q1280" t="str">
            <v>Comp130</v>
          </cell>
          <cell r="R1280">
            <v>0</v>
          </cell>
          <cell r="S1280" t="str">
            <v>FORMA PLANA EM CHAPA COMPENSADA RESINADA, ESTRUTURAL, E = 12 MM</v>
          </cell>
          <cell r="T1280" t="str">
            <v>M2</v>
          </cell>
          <cell r="U1280">
            <v>35.76</v>
          </cell>
          <cell r="V1280">
            <v>3.18</v>
          </cell>
          <cell r="X1280" t="str">
            <v>Fôrma Plana Com Compensado Resinado De Para Estruturas Em Concreto Armado, Inclusive Montagem E Desforma. (Reaproveitamento De 3X)</v>
          </cell>
        </row>
        <row r="1281">
          <cell r="A1281">
            <v>135</v>
          </cell>
          <cell r="B1281">
            <v>349</v>
          </cell>
          <cell r="C1281">
            <v>0</v>
          </cell>
          <cell r="D1281" t="str">
            <v>S/F</v>
          </cell>
          <cell r="E1281" t="str">
            <v>5.4.5</v>
          </cell>
          <cell r="F1281" t="str">
            <v>Forma plana em madeira comum p/ fundacao</v>
          </cell>
          <cell r="G1281" t="str">
            <v>m²</v>
          </cell>
          <cell r="H1281">
            <v>42.7</v>
          </cell>
          <cell r="I1281">
            <v>29.06</v>
          </cell>
          <cell r="J1281">
            <v>1240.8599999999999</v>
          </cell>
          <cell r="K1281">
            <v>29.13</v>
          </cell>
          <cell r="L1281">
            <v>1243.8499999999999</v>
          </cell>
          <cell r="M1281">
            <v>-2.99</v>
          </cell>
          <cell r="N1281">
            <v>22.35</v>
          </cell>
          <cell r="O1281" t="str">
            <v>-</v>
          </cell>
          <cell r="P1281" t="str">
            <v>-</v>
          </cell>
          <cell r="Q1281" t="str">
            <v>Comp131</v>
          </cell>
          <cell r="R1281">
            <v>0</v>
          </cell>
          <cell r="S1281" t="str">
            <v>FORMA PLANA P/FUNDACAO E BALDRAME EM CHAPA RESINADA E=10 MM</v>
          </cell>
          <cell r="T1281" t="str">
            <v>M2</v>
          </cell>
          <cell r="U1281">
            <v>18.63</v>
          </cell>
          <cell r="V1281">
            <v>-3.72</v>
          </cell>
          <cell r="X1281" t="str">
            <v>Forma Plana Em Madeira Comum P/ Fundacao</v>
          </cell>
        </row>
        <row r="1282">
          <cell r="A1282">
            <v>136</v>
          </cell>
          <cell r="B1282">
            <v>180</v>
          </cell>
          <cell r="C1282">
            <v>0</v>
          </cell>
          <cell r="D1282" t="str">
            <v>S/F</v>
          </cell>
          <cell r="E1282" t="str">
            <v>3.7.1.3</v>
          </cell>
          <cell r="F1282" t="str">
            <v>Fôrma Planas com compensado resinado 12mm, de concretos em estuturas incluindo escoramento, montagem e desforma (com reaprov. 3x)</v>
          </cell>
          <cell r="G1282" t="str">
            <v>m2</v>
          </cell>
          <cell r="H1282">
            <v>2232.81</v>
          </cell>
          <cell r="I1282">
            <v>42.35</v>
          </cell>
          <cell r="J1282">
            <v>94559.5</v>
          </cell>
          <cell r="K1282">
            <v>42.33</v>
          </cell>
          <cell r="L1282">
            <v>94514.84</v>
          </cell>
          <cell r="M1282">
            <v>44.66</v>
          </cell>
          <cell r="N1282">
            <v>32.58</v>
          </cell>
          <cell r="O1282" t="str">
            <v>-</v>
          </cell>
          <cell r="P1282" t="str">
            <v>-</v>
          </cell>
          <cell r="Q1282" t="str">
            <v>Comp132</v>
          </cell>
          <cell r="R1282">
            <v>0</v>
          </cell>
          <cell r="S1282" t="str">
            <v>FORMA PLANA EM CHAPA COMPENSADA RESINADA, ESTRUTURAL, E = 12 MM</v>
          </cell>
          <cell r="T1282" t="str">
            <v>M2</v>
          </cell>
          <cell r="U1282">
            <v>35.76</v>
          </cell>
          <cell r="V1282">
            <v>3.18</v>
          </cell>
          <cell r="X1282" t="str">
            <v>Fôrma Planas Com Compensado Resinado 12Mm, De Concretos Em Estuturas Incluindo Escoramento, Montagem E Desforma (Com Reaprov. 3X)</v>
          </cell>
        </row>
        <row r="1283">
          <cell r="A1283">
            <v>137</v>
          </cell>
          <cell r="B1283">
            <v>1880</v>
          </cell>
          <cell r="C1283">
            <v>0</v>
          </cell>
          <cell r="D1283" t="str">
            <v>S/F</v>
          </cell>
          <cell r="E1283" t="str">
            <v>17.4.4.5</v>
          </cell>
          <cell r="F1283" t="str">
            <v xml:space="preserve">Fornec. e assent. de tampa metálica 0.80x0.80cm, de inspeção, em chapa de aço e=1/4" com bordas em cantoneiras de 1 1/2"x1 , 1 1/2"x3/16" </v>
          </cell>
          <cell r="G1283" t="str">
            <v>un</v>
          </cell>
          <cell r="H1283">
            <v>1</v>
          </cell>
          <cell r="I1283">
            <v>191.31</v>
          </cell>
          <cell r="J1283">
            <v>191.31</v>
          </cell>
          <cell r="K1283">
            <v>191.32</v>
          </cell>
          <cell r="L1283">
            <v>191.32</v>
          </cell>
          <cell r="M1283">
            <v>-0.01</v>
          </cell>
          <cell r="N1283">
            <v>147.16</v>
          </cell>
          <cell r="O1283" t="str">
            <v>-</v>
          </cell>
          <cell r="P1283" t="str">
            <v>-</v>
          </cell>
          <cell r="Q1283" t="str">
            <v>Comp133</v>
          </cell>
          <cell r="R1283">
            <v>0</v>
          </cell>
          <cell r="S1283">
            <v>0</v>
          </cell>
          <cell r="T1283">
            <v>0</v>
          </cell>
          <cell r="U1283">
            <v>0</v>
          </cell>
          <cell r="V1283">
            <v>0</v>
          </cell>
          <cell r="X1283" t="str">
            <v xml:space="preserve">Fornec. E Assent. De Tampa Metálica 0.80X0.80Cm, De Inspeção, Em Chapa De Aço E=1/4" Com Bordas Em Cantoneiras De 1 1/2"X1 , 1 1/2"X3/16" </v>
          </cell>
        </row>
        <row r="1284">
          <cell r="A1284">
            <v>138</v>
          </cell>
          <cell r="B1284">
            <v>4141</v>
          </cell>
          <cell r="C1284">
            <v>0</v>
          </cell>
          <cell r="D1284" t="str">
            <v>S/F</v>
          </cell>
          <cell r="E1284" t="str">
            <v>10.5.2.1</v>
          </cell>
          <cell r="F1284" t="str">
            <v>Fornec. e inst. de Vertedor de Fibra de Vidro, com acionamento direto na gaveta, e=6 mm, incluindo quadro de fibra de vidro e chumbadores de aço inox</v>
          </cell>
          <cell r="G1284" t="str">
            <v>m2</v>
          </cell>
          <cell r="H1284">
            <v>13.2</v>
          </cell>
          <cell r="I1284">
            <v>600.79999999999995</v>
          </cell>
          <cell r="J1284">
            <v>7930.56</v>
          </cell>
          <cell r="K1284">
            <v>600.96</v>
          </cell>
          <cell r="L1284">
            <v>7932.67</v>
          </cell>
          <cell r="M1284">
            <v>-2.11</v>
          </cell>
          <cell r="N1284">
            <v>462.15</v>
          </cell>
          <cell r="O1284" t="str">
            <v>-</v>
          </cell>
          <cell r="P1284" t="str">
            <v>-</v>
          </cell>
          <cell r="Q1284" t="str">
            <v>Comp134</v>
          </cell>
          <cell r="R1284">
            <v>0</v>
          </cell>
          <cell r="S1284">
            <v>0</v>
          </cell>
          <cell r="T1284">
            <v>0</v>
          </cell>
          <cell r="U1284">
            <v>0</v>
          </cell>
          <cell r="V1284">
            <v>0</v>
          </cell>
          <cell r="X1284" t="str">
            <v>Fornec. E Inst. De Vertedor De Fibra De Vidro, Com Acionamento Direto Na Gaveta, E=6 Mm, Incluindo Quadro De Fibra De Vidro E Chumbadores De Aço Inox</v>
          </cell>
        </row>
        <row r="1285">
          <cell r="A1285">
            <v>139</v>
          </cell>
          <cell r="B1285">
            <v>329</v>
          </cell>
          <cell r="C1285">
            <v>0</v>
          </cell>
          <cell r="D1285" t="str">
            <v>S/F</v>
          </cell>
          <cell r="E1285" t="str">
            <v>4.8.1.12</v>
          </cell>
          <cell r="F1285" t="str">
            <v>Fornec., colocação e espalhamento de areia selecionado em camadas</v>
          </cell>
          <cell r="G1285" t="str">
            <v>m3</v>
          </cell>
          <cell r="H1285">
            <v>326.39999999999998</v>
          </cell>
          <cell r="I1285">
            <v>73.88</v>
          </cell>
          <cell r="J1285">
            <v>24114.43</v>
          </cell>
          <cell r="K1285">
            <v>73.97</v>
          </cell>
          <cell r="L1285">
            <v>24143.8</v>
          </cell>
          <cell r="M1285">
            <v>-29.37</v>
          </cell>
          <cell r="N1285">
            <v>56.83</v>
          </cell>
          <cell r="O1285" t="str">
            <v>-</v>
          </cell>
          <cell r="P1285" t="str">
            <v>-</v>
          </cell>
          <cell r="Q1285" t="str">
            <v>Comp135</v>
          </cell>
          <cell r="R1285">
            <v>0</v>
          </cell>
          <cell r="S1285">
            <v>0</v>
          </cell>
          <cell r="T1285">
            <v>0</v>
          </cell>
          <cell r="U1285">
            <v>0</v>
          </cell>
          <cell r="V1285">
            <v>0</v>
          </cell>
          <cell r="X1285" t="str">
            <v>Fornec., Colocação E Espalhamento De Areia Selecionado Em Camadas</v>
          </cell>
        </row>
        <row r="1286">
          <cell r="A1286">
            <v>140</v>
          </cell>
          <cell r="B1286">
            <v>325</v>
          </cell>
          <cell r="C1286">
            <v>0</v>
          </cell>
          <cell r="D1286" t="str">
            <v>S/F</v>
          </cell>
          <cell r="E1286" t="str">
            <v>4.8.1.8</v>
          </cell>
          <cell r="F1286" t="str">
            <v>Fornec., colocação e espalhamento de pedregulho</v>
          </cell>
          <cell r="G1286" t="str">
            <v>m3</v>
          </cell>
          <cell r="H1286">
            <v>216.24</v>
          </cell>
          <cell r="I1286">
            <v>107.72</v>
          </cell>
          <cell r="J1286">
            <v>23293.37</v>
          </cell>
          <cell r="K1286">
            <v>107.98</v>
          </cell>
          <cell r="L1286">
            <v>23349.59</v>
          </cell>
          <cell r="M1286">
            <v>-56.22</v>
          </cell>
          <cell r="N1286">
            <v>82.86</v>
          </cell>
          <cell r="O1286" t="str">
            <v>-</v>
          </cell>
          <cell r="P1286" t="str">
            <v>-</v>
          </cell>
          <cell r="Q1286" t="str">
            <v>Comp136</v>
          </cell>
          <cell r="R1286">
            <v>0</v>
          </cell>
          <cell r="S1286">
            <v>0</v>
          </cell>
          <cell r="T1286">
            <v>0</v>
          </cell>
          <cell r="U1286">
            <v>0</v>
          </cell>
          <cell r="V1286">
            <v>0</v>
          </cell>
          <cell r="X1286" t="str">
            <v>Fornec., Colocação E Espalhamento De Pedregulho</v>
          </cell>
        </row>
        <row r="1287">
          <cell r="A1287">
            <v>141</v>
          </cell>
          <cell r="B1287">
            <v>1567</v>
          </cell>
          <cell r="C1287">
            <v>0</v>
          </cell>
          <cell r="D1287" t="str">
            <v>S/F</v>
          </cell>
          <cell r="E1287" t="str">
            <v>14.5.16</v>
          </cell>
          <cell r="F1287" t="str">
            <v xml:space="preserve">Fornecimento e aplicação de Piso Elevado Modulado incluindo apoios e acabamento de bordas. </v>
          </cell>
          <cell r="G1287" t="str">
            <v>m²</v>
          </cell>
          <cell r="H1287">
            <v>9</v>
          </cell>
          <cell r="I1287">
            <v>559.62</v>
          </cell>
          <cell r="J1287">
            <v>5036.58</v>
          </cell>
          <cell r="K1287">
            <v>560</v>
          </cell>
          <cell r="L1287">
            <v>5040</v>
          </cell>
          <cell r="M1287">
            <v>-3.42</v>
          </cell>
          <cell r="N1287">
            <v>430.48</v>
          </cell>
          <cell r="O1287" t="str">
            <v>-</v>
          </cell>
          <cell r="P1287" t="str">
            <v>-</v>
          </cell>
          <cell r="Q1287" t="str">
            <v>Comp137</v>
          </cell>
          <cell r="R1287">
            <v>0</v>
          </cell>
          <cell r="S1287">
            <v>0</v>
          </cell>
          <cell r="T1287">
            <v>0</v>
          </cell>
          <cell r="U1287">
            <v>0</v>
          </cell>
          <cell r="V1287">
            <v>0</v>
          </cell>
          <cell r="X1287" t="str">
            <v xml:space="preserve">Fornecimento E Aplicação De Piso Elevado Modulado Incluindo Apoios E Acabamento De Bordas. </v>
          </cell>
        </row>
        <row r="1288">
          <cell r="A1288">
            <v>142</v>
          </cell>
          <cell r="B1288">
            <v>1576</v>
          </cell>
          <cell r="C1288">
            <v>0</v>
          </cell>
          <cell r="D1288" t="str">
            <v>S/F</v>
          </cell>
          <cell r="E1288" t="str">
            <v>14.6.5</v>
          </cell>
          <cell r="F1288" t="str">
            <v>Fornecimento e assentamento de conjunto de descarga embutida, incl. tubos de ligação.</v>
          </cell>
          <cell r="G1288" t="str">
            <v>cj</v>
          </cell>
          <cell r="H1288">
            <v>2</v>
          </cell>
          <cell r="I1288">
            <v>151.97999999999999</v>
          </cell>
          <cell r="J1288">
            <v>303.95999999999998</v>
          </cell>
          <cell r="K1288">
            <v>152.04</v>
          </cell>
          <cell r="L1288">
            <v>304.08</v>
          </cell>
          <cell r="M1288">
            <v>-0.12</v>
          </cell>
          <cell r="N1288">
            <v>116.91</v>
          </cell>
          <cell r="O1288" t="str">
            <v>-</v>
          </cell>
          <cell r="P1288" t="str">
            <v>-</v>
          </cell>
          <cell r="Q1288" t="str">
            <v>Comp138</v>
          </cell>
          <cell r="R1288" t="str">
            <v>74227/001</v>
          </cell>
          <cell r="S1288" t="str">
            <v>CAIXA DESCARGA PLASTICA, EMBUTIR, COMPLETA, COM ESPELHO CROMADO E TUBO BENGALA PVC PARA LIGACAO EM CAIXA DESCARGA DE EMBUTIR - FORNECIMENTO E INSTALACAO</v>
          </cell>
          <cell r="T1288" t="str">
            <v>UND</v>
          </cell>
          <cell r="U1288">
            <v>183.93</v>
          </cell>
          <cell r="V1288">
            <v>67.02</v>
          </cell>
          <cell r="X1288" t="str">
            <v>Fornecimento E Assentamento De Conjunto De Descarga Embutida, Incl. Tubos De Ligação.</v>
          </cell>
        </row>
        <row r="1289">
          <cell r="A1289">
            <v>143</v>
          </cell>
          <cell r="B1289">
            <v>1575</v>
          </cell>
          <cell r="C1289">
            <v>0</v>
          </cell>
          <cell r="D1289" t="str">
            <v>S/F</v>
          </cell>
          <cell r="E1289" t="str">
            <v>14.6.4</v>
          </cell>
          <cell r="F1289" t="str">
            <v>Fornecimento e assentamento de conjunto de louça tipo vaso sanitária, lavatório médio com coluna, saboneteira e porta papel, conforme projeto.</v>
          </cell>
          <cell r="G1289" t="str">
            <v>cj</v>
          </cell>
          <cell r="H1289">
            <v>2</v>
          </cell>
          <cell r="I1289">
            <v>390.07</v>
          </cell>
          <cell r="J1289">
            <v>780.14</v>
          </cell>
          <cell r="K1289">
            <v>390.07</v>
          </cell>
          <cell r="L1289">
            <v>780.14</v>
          </cell>
          <cell r="M1289">
            <v>0</v>
          </cell>
          <cell r="N1289">
            <v>300.05</v>
          </cell>
          <cell r="O1289" t="str">
            <v>-</v>
          </cell>
          <cell r="P1289" t="str">
            <v>-</v>
          </cell>
          <cell r="Q1289" t="str">
            <v>Comp139</v>
          </cell>
          <cell r="R1289">
            <v>0</v>
          </cell>
          <cell r="S1289">
            <v>0</v>
          </cell>
          <cell r="T1289">
            <v>0</v>
          </cell>
          <cell r="U1289">
            <v>0</v>
          </cell>
          <cell r="V1289">
            <v>0</v>
          </cell>
          <cell r="X1289" t="str">
            <v>Fornecimento E Assentamento De Conjunto De Louça Tipo Vaso Sanitária, Lavatório Médio Com Coluna, Saboneteira E Porta Papel, Conforme Projeto.</v>
          </cell>
        </row>
        <row r="1290">
          <cell r="A1290">
            <v>144</v>
          </cell>
          <cell r="B1290">
            <v>1577</v>
          </cell>
          <cell r="C1290">
            <v>0</v>
          </cell>
          <cell r="D1290" t="str">
            <v>S/F</v>
          </cell>
          <cell r="E1290" t="str">
            <v>14.6.6</v>
          </cell>
          <cell r="F1290" t="str">
            <v>Fornecimento e assentamento de conjunto de metais DECA ou similar, registro gaveta, registro de pressão, válvula e torneira para lavatório.</v>
          </cell>
          <cell r="G1290" t="str">
            <v>cj</v>
          </cell>
          <cell r="H1290">
            <v>2</v>
          </cell>
          <cell r="I1290">
            <v>168.49</v>
          </cell>
          <cell r="J1290">
            <v>336.98</v>
          </cell>
          <cell r="K1290">
            <v>168.52</v>
          </cell>
          <cell r="L1290">
            <v>337.04</v>
          </cell>
          <cell r="M1290">
            <v>-0.06</v>
          </cell>
          <cell r="N1290">
            <v>129.61000000000001</v>
          </cell>
          <cell r="O1290" t="str">
            <v>-</v>
          </cell>
          <cell r="P1290" t="str">
            <v>-</v>
          </cell>
          <cell r="Q1290" t="str">
            <v>Comp140</v>
          </cell>
          <cell r="R1290">
            <v>0</v>
          </cell>
          <cell r="S1290" t="str">
            <v>REGISTRO GAVETA 1.1/2" COM CANOPLA ACABAMENTO CROMADO SIMPLES - FORNECIMENTO E INSTALACAO</v>
          </cell>
          <cell r="T1290" t="str">
            <v>UND</v>
          </cell>
          <cell r="U1290">
            <v>106.36</v>
          </cell>
          <cell r="V1290">
            <v>-23.25</v>
          </cell>
          <cell r="X1290" t="str">
            <v>Fornecimento E Assentamento De Conjunto De Metais Deca Ou Similar, Registro Gaveta, Registro De Pressão, Válvula E Torneira Para Lavatório.</v>
          </cell>
        </row>
        <row r="1291">
          <cell r="A1291">
            <v>145</v>
          </cell>
          <cell r="B1291">
            <v>1574</v>
          </cell>
          <cell r="C1291">
            <v>0</v>
          </cell>
          <cell r="D1291" t="str">
            <v>S/F</v>
          </cell>
          <cell r="E1291" t="str">
            <v>14.6.3</v>
          </cell>
          <cell r="F1291" t="str">
            <v>Fornecimento e assentamento de conjunto de tubos e conexões hidro-sanitária, chuveiro, duchas, sifões e rabichos, caixas e ralos sifonados, em PVC linha predial, conforme projeto.</v>
          </cell>
          <cell r="G1291" t="str">
            <v>cj</v>
          </cell>
          <cell r="H1291">
            <v>2</v>
          </cell>
          <cell r="I1291">
            <v>400</v>
          </cell>
          <cell r="J1291">
            <v>800</v>
          </cell>
          <cell r="K1291">
            <v>400</v>
          </cell>
          <cell r="L1291">
            <v>800</v>
          </cell>
          <cell r="M1291">
            <v>0</v>
          </cell>
          <cell r="N1291">
            <v>307.69</v>
          </cell>
          <cell r="O1291" t="str">
            <v>-</v>
          </cell>
          <cell r="P1291" t="str">
            <v>-</v>
          </cell>
          <cell r="Q1291" t="str">
            <v>Comp141</v>
          </cell>
          <cell r="R1291">
            <v>0</v>
          </cell>
          <cell r="S1291">
            <v>0</v>
          </cell>
          <cell r="T1291">
            <v>0</v>
          </cell>
          <cell r="U1291">
            <v>0</v>
          </cell>
          <cell r="V1291">
            <v>0</v>
          </cell>
          <cell r="X1291" t="str">
            <v>Fornecimento E Assentamento De Conjunto De Tubos E Conexões Hidro-Sanitária, Chuveiro, Duchas, Sifões E Rabichos, Caixas E Ralos Sifonados, Em Pvc Linha Predial, Conforme Projeto.</v>
          </cell>
        </row>
        <row r="1292">
          <cell r="A1292">
            <v>146</v>
          </cell>
          <cell r="B1292">
            <v>2445</v>
          </cell>
          <cell r="C1292">
            <v>0</v>
          </cell>
          <cell r="D1292" t="str">
            <v>S/F</v>
          </cell>
          <cell r="E1292" t="str">
            <v>3.5.17.1</v>
          </cell>
          <cell r="F1292" t="str">
            <v>Fornecimento e assentamento de grade manual para pre-tratamento de esgotos/água bruta, incluindo pintura de proteção</v>
          </cell>
          <cell r="G1292" t="str">
            <v>un</v>
          </cell>
          <cell r="H1292">
            <v>6</v>
          </cell>
          <cell r="I1292">
            <v>350.99</v>
          </cell>
          <cell r="J1292">
            <v>2105.94</v>
          </cell>
          <cell r="K1292">
            <v>351.02</v>
          </cell>
          <cell r="L1292">
            <v>2106.12</v>
          </cell>
          <cell r="M1292">
            <v>-0.18</v>
          </cell>
          <cell r="N1292">
            <v>269.99</v>
          </cell>
          <cell r="O1292" t="str">
            <v>-</v>
          </cell>
          <cell r="P1292" t="str">
            <v>-</v>
          </cell>
          <cell r="Q1292" t="str">
            <v>Comp142</v>
          </cell>
          <cell r="R1292">
            <v>0</v>
          </cell>
          <cell r="S1292">
            <v>0</v>
          </cell>
          <cell r="T1292">
            <v>0</v>
          </cell>
          <cell r="U1292">
            <v>0</v>
          </cell>
          <cell r="V1292">
            <v>0</v>
          </cell>
          <cell r="X1292" t="str">
            <v>Fornecimento E Assentamento De Grade Manual Para Pre-Tratamento De Esgotos/Água Bruta, Incluindo Pintura De Proteção</v>
          </cell>
        </row>
        <row r="1293">
          <cell r="A1293">
            <v>147</v>
          </cell>
          <cell r="B1293">
            <v>2458</v>
          </cell>
          <cell r="C1293">
            <v>0</v>
          </cell>
          <cell r="D1293" t="str">
            <v>S/F</v>
          </cell>
          <cell r="E1293" t="str">
            <v>3.5.20.3</v>
          </cell>
          <cell r="F1293" t="str">
            <v>Fornecimento e assentamento de perfil metálico "I" para monovias</v>
          </cell>
          <cell r="G1293" t="str">
            <v>kg</v>
          </cell>
          <cell r="H1293">
            <v>720</v>
          </cell>
          <cell r="I1293">
            <v>9.39</v>
          </cell>
          <cell r="J1293">
            <v>6760.8</v>
          </cell>
          <cell r="K1293">
            <v>9.39</v>
          </cell>
          <cell r="L1293">
            <v>6760.8</v>
          </cell>
          <cell r="M1293">
            <v>0</v>
          </cell>
          <cell r="N1293">
            <v>7.22</v>
          </cell>
          <cell r="O1293" t="str">
            <v>-</v>
          </cell>
          <cell r="P1293" t="str">
            <v>-</v>
          </cell>
          <cell r="Q1293" t="str">
            <v>Comp143</v>
          </cell>
          <cell r="R1293">
            <v>0</v>
          </cell>
          <cell r="S1293" t="str">
            <v>ESTRUTURA METALICA EM ACO ESTRUTURAL PERFIL I 12 X 5 1/4</v>
          </cell>
          <cell r="T1293" t="str">
            <v>KG</v>
          </cell>
          <cell r="U1293">
            <v>7.06</v>
          </cell>
          <cell r="V1293">
            <v>-0.16</v>
          </cell>
          <cell r="X1293" t="str">
            <v>Fornecimento E Assentamento De Perfil Metálico "I" Para Monovias</v>
          </cell>
        </row>
        <row r="1294">
          <cell r="A1294">
            <v>148</v>
          </cell>
          <cell r="B1294">
            <v>2365</v>
          </cell>
          <cell r="C1294">
            <v>0</v>
          </cell>
          <cell r="D1294" t="str">
            <v>S/F</v>
          </cell>
          <cell r="E1294" t="str">
            <v>3.5.5.1</v>
          </cell>
          <cell r="F1294" t="str">
            <v>Fornecimento e assentamento de tampa em chapa de alumínio para inspeção, inclusive pintura anticorrosiva a óleo em duas demãos e acessórios de fixação</v>
          </cell>
          <cell r="G1294" t="str">
            <v>m2</v>
          </cell>
          <cell r="H1294">
            <v>580.55999999999995</v>
          </cell>
          <cell r="I1294">
            <v>387.76</v>
          </cell>
          <cell r="J1294">
            <v>225117.94</v>
          </cell>
          <cell r="K1294">
            <v>387.9</v>
          </cell>
          <cell r="L1294">
            <v>225199.22</v>
          </cell>
          <cell r="M1294">
            <v>-81.28</v>
          </cell>
          <cell r="N1294">
            <v>298.27999999999997</v>
          </cell>
          <cell r="O1294" t="str">
            <v>-</v>
          </cell>
          <cell r="P1294" t="str">
            <v>-</v>
          </cell>
          <cell r="Q1294" t="str">
            <v>Comp144</v>
          </cell>
          <cell r="R1294">
            <v>0</v>
          </cell>
          <cell r="S1294">
            <v>0</v>
          </cell>
          <cell r="T1294">
            <v>0</v>
          </cell>
          <cell r="U1294">
            <v>0</v>
          </cell>
          <cell r="V1294">
            <v>0</v>
          </cell>
          <cell r="X1294" t="str">
            <v>Fornecimento E Assentamento De Tampa Em Chapa De Alumínio Para Inspeção, Inclusive Pintura Anticorrosiva A Óleo Em Duas Demãos E Acessórios De Fixação</v>
          </cell>
        </row>
        <row r="1295">
          <cell r="A1295">
            <v>149</v>
          </cell>
          <cell r="B1295">
            <v>2042</v>
          </cell>
          <cell r="C1295">
            <v>0</v>
          </cell>
          <cell r="D1295" t="str">
            <v>S/F</v>
          </cell>
          <cell r="E1295" t="str">
            <v>2.1.5.1.7</v>
          </cell>
          <cell r="F1295" t="str">
            <v>Fornecimento e assentamento de tampão articulado em F°F° para PV's, DN =600mm, carga 12,5 ton. Dimensionado Conforme NBR 10158</v>
          </cell>
          <cell r="G1295" t="str">
            <v>un</v>
          </cell>
          <cell r="H1295">
            <v>1340</v>
          </cell>
          <cell r="I1295">
            <v>305.79000000000002</v>
          </cell>
          <cell r="J1295">
            <v>409758.6</v>
          </cell>
          <cell r="K1295">
            <v>306.14999999999998</v>
          </cell>
          <cell r="L1295">
            <v>410241</v>
          </cell>
          <cell r="M1295">
            <v>-482.4</v>
          </cell>
          <cell r="N1295">
            <v>235.22</v>
          </cell>
          <cell r="O1295">
            <v>0</v>
          </cell>
          <cell r="P1295">
            <v>0</v>
          </cell>
          <cell r="Q1295" t="str">
            <v>Comp145</v>
          </cell>
          <cell r="R1295">
            <v>0</v>
          </cell>
          <cell r="S1295" t="str">
            <v>ASSENTAMENTO DE TAMPAO DE FERRO FUNDIDO 600 MM</v>
          </cell>
          <cell r="T1295" t="str">
            <v>und</v>
          </cell>
          <cell r="U1295">
            <v>34.909999999999997</v>
          </cell>
          <cell r="V1295">
            <v>-200.31</v>
          </cell>
          <cell r="X1295" t="str">
            <v>Fornecimento E Assentamento De Tampão Articulado Em F°F° Para Pv'S, Dn =600Mm, Carga 12,5 Ton. Dimensionado Conforme Nbr 10158</v>
          </cell>
        </row>
        <row r="1296">
          <cell r="A1296">
            <v>150</v>
          </cell>
          <cell r="B1296">
            <v>2120</v>
          </cell>
          <cell r="C1296">
            <v>0</v>
          </cell>
          <cell r="D1296" t="str">
            <v>S/F</v>
          </cell>
          <cell r="E1296" t="str">
            <v>2.2.1.5</v>
          </cell>
          <cell r="F1296" t="str">
            <v>Fornecimento e Assentamento de Tampão Articulado em F°F° para PV's, DN=600mm, Carga 5 ton., dimensionamento conforme NBR 10158</v>
          </cell>
          <cell r="G1296" t="str">
            <v>un</v>
          </cell>
          <cell r="H1296">
            <v>68</v>
          </cell>
          <cell r="I1296">
            <v>170.52</v>
          </cell>
          <cell r="J1296">
            <v>11595.36</v>
          </cell>
          <cell r="K1296">
            <v>170.83</v>
          </cell>
          <cell r="L1296">
            <v>11616.44</v>
          </cell>
          <cell r="M1296">
            <v>-21.08</v>
          </cell>
          <cell r="N1296">
            <v>131.16999999999999</v>
          </cell>
          <cell r="O1296">
            <v>0</v>
          </cell>
          <cell r="P1296">
            <v>0</v>
          </cell>
          <cell r="Q1296" t="str">
            <v>Comp146</v>
          </cell>
          <cell r="R1296">
            <v>0</v>
          </cell>
          <cell r="S1296" t="str">
            <v>ASSENTAMENTO DE TAMPAO DE FERRO FUNDIDO 600 MM</v>
          </cell>
          <cell r="T1296" t="str">
            <v>und</v>
          </cell>
          <cell r="U1296">
            <v>34.909999999999997</v>
          </cell>
          <cell r="V1296">
            <v>-96.26</v>
          </cell>
          <cell r="X1296" t="str">
            <v>Fornecimento E Assentamento De Tampão Articulado Em F°F° Para Pv'S, Dn=600Mm, Carga 5 Ton., Dimensionamento Conforme Nbr 10158</v>
          </cell>
        </row>
        <row r="1297">
          <cell r="A1297">
            <v>151</v>
          </cell>
          <cell r="B1297">
            <v>4139</v>
          </cell>
          <cell r="C1297">
            <v>0</v>
          </cell>
          <cell r="D1297" t="str">
            <v>S/F</v>
          </cell>
          <cell r="E1297" t="str">
            <v>10.5.1.1</v>
          </cell>
          <cell r="F1297" t="str">
            <v>Fornecimento e instalação de comporta de superfície em fibra de vidro e=12mm, inclusive guias</v>
          </cell>
          <cell r="G1297" t="str">
            <v>m2</v>
          </cell>
          <cell r="H1297">
            <v>15.84</v>
          </cell>
          <cell r="I1297">
            <v>1499.55</v>
          </cell>
          <cell r="J1297">
            <v>23752.87</v>
          </cell>
          <cell r="K1297">
            <v>1500.96</v>
          </cell>
          <cell r="L1297">
            <v>23775.200000000001</v>
          </cell>
          <cell r="M1297">
            <v>-22.33</v>
          </cell>
          <cell r="N1297">
            <v>1153.5</v>
          </cell>
          <cell r="O1297" t="str">
            <v>-</v>
          </cell>
          <cell r="P1297" t="str">
            <v>-</v>
          </cell>
          <cell r="Q1297" t="str">
            <v>Comp147</v>
          </cell>
          <cell r="R1297">
            <v>0</v>
          </cell>
          <cell r="S1297">
            <v>0</v>
          </cell>
          <cell r="T1297">
            <v>0</v>
          </cell>
          <cell r="U1297">
            <v>0</v>
          </cell>
          <cell r="V1297">
            <v>0</v>
          </cell>
          <cell r="X1297" t="str">
            <v>Fornecimento E Instalação De Comporta De Superfície Em Fibra De Vidro E=12Mm, Inclusive Guias</v>
          </cell>
        </row>
        <row r="1298">
          <cell r="A1298">
            <v>153</v>
          </cell>
          <cell r="B1298">
            <v>1776</v>
          </cell>
          <cell r="C1298">
            <v>0</v>
          </cell>
          <cell r="D1298" t="str">
            <v>S/F</v>
          </cell>
          <cell r="E1298" t="str">
            <v>16.1</v>
          </cell>
          <cell r="F1298" t="str">
            <v>Fornecimento e Instalação SMA</v>
          </cell>
          <cell r="G1298" t="str">
            <v>un</v>
          </cell>
          <cell r="H1298">
            <v>10500</v>
          </cell>
          <cell r="I1298">
            <v>315.68</v>
          </cell>
          <cell r="J1298">
            <v>3314640</v>
          </cell>
          <cell r="K1298">
            <v>315.82</v>
          </cell>
          <cell r="L1298">
            <v>3316110</v>
          </cell>
          <cell r="M1298">
            <v>-1470</v>
          </cell>
          <cell r="N1298">
            <v>242.83</v>
          </cell>
          <cell r="O1298" t="str">
            <v>-</v>
          </cell>
          <cell r="P1298" t="str">
            <v>-</v>
          </cell>
          <cell r="Q1298" t="str">
            <v>Comp148</v>
          </cell>
          <cell r="R1298">
            <v>0</v>
          </cell>
          <cell r="S1298">
            <v>0</v>
          </cell>
          <cell r="T1298">
            <v>0</v>
          </cell>
          <cell r="U1298">
            <v>0</v>
          </cell>
          <cell r="V1298">
            <v>0</v>
          </cell>
          <cell r="X1298" t="str">
            <v>Fornecimento E Instalação Sma</v>
          </cell>
        </row>
        <row r="1299">
          <cell r="A1299">
            <v>154</v>
          </cell>
          <cell r="B1299">
            <v>1648</v>
          </cell>
          <cell r="C1299">
            <v>0</v>
          </cell>
          <cell r="D1299" t="str">
            <v>S/F</v>
          </cell>
          <cell r="E1299" t="str">
            <v>15.2.3.2</v>
          </cell>
          <cell r="F1299" t="str">
            <v>Fornecimento e instalações de software de automoção e controle</v>
          </cell>
          <cell r="G1299" t="str">
            <v>un</v>
          </cell>
          <cell r="H1299">
            <v>2</v>
          </cell>
          <cell r="I1299">
            <v>352600</v>
          </cell>
          <cell r="J1299">
            <v>705200</v>
          </cell>
          <cell r="K1299">
            <v>352600</v>
          </cell>
          <cell r="L1299">
            <v>705200</v>
          </cell>
          <cell r="M1299">
            <v>0</v>
          </cell>
          <cell r="N1299">
            <v>271230.77</v>
          </cell>
          <cell r="O1299" t="str">
            <v>-</v>
          </cell>
          <cell r="P1299" t="str">
            <v>-</v>
          </cell>
          <cell r="Q1299" t="str">
            <v>Comp149</v>
          </cell>
          <cell r="R1299">
            <v>0</v>
          </cell>
          <cell r="S1299">
            <v>0</v>
          </cell>
          <cell r="T1299">
            <v>0</v>
          </cell>
          <cell r="U1299">
            <v>0</v>
          </cell>
          <cell r="V1299">
            <v>0</v>
          </cell>
          <cell r="X1299" t="str">
            <v>Fornecimento E Instalações De Software De Automoção E Controle</v>
          </cell>
        </row>
        <row r="1300">
          <cell r="A1300">
            <v>155</v>
          </cell>
          <cell r="B1300">
            <v>4145</v>
          </cell>
          <cell r="C1300">
            <v>0</v>
          </cell>
          <cell r="D1300" t="str">
            <v>S/F</v>
          </cell>
          <cell r="E1300" t="str">
            <v>10.5.4.1</v>
          </cell>
          <cell r="F1300" t="str">
            <v>Fornecimento e intalação de defletor de gases em fibra de vidro nervurada com chumbadores e parafusos em aço inox</v>
          </cell>
          <cell r="G1300" t="str">
            <v>und</v>
          </cell>
          <cell r="H1300">
            <v>16</v>
          </cell>
          <cell r="I1300">
            <v>24672.82</v>
          </cell>
          <cell r="J1300">
            <v>394765.12</v>
          </cell>
          <cell r="K1300">
            <v>24672.14</v>
          </cell>
          <cell r="L1300">
            <v>394754.24</v>
          </cell>
          <cell r="M1300">
            <v>10.88</v>
          </cell>
          <cell r="N1300">
            <v>18979.09</v>
          </cell>
          <cell r="O1300" t="str">
            <v>-</v>
          </cell>
          <cell r="P1300" t="str">
            <v>-</v>
          </cell>
          <cell r="Q1300" t="str">
            <v>Comp150</v>
          </cell>
          <cell r="R1300">
            <v>0</v>
          </cell>
          <cell r="S1300">
            <v>0</v>
          </cell>
          <cell r="T1300">
            <v>0</v>
          </cell>
          <cell r="U1300">
            <v>0</v>
          </cell>
          <cell r="V1300">
            <v>0</v>
          </cell>
          <cell r="X1300" t="str">
            <v>Fornecimento E Intalação De Defletor De Gases Em Fibra De Vidro Nervurada Com Chumbadores E Parafusos Em Aço Inox</v>
          </cell>
        </row>
        <row r="1301">
          <cell r="A1301">
            <v>156</v>
          </cell>
          <cell r="B1301">
            <v>4143</v>
          </cell>
          <cell r="C1301">
            <v>0</v>
          </cell>
          <cell r="D1301" t="str">
            <v>S/F</v>
          </cell>
          <cell r="E1301" t="str">
            <v>10.5.3.1</v>
          </cell>
          <cell r="F1301" t="str">
            <v>Fornecimento e intalação de separadores de fases em fibra de vidro nervurada com chumbadores e parafusos em aço inox</v>
          </cell>
          <cell r="G1301" t="str">
            <v>und</v>
          </cell>
          <cell r="H1301">
            <v>16</v>
          </cell>
          <cell r="I1301">
            <v>30672.81</v>
          </cell>
          <cell r="J1301">
            <v>490764.96</v>
          </cell>
          <cell r="K1301">
            <v>30672.14</v>
          </cell>
          <cell r="L1301">
            <v>490754.24</v>
          </cell>
          <cell r="M1301">
            <v>10.72</v>
          </cell>
          <cell r="N1301">
            <v>23594.47</v>
          </cell>
          <cell r="O1301" t="str">
            <v>-</v>
          </cell>
          <cell r="P1301" t="str">
            <v>-</v>
          </cell>
          <cell r="Q1301" t="str">
            <v>Comp151</v>
          </cell>
          <cell r="R1301">
            <v>0</v>
          </cell>
          <cell r="S1301">
            <v>0</v>
          </cell>
          <cell r="T1301">
            <v>0</v>
          </cell>
          <cell r="U1301">
            <v>0</v>
          </cell>
          <cell r="V1301">
            <v>0</v>
          </cell>
          <cell r="X1301" t="str">
            <v>Fornecimento E Intalação De Separadores De Fases Em Fibra De Vidro Nervurada Com Chumbadores E Parafusos Em Aço Inox</v>
          </cell>
        </row>
        <row r="1302">
          <cell r="A1302">
            <v>157</v>
          </cell>
          <cell r="B1302">
            <v>2440</v>
          </cell>
          <cell r="C1302">
            <v>0</v>
          </cell>
          <cell r="D1302" t="str">
            <v>S/F</v>
          </cell>
          <cell r="E1302" t="str">
            <v>3.5.15.1</v>
          </cell>
          <cell r="F1302" t="str">
            <v>Fornecimento e montagem de grade de proteção em chapa de aço No.7, perfurada com orificios de 1" de diâmetro, e=3/16", com acessórios para fixação, incluindo assentamento e pintura</v>
          </cell>
          <cell r="G1302" t="str">
            <v>m2</v>
          </cell>
          <cell r="H1302">
            <v>47.5</v>
          </cell>
          <cell r="I1302">
            <v>289.39</v>
          </cell>
          <cell r="J1302">
            <v>13746.02</v>
          </cell>
          <cell r="K1302">
            <v>291.02</v>
          </cell>
          <cell r="L1302">
            <v>13823.45</v>
          </cell>
          <cell r="M1302">
            <v>-77.430000000000007</v>
          </cell>
          <cell r="N1302">
            <v>222.61</v>
          </cell>
          <cell r="O1302" t="str">
            <v>-</v>
          </cell>
          <cell r="P1302" t="str">
            <v>-</v>
          </cell>
          <cell r="Q1302" t="str">
            <v>Comp152</v>
          </cell>
          <cell r="R1302">
            <v>0</v>
          </cell>
          <cell r="S1302">
            <v>0</v>
          </cell>
          <cell r="T1302">
            <v>0</v>
          </cell>
          <cell r="U1302">
            <v>0</v>
          </cell>
          <cell r="V1302">
            <v>0</v>
          </cell>
          <cell r="X1302" t="str">
            <v>Fornecimento E Montagem De Grade De Proteção Em Chapa De Aço No.7, Perfurada Com Orificios De 1" De Diâmetro, E=3/16", Com Acessórios Para Fixação, Incluindo Assentamento E Pintura</v>
          </cell>
        </row>
        <row r="1303">
          <cell r="A1303">
            <v>158</v>
          </cell>
          <cell r="B1303">
            <v>2441</v>
          </cell>
          <cell r="C1303">
            <v>0</v>
          </cell>
          <cell r="D1303" t="str">
            <v>S/F</v>
          </cell>
          <cell r="E1303" t="str">
            <v>3.5.15.2</v>
          </cell>
          <cell r="F1303" t="str">
            <v>Fornecimento e montagem de guarda-corpo em tubos de ferro galvanizado, DN = 1 1/2", incluindo pintura a óleo em duas demãos sob base anticorrosiva, h = 0,80m</v>
          </cell>
          <cell r="G1303" t="str">
            <v>m</v>
          </cell>
          <cell r="H1303">
            <v>430.83</v>
          </cell>
          <cell r="I1303">
            <v>127.56</v>
          </cell>
          <cell r="J1303">
            <v>54956.67</v>
          </cell>
          <cell r="K1303">
            <v>127.36</v>
          </cell>
          <cell r="L1303">
            <v>54870.5</v>
          </cell>
          <cell r="M1303">
            <v>86.17</v>
          </cell>
          <cell r="N1303">
            <v>98.12</v>
          </cell>
          <cell r="O1303" t="str">
            <v>-</v>
          </cell>
          <cell r="P1303" t="str">
            <v>-</v>
          </cell>
          <cell r="Q1303" t="str">
            <v>Comp153</v>
          </cell>
          <cell r="R1303">
            <v>0</v>
          </cell>
          <cell r="S1303">
            <v>0</v>
          </cell>
          <cell r="T1303">
            <v>0</v>
          </cell>
          <cell r="U1303">
            <v>0</v>
          </cell>
          <cell r="V1303">
            <v>0</v>
          </cell>
          <cell r="X1303" t="str">
            <v>Fornecimento E Montagem De Guarda-Corpo Em Tubos De Ferro Galvanizado, Dn = 1 1/2", Incluindo Pintura A Óleo Em Duas Demãos Sob Base Anticorrosiva, H = 0,80M</v>
          </cell>
        </row>
        <row r="1304">
          <cell r="A1304">
            <v>159</v>
          </cell>
          <cell r="B1304">
            <v>1578</v>
          </cell>
          <cell r="C1304">
            <v>0</v>
          </cell>
          <cell r="D1304" t="str">
            <v>S/F</v>
          </cell>
          <cell r="E1304" t="str">
            <v>14.6.7</v>
          </cell>
          <cell r="F1304" t="str">
            <v xml:space="preserve">Fornecimento e montagem de ramal de esgoto domiciliar com tubos e conecções  PVC 100 mm </v>
          </cell>
          <cell r="G1304" t="str">
            <v>m</v>
          </cell>
          <cell r="H1304">
            <v>48</v>
          </cell>
          <cell r="I1304">
            <v>37.71</v>
          </cell>
          <cell r="J1304">
            <v>1810.08</v>
          </cell>
          <cell r="K1304">
            <v>37</v>
          </cell>
          <cell r="L1304">
            <v>1776</v>
          </cell>
          <cell r="M1304">
            <v>34.08</v>
          </cell>
          <cell r="N1304">
            <v>29.01</v>
          </cell>
          <cell r="O1304" t="str">
            <v>-</v>
          </cell>
          <cell r="P1304" t="str">
            <v>-</v>
          </cell>
          <cell r="Q1304" t="str">
            <v>Comp154</v>
          </cell>
          <cell r="R1304">
            <v>0</v>
          </cell>
          <cell r="S1304">
            <v>0</v>
          </cell>
          <cell r="T1304">
            <v>0</v>
          </cell>
          <cell r="U1304">
            <v>0</v>
          </cell>
          <cell r="V1304">
            <v>0</v>
          </cell>
          <cell r="X1304" t="str">
            <v xml:space="preserve">Fornecimento E Montagem De Ramal De Esgoto Domiciliar Com Tubos E Conecções  Pvc 100 Mm </v>
          </cell>
        </row>
        <row r="1305">
          <cell r="A1305">
            <v>160</v>
          </cell>
          <cell r="B1305">
            <v>4148</v>
          </cell>
          <cell r="C1305">
            <v>0</v>
          </cell>
          <cell r="D1305" t="str">
            <v>S/F</v>
          </cell>
          <cell r="E1305" t="str">
            <v>10.6.2</v>
          </cell>
          <cell r="F1305" t="str">
            <v>Fornecimento, colocação e espalhamento de areia selecionada em camadas para os leitos de secagem</v>
          </cell>
          <cell r="G1305" t="str">
            <v>m3</v>
          </cell>
          <cell r="H1305">
            <v>95.48</v>
          </cell>
          <cell r="I1305">
            <v>73.88</v>
          </cell>
          <cell r="J1305">
            <v>7054.06</v>
          </cell>
          <cell r="K1305">
            <v>73.97</v>
          </cell>
          <cell r="L1305">
            <v>7062.65</v>
          </cell>
          <cell r="M1305">
            <v>-8.59</v>
          </cell>
          <cell r="N1305">
            <v>56.83</v>
          </cell>
          <cell r="O1305" t="str">
            <v>-</v>
          </cell>
          <cell r="P1305" t="str">
            <v>-</v>
          </cell>
          <cell r="Q1305" t="str">
            <v>Comp155</v>
          </cell>
          <cell r="R1305">
            <v>0</v>
          </cell>
          <cell r="S1305">
            <v>0</v>
          </cell>
          <cell r="T1305">
            <v>0</v>
          </cell>
          <cell r="U1305">
            <v>0</v>
          </cell>
          <cell r="V1305">
            <v>0</v>
          </cell>
          <cell r="X1305" t="str">
            <v>Fornecimento, Colocação E Espalhamento De Areia Selecionada Em Camadas Para Os Leitos De Secagem</v>
          </cell>
        </row>
        <row r="1306">
          <cell r="A1306">
            <v>161</v>
          </cell>
          <cell r="B1306">
            <v>4147</v>
          </cell>
          <cell r="C1306">
            <v>0</v>
          </cell>
          <cell r="D1306" t="str">
            <v>S/F</v>
          </cell>
          <cell r="E1306" t="str">
            <v>10.6.1</v>
          </cell>
          <cell r="F1306" t="str">
            <v>Fornecimento, colocação e espalhamento de seixo rolado selecionado em camadas para os leitos de secagem</v>
          </cell>
          <cell r="G1306" t="str">
            <v>m3</v>
          </cell>
          <cell r="H1306">
            <v>668.36</v>
          </cell>
          <cell r="I1306">
            <v>107.72</v>
          </cell>
          <cell r="J1306">
            <v>71995.73</v>
          </cell>
          <cell r="K1306">
            <v>107.98</v>
          </cell>
          <cell r="L1306">
            <v>72169.509999999995</v>
          </cell>
          <cell r="M1306">
            <v>-173.78</v>
          </cell>
          <cell r="N1306">
            <v>82.86</v>
          </cell>
          <cell r="O1306" t="str">
            <v>-</v>
          </cell>
          <cell r="P1306" t="str">
            <v>-</v>
          </cell>
          <cell r="Q1306" t="str">
            <v>Comp156</v>
          </cell>
          <cell r="R1306">
            <v>0</v>
          </cell>
          <cell r="S1306">
            <v>0</v>
          </cell>
          <cell r="T1306">
            <v>0</v>
          </cell>
          <cell r="U1306">
            <v>0</v>
          </cell>
          <cell r="V1306">
            <v>0</v>
          </cell>
          <cell r="X1306" t="str">
            <v>Fornecimento, Colocação E Espalhamento De Seixo Rolado Selecionado Em Camadas Para Os Leitos De Secagem</v>
          </cell>
        </row>
        <row r="1307">
          <cell r="A1307">
            <v>162</v>
          </cell>
          <cell r="B1307">
            <v>2448</v>
          </cell>
          <cell r="C1307">
            <v>0</v>
          </cell>
          <cell r="D1307" t="str">
            <v>S/F</v>
          </cell>
          <cell r="E1307" t="str">
            <v>3.5.18.2</v>
          </cell>
          <cell r="F1307" t="str">
            <v>Fornecimento, montagem e instalação de STOP-LOG em fibra de vidro</v>
          </cell>
          <cell r="G1307" t="str">
            <v>un</v>
          </cell>
          <cell r="H1307">
            <v>6</v>
          </cell>
          <cell r="I1307">
            <v>1440.36</v>
          </cell>
          <cell r="J1307">
            <v>8642.16</v>
          </cell>
          <cell r="K1307">
            <v>1445.7</v>
          </cell>
          <cell r="L1307">
            <v>8674.2000000000007</v>
          </cell>
          <cell r="M1307">
            <v>-32.04</v>
          </cell>
          <cell r="N1307">
            <v>1107.97</v>
          </cell>
          <cell r="O1307" t="str">
            <v>-</v>
          </cell>
          <cell r="P1307" t="str">
            <v>-</v>
          </cell>
          <cell r="Q1307" t="str">
            <v>Comp157</v>
          </cell>
          <cell r="R1307">
            <v>0</v>
          </cell>
          <cell r="S1307">
            <v>0</v>
          </cell>
          <cell r="T1307">
            <v>0</v>
          </cell>
          <cell r="U1307">
            <v>0</v>
          </cell>
          <cell r="V1307">
            <v>0</v>
          </cell>
          <cell r="X1307" t="str">
            <v>Fornecimento, Montagem E Instalação De Stop-Log Em Fibra De Vidro</v>
          </cell>
        </row>
        <row r="1308">
          <cell r="A1308">
            <v>163</v>
          </cell>
          <cell r="B1308">
            <v>1568</v>
          </cell>
          <cell r="C1308">
            <v>0</v>
          </cell>
          <cell r="D1308" t="str">
            <v>S/F</v>
          </cell>
          <cell r="E1308" t="str">
            <v>14.5.17</v>
          </cell>
          <cell r="F1308" t="str">
            <v xml:space="preserve">Forro em lambris de madeira de lei com bites de contorno conforme projeto </v>
          </cell>
          <cell r="G1308" t="str">
            <v>m²</v>
          </cell>
          <cell r="H1308">
            <v>10.76</v>
          </cell>
          <cell r="I1308">
            <v>109.94</v>
          </cell>
          <cell r="J1308">
            <v>1182.95</v>
          </cell>
          <cell r="K1308">
            <v>110</v>
          </cell>
          <cell r="L1308">
            <v>1183.5999999999999</v>
          </cell>
          <cell r="M1308">
            <v>-0.65</v>
          </cell>
          <cell r="N1308">
            <v>84.57</v>
          </cell>
          <cell r="O1308" t="str">
            <v>-</v>
          </cell>
          <cell r="P1308" t="str">
            <v>-</v>
          </cell>
          <cell r="Q1308" t="str">
            <v>Comp158</v>
          </cell>
          <cell r="R1308">
            <v>0</v>
          </cell>
          <cell r="S1308">
            <v>0</v>
          </cell>
          <cell r="T1308">
            <v>0</v>
          </cell>
          <cell r="U1308">
            <v>0</v>
          </cell>
          <cell r="V1308">
            <v>0</v>
          </cell>
          <cell r="X1308" t="str">
            <v xml:space="preserve">Forro Em Lambris De Madeira De Lei Com Bites De Contorno Conforme Projeto </v>
          </cell>
        </row>
        <row r="1309">
          <cell r="A1309">
            <v>164</v>
          </cell>
          <cell r="B1309">
            <v>4110</v>
          </cell>
          <cell r="C1309">
            <v>0</v>
          </cell>
          <cell r="D1309" t="str">
            <v>S/F</v>
          </cell>
          <cell r="E1309" t="str">
            <v>10.1.2</v>
          </cell>
          <cell r="F1309" t="str">
            <v>Gabarito para edificação</v>
          </cell>
          <cell r="G1309" t="str">
            <v>m2</v>
          </cell>
          <cell r="H1309">
            <v>1251.3800000000001</v>
          </cell>
          <cell r="I1309">
            <v>4.51</v>
          </cell>
          <cell r="J1309">
            <v>5643.72</v>
          </cell>
          <cell r="K1309">
            <v>4.55</v>
          </cell>
          <cell r="L1309">
            <v>5693.77</v>
          </cell>
          <cell r="M1309">
            <v>-50.05</v>
          </cell>
          <cell r="N1309">
            <v>3.47</v>
          </cell>
          <cell r="O1309" t="str">
            <v>-</v>
          </cell>
          <cell r="P1309" t="str">
            <v>-</v>
          </cell>
          <cell r="Q1309" t="str">
            <v>Comp159</v>
          </cell>
          <cell r="R1309">
            <v>0</v>
          </cell>
          <cell r="S1309">
            <v>0</v>
          </cell>
          <cell r="T1309">
            <v>0</v>
          </cell>
          <cell r="U1309">
            <v>0</v>
          </cell>
          <cell r="V1309">
            <v>0</v>
          </cell>
          <cell r="X1309" t="str">
            <v>Gabarito Para Edificação</v>
          </cell>
        </row>
        <row r="1310">
          <cell r="A1310">
            <v>165</v>
          </cell>
          <cell r="B1310">
            <v>323</v>
          </cell>
          <cell r="C1310">
            <v>0</v>
          </cell>
          <cell r="D1310" t="str">
            <v>S/F</v>
          </cell>
          <cell r="E1310" t="str">
            <v>4.8.1.6</v>
          </cell>
          <cell r="F1310" t="str">
            <v>Grade de piso LOS-4010-A IBRATEX, e=3,0mm, com cantoneiras de borda, com acessórios para fixação, incluindo pintura a óleo e anti ferruginosa, fornecimento  e assentamento.</v>
          </cell>
          <cell r="G1310" t="str">
            <v>m2</v>
          </cell>
          <cell r="H1310">
            <v>41.23</v>
          </cell>
          <cell r="I1310">
            <v>291.02999999999997</v>
          </cell>
          <cell r="J1310">
            <v>11999.16</v>
          </cell>
          <cell r="K1310">
            <v>291.02</v>
          </cell>
          <cell r="L1310">
            <v>11998.75</v>
          </cell>
          <cell r="M1310">
            <v>0.41</v>
          </cell>
          <cell r="N1310">
            <v>223.87</v>
          </cell>
          <cell r="O1310" t="str">
            <v>-</v>
          </cell>
          <cell r="P1310" t="str">
            <v>-</v>
          </cell>
          <cell r="Q1310" t="str">
            <v>Comp160</v>
          </cell>
          <cell r="R1310">
            <v>0</v>
          </cell>
          <cell r="S1310">
            <v>0</v>
          </cell>
          <cell r="T1310">
            <v>0</v>
          </cell>
          <cell r="U1310">
            <v>0</v>
          </cell>
          <cell r="V1310">
            <v>0</v>
          </cell>
          <cell r="X1310" t="str">
            <v>Grade De Piso Los-4010-A Ibratex, E=3,0Mm, Com Cantoneiras De Borda, Com Acessórios Para Fixação, Incluindo Pintura A Óleo E Anti Ferruginosa, Fornecimento  E Assentamento.</v>
          </cell>
        </row>
        <row r="1311">
          <cell r="A1311">
            <v>166</v>
          </cell>
          <cell r="B1311">
            <v>1884</v>
          </cell>
          <cell r="C1311">
            <v>0</v>
          </cell>
          <cell r="D1311" t="str">
            <v>S/F</v>
          </cell>
          <cell r="E1311" t="str">
            <v>17.4.4.9</v>
          </cell>
          <cell r="F1311" t="str">
            <v>Impermeabilizaçao em reservatorios com preparo de superficie e tratamento epoxi</v>
          </cell>
          <cell r="G1311" t="str">
            <v>m²</v>
          </cell>
          <cell r="H1311">
            <v>146.08000000000001</v>
          </cell>
          <cell r="I1311">
            <v>89.44</v>
          </cell>
          <cell r="J1311">
            <v>13065.39</v>
          </cell>
          <cell r="K1311">
            <v>89.52</v>
          </cell>
          <cell r="L1311">
            <v>13077.08</v>
          </cell>
          <cell r="M1311">
            <v>-11.69</v>
          </cell>
          <cell r="N1311">
            <v>68.8</v>
          </cell>
          <cell r="O1311">
            <v>0</v>
          </cell>
          <cell r="P1311">
            <v>0</v>
          </cell>
          <cell r="Q1311" t="str">
            <v>Comp161</v>
          </cell>
          <cell r="R1311">
            <v>0</v>
          </cell>
          <cell r="S1311" t="str">
            <v>PINTURA IMPERMEABILIZANTE COM TINTA A BASE DE RESINA EPOXI ALCATRAO, DUAS DEMAOS</v>
          </cell>
          <cell r="T1311">
            <v>0</v>
          </cell>
          <cell r="U1311">
            <v>0</v>
          </cell>
          <cell r="V1311">
            <v>-68.8</v>
          </cell>
          <cell r="X1311" t="str">
            <v>Impermeabilizaçao Em Reservatorios Com Preparo De Superficie E Tratamento Epoxi</v>
          </cell>
        </row>
        <row r="1312">
          <cell r="A1312">
            <v>167</v>
          </cell>
          <cell r="B1312">
            <v>1882</v>
          </cell>
          <cell r="C1312">
            <v>0</v>
          </cell>
          <cell r="D1312" t="str">
            <v>S/F</v>
          </cell>
          <cell r="E1312" t="str">
            <v>17.4.4.7</v>
          </cell>
          <cell r="F1312" t="str">
            <v xml:space="preserve">Instalação de Buzinote de PVC com DN 50  </v>
          </cell>
          <cell r="G1312" t="str">
            <v>un</v>
          </cell>
          <cell r="H1312">
            <v>1</v>
          </cell>
          <cell r="I1312">
            <v>6.72</v>
          </cell>
          <cell r="J1312">
            <v>6.72</v>
          </cell>
          <cell r="K1312">
            <v>6.78</v>
          </cell>
          <cell r="L1312">
            <v>6.78</v>
          </cell>
          <cell r="M1312">
            <v>-0.06</v>
          </cell>
          <cell r="N1312">
            <v>5.17</v>
          </cell>
          <cell r="O1312" t="str">
            <v>-</v>
          </cell>
          <cell r="P1312" t="str">
            <v>-</v>
          </cell>
          <cell r="Q1312" t="str">
            <v>Comp162</v>
          </cell>
          <cell r="R1312">
            <v>0</v>
          </cell>
          <cell r="S1312">
            <v>0</v>
          </cell>
          <cell r="T1312">
            <v>0</v>
          </cell>
          <cell r="U1312">
            <v>0</v>
          </cell>
          <cell r="V1312">
            <v>0</v>
          </cell>
          <cell r="X1312" t="str">
            <v xml:space="preserve">Instalação De Buzinote De Pvc Com Dn 50  </v>
          </cell>
        </row>
        <row r="1313">
          <cell r="A1313">
            <v>168</v>
          </cell>
          <cell r="B1313">
            <v>1777</v>
          </cell>
          <cell r="C1313">
            <v>0</v>
          </cell>
          <cell r="D1313" t="str">
            <v>S/F</v>
          </cell>
          <cell r="E1313" t="str">
            <v>16.2</v>
          </cell>
          <cell r="F1313" t="str">
            <v>Instalação Ramal Completo</v>
          </cell>
          <cell r="G1313" t="str">
            <v>un</v>
          </cell>
          <cell r="H1313">
            <v>2000</v>
          </cell>
          <cell r="I1313">
            <v>48.91</v>
          </cell>
          <cell r="J1313">
            <v>97820</v>
          </cell>
          <cell r="K1313">
            <v>50.06</v>
          </cell>
          <cell r="L1313">
            <v>100120</v>
          </cell>
          <cell r="M1313">
            <v>-2300</v>
          </cell>
          <cell r="N1313">
            <v>37.619999999999997</v>
          </cell>
          <cell r="O1313" t="str">
            <v>-</v>
          </cell>
          <cell r="P1313" t="str">
            <v>-</v>
          </cell>
          <cell r="Q1313" t="str">
            <v>Comp163</v>
          </cell>
          <cell r="R1313">
            <v>0</v>
          </cell>
          <cell r="S1313">
            <v>0</v>
          </cell>
          <cell r="T1313">
            <v>0</v>
          </cell>
          <cell r="U1313">
            <v>0</v>
          </cell>
          <cell r="V1313">
            <v>0</v>
          </cell>
          <cell r="X1313" t="str">
            <v>Instalação Ramal Completo</v>
          </cell>
        </row>
        <row r="1314">
          <cell r="A1314">
            <v>169</v>
          </cell>
          <cell r="B1314">
            <v>1560</v>
          </cell>
          <cell r="C1314">
            <v>0</v>
          </cell>
          <cell r="D1314" t="str">
            <v>S/F</v>
          </cell>
          <cell r="E1314" t="str">
            <v>14.5.9</v>
          </cell>
          <cell r="F1314" t="str">
            <v>Janela com caixilhos em Ferro  1,50 x 1,30 m</v>
          </cell>
          <cell r="G1314" t="str">
            <v>m²</v>
          </cell>
          <cell r="H1314">
            <v>13.65</v>
          </cell>
          <cell r="I1314">
            <v>380.2</v>
          </cell>
          <cell r="J1314">
            <v>5189.7299999999996</v>
          </cell>
          <cell r="K1314">
            <v>384.16</v>
          </cell>
          <cell r="L1314">
            <v>5243.78</v>
          </cell>
          <cell r="M1314">
            <v>-54.05</v>
          </cell>
          <cell r="N1314">
            <v>292.45999999999998</v>
          </cell>
          <cell r="O1314" t="str">
            <v>-</v>
          </cell>
          <cell r="P1314" t="str">
            <v>-</v>
          </cell>
          <cell r="Q1314" t="str">
            <v>Comp164</v>
          </cell>
          <cell r="R1314">
            <v>0</v>
          </cell>
          <cell r="S1314">
            <v>0</v>
          </cell>
          <cell r="T1314">
            <v>0</v>
          </cell>
          <cell r="U1314">
            <v>0</v>
          </cell>
          <cell r="V1314">
            <v>0</v>
          </cell>
          <cell r="X1314" t="str">
            <v>Janela Com Caixilhos Em Ferro  1,50 X 1,30 M</v>
          </cell>
        </row>
        <row r="1315">
          <cell r="A1315">
            <v>170</v>
          </cell>
          <cell r="B1315">
            <v>646</v>
          </cell>
          <cell r="C1315">
            <v>0</v>
          </cell>
          <cell r="D1315" t="str">
            <v>S/F</v>
          </cell>
          <cell r="E1315" t="str">
            <v>7.2.13.4</v>
          </cell>
          <cell r="F1315" t="str">
            <v>Joelho 90o PVC JR DN 1/2'</v>
          </cell>
          <cell r="G1315" t="str">
            <v>pç</v>
          </cell>
          <cell r="H1315">
            <v>13890</v>
          </cell>
          <cell r="I1315">
            <v>1.2</v>
          </cell>
          <cell r="J1315">
            <v>16668</v>
          </cell>
          <cell r="K1315">
            <v>1.2</v>
          </cell>
          <cell r="L1315">
            <v>16668</v>
          </cell>
          <cell r="M1315">
            <v>0</v>
          </cell>
          <cell r="N1315">
            <v>0.92</v>
          </cell>
          <cell r="O1315">
            <v>3.24</v>
          </cell>
          <cell r="P1315">
            <v>2.3199999999999998</v>
          </cell>
          <cell r="Q1315" t="str">
            <v>Comp165</v>
          </cell>
          <cell r="R1315">
            <v>0</v>
          </cell>
          <cell r="S1315" t="str">
            <v>JOELHO PVC ROSQUEAVEL 90º AGUA FRIA 1/2" - FORNECIMENTO E INSTALACAO</v>
          </cell>
          <cell r="T1315">
            <v>0</v>
          </cell>
          <cell r="U1315">
            <v>0</v>
          </cell>
          <cell r="V1315">
            <v>0</v>
          </cell>
          <cell r="X1315" t="str">
            <v>Joelho 90O Pvc Jr Dn 1/2'</v>
          </cell>
        </row>
        <row r="1316">
          <cell r="A1316">
            <v>171</v>
          </cell>
          <cell r="B1316">
            <v>648</v>
          </cell>
          <cell r="C1316">
            <v>0</v>
          </cell>
          <cell r="D1316" t="str">
            <v>S/F</v>
          </cell>
          <cell r="E1316" t="str">
            <v>7.2.13.6</v>
          </cell>
          <cell r="F1316" t="str">
            <v>L PVC JR DN 1/2'</v>
          </cell>
          <cell r="G1316" t="str">
            <v>pç</v>
          </cell>
          <cell r="H1316">
            <v>4552</v>
          </cell>
          <cell r="I1316">
            <v>0.86</v>
          </cell>
          <cell r="J1316">
            <v>3914.72</v>
          </cell>
          <cell r="K1316">
            <v>0.86</v>
          </cell>
          <cell r="L1316">
            <v>3914.72</v>
          </cell>
          <cell r="M1316">
            <v>0</v>
          </cell>
          <cell r="N1316">
            <v>0.66</v>
          </cell>
          <cell r="O1316">
            <v>0</v>
          </cell>
          <cell r="P1316">
            <v>0</v>
          </cell>
          <cell r="Q1316" t="str">
            <v>Comp166</v>
          </cell>
          <cell r="R1316" t="str">
            <v>72635</v>
          </cell>
          <cell r="S1316" t="str">
            <v>LUVA PVC ROSQUEAVEL AGUA FRIA 1/2" - FORNECIMENTO E INSTALACAO</v>
          </cell>
          <cell r="T1316" t="str">
            <v>und</v>
          </cell>
          <cell r="U1316">
            <v>2</v>
          </cell>
          <cell r="V1316">
            <v>1.34</v>
          </cell>
          <cell r="X1316" t="str">
            <v>L Pvc Jr Dn 1/2'</v>
          </cell>
        </row>
        <row r="1317">
          <cell r="A1317">
            <v>172</v>
          </cell>
          <cell r="B1317">
            <v>98</v>
          </cell>
          <cell r="C1317">
            <v>0</v>
          </cell>
          <cell r="D1317" t="str">
            <v>S/F</v>
          </cell>
          <cell r="E1317" t="str">
            <v>2.4.5.1.11</v>
          </cell>
          <cell r="F1317" t="str">
            <v>Lavagem de concreto para remoção de poeira, residuos e limo</v>
          </cell>
          <cell r="G1317" t="str">
            <v>m²</v>
          </cell>
          <cell r="H1317">
            <v>3668.6</v>
          </cell>
          <cell r="I1317">
            <v>3.42</v>
          </cell>
          <cell r="J1317">
            <v>12546.61</v>
          </cell>
          <cell r="K1317">
            <v>3.42</v>
          </cell>
          <cell r="L1317">
            <v>12546.61</v>
          </cell>
          <cell r="M1317">
            <v>0</v>
          </cell>
          <cell r="N1317">
            <v>2.63</v>
          </cell>
          <cell r="O1317">
            <v>0</v>
          </cell>
          <cell r="P1317">
            <v>0</v>
          </cell>
          <cell r="Q1317" t="str">
            <v>Comp167</v>
          </cell>
          <cell r="R1317" t="str">
            <v>73745/001</v>
          </cell>
          <cell r="S1317" t="str">
            <v>LIMPEZA DE ESTRUTURAL DE ACO OU CONCRETO COM JATEAMENTO DE AREIA</v>
          </cell>
          <cell r="T1317" t="str">
            <v>m2</v>
          </cell>
          <cell r="U1317">
            <v>4.8499999999999996</v>
          </cell>
          <cell r="V1317">
            <v>2.2200000000000002</v>
          </cell>
          <cell r="X1317" t="str">
            <v>Lavagem De Concreto Para Remoção De Poeira, Residuos E Limo</v>
          </cell>
        </row>
        <row r="1318">
          <cell r="A1318">
            <v>173</v>
          </cell>
          <cell r="B1318">
            <v>337</v>
          </cell>
          <cell r="C1318">
            <v>0</v>
          </cell>
          <cell r="D1318" t="str">
            <v>S/F</v>
          </cell>
          <cell r="E1318" t="str">
            <v>5.2.1</v>
          </cell>
          <cell r="F1318" t="str">
            <v>Limpeza de terreno com remoção de vegetação e entulho</v>
          </cell>
          <cell r="G1318" t="str">
            <v>m²</v>
          </cell>
          <cell r="H1318">
            <v>257.08</v>
          </cell>
          <cell r="I1318">
            <v>1.56</v>
          </cell>
          <cell r="J1318">
            <v>401.04</v>
          </cell>
          <cell r="K1318">
            <v>1.55</v>
          </cell>
          <cell r="L1318">
            <v>398.47</v>
          </cell>
          <cell r="M1318">
            <v>2.57</v>
          </cell>
          <cell r="N1318">
            <v>1.2</v>
          </cell>
          <cell r="O1318">
            <v>1.32</v>
          </cell>
          <cell r="P1318">
            <v>0.12</v>
          </cell>
          <cell r="Q1318" t="str">
            <v>Comp168</v>
          </cell>
          <cell r="R1318">
            <v>0</v>
          </cell>
          <cell r="S1318" t="str">
            <v>LIMPEZA MANUAL DO TERRENO (C/ RASPAGEM SUPERFICIAL)</v>
          </cell>
          <cell r="T1318">
            <v>0</v>
          </cell>
          <cell r="U1318">
            <v>0</v>
          </cell>
          <cell r="V1318">
            <v>0</v>
          </cell>
          <cell r="X1318" t="str">
            <v>Limpeza De Terreno Com Remoção De Vegetação E Entulho</v>
          </cell>
        </row>
        <row r="1319">
          <cell r="A1319">
            <v>174</v>
          </cell>
          <cell r="B1319">
            <v>103</v>
          </cell>
          <cell r="C1319">
            <v>0</v>
          </cell>
          <cell r="D1319" t="str">
            <v>S/F</v>
          </cell>
          <cell r="E1319" t="str">
            <v>3.1.1</v>
          </cell>
          <cell r="F1319" t="str">
            <v>Limpeza do terreno</v>
          </cell>
          <cell r="G1319" t="str">
            <v>m²</v>
          </cell>
          <cell r="H1319">
            <v>7378.68</v>
          </cell>
          <cell r="I1319">
            <v>1.56</v>
          </cell>
          <cell r="J1319">
            <v>11510.74</v>
          </cell>
          <cell r="K1319">
            <v>1.55</v>
          </cell>
          <cell r="L1319">
            <v>11436.95</v>
          </cell>
          <cell r="M1319">
            <v>73.790000000000006</v>
          </cell>
          <cell r="N1319">
            <v>1.2</v>
          </cell>
          <cell r="O1319">
            <v>1.32</v>
          </cell>
          <cell r="P1319">
            <v>0.12</v>
          </cell>
          <cell r="Q1319" t="str">
            <v>Comp169</v>
          </cell>
          <cell r="R1319">
            <v>0</v>
          </cell>
          <cell r="S1319" t="str">
            <v>LIMPEZA MANUAL DO TERRENO (C/ RASPAGEM SUPERFICIAL)</v>
          </cell>
          <cell r="T1319">
            <v>0</v>
          </cell>
          <cell r="U1319">
            <v>0</v>
          </cell>
          <cell r="V1319">
            <v>0</v>
          </cell>
          <cell r="X1319" t="str">
            <v>Limpeza Do Terreno</v>
          </cell>
        </row>
        <row r="1320">
          <cell r="A1320">
            <v>175</v>
          </cell>
          <cell r="B1320">
            <v>2347</v>
          </cell>
          <cell r="C1320">
            <v>0</v>
          </cell>
          <cell r="D1320" t="str">
            <v>S/F</v>
          </cell>
          <cell r="E1320" t="str">
            <v>3.5.1.1</v>
          </cell>
          <cell r="F1320" t="str">
            <v>Limpeza manual do terreno, incluindo, raspagem, juntamento e queima do material</v>
          </cell>
          <cell r="G1320" t="str">
            <v>m2</v>
          </cell>
          <cell r="H1320">
            <v>408</v>
          </cell>
          <cell r="I1320">
            <v>1.56</v>
          </cell>
          <cell r="J1320">
            <v>636.48</v>
          </cell>
          <cell r="K1320">
            <v>1.55</v>
          </cell>
          <cell r="L1320">
            <v>632.4</v>
          </cell>
          <cell r="M1320">
            <v>4.08</v>
          </cell>
          <cell r="N1320">
            <v>1.2</v>
          </cell>
          <cell r="O1320">
            <v>1.32</v>
          </cell>
          <cell r="P1320">
            <v>0.12</v>
          </cell>
          <cell r="Q1320" t="str">
            <v>Comp170</v>
          </cell>
          <cell r="R1320">
            <v>0</v>
          </cell>
          <cell r="S1320" t="str">
            <v>LIMPEZA MANUAL DO TERRENO (C/ RASPAGEM SUPERFICIAL)</v>
          </cell>
          <cell r="T1320">
            <v>0</v>
          </cell>
          <cell r="U1320">
            <v>0</v>
          </cell>
          <cell r="V1320">
            <v>0</v>
          </cell>
          <cell r="X1320" t="str">
            <v>Limpeza Manual Do Terreno, Incluindo, Raspagem, Juntamento E Queima Do Material</v>
          </cell>
        </row>
        <row r="1321">
          <cell r="A1321">
            <v>176</v>
          </cell>
          <cell r="B1321">
            <v>104</v>
          </cell>
          <cell r="C1321">
            <v>0</v>
          </cell>
          <cell r="D1321" t="str">
            <v>S/F</v>
          </cell>
          <cell r="E1321" t="str">
            <v>3.1.2</v>
          </cell>
          <cell r="F1321" t="str">
            <v>Locação com auxilio de equipamento topografico</v>
          </cell>
          <cell r="G1321" t="str">
            <v>m</v>
          </cell>
          <cell r="H1321">
            <v>123804.24</v>
          </cell>
          <cell r="I1321">
            <v>4.9000000000000004</v>
          </cell>
          <cell r="J1321">
            <v>606640.77</v>
          </cell>
          <cell r="K1321">
            <v>4.88</v>
          </cell>
          <cell r="L1321">
            <v>604164.68999999994</v>
          </cell>
          <cell r="M1321">
            <v>2476.08</v>
          </cell>
          <cell r="N1321">
            <v>3.77</v>
          </cell>
          <cell r="O1321">
            <v>8.36</v>
          </cell>
          <cell r="P1321">
            <v>4.59</v>
          </cell>
          <cell r="Q1321" t="str">
            <v>Comp171</v>
          </cell>
          <cell r="R1321">
            <v>0</v>
          </cell>
          <cell r="S1321" t="str">
            <v>Pegou a composição do SINAPI e dividiu entre essas duas.</v>
          </cell>
          <cell r="T1321">
            <v>0</v>
          </cell>
          <cell r="U1321">
            <v>0</v>
          </cell>
          <cell r="V1321">
            <v>0</v>
          </cell>
          <cell r="X1321" t="str">
            <v>Locação Com Auxilio De Equipamento Topografico</v>
          </cell>
        </row>
        <row r="1322">
          <cell r="A1322">
            <v>177</v>
          </cell>
          <cell r="B1322">
            <v>335</v>
          </cell>
          <cell r="C1322">
            <v>0</v>
          </cell>
          <cell r="D1322" t="str">
            <v>S/F</v>
          </cell>
          <cell r="E1322" t="str">
            <v>5.1.2</v>
          </cell>
          <cell r="F1322" t="str">
            <v>Locação da Obra</v>
          </cell>
          <cell r="G1322" t="str">
            <v>m²</v>
          </cell>
          <cell r="H1322">
            <v>421.3</v>
          </cell>
          <cell r="I1322">
            <v>8.65</v>
          </cell>
          <cell r="J1322">
            <v>3644.24</v>
          </cell>
          <cell r="K1322">
            <v>8.68</v>
          </cell>
          <cell r="L1322">
            <v>3656.88</v>
          </cell>
          <cell r="M1322">
            <v>-12.64</v>
          </cell>
          <cell r="N1322">
            <v>6.65</v>
          </cell>
          <cell r="O1322">
            <v>8.36</v>
          </cell>
          <cell r="P1322">
            <v>1.71</v>
          </cell>
          <cell r="Q1322" t="str">
            <v>Comp172</v>
          </cell>
          <cell r="R1322">
            <v>0</v>
          </cell>
          <cell r="S1322">
            <v>0</v>
          </cell>
          <cell r="T1322">
            <v>0</v>
          </cell>
          <cell r="U1322">
            <v>0</v>
          </cell>
          <cell r="V1322">
            <v>0</v>
          </cell>
          <cell r="X1322" t="str">
            <v>Locação Da Obra</v>
          </cell>
        </row>
        <row r="1323">
          <cell r="A1323">
            <v>178</v>
          </cell>
          <cell r="B1323">
            <v>4270</v>
          </cell>
          <cell r="C1323">
            <v>0</v>
          </cell>
          <cell r="D1323" t="str">
            <v>S/F</v>
          </cell>
          <cell r="E1323" t="str">
            <v>11.3.1</v>
          </cell>
          <cell r="F1323" t="str">
            <v>Material de jazida ou areia fina para aterro, inclusive aquisição, escavação na jazida e  transporte</v>
          </cell>
          <cell r="G1323" t="str">
            <v>m3</v>
          </cell>
          <cell r="H1323">
            <v>368</v>
          </cell>
          <cell r="I1323">
            <v>47.72</v>
          </cell>
          <cell r="J1323">
            <v>17560.96</v>
          </cell>
          <cell r="K1323">
            <v>47.8</v>
          </cell>
          <cell r="L1323">
            <v>17590.400000000001</v>
          </cell>
          <cell r="M1323">
            <v>-29.44</v>
          </cell>
          <cell r="N1323">
            <v>36.71</v>
          </cell>
          <cell r="O1323">
            <v>0</v>
          </cell>
          <cell r="P1323">
            <v>0</v>
          </cell>
          <cell r="Q1323" t="str">
            <v>Comp173</v>
          </cell>
          <cell r="R1323">
            <v>0</v>
          </cell>
          <cell r="S1323" t="str">
            <v>MATERIAL PARA ATERRO/REATERRO (BARRO, ARGILA) - RETIRADO NA JAZIDA - SEM TRANSPORTE</v>
          </cell>
          <cell r="T1323" t="str">
            <v>m3</v>
          </cell>
          <cell r="U1323">
            <v>4.78</v>
          </cell>
          <cell r="V1323">
            <v>-31.93</v>
          </cell>
          <cell r="X1323" t="str">
            <v>Material De Jazida Ou Areia Fina Para Aterro, Inclusive Aquisição, Escavação Na Jazida E  Transporte</v>
          </cell>
        </row>
        <row r="1324">
          <cell r="A1324">
            <v>179</v>
          </cell>
          <cell r="B1324">
            <v>2454</v>
          </cell>
          <cell r="C1324">
            <v>0</v>
          </cell>
          <cell r="D1324" t="str">
            <v>S/F</v>
          </cell>
          <cell r="E1324" t="str">
            <v>3.5.19.5</v>
          </cell>
          <cell r="F1324" t="str">
            <v>Meio-fio de concreto padrão DNER, tipo econômico, assentado sobre lastro de concreto magro</v>
          </cell>
          <cell r="G1324" t="str">
            <v>m</v>
          </cell>
          <cell r="H1324">
            <v>625.75</v>
          </cell>
          <cell r="I1324">
            <v>34.590000000000003</v>
          </cell>
          <cell r="J1324">
            <v>21644.69</v>
          </cell>
          <cell r="K1324">
            <v>34.53</v>
          </cell>
          <cell r="L1324">
            <v>21607.14</v>
          </cell>
          <cell r="M1324">
            <v>37.549999999999997</v>
          </cell>
          <cell r="N1324">
            <v>26.61</v>
          </cell>
          <cell r="O1324">
            <v>24.31</v>
          </cell>
          <cell r="P1324">
            <v>-2.2999999999999998</v>
          </cell>
          <cell r="Q1324" t="str">
            <v>Comp174</v>
          </cell>
          <cell r="R1324">
            <v>0</v>
          </cell>
          <cell r="S1324">
            <v>0</v>
          </cell>
          <cell r="T1324">
            <v>0</v>
          </cell>
          <cell r="U1324">
            <v>0</v>
          </cell>
          <cell r="V1324">
            <v>0</v>
          </cell>
          <cell r="X1324" t="str">
            <v>Meio-Fio De Concreto Padrão Dner, Tipo Econômico, Assentado Sobre Lastro De Concreto Magro</v>
          </cell>
        </row>
        <row r="1325">
          <cell r="A1325">
            <v>180</v>
          </cell>
          <cell r="B1325">
            <v>60</v>
          </cell>
          <cell r="C1325">
            <v>0</v>
          </cell>
          <cell r="D1325" t="str">
            <v>S/F</v>
          </cell>
          <cell r="E1325" t="str">
            <v>2.3.4.2</v>
          </cell>
          <cell r="F1325" t="str">
            <v>Momento de transporte de materiais para bota fora</v>
          </cell>
          <cell r="G1325" t="str">
            <v>m3xkm</v>
          </cell>
          <cell r="H1325">
            <v>375541.25</v>
          </cell>
          <cell r="I1325">
            <v>1.66</v>
          </cell>
          <cell r="J1325">
            <v>623398.47</v>
          </cell>
          <cell r="K1325">
            <v>1.66</v>
          </cell>
          <cell r="L1325">
            <v>623398.47</v>
          </cell>
          <cell r="M1325">
            <v>0</v>
          </cell>
          <cell r="N1325">
            <v>1.28</v>
          </cell>
          <cell r="O1325">
            <v>1.0900000000000001</v>
          </cell>
          <cell r="P1325">
            <v>-0.19</v>
          </cell>
          <cell r="Q1325" t="str">
            <v>Comp175</v>
          </cell>
          <cell r="R1325">
            <v>0</v>
          </cell>
          <cell r="S1325">
            <v>0</v>
          </cell>
          <cell r="T1325">
            <v>0</v>
          </cell>
          <cell r="U1325">
            <v>0</v>
          </cell>
          <cell r="V1325">
            <v>0</v>
          </cell>
          <cell r="X1325" t="str">
            <v>Momento De Transporte De Materiais Para Bota Fora</v>
          </cell>
        </row>
        <row r="1326">
          <cell r="A1326">
            <v>181</v>
          </cell>
          <cell r="B1326">
            <v>343</v>
          </cell>
          <cell r="C1326">
            <v>0</v>
          </cell>
          <cell r="D1326" t="str">
            <v>S/F</v>
          </cell>
          <cell r="E1326" t="str">
            <v>5.3.1</v>
          </cell>
          <cell r="F1326" t="str">
            <v>Momento de transporte de solo, em caminhao basculante</v>
          </cell>
          <cell r="G1326" t="str">
            <v>m³xkm</v>
          </cell>
          <cell r="H1326">
            <v>1136.46</v>
          </cell>
          <cell r="I1326">
            <v>1.66</v>
          </cell>
          <cell r="J1326">
            <v>1886.52</v>
          </cell>
          <cell r="K1326">
            <v>1.66</v>
          </cell>
          <cell r="L1326">
            <v>1886.52</v>
          </cell>
          <cell r="M1326">
            <v>0</v>
          </cell>
          <cell r="N1326">
            <v>1.28</v>
          </cell>
          <cell r="O1326">
            <v>1.05</v>
          </cell>
          <cell r="P1326">
            <v>-0.23</v>
          </cell>
          <cell r="Q1326" t="str">
            <v>Comp176</v>
          </cell>
          <cell r="R1326">
            <v>0</v>
          </cell>
          <cell r="S1326">
            <v>0</v>
          </cell>
          <cell r="T1326">
            <v>0</v>
          </cell>
          <cell r="U1326">
            <v>0</v>
          </cell>
          <cell r="V1326">
            <v>0</v>
          </cell>
          <cell r="X1326" t="str">
            <v>Momento De Transporte De Solo, Em Caminhao Basculante</v>
          </cell>
        </row>
        <row r="1327">
          <cell r="A1327">
            <v>182</v>
          </cell>
          <cell r="B1327">
            <v>2102</v>
          </cell>
          <cell r="C1327">
            <v>0</v>
          </cell>
          <cell r="D1327" t="str">
            <v>S/F</v>
          </cell>
          <cell r="E1327" t="str">
            <v>2.1.10.7</v>
          </cell>
          <cell r="F1327" t="str">
            <v>Momento de transporte para tubos em  PVC Rígido / RPVC DN 400 a 700mm DMT=10,00km</v>
          </cell>
          <cell r="G1327" t="str">
            <v>mxkm</v>
          </cell>
          <cell r="H1327">
            <v>5895.2</v>
          </cell>
          <cell r="I1327">
            <v>0.94</v>
          </cell>
          <cell r="J1327">
            <v>5541.48</v>
          </cell>
          <cell r="K1327">
            <v>0.94</v>
          </cell>
          <cell r="L1327">
            <v>5541.48</v>
          </cell>
          <cell r="M1327">
            <v>0</v>
          </cell>
          <cell r="N1327">
            <v>0.72</v>
          </cell>
          <cell r="O1327">
            <v>0</v>
          </cell>
          <cell r="P1327">
            <v>0</v>
          </cell>
          <cell r="Q1327" t="str">
            <v>Comp177</v>
          </cell>
          <cell r="R1327" t="str">
            <v>72882</v>
          </cell>
          <cell r="S1327" t="str">
            <v>TRANSPORTE COMERCIAL COM CAMINHAO CARROCERIA 9 T, RODOVIA EM LEITO NATURAL</v>
          </cell>
          <cell r="T1327" t="str">
            <v>M3xKM</v>
          </cell>
          <cell r="U1327">
            <v>0.86</v>
          </cell>
          <cell r="V1327">
            <v>0.14000000000000001</v>
          </cell>
          <cell r="X1327" t="str">
            <v>Momento De Transporte Para Tubos Em  Pvc Rígido / Rpvc Dn 400 A 700Mm Dmt=10,00Km</v>
          </cell>
        </row>
        <row r="1328">
          <cell r="A1328">
            <v>183</v>
          </cell>
          <cell r="B1328">
            <v>167</v>
          </cell>
          <cell r="C1328">
            <v>0</v>
          </cell>
          <cell r="D1328" t="str">
            <v>S/F</v>
          </cell>
          <cell r="E1328" t="str">
            <v>3.4.3.3</v>
          </cell>
          <cell r="F1328" t="str">
            <v>Momento de transporte para tubos, peças e conexões de FºFº ductil ou aço carbono</v>
          </cell>
          <cell r="G1328" t="str">
            <v>txkm</v>
          </cell>
          <cell r="H1328">
            <v>7241.36</v>
          </cell>
          <cell r="I1328">
            <v>15.28</v>
          </cell>
          <cell r="J1328">
            <v>110647.98</v>
          </cell>
          <cell r="K1328">
            <v>15.34</v>
          </cell>
          <cell r="L1328">
            <v>111082.46</v>
          </cell>
          <cell r="M1328">
            <v>-434.48</v>
          </cell>
          <cell r="N1328">
            <v>11.75</v>
          </cell>
          <cell r="O1328" t="str">
            <v>-</v>
          </cell>
          <cell r="P1328" t="str">
            <v>-</v>
          </cell>
          <cell r="Q1328" t="str">
            <v>Comp178</v>
          </cell>
          <cell r="R1328">
            <v>0</v>
          </cell>
          <cell r="S1328">
            <v>0</v>
          </cell>
          <cell r="T1328">
            <v>0</v>
          </cell>
          <cell r="U1328">
            <v>0</v>
          </cell>
          <cell r="V1328">
            <v>0</v>
          </cell>
          <cell r="X1328" t="str">
            <v>Momento De Transporte Para Tubos, Peças E Conexões De Fºfº Ductil Ou Aço Carbono</v>
          </cell>
        </row>
        <row r="1329">
          <cell r="A1329">
            <v>184</v>
          </cell>
          <cell r="B1329">
            <v>657</v>
          </cell>
          <cell r="C1329">
            <v>0</v>
          </cell>
          <cell r="D1329" t="str">
            <v>S/F</v>
          </cell>
          <cell r="E1329" t="str">
            <v>7.2.16.2</v>
          </cell>
          <cell r="F1329" t="str">
            <v>Momento de transporte. p/ tubos em  PVC Rígido / RPVC DMT=10,00km</v>
          </cell>
          <cell r="G1329" t="str">
            <v>m x Km</v>
          </cell>
          <cell r="H1329">
            <v>273120</v>
          </cell>
          <cell r="I1329">
            <v>0.25</v>
          </cell>
          <cell r="J1329">
            <v>68280</v>
          </cell>
          <cell r="K1329">
            <v>0.24</v>
          </cell>
          <cell r="L1329">
            <v>65548.800000000003</v>
          </cell>
          <cell r="M1329">
            <v>2731.2</v>
          </cell>
          <cell r="N1329">
            <v>0.19</v>
          </cell>
          <cell r="O1329">
            <v>0</v>
          </cell>
          <cell r="P1329">
            <v>0</v>
          </cell>
          <cell r="Q1329" t="str">
            <v>Comp179</v>
          </cell>
          <cell r="R1329">
            <v>0</v>
          </cell>
          <cell r="S1329" t="str">
            <v>TRANSPORTE COMERCIAL COM CAMINHAO CARROCERIA 9 T, RODOVIA PAVIMENTADA</v>
          </cell>
          <cell r="T1329" t="str">
            <v>TxKM</v>
          </cell>
          <cell r="U1329">
            <v>0.39</v>
          </cell>
          <cell r="V1329">
            <v>0.2</v>
          </cell>
          <cell r="X1329" t="str">
            <v>Momento De Transporte. P/ Tubos Em  Pvc Rígido / Rpvc Dmt=10,00Km</v>
          </cell>
        </row>
        <row r="1330">
          <cell r="A1330">
            <v>185</v>
          </cell>
          <cell r="B1330">
            <v>613</v>
          </cell>
          <cell r="C1330">
            <v>0</v>
          </cell>
          <cell r="D1330" t="str">
            <v>S/F</v>
          </cell>
          <cell r="E1330" t="str">
            <v>7.2.6.3</v>
          </cell>
          <cell r="F1330" t="str">
            <v>Momento de transporte para tubos em  PVC Rígido / RPVC DN até 350mm DMT=10,00km</v>
          </cell>
          <cell r="G1330" t="str">
            <v>m x Km</v>
          </cell>
          <cell r="H1330">
            <v>1912392.4</v>
          </cell>
          <cell r="I1330">
            <v>0.25</v>
          </cell>
          <cell r="J1330">
            <v>478098.1</v>
          </cell>
          <cell r="K1330">
            <v>0.24</v>
          </cell>
          <cell r="L1330">
            <v>458974.17</v>
          </cell>
          <cell r="M1330">
            <v>19123.93</v>
          </cell>
          <cell r="N1330">
            <v>0.19</v>
          </cell>
          <cell r="O1330">
            <v>0</v>
          </cell>
          <cell r="P1330">
            <v>0</v>
          </cell>
          <cell r="Q1330" t="str">
            <v>Comp180</v>
          </cell>
          <cell r="R1330">
            <v>0</v>
          </cell>
          <cell r="S1330">
            <v>0</v>
          </cell>
          <cell r="T1330">
            <v>0</v>
          </cell>
          <cell r="U1330">
            <v>0</v>
          </cell>
          <cell r="V1330">
            <v>0</v>
          </cell>
          <cell r="X1330" t="str">
            <v>Momento De Transporte Para Tubos Em  Pvc Rígido / Rpvc Dn Até 350Mm Dmt=10,00Km</v>
          </cell>
        </row>
        <row r="1331">
          <cell r="A1331">
            <v>186</v>
          </cell>
          <cell r="B1331">
            <v>1427</v>
          </cell>
          <cell r="C1331">
            <v>0</v>
          </cell>
          <cell r="D1331" t="str">
            <v>S/F</v>
          </cell>
          <cell r="E1331" t="str">
            <v>12.5.24</v>
          </cell>
          <cell r="F1331" t="str">
            <v>Momento de transp. p/ tubos, peças e conexoes de PVC rígido com dn até 350, DMT=20 km</v>
          </cell>
          <cell r="G1331" t="str">
            <v>mxkm</v>
          </cell>
          <cell r="H1331">
            <v>85847.42</v>
          </cell>
          <cell r="I1331">
            <v>0.25</v>
          </cell>
          <cell r="J1331">
            <v>21461.85</v>
          </cell>
          <cell r="K1331">
            <v>0.24</v>
          </cell>
          <cell r="L1331">
            <v>20603.38</v>
          </cell>
          <cell r="M1331">
            <v>858.47</v>
          </cell>
          <cell r="N1331">
            <v>0.19</v>
          </cell>
          <cell r="O1331">
            <v>0</v>
          </cell>
          <cell r="P1331">
            <v>0</v>
          </cell>
          <cell r="Q1331" t="str">
            <v>Comp181</v>
          </cell>
          <cell r="R1331">
            <v>0</v>
          </cell>
          <cell r="S1331">
            <v>0</v>
          </cell>
          <cell r="T1331">
            <v>0</v>
          </cell>
          <cell r="U1331">
            <v>0</v>
          </cell>
          <cell r="V1331">
            <v>0</v>
          </cell>
          <cell r="X1331" t="str">
            <v>Momento De Transp. P/ Tubos, Peças E Conexoes De Pvc Rígido Com Dn Até 350, Dmt=20 Km</v>
          </cell>
        </row>
        <row r="1332">
          <cell r="A1332">
            <v>187</v>
          </cell>
          <cell r="B1332">
            <v>4258</v>
          </cell>
          <cell r="C1332">
            <v>0</v>
          </cell>
          <cell r="D1332" t="str">
            <v>S/F</v>
          </cell>
          <cell r="E1332" t="str">
            <v>10.8.6</v>
          </cell>
          <cell r="F1332" t="str">
            <v>Momento de transporte. para tubos em concreto DN até 600mm.  DMT=10,00km</v>
          </cell>
          <cell r="G1332" t="str">
            <v>txkm</v>
          </cell>
          <cell r="H1332">
            <v>502</v>
          </cell>
          <cell r="I1332">
            <v>6.9</v>
          </cell>
          <cell r="J1332">
            <v>3463.8</v>
          </cell>
          <cell r="K1332">
            <v>6.92</v>
          </cell>
          <cell r="L1332">
            <v>3473.84</v>
          </cell>
          <cell r="M1332">
            <v>-10.039999999999999</v>
          </cell>
          <cell r="N1332">
            <v>5.31</v>
          </cell>
          <cell r="O1332" t="str">
            <v>-</v>
          </cell>
          <cell r="P1332" t="str">
            <v>-</v>
          </cell>
          <cell r="Q1332" t="str">
            <v>Comp182</v>
          </cell>
          <cell r="R1332">
            <v>0</v>
          </cell>
          <cell r="S1332">
            <v>0</v>
          </cell>
          <cell r="T1332">
            <v>0</v>
          </cell>
          <cell r="U1332">
            <v>0</v>
          </cell>
          <cell r="V1332">
            <v>0</v>
          </cell>
          <cell r="X1332" t="str">
            <v>Momento De Transporte. Para Tubos Em Concreto Dn Até 600Mm.  Dmt=10,00Km</v>
          </cell>
        </row>
        <row r="1333">
          <cell r="A1333">
            <v>188</v>
          </cell>
          <cell r="B1333">
            <v>1730</v>
          </cell>
          <cell r="C1333">
            <v>0</v>
          </cell>
          <cell r="D1333" t="str">
            <v>S/F</v>
          </cell>
          <cell r="E1333" t="str">
            <v>15.5.1.40</v>
          </cell>
          <cell r="F1333" t="str">
            <v>Mureta de alvenaria para montagem do quadro de medição</v>
          </cell>
          <cell r="G1333" t="str">
            <v>m²</v>
          </cell>
          <cell r="H1333">
            <v>8</v>
          </cell>
          <cell r="I1333">
            <v>635.30999999999995</v>
          </cell>
          <cell r="J1333">
            <v>5082.4799999999996</v>
          </cell>
          <cell r="K1333">
            <v>636</v>
          </cell>
          <cell r="L1333">
            <v>5088</v>
          </cell>
          <cell r="M1333">
            <v>-5.52</v>
          </cell>
          <cell r="N1333">
            <v>488.7</v>
          </cell>
          <cell r="O1333" t="str">
            <v>-</v>
          </cell>
          <cell r="P1333" t="str">
            <v>-</v>
          </cell>
          <cell r="Q1333" t="str">
            <v>Comp183</v>
          </cell>
          <cell r="R1333">
            <v>0</v>
          </cell>
          <cell r="S1333">
            <v>0</v>
          </cell>
          <cell r="T1333">
            <v>0</v>
          </cell>
          <cell r="U1333">
            <v>0</v>
          </cell>
          <cell r="V1333">
            <v>0</v>
          </cell>
          <cell r="X1333" t="str">
            <v>Mureta De Alvenaria Para Montagem Do Quadro De Medição</v>
          </cell>
        </row>
        <row r="1334">
          <cell r="A1334">
            <v>189</v>
          </cell>
          <cell r="B1334">
            <v>1076</v>
          </cell>
          <cell r="C1334">
            <v>0</v>
          </cell>
          <cell r="D1334" t="str">
            <v>S/F</v>
          </cell>
          <cell r="E1334" t="str">
            <v>7.5.10.5.1</v>
          </cell>
          <cell r="F1334" t="str">
            <v>Muro em alvenaria bloco cerâmico 0,09m, c/ alv de pedra 0,35 x 0,60m, pilares (9x20cm) a cada 3,0m, cintas inferior e superior (9x15cm) em concreto armado fck=15,0 Mpa, c/ chapisco, reboco e pintura hidracor ou similar.</v>
          </cell>
          <cell r="G1334" t="str">
            <v>m²</v>
          </cell>
          <cell r="H1334">
            <v>400</v>
          </cell>
          <cell r="I1334">
            <v>383.14</v>
          </cell>
          <cell r="J1334">
            <v>153256</v>
          </cell>
          <cell r="K1334">
            <v>385</v>
          </cell>
          <cell r="L1334">
            <v>154000</v>
          </cell>
          <cell r="M1334">
            <v>-744</v>
          </cell>
          <cell r="N1334">
            <v>294.72000000000003</v>
          </cell>
          <cell r="O1334">
            <v>0</v>
          </cell>
          <cell r="P1334">
            <v>0</v>
          </cell>
          <cell r="Q1334" t="str">
            <v>Comp184</v>
          </cell>
          <cell r="R1334">
            <v>0</v>
          </cell>
          <cell r="S1334" t="str">
            <v>MURO DE ARRIMO DE ALVENARIA DE PEDRA ARGAMASSADA</v>
          </cell>
          <cell r="T1334" t="str">
            <v>m3</v>
          </cell>
          <cell r="U1334">
            <v>275.62</v>
          </cell>
          <cell r="V1334">
            <v>-19.100000000000001</v>
          </cell>
          <cell r="X1334" t="str">
            <v>Muro Em Alvenaria Bloco Cerâmico 0,09M, C/ Alv De Pedra 0,35 X 0,60M, Pilares (9X20Cm) A Cada 3,0M, Cintas Inferior E Superior (9X15Cm) Em Concreto Armado Fck=15,0 Mpa, C/ Chapisco, Reboco E Pintura Hidracor Ou Similar.</v>
          </cell>
        </row>
        <row r="1335">
          <cell r="A1335">
            <v>190</v>
          </cell>
          <cell r="B1335">
            <v>2452</v>
          </cell>
          <cell r="C1335">
            <v>0</v>
          </cell>
          <cell r="D1335" t="str">
            <v>S/F</v>
          </cell>
          <cell r="E1335" t="str">
            <v>3.5.19.3</v>
          </cell>
          <cell r="F1335" t="str">
            <v>Muro em alvenaria, chapiscado, rebocado inclusive com fundação e colunas</v>
          </cell>
          <cell r="G1335" t="str">
            <v>m2</v>
          </cell>
          <cell r="H1335">
            <v>994.7</v>
          </cell>
          <cell r="I1335">
            <v>383.14</v>
          </cell>
          <cell r="J1335">
            <v>381109.35</v>
          </cell>
          <cell r="K1335">
            <v>385</v>
          </cell>
          <cell r="L1335">
            <v>382959.5</v>
          </cell>
          <cell r="M1335">
            <v>-1850.15</v>
          </cell>
          <cell r="N1335">
            <v>294.72000000000003</v>
          </cell>
          <cell r="O1335">
            <v>0</v>
          </cell>
          <cell r="P1335">
            <v>0</v>
          </cell>
          <cell r="Q1335" t="str">
            <v>Comp185</v>
          </cell>
          <cell r="R1335">
            <v>0</v>
          </cell>
          <cell r="S1335" t="str">
            <v>MURO DE ARRIMO DE ALVENARIA DE TIJOLOS</v>
          </cell>
          <cell r="T1335" t="str">
            <v>m3</v>
          </cell>
          <cell r="U1335">
            <v>434.88</v>
          </cell>
          <cell r="V1335">
            <v>140.16</v>
          </cell>
          <cell r="X1335" t="str">
            <v>Muro Em Alvenaria, Chapiscado, Rebocado Inclusive Com Fundação E Colunas</v>
          </cell>
        </row>
        <row r="1336">
          <cell r="A1336">
            <v>191</v>
          </cell>
          <cell r="B1336">
            <v>647</v>
          </cell>
          <cell r="C1336">
            <v>0</v>
          </cell>
          <cell r="D1336" t="str">
            <v>S/F</v>
          </cell>
          <cell r="E1336" t="str">
            <v>7.2.13.5</v>
          </cell>
          <cell r="F1336" t="str">
            <v>NP PVC JR DN 1/2'</v>
          </cell>
          <cell r="G1336" t="str">
            <v>pç</v>
          </cell>
          <cell r="H1336">
            <v>4552</v>
          </cell>
          <cell r="I1336">
            <v>0.6</v>
          </cell>
          <cell r="J1336">
            <v>2731.2</v>
          </cell>
          <cell r="K1336">
            <v>0.6</v>
          </cell>
          <cell r="L1336">
            <v>2731.2</v>
          </cell>
          <cell r="M1336">
            <v>0</v>
          </cell>
          <cell r="N1336">
            <v>0.46</v>
          </cell>
          <cell r="O1336">
            <v>0</v>
          </cell>
          <cell r="P1336">
            <v>0</v>
          </cell>
          <cell r="Q1336" t="str">
            <v>Comp186</v>
          </cell>
          <cell r="R1336">
            <v>0</v>
          </cell>
          <cell r="S1336" t="str">
            <v>NIPLE DE PVC ROSQUEAVEL AGUA FRIA 1/2" - FORNECIMENTO E INSTALACAO</v>
          </cell>
          <cell r="T1336" t="str">
            <v>UND</v>
          </cell>
          <cell r="U1336">
            <v>2.0299999999999998</v>
          </cell>
          <cell r="V1336">
            <v>1.57</v>
          </cell>
          <cell r="X1336" t="str">
            <v>Np Pvc Jr Dn 1/2'</v>
          </cell>
        </row>
        <row r="1337">
          <cell r="A1337">
            <v>192</v>
          </cell>
          <cell r="B1337">
            <v>383</v>
          </cell>
          <cell r="C1337">
            <v>0</v>
          </cell>
          <cell r="D1337" t="str">
            <v>S/F</v>
          </cell>
          <cell r="E1337" t="str">
            <v>7.1.2.3</v>
          </cell>
          <cell r="F1337" t="str">
            <v>Passadiço em madeira de lei, com corrimão para pedestres</v>
          </cell>
          <cell r="G1337" t="str">
            <v>m²</v>
          </cell>
          <cell r="H1337">
            <v>581.38</v>
          </cell>
          <cell r="I1337">
            <v>33.58</v>
          </cell>
          <cell r="J1337">
            <v>19522.740000000002</v>
          </cell>
          <cell r="K1337">
            <v>33.549999999999997</v>
          </cell>
          <cell r="L1337">
            <v>19505.29</v>
          </cell>
          <cell r="M1337">
            <v>17.45</v>
          </cell>
          <cell r="N1337">
            <v>25.83</v>
          </cell>
          <cell r="O1337">
            <v>26.43</v>
          </cell>
          <cell r="P1337">
            <v>0.6</v>
          </cell>
          <cell r="Q1337" t="str">
            <v>Comp187</v>
          </cell>
          <cell r="R1337">
            <v>0</v>
          </cell>
          <cell r="S1337" t="str">
            <v xml:space="preserve">PASSADICOS DE MADEIRA PARA PEDESTRES  </v>
          </cell>
          <cell r="T1337">
            <v>0</v>
          </cell>
          <cell r="U1337">
            <v>0</v>
          </cell>
          <cell r="V1337">
            <v>0</v>
          </cell>
          <cell r="X1337" t="str">
            <v>Passadiço Em Madeira De Lei, Com Corrimão Para Pedestres</v>
          </cell>
        </row>
        <row r="1338">
          <cell r="A1338">
            <v>193</v>
          </cell>
          <cell r="B1338">
            <v>384</v>
          </cell>
          <cell r="C1338">
            <v>0</v>
          </cell>
          <cell r="D1338" t="str">
            <v>S/F</v>
          </cell>
          <cell r="E1338" t="str">
            <v>7.1.2.4</v>
          </cell>
          <cell r="F1338" t="str">
            <v>Passadiço metálico p/ veículos</v>
          </cell>
          <cell r="G1338" t="str">
            <v>m²</v>
          </cell>
          <cell r="H1338">
            <v>939.97</v>
          </cell>
          <cell r="I1338">
            <v>67.31</v>
          </cell>
          <cell r="J1338">
            <v>63269.38</v>
          </cell>
          <cell r="K1338">
            <v>67.3</v>
          </cell>
          <cell r="L1338">
            <v>63259.98</v>
          </cell>
          <cell r="M1338">
            <v>9.4</v>
          </cell>
          <cell r="N1338">
            <v>51.78</v>
          </cell>
          <cell r="O1338" t="str">
            <v>-</v>
          </cell>
          <cell r="P1338" t="str">
            <v>-</v>
          </cell>
          <cell r="Q1338" t="str">
            <v>Comp188</v>
          </cell>
          <cell r="R1338">
            <v>0</v>
          </cell>
          <cell r="S1338">
            <v>0</v>
          </cell>
          <cell r="T1338">
            <v>0</v>
          </cell>
          <cell r="U1338">
            <v>0</v>
          </cell>
          <cell r="V1338">
            <v>0</v>
          </cell>
          <cell r="X1338" t="str">
            <v>Passadiço Metálico P/ Veículos</v>
          </cell>
        </row>
        <row r="1339">
          <cell r="A1339">
            <v>194</v>
          </cell>
          <cell r="B1339">
            <v>1564</v>
          </cell>
          <cell r="C1339">
            <v>0</v>
          </cell>
          <cell r="D1339" t="str">
            <v>S/F</v>
          </cell>
          <cell r="E1339" t="str">
            <v>14.5.13</v>
          </cell>
          <cell r="F1339" t="str">
            <v>Passeio cimentado rústico desempolado e=2cm cimento /areia 1:4, com borda de apoio sobre tijolo maciço</v>
          </cell>
          <cell r="G1339" t="str">
            <v>m²</v>
          </cell>
          <cell r="H1339">
            <v>41.28</v>
          </cell>
          <cell r="I1339">
            <v>17.649999999999999</v>
          </cell>
          <cell r="J1339">
            <v>728.59</v>
          </cell>
          <cell r="K1339">
            <v>17.68</v>
          </cell>
          <cell r="L1339">
            <v>729.83</v>
          </cell>
          <cell r="M1339">
            <v>-1.24</v>
          </cell>
          <cell r="N1339">
            <v>13.58</v>
          </cell>
          <cell r="O1339" t="str">
            <v>-</v>
          </cell>
          <cell r="P1339" t="str">
            <v>-</v>
          </cell>
          <cell r="Q1339" t="str">
            <v>Comp189</v>
          </cell>
          <cell r="R1339">
            <v>0</v>
          </cell>
          <cell r="S1339">
            <v>0</v>
          </cell>
          <cell r="T1339">
            <v>0</v>
          </cell>
          <cell r="U1339">
            <v>0</v>
          </cell>
          <cell r="V1339">
            <v>0</v>
          </cell>
          <cell r="X1339" t="str">
            <v>Passeio Cimentado Rústico Desempolado E=2Cm Cimento /Areia 1:4, Com Borda De Apoio Sobre Tijolo Maciço</v>
          </cell>
        </row>
        <row r="1340">
          <cell r="A1340">
            <v>195</v>
          </cell>
          <cell r="B1340">
            <v>1879</v>
          </cell>
          <cell r="C1340">
            <v>0</v>
          </cell>
          <cell r="D1340" t="str">
            <v>S/F</v>
          </cell>
          <cell r="E1340" t="str">
            <v>17.4.4.4</v>
          </cell>
          <cell r="F1340" t="str">
            <v>Pintura de estrutura de concreto com tinta acrilica-látex</v>
          </cell>
          <cell r="G1340" t="str">
            <v>m²</v>
          </cell>
          <cell r="H1340">
            <v>1218.56</v>
          </cell>
          <cell r="I1340">
            <v>9</v>
          </cell>
          <cell r="J1340">
            <v>10967.04</v>
          </cell>
          <cell r="K1340">
            <v>8.84</v>
          </cell>
          <cell r="L1340">
            <v>10772.07</v>
          </cell>
          <cell r="M1340">
            <v>194.97</v>
          </cell>
          <cell r="N1340">
            <v>6.92</v>
          </cell>
          <cell r="O1340">
            <v>4.9000000000000004</v>
          </cell>
          <cell r="P1340">
            <v>-2.02</v>
          </cell>
          <cell r="Q1340" t="str">
            <v>Comp190</v>
          </cell>
          <cell r="R1340">
            <v>0</v>
          </cell>
          <cell r="S1340" t="str">
            <v>PINTURA DE SUPERFICIE COM LATEX</v>
          </cell>
          <cell r="T1340" t="str">
            <v>m2</v>
          </cell>
          <cell r="U1340">
            <v>3.99</v>
          </cell>
          <cell r="V1340">
            <v>-2.93</v>
          </cell>
          <cell r="X1340" t="str">
            <v>Pintura De Estrutura De Concreto Com Tinta Acrilica-Látex</v>
          </cell>
        </row>
        <row r="1341">
          <cell r="A1341">
            <v>196</v>
          </cell>
          <cell r="B1341">
            <v>1570</v>
          </cell>
          <cell r="C1341">
            <v>0</v>
          </cell>
          <cell r="D1341" t="str">
            <v>S/F</v>
          </cell>
          <cell r="E1341" t="str">
            <v>14.5.19</v>
          </cell>
          <cell r="F1341" t="str">
            <v>Pintura interna e externa c/ tinta acrílica, duas demãos, s/ massa, incluindo o líquido selador e lixamento da superfície.</v>
          </cell>
          <cell r="G1341" t="str">
            <v>m²</v>
          </cell>
          <cell r="H1341">
            <v>321.33999999999997</v>
          </cell>
          <cell r="I1341">
            <v>13.03</v>
          </cell>
          <cell r="J1341">
            <v>4187.0600000000004</v>
          </cell>
          <cell r="K1341">
            <v>12.83</v>
          </cell>
          <cell r="L1341">
            <v>4122.79</v>
          </cell>
          <cell r="M1341">
            <v>64.27</v>
          </cell>
          <cell r="N1341">
            <v>10.02</v>
          </cell>
          <cell r="O1341">
            <v>7.97</v>
          </cell>
          <cell r="P1341">
            <v>-2.0499999999999998</v>
          </cell>
          <cell r="Q1341" t="str">
            <v>Comp191</v>
          </cell>
          <cell r="R1341">
            <v>0</v>
          </cell>
          <cell r="S1341" t="str">
            <v>PINTURA LATEX ACRILICA AMBIENTES INTERNOS/EXTERNOS, DUAS DEMAOS</v>
          </cell>
          <cell r="T1341" t="str">
            <v>m2</v>
          </cell>
          <cell r="U1341">
            <v>7.76</v>
          </cell>
          <cell r="V1341">
            <v>-2.2599999999999998</v>
          </cell>
          <cell r="X1341" t="str">
            <v>Pintura Interna E Externa C/ Tinta Acrílica, Duas Demãos, S/ Massa, Incluindo O Líquido Selador E Lixamento Da Superfície.</v>
          </cell>
        </row>
        <row r="1342">
          <cell r="A1342">
            <v>197</v>
          </cell>
          <cell r="B1342">
            <v>71</v>
          </cell>
          <cell r="C1342">
            <v>0</v>
          </cell>
          <cell r="D1342" t="str">
            <v>S/F</v>
          </cell>
          <cell r="E1342" t="str">
            <v>2.3.5.1.9</v>
          </cell>
          <cell r="F1342" t="str">
            <v>Pintura latex pva 2 demaos + 1 selador, em paredes -nao incl emassam.</v>
          </cell>
          <cell r="G1342" t="str">
            <v>m2</v>
          </cell>
          <cell r="H1342">
            <v>5379.42</v>
          </cell>
          <cell r="I1342">
            <v>7.98</v>
          </cell>
          <cell r="J1342">
            <v>42927.77</v>
          </cell>
          <cell r="K1342">
            <v>7.77</v>
          </cell>
          <cell r="L1342">
            <v>41798.089999999997</v>
          </cell>
          <cell r="M1342">
            <v>1129.68</v>
          </cell>
          <cell r="N1342">
            <v>6.14</v>
          </cell>
          <cell r="O1342">
            <v>4.78</v>
          </cell>
          <cell r="P1342">
            <v>-1.36</v>
          </cell>
          <cell r="Q1342" t="str">
            <v>Comp192</v>
          </cell>
          <cell r="R1342">
            <v>0</v>
          </cell>
          <cell r="S1342">
            <v>0</v>
          </cell>
          <cell r="T1342">
            <v>0</v>
          </cell>
          <cell r="U1342">
            <v>0</v>
          </cell>
          <cell r="V1342">
            <v>0</v>
          </cell>
          <cell r="X1342" t="str">
            <v>Pintura Latex Pva 2 Demaos + 1 Selador, Em Paredes -Nao Incl Emassam.</v>
          </cell>
        </row>
        <row r="1343">
          <cell r="A1343">
            <v>198</v>
          </cell>
          <cell r="B1343">
            <v>70</v>
          </cell>
          <cell r="C1343">
            <v>0</v>
          </cell>
          <cell r="D1343" t="str">
            <v>S/F</v>
          </cell>
          <cell r="E1343" t="str">
            <v>2.3.5.1.8</v>
          </cell>
          <cell r="F1343" t="str">
            <v>Piso ceramica esmaltada  20x30cm c/ argamassa colante incluindo rejunte</v>
          </cell>
          <cell r="G1343" t="str">
            <v>m2</v>
          </cell>
          <cell r="H1343">
            <v>303</v>
          </cell>
          <cell r="I1343">
            <v>35.18</v>
          </cell>
          <cell r="J1343">
            <v>10659.54</v>
          </cell>
          <cell r="K1343">
            <v>34.880000000000003</v>
          </cell>
          <cell r="L1343">
            <v>10568.64</v>
          </cell>
          <cell r="M1343">
            <v>90.9</v>
          </cell>
          <cell r="N1343">
            <v>27.06</v>
          </cell>
          <cell r="O1343">
            <v>0</v>
          </cell>
          <cell r="P1343">
            <v>0</v>
          </cell>
          <cell r="Q1343" t="str">
            <v>Comp193</v>
          </cell>
          <cell r="R1343" t="str">
            <v>73829/001</v>
          </cell>
          <cell r="S1343" t="str">
            <v>PISO EM CERAMICA ESMALTADA 1A PEI-V, PADRAO MEDIO, ASSENTADA COM ARGAMASSA COLANTE</v>
          </cell>
          <cell r="T1343" t="str">
            <v>M2</v>
          </cell>
          <cell r="U1343">
            <v>44.71</v>
          </cell>
          <cell r="V1343">
            <v>17.649999999999999</v>
          </cell>
          <cell r="X1343" t="str">
            <v>Piso Ceramica Esmaltada  20X30Cm C/ Argamassa Colante Incluindo Rejunte</v>
          </cell>
        </row>
        <row r="1344">
          <cell r="A1344">
            <v>199</v>
          </cell>
          <cell r="B1344">
            <v>1563</v>
          </cell>
          <cell r="C1344">
            <v>0</v>
          </cell>
          <cell r="D1344" t="str">
            <v>S/F</v>
          </cell>
          <cell r="E1344" t="str">
            <v>14.5.12</v>
          </cell>
          <cell r="F1344" t="str">
            <v xml:space="preserve">Piso Cerâmico Esmaltado PI 5, 30x30, assentado sobre regularização com cimento /areia média peneirada 1:3 e=2,5cm preparo c/ betoneira aplicado com argamassa de assentamento e rejunte flexivel, incl. fornecimento e aplicação. </v>
          </cell>
          <cell r="G1344" t="str">
            <v>m²</v>
          </cell>
          <cell r="H1344">
            <v>118.76</v>
          </cell>
          <cell r="I1344">
            <v>85.16</v>
          </cell>
          <cell r="J1344">
            <v>10113.6</v>
          </cell>
          <cell r="K1344">
            <v>85.42</v>
          </cell>
          <cell r="L1344">
            <v>10144.469999999999</v>
          </cell>
          <cell r="M1344">
            <v>-30.87</v>
          </cell>
          <cell r="N1344">
            <v>65.510000000000005</v>
          </cell>
          <cell r="O1344">
            <v>0</v>
          </cell>
          <cell r="P1344">
            <v>0</v>
          </cell>
          <cell r="Q1344" t="str">
            <v>Comp194</v>
          </cell>
          <cell r="R1344">
            <v>0</v>
          </cell>
          <cell r="S1344" t="str">
            <v>PISO CERAMICO GRES 1A PEI-4 30X30CM, ASSENTADO COM ARGAMASSA TRACO 1:4 (CIMENTO E AREIA) PREPARO MANUAL, COM REJUNTE EM CIMENTO COMUM</v>
          </cell>
          <cell r="T1344" t="str">
            <v>M2</v>
          </cell>
          <cell r="U1344">
            <v>31.88</v>
          </cell>
          <cell r="V1344">
            <v>-33.630000000000003</v>
          </cell>
          <cell r="X1344" t="str">
            <v xml:space="preserve">Piso Cerâmico Esmaltado Pi 5, 30X30, Assentado Sobre Regularização Com Cimento /Areia Média Peneirada 1:3 E=2,5Cm Preparo C/ Betoneira Aplicado Com Argamassa De Assentamento E Rejunte Flexivel, Incl. Fornecimento E Aplicação. </v>
          </cell>
        </row>
        <row r="1345">
          <cell r="A1345">
            <v>200</v>
          </cell>
          <cell r="B1345">
            <v>1883</v>
          </cell>
          <cell r="C1345">
            <v>0</v>
          </cell>
          <cell r="D1345" t="str">
            <v>S/F</v>
          </cell>
          <cell r="E1345" t="str">
            <v>17.4.4.8</v>
          </cell>
          <cell r="F1345" t="str">
            <v>Piso cimentado desempolado para regularização e declive, e=2cm cimento /areia 1:4, sobre tampa do reservatório.</v>
          </cell>
          <cell r="G1345" t="str">
            <v>m²</v>
          </cell>
          <cell r="H1345">
            <v>90.79</v>
          </cell>
          <cell r="I1345">
            <v>29.76</v>
          </cell>
          <cell r="J1345">
            <v>2701.91</v>
          </cell>
          <cell r="K1345">
            <v>29.76</v>
          </cell>
          <cell r="L1345">
            <v>2701.91</v>
          </cell>
          <cell r="M1345">
            <v>0</v>
          </cell>
          <cell r="N1345">
            <v>22.89</v>
          </cell>
          <cell r="O1345">
            <v>18.850000000000001</v>
          </cell>
          <cell r="P1345">
            <v>-4.04</v>
          </cell>
          <cell r="Q1345" t="str">
            <v>Comp195</v>
          </cell>
          <cell r="R1345">
            <v>0</v>
          </cell>
          <cell r="S1345">
            <v>0</v>
          </cell>
          <cell r="T1345">
            <v>0</v>
          </cell>
          <cell r="U1345">
            <v>0</v>
          </cell>
          <cell r="V1345">
            <v>0</v>
          </cell>
          <cell r="X1345" t="str">
            <v>Piso Cimentado Desempolado Para Regularização E Declive, E=2Cm Cimento /Areia 1:4, Sobre Tampa Do Reservatório.</v>
          </cell>
        </row>
        <row r="1346">
          <cell r="A1346">
            <v>201</v>
          </cell>
          <cell r="B1346">
            <v>2349</v>
          </cell>
          <cell r="C1346">
            <v>0</v>
          </cell>
          <cell r="D1346" t="str">
            <v>S/F</v>
          </cell>
          <cell r="E1346" t="str">
            <v>3.5.2.1</v>
          </cell>
          <cell r="F1346" t="str">
            <v>Placa de identificação da obra padrão, COSANPA, incluindo fornecimento, transporte e instalação</v>
          </cell>
          <cell r="G1346" t="str">
            <v>m2</v>
          </cell>
          <cell r="H1346">
            <v>49</v>
          </cell>
          <cell r="I1346">
            <v>400.02</v>
          </cell>
          <cell r="J1346">
            <v>19600.98</v>
          </cell>
          <cell r="K1346">
            <v>400.04</v>
          </cell>
          <cell r="L1346">
            <v>19601.96</v>
          </cell>
          <cell r="M1346">
            <v>-0.98</v>
          </cell>
          <cell r="N1346">
            <v>307.70999999999998</v>
          </cell>
          <cell r="O1346">
            <v>0</v>
          </cell>
          <cell r="P1346">
            <v>0</v>
          </cell>
          <cell r="Q1346" t="str">
            <v>Comp196</v>
          </cell>
          <cell r="R1346">
            <v>0</v>
          </cell>
          <cell r="S1346" t="str">
            <v>PLACA DE OBRA EM CHAPA DE ACO GALVANIZADO</v>
          </cell>
          <cell r="T1346" t="str">
            <v>M2</v>
          </cell>
          <cell r="U1346">
            <v>306.52999999999997</v>
          </cell>
          <cell r="V1346">
            <v>-1.18</v>
          </cell>
          <cell r="X1346" t="str">
            <v>Placa De Identificação Da Obra Padrão, Cosanpa, Incluindo Fornecimento, Transporte E Instalação</v>
          </cell>
        </row>
        <row r="1347">
          <cell r="A1347">
            <v>202</v>
          </cell>
          <cell r="B1347">
            <v>45</v>
          </cell>
          <cell r="C1347">
            <v>0</v>
          </cell>
          <cell r="D1347" t="str">
            <v>S/F</v>
          </cell>
          <cell r="E1347" t="str">
            <v>1.2.2.1</v>
          </cell>
          <cell r="F1347" t="str">
            <v>Placa de sinalização e advertência, incluindo fornecimento, transporte, instalação e remoção para outro local da obra.</v>
          </cell>
          <cell r="G1347" t="str">
            <v>m2</v>
          </cell>
          <cell r="H1347">
            <v>1406.88</v>
          </cell>
          <cell r="I1347">
            <v>18.89</v>
          </cell>
          <cell r="J1347">
            <v>26575.96</v>
          </cell>
          <cell r="K1347">
            <v>18.34</v>
          </cell>
          <cell r="L1347">
            <v>25802.17</v>
          </cell>
          <cell r="M1347">
            <v>773.79</v>
          </cell>
          <cell r="N1347">
            <v>14.53</v>
          </cell>
          <cell r="O1347" t="str">
            <v>-</v>
          </cell>
          <cell r="P1347" t="str">
            <v>-</v>
          </cell>
          <cell r="Q1347" t="str">
            <v>Comp197</v>
          </cell>
          <cell r="R1347">
            <v>0</v>
          </cell>
          <cell r="S1347">
            <v>0</v>
          </cell>
          <cell r="T1347">
            <v>0</v>
          </cell>
          <cell r="U1347">
            <v>0</v>
          </cell>
          <cell r="V1347">
            <v>0</v>
          </cell>
          <cell r="X1347" t="str">
            <v>Placa De Sinalização E Advertência, Incluindo Fornecimento, Transporte, Instalação E Remoção Para Outro Local Da Obra.</v>
          </cell>
        </row>
        <row r="1348">
          <cell r="A1348">
            <v>203</v>
          </cell>
          <cell r="B1348">
            <v>4274</v>
          </cell>
          <cell r="C1348">
            <v>0</v>
          </cell>
          <cell r="D1348" t="str">
            <v>S/F</v>
          </cell>
          <cell r="E1348" t="str">
            <v>11.4.3</v>
          </cell>
          <cell r="F1348" t="str">
            <v>Plantio de Árvore com Altura maior do que 2,00 metros</v>
          </cell>
          <cell r="G1348" t="str">
            <v>un</v>
          </cell>
          <cell r="H1348">
            <v>150</v>
          </cell>
          <cell r="I1348">
            <v>77.22</v>
          </cell>
          <cell r="J1348">
            <v>11583</v>
          </cell>
          <cell r="K1348">
            <v>77.44</v>
          </cell>
          <cell r="L1348">
            <v>11616</v>
          </cell>
          <cell r="M1348">
            <v>-33</v>
          </cell>
          <cell r="N1348">
            <v>59.4</v>
          </cell>
          <cell r="O1348">
            <v>60.99</v>
          </cell>
          <cell r="P1348">
            <v>1.59</v>
          </cell>
          <cell r="Q1348" t="str">
            <v>Comp198</v>
          </cell>
          <cell r="R1348">
            <v>0</v>
          </cell>
          <cell r="S1348" t="str">
            <v xml:space="preserve">PLANTIO DE ARVORE COM ALTURA MAIOR DO QUE 2,00 METROS </v>
          </cell>
          <cell r="T1348">
            <v>0</v>
          </cell>
          <cell r="U1348">
            <v>0</v>
          </cell>
          <cell r="V1348">
            <v>0</v>
          </cell>
          <cell r="X1348" t="str">
            <v>Plantio De Árvore Com Altura Maior Do Que 2,00 Metros</v>
          </cell>
        </row>
        <row r="1349">
          <cell r="A1349">
            <v>204</v>
          </cell>
          <cell r="B1349">
            <v>2453</v>
          </cell>
          <cell r="C1349">
            <v>0</v>
          </cell>
          <cell r="D1349" t="str">
            <v>S/F</v>
          </cell>
          <cell r="E1349" t="str">
            <v>3.5.19.4</v>
          </cell>
          <cell r="F1349" t="str">
            <v>Plantio de grama em muda, incluindo camada de terra vegetal, e=0,05m, transporte e irrigação ate a pega total</v>
          </cell>
          <cell r="G1349" t="str">
            <v>m2</v>
          </cell>
          <cell r="H1349">
            <v>6007.4</v>
          </cell>
          <cell r="I1349">
            <v>28.59</v>
          </cell>
          <cell r="J1349">
            <v>171751.56</v>
          </cell>
          <cell r="K1349">
            <v>28.44</v>
          </cell>
          <cell r="L1349">
            <v>170850.45</v>
          </cell>
          <cell r="M1349">
            <v>901.11</v>
          </cell>
          <cell r="N1349">
            <v>21.99</v>
          </cell>
          <cell r="O1349">
            <v>11.38</v>
          </cell>
          <cell r="P1349">
            <v>-10.61</v>
          </cell>
          <cell r="Q1349" t="str">
            <v>Comp199</v>
          </cell>
          <cell r="R1349">
            <v>0</v>
          </cell>
          <cell r="S1349">
            <v>0</v>
          </cell>
          <cell r="T1349">
            <v>0</v>
          </cell>
          <cell r="U1349">
            <v>0</v>
          </cell>
          <cell r="V1349">
            <v>0</v>
          </cell>
          <cell r="X1349" t="str">
            <v>Plantio De Grama Em Muda, Incluindo Camada De Terra Vegetal, E=0,05M, Transporte E Irrigação Ate A Pega Total</v>
          </cell>
        </row>
        <row r="1350">
          <cell r="A1350">
            <v>205</v>
          </cell>
          <cell r="B1350">
            <v>1562</v>
          </cell>
          <cell r="C1350">
            <v>0</v>
          </cell>
          <cell r="D1350" t="str">
            <v>S/F</v>
          </cell>
          <cell r="E1350" t="str">
            <v>14.5.11</v>
          </cell>
          <cell r="F1350" t="str">
            <v>Porta de madeira de lei, completa, 1 folha de giro, incluindo instalção, ferragens, guarnições, lixamento, emassamento e pintura a óleo.</v>
          </cell>
          <cell r="G1350" t="str">
            <v>cj</v>
          </cell>
          <cell r="H1350">
            <v>6</v>
          </cell>
          <cell r="I1350">
            <v>836.82</v>
          </cell>
          <cell r="J1350">
            <v>5020.92</v>
          </cell>
          <cell r="K1350">
            <v>840.12</v>
          </cell>
          <cell r="L1350">
            <v>5040.72</v>
          </cell>
          <cell r="M1350">
            <v>-19.8</v>
          </cell>
          <cell r="N1350">
            <v>643.71</v>
          </cell>
          <cell r="O1350" t="str">
            <v>-</v>
          </cell>
          <cell r="P1350" t="str">
            <v>-</v>
          </cell>
          <cell r="Q1350" t="str">
            <v>Comp200</v>
          </cell>
          <cell r="R1350">
            <v>0</v>
          </cell>
          <cell r="S1350">
            <v>0</v>
          </cell>
          <cell r="T1350">
            <v>0</v>
          </cell>
          <cell r="U1350">
            <v>0</v>
          </cell>
          <cell r="V1350">
            <v>0</v>
          </cell>
          <cell r="X1350" t="str">
            <v>Porta De Madeira De Lei, Completa, 1 Folha De Giro, Incluindo Instalção, Ferragens, Guarnições, Lixamento, Emassamento E Pintura A Óleo.</v>
          </cell>
        </row>
        <row r="1351">
          <cell r="A1351">
            <v>206</v>
          </cell>
          <cell r="B1351">
            <v>1561</v>
          </cell>
          <cell r="C1351">
            <v>0</v>
          </cell>
          <cell r="D1351" t="str">
            <v>S/F</v>
          </cell>
          <cell r="E1351" t="str">
            <v>14.5.10</v>
          </cell>
          <cell r="F1351" t="str">
            <v>Portão Metálico de Entrada  1,60X210cm em chapa dobrada incl. Guarnições, ferragfens e pintura  Grafite 2 demãos c/ 1 demão de zarcão</v>
          </cell>
          <cell r="G1351" t="str">
            <v>m²</v>
          </cell>
          <cell r="H1351">
            <v>3.36</v>
          </cell>
          <cell r="I1351">
            <v>411.06</v>
          </cell>
          <cell r="J1351">
            <v>1381.16</v>
          </cell>
          <cell r="K1351">
            <v>411.02</v>
          </cell>
          <cell r="L1351">
            <v>1381.02</v>
          </cell>
          <cell r="M1351">
            <v>0.14000000000000001</v>
          </cell>
          <cell r="N1351">
            <v>316.2</v>
          </cell>
          <cell r="O1351" t="str">
            <v>-</v>
          </cell>
          <cell r="P1351" t="str">
            <v>-</v>
          </cell>
          <cell r="Q1351" t="str">
            <v>Comp201</v>
          </cell>
          <cell r="R1351">
            <v>0</v>
          </cell>
          <cell r="S1351">
            <v>0</v>
          </cell>
          <cell r="T1351">
            <v>0</v>
          </cell>
          <cell r="U1351">
            <v>0</v>
          </cell>
          <cell r="V1351">
            <v>0</v>
          </cell>
          <cell r="X1351" t="str">
            <v>Portão Metálico De Entrada  1,60X210Cm Em Chapa Dobrada Incl. Guarnições, Ferragfens E Pintura  Grafite 2 Demãos C/ 1 Demão De Zarcão</v>
          </cell>
        </row>
        <row r="1352">
          <cell r="A1352">
            <v>207</v>
          </cell>
          <cell r="B1352">
            <v>2450</v>
          </cell>
          <cell r="C1352">
            <v>0</v>
          </cell>
          <cell r="D1352" t="str">
            <v>S/F</v>
          </cell>
          <cell r="E1352" t="str">
            <v>3.5.19.1</v>
          </cell>
          <cell r="F1352" t="str">
            <v>Portão para veículos em tubo de ferro galvanizado de 02 folhas, c/ vedação em tela de arame prensado, incluindo guarnições e ferragens c/ largura de 5m</v>
          </cell>
          <cell r="G1352" t="str">
            <v>m2</v>
          </cell>
          <cell r="H1352">
            <v>68</v>
          </cell>
          <cell r="I1352">
            <v>599.30999999999995</v>
          </cell>
          <cell r="J1352">
            <v>40753.08</v>
          </cell>
          <cell r="K1352">
            <v>601.22</v>
          </cell>
          <cell r="L1352">
            <v>40882.959999999999</v>
          </cell>
          <cell r="M1352">
            <v>-129.88</v>
          </cell>
          <cell r="N1352">
            <v>461.01</v>
          </cell>
          <cell r="O1352" t="str">
            <v>-</v>
          </cell>
          <cell r="P1352" t="str">
            <v>-</v>
          </cell>
          <cell r="Q1352" t="str">
            <v>Comp202</v>
          </cell>
          <cell r="R1352">
            <v>0</v>
          </cell>
          <cell r="S1352">
            <v>0</v>
          </cell>
          <cell r="T1352">
            <v>0</v>
          </cell>
          <cell r="U1352">
            <v>0</v>
          </cell>
          <cell r="V1352">
            <v>0</v>
          </cell>
          <cell r="X1352" t="str">
            <v>Portão Para Veículos Em Tubo De Ferro Galvanizado De 02 Folhas, C/ Vedação Em Tela De Arame Prensado, Incluindo Guarnições E Ferragens C/ Largura De 5M</v>
          </cell>
        </row>
        <row r="1353">
          <cell r="A1353">
            <v>208</v>
          </cell>
          <cell r="B1353">
            <v>1074</v>
          </cell>
          <cell r="C1353">
            <v>0</v>
          </cell>
          <cell r="D1353" t="str">
            <v>S/F</v>
          </cell>
          <cell r="E1353" t="str">
            <v>7.5.10.4.6</v>
          </cell>
          <cell r="F1353" t="str">
            <v>Portão para veiculos em tubo f°g° de 2 folhas, com vedação em tela de arame prensado, incluindo guarnições e ferragens, com dimensões de 2,00 x 4,00 m</v>
          </cell>
          <cell r="G1353" t="str">
            <v>m2</v>
          </cell>
          <cell r="H1353">
            <v>8</v>
          </cell>
          <cell r="I1353">
            <v>599.30999999999995</v>
          </cell>
          <cell r="J1353">
            <v>4794.4799999999996</v>
          </cell>
          <cell r="K1353">
            <v>601.22</v>
          </cell>
          <cell r="L1353">
            <v>4809.76</v>
          </cell>
          <cell r="M1353">
            <v>-15.28</v>
          </cell>
          <cell r="N1353">
            <v>461.01</v>
          </cell>
          <cell r="O1353" t="str">
            <v>-</v>
          </cell>
          <cell r="P1353" t="str">
            <v>-</v>
          </cell>
          <cell r="Q1353" t="str">
            <v>Comp203</v>
          </cell>
          <cell r="R1353">
            <v>0</v>
          </cell>
          <cell r="S1353">
            <v>0</v>
          </cell>
          <cell r="T1353">
            <v>0</v>
          </cell>
          <cell r="U1353">
            <v>0</v>
          </cell>
          <cell r="V1353">
            <v>0</v>
          </cell>
          <cell r="X1353" t="str">
            <v>Portão Para Veiculos Em Tubo F°G° De 2 Folhas, Com Vedação Em Tela De Arame Prensado, Incluindo Guarnições E Ferragens, Com Dimensões De 2,00 X 4,00 M</v>
          </cell>
        </row>
        <row r="1354">
          <cell r="A1354">
            <v>209</v>
          </cell>
          <cell r="B1354">
            <v>2036</v>
          </cell>
          <cell r="C1354">
            <v>0</v>
          </cell>
          <cell r="D1354" t="str">
            <v>S/F</v>
          </cell>
          <cell r="E1354" t="str">
            <v>2.1.5.1.1</v>
          </cell>
          <cell r="F1354" t="str">
            <v>PV em anel de concreto pré-moldado DN= 0,60m, em profundidade até 1,20m, com fornecimento de Material, sem fornecimento e assentamento de tampão</v>
          </cell>
          <cell r="G1354" t="str">
            <v>un</v>
          </cell>
          <cell r="H1354">
            <v>759</v>
          </cell>
          <cell r="I1354">
            <v>1011.19</v>
          </cell>
          <cell r="J1354">
            <v>767493.21</v>
          </cell>
          <cell r="K1354">
            <v>1011.56</v>
          </cell>
          <cell r="L1354">
            <v>767774.04</v>
          </cell>
          <cell r="M1354">
            <v>-280.83</v>
          </cell>
          <cell r="N1354">
            <v>777.84</v>
          </cell>
          <cell r="O1354">
            <v>794.81</v>
          </cell>
          <cell r="P1354">
            <v>16.97</v>
          </cell>
          <cell r="Q1354" t="str">
            <v>Comp204</v>
          </cell>
          <cell r="R1354">
            <v>0</v>
          </cell>
          <cell r="S1354" t="str">
            <v>POCO DE VISITA PARA REDE DE ESG. SANIT., EM ANEIS DE CONCRETO, DIÂMETRO = 60CM E 110CM, PROF = 120CM, INCLUINDO DEGRAU, EXCLUINDO TAMPAO FERRO FUNDIDO.</v>
          </cell>
          <cell r="T1354">
            <v>0</v>
          </cell>
          <cell r="U1354">
            <v>0</v>
          </cell>
          <cell r="V1354">
            <v>0</v>
          </cell>
          <cell r="X1354" t="str">
            <v>Pv Em Anel De Concreto Pré-Moldado Dn= 0,60M, Em Profundidade Até 1,20M, Com Fornecimento De Material, Sem Fornecimento E Assentamento De Tampão</v>
          </cell>
        </row>
        <row r="1355">
          <cell r="A1355">
            <v>210</v>
          </cell>
          <cell r="B1355">
            <v>2037</v>
          </cell>
          <cell r="C1355">
            <v>0</v>
          </cell>
          <cell r="D1355" t="str">
            <v>S/F</v>
          </cell>
          <cell r="E1355" t="str">
            <v>2.1.5.1.2</v>
          </cell>
          <cell r="F1355" t="str">
            <v>PV em anel de concreto pré-moldado DN= 0,80m, com laje de redução, em profundidade até 1,80m, com fornecimento do material, sem fornecimento e assententamento de tampão</v>
          </cell>
          <cell r="G1355" t="str">
            <v>un</v>
          </cell>
          <cell r="H1355">
            <v>398</v>
          </cell>
          <cell r="I1355">
            <v>1773.21</v>
          </cell>
          <cell r="J1355">
            <v>705737.58</v>
          </cell>
          <cell r="K1355">
            <v>1773.96</v>
          </cell>
          <cell r="L1355">
            <v>706036.08</v>
          </cell>
          <cell r="M1355">
            <v>-298.5</v>
          </cell>
          <cell r="N1355">
            <v>1364.01</v>
          </cell>
          <cell r="O1355">
            <v>1009.89</v>
          </cell>
          <cell r="P1355">
            <v>-354.12</v>
          </cell>
          <cell r="Q1355" t="str">
            <v>Comp205</v>
          </cell>
          <cell r="R1355">
            <v>0</v>
          </cell>
          <cell r="S1355">
            <v>0</v>
          </cell>
          <cell r="T1355">
            <v>0</v>
          </cell>
          <cell r="U1355">
            <v>0</v>
          </cell>
          <cell r="V1355">
            <v>0</v>
          </cell>
          <cell r="X1355" t="str">
            <v>Pv Em Anel De Concreto Pré-Moldado Dn= 0,80M, Com Laje De Redução, Em Profundidade Até 1,80M, Com Fornecimento Do Material, Sem Fornecimento E Assententamento De Tampão</v>
          </cell>
        </row>
        <row r="1356">
          <cell r="A1356">
            <v>211</v>
          </cell>
          <cell r="B1356">
            <v>2038</v>
          </cell>
          <cell r="C1356">
            <v>0</v>
          </cell>
          <cell r="D1356" t="str">
            <v>S/F</v>
          </cell>
          <cell r="E1356" t="str">
            <v>2.1.5.1.3</v>
          </cell>
          <cell r="F1356" t="str">
            <v>PV em anel de concreto pré-moldado DN = 1,10m, com laje de redução e chaminé, entre profundidades de 1,81m a 3,50m, com fornecimento de material, sem fornecimento e assentamento de tampão</v>
          </cell>
          <cell r="G1356" t="str">
            <v>un</v>
          </cell>
          <cell r="H1356">
            <v>203</v>
          </cell>
          <cell r="I1356">
            <v>2277.2399999999998</v>
          </cell>
          <cell r="J1356">
            <v>462279.72</v>
          </cell>
          <cell r="K1356">
            <v>2277.46</v>
          </cell>
          <cell r="L1356">
            <v>462324.38</v>
          </cell>
          <cell r="M1356">
            <v>-44.66</v>
          </cell>
          <cell r="N1356">
            <v>1751.72</v>
          </cell>
          <cell r="O1356">
            <v>1544.6</v>
          </cell>
          <cell r="P1356">
            <v>-207.12</v>
          </cell>
          <cell r="Q1356" t="str">
            <v>Comp206</v>
          </cell>
          <cell r="R1356">
            <v>0</v>
          </cell>
          <cell r="S1356">
            <v>0</v>
          </cell>
          <cell r="T1356">
            <v>0</v>
          </cell>
          <cell r="U1356">
            <v>0</v>
          </cell>
          <cell r="V1356">
            <v>0</v>
          </cell>
          <cell r="X1356" t="str">
            <v>Pv Em Anel De Concreto Pré-Moldado Dn = 1,10M, Com Laje De Redução E Chaminé, Entre Profundidades De 1,81M A 3,50M, Com Fornecimento De Material, Sem Fornecimento E Assentamento De Tampão</v>
          </cell>
        </row>
        <row r="1357">
          <cell r="A1357">
            <v>212</v>
          </cell>
          <cell r="B1357">
            <v>2039</v>
          </cell>
          <cell r="C1357">
            <v>0</v>
          </cell>
          <cell r="D1357" t="str">
            <v>S/F</v>
          </cell>
          <cell r="E1357" t="str">
            <v>2.1.5.11.4</v>
          </cell>
          <cell r="F1357" t="str">
            <v>PV em anel de concreto pré-moldado DN =1,10m, com laje de redução e chaminé, entre profundidades de 3,51 a 5,00m, com fornecimento de material, sem fornecimento e assentamento de tampão</v>
          </cell>
          <cell r="G1357" t="str">
            <v>un</v>
          </cell>
          <cell r="H1357">
            <v>51</v>
          </cell>
          <cell r="I1357">
            <v>2612.14</v>
          </cell>
          <cell r="J1357">
            <v>133219.14000000001</v>
          </cell>
          <cell r="K1357">
            <v>2612.25</v>
          </cell>
          <cell r="L1357">
            <v>133224.75</v>
          </cell>
          <cell r="M1357">
            <v>-5.61</v>
          </cell>
          <cell r="N1357">
            <v>2009.34</v>
          </cell>
          <cell r="O1357">
            <v>2084.9299999999998</v>
          </cell>
          <cell r="P1357">
            <v>75.59</v>
          </cell>
          <cell r="Q1357" t="str">
            <v>Comp207</v>
          </cell>
          <cell r="R1357">
            <v>0</v>
          </cell>
          <cell r="S1357" t="str">
            <v>POCO DE VISITA PARA REDE DE ESG. SANIT., EM ANEIS DE CONCRETO, DIÂMETRO = 60CM E 110CM, PROF = 500CM, INCLUINDO DEGRAU, EXCLUINDO TAMPAO FERRO FUNDIDO.</v>
          </cell>
          <cell r="T1357">
            <v>0</v>
          </cell>
          <cell r="U1357">
            <v>0</v>
          </cell>
          <cell r="V1357">
            <v>0</v>
          </cell>
          <cell r="X1357" t="str">
            <v>Pv Em Anel De Concreto Pré-Moldado Dn =1,10M, Com Laje De Redução E Chaminé, Entre Profundidades De 3,51 A 5,00M, Com Fornecimento De Material, Sem Fornecimento E Assentamento De Tampão</v>
          </cell>
        </row>
        <row r="1358">
          <cell r="A1358">
            <v>213</v>
          </cell>
          <cell r="B1358">
            <v>2040</v>
          </cell>
          <cell r="C1358">
            <v>0</v>
          </cell>
          <cell r="D1358" t="str">
            <v>S/F</v>
          </cell>
          <cell r="E1358" t="str">
            <v>2.1.5.1.5</v>
          </cell>
          <cell r="F1358" t="str">
            <v>PV em anel de concreto pré-moldado DN =1,50m, com laje de redução e chaminé, entre profundidades de 3,51 a 5,00m, com fornecimento de material, sem fornecimento e assentamento de tampão</v>
          </cell>
          <cell r="G1358" t="str">
            <v>un</v>
          </cell>
          <cell r="H1358">
            <v>2</v>
          </cell>
          <cell r="I1358">
            <v>3099.3</v>
          </cell>
          <cell r="J1358">
            <v>6198.6</v>
          </cell>
          <cell r="K1358">
            <v>3052.1</v>
          </cell>
          <cell r="L1358">
            <v>6104.2</v>
          </cell>
          <cell r="M1358">
            <v>94.4</v>
          </cell>
          <cell r="N1358">
            <v>2384.08</v>
          </cell>
          <cell r="O1358" t="str">
            <v>-</v>
          </cell>
          <cell r="P1358" t="str">
            <v>-</v>
          </cell>
          <cell r="Q1358" t="str">
            <v>Comp208</v>
          </cell>
          <cell r="R1358">
            <v>0</v>
          </cell>
          <cell r="S1358">
            <v>0</v>
          </cell>
          <cell r="T1358">
            <v>0</v>
          </cell>
          <cell r="U1358">
            <v>0</v>
          </cell>
          <cell r="V1358">
            <v>0</v>
          </cell>
          <cell r="X1358" t="str">
            <v>Pv Em Anel De Concreto Pré-Moldado Dn =1,50M, Com Laje De Redução E Chaminé, Entre Profundidades De 3,51 A 5,00M, Com Fornecimento De Material, Sem Fornecimento E Assentamento De Tampão</v>
          </cell>
        </row>
        <row r="1359">
          <cell r="A1359">
            <v>214</v>
          </cell>
          <cell r="B1359">
            <v>2041</v>
          </cell>
          <cell r="C1359">
            <v>0</v>
          </cell>
          <cell r="D1359" t="str">
            <v>S/F</v>
          </cell>
          <cell r="E1359" t="str">
            <v>2.1.5.1.6</v>
          </cell>
          <cell r="F1359" t="str">
            <v>PV em anel de concreto pré-moldado DN =1,80m, com laje de redução e chaminé, entre profundidades de 3,51 a 5,00m, com fornecimento de material, sem fornecimento e assentamento de tampão</v>
          </cell>
          <cell r="G1359" t="str">
            <v>un</v>
          </cell>
          <cell r="H1359">
            <v>1</v>
          </cell>
          <cell r="I1359">
            <v>4264.03</v>
          </cell>
          <cell r="J1359">
            <v>4264.03</v>
          </cell>
          <cell r="K1359">
            <v>4242.1000000000004</v>
          </cell>
          <cell r="L1359">
            <v>4242.1000000000004</v>
          </cell>
          <cell r="M1359">
            <v>21.93</v>
          </cell>
          <cell r="N1359">
            <v>3280.02</v>
          </cell>
          <cell r="O1359" t="str">
            <v>-</v>
          </cell>
          <cell r="P1359" t="str">
            <v>-</v>
          </cell>
          <cell r="Q1359" t="str">
            <v>Comp209</v>
          </cell>
          <cell r="R1359">
            <v>0</v>
          </cell>
          <cell r="S1359">
            <v>0</v>
          </cell>
          <cell r="T1359">
            <v>0</v>
          </cell>
          <cell r="U1359">
            <v>0</v>
          </cell>
          <cell r="V1359">
            <v>0</v>
          </cell>
          <cell r="X1359" t="str">
            <v>Pv Em Anel De Concreto Pré-Moldado Dn =1,80M, Com Laje De Redução E Chaminé, Entre Profundidades De 3,51 A 5,00M, Com Fornecimento De Material, Sem Fornecimento E Assentamento De Tampão</v>
          </cell>
        </row>
        <row r="1360">
          <cell r="A1360">
            <v>215</v>
          </cell>
          <cell r="B1360">
            <v>1541</v>
          </cell>
          <cell r="C1360">
            <v>0</v>
          </cell>
          <cell r="D1360" t="str">
            <v>S/F</v>
          </cell>
          <cell r="E1360" t="str">
            <v>14.2.2</v>
          </cell>
          <cell r="F1360" t="str">
            <v>Reaterro em valas/poços/cavas de fundação c/ solo das escavações, incl. lançam., compact. c/ placa vibrat., soquete pneumático ou soquete manual.</v>
          </cell>
          <cell r="G1360" t="str">
            <v>m³</v>
          </cell>
          <cell r="H1360">
            <v>42.05</v>
          </cell>
          <cell r="I1360">
            <v>17.149999999999999</v>
          </cell>
          <cell r="J1360">
            <v>721.15</v>
          </cell>
          <cell r="K1360">
            <v>17.170000000000002</v>
          </cell>
          <cell r="L1360">
            <v>721.99</v>
          </cell>
          <cell r="M1360">
            <v>-0.84</v>
          </cell>
          <cell r="N1360">
            <v>13.19</v>
          </cell>
          <cell r="O1360">
            <v>14.26</v>
          </cell>
          <cell r="P1360">
            <v>1.07</v>
          </cell>
          <cell r="Q1360" t="str">
            <v>Comp210</v>
          </cell>
          <cell r="R1360">
            <v>0</v>
          </cell>
          <cell r="S1360" t="str">
            <v>REATERRO E COMPACTACAO MECANICO DE VALA COM COMPACTADOR MANUAL TIPO SOQUETE VIBRATORIO</v>
          </cell>
          <cell r="T1360">
            <v>0</v>
          </cell>
          <cell r="U1360">
            <v>0</v>
          </cell>
          <cell r="V1360">
            <v>0</v>
          </cell>
          <cell r="X1360" t="str">
            <v>Reaterro Em Valas/Poços/Cavas De Fundação C/ Solo Das Escavações, Incl. Lançam., Compact. C/ Placa Vibrat., Soquete Pneumático Ou Soquete Manual.</v>
          </cell>
        </row>
        <row r="1361">
          <cell r="A1361">
            <v>216</v>
          </cell>
          <cell r="B1361">
            <v>2048</v>
          </cell>
          <cell r="C1361">
            <v>0</v>
          </cell>
          <cell r="D1361" t="str">
            <v>S/F</v>
          </cell>
          <cell r="E1361" t="str">
            <v>2.1.6.5</v>
          </cell>
          <cell r="F1361" t="str">
            <v>Rebaixamento de lençol freático com ponteiras filtrantes em valas, estágio simples, cravação de ponteira com jateamento de água</v>
          </cell>
          <cell r="G1361" t="str">
            <v>m</v>
          </cell>
          <cell r="H1361">
            <v>6701.77</v>
          </cell>
          <cell r="I1361">
            <v>45.98</v>
          </cell>
          <cell r="J1361">
            <v>308147.38</v>
          </cell>
          <cell r="K1361">
            <v>46.04</v>
          </cell>
          <cell r="L1361">
            <v>308549.49</v>
          </cell>
          <cell r="M1361">
            <v>-402.11</v>
          </cell>
          <cell r="N1361">
            <v>35.369999999999997</v>
          </cell>
          <cell r="O1361" t="str">
            <v>-</v>
          </cell>
          <cell r="P1361" t="str">
            <v>-</v>
          </cell>
          <cell r="Q1361" t="str">
            <v>Comp211</v>
          </cell>
          <cell r="R1361">
            <v>0</v>
          </cell>
          <cell r="S1361">
            <v>0</v>
          </cell>
          <cell r="T1361">
            <v>0</v>
          </cell>
          <cell r="U1361">
            <v>0</v>
          </cell>
          <cell r="V1361">
            <v>0</v>
          </cell>
          <cell r="X1361" t="str">
            <v>Rebaixamento De Lençol Freático Com Ponteiras Filtrantes Em Valas, Estágio Simples, Cravação De Ponteira Com Jateamento De Água</v>
          </cell>
        </row>
        <row r="1362">
          <cell r="A1362">
            <v>217</v>
          </cell>
          <cell r="B1362">
            <v>68</v>
          </cell>
          <cell r="C1362">
            <v>0</v>
          </cell>
          <cell r="D1362" t="str">
            <v>S/F</v>
          </cell>
          <cell r="E1362" t="str">
            <v>2.3.5.1.6</v>
          </cell>
          <cell r="F1362" t="str">
            <v>Reboco comum traço 1:4 (cimento / areia)</v>
          </cell>
          <cell r="G1362" t="str">
            <v>m2</v>
          </cell>
          <cell r="H1362">
            <v>3592.46</v>
          </cell>
          <cell r="I1362">
            <v>17.239999999999998</v>
          </cell>
          <cell r="J1362">
            <v>61934.01</v>
          </cell>
          <cell r="K1362">
            <v>17.25</v>
          </cell>
          <cell r="L1362">
            <v>61969.93</v>
          </cell>
          <cell r="M1362">
            <v>-35.92</v>
          </cell>
          <cell r="N1362">
            <v>13.26</v>
          </cell>
          <cell r="O1362">
            <v>0</v>
          </cell>
          <cell r="P1362">
            <v>0</v>
          </cell>
          <cell r="Q1362" t="str">
            <v>Comp212</v>
          </cell>
          <cell r="R1362" t="str">
            <v>73927/002</v>
          </cell>
          <cell r="S1362" t="str">
            <v>EMBOCO TRACO 1:4 (CIMENTO E AREIA), ESPESSURA 2,0CM, PREPARO MANUAL</v>
          </cell>
          <cell r="T1362" t="str">
            <v>M2</v>
          </cell>
          <cell r="U1362">
            <v>13.76</v>
          </cell>
          <cell r="V1362">
            <v>0</v>
          </cell>
          <cell r="X1362" t="str">
            <v>Reboco Comum Traço 1:4 (Cimento / Areia)</v>
          </cell>
        </row>
        <row r="1363">
          <cell r="A1363">
            <v>218</v>
          </cell>
          <cell r="B1363">
            <v>474</v>
          </cell>
          <cell r="C1363">
            <v>0</v>
          </cell>
          <cell r="D1363" t="str">
            <v>S/F</v>
          </cell>
          <cell r="E1363" t="str">
            <v>7.1.10.3</v>
          </cell>
          <cell r="F1363" t="str">
            <v>Recomposiçao de passeio com placa de concreto sem aproveitamento do material demolido.</v>
          </cell>
          <cell r="G1363" t="str">
            <v>m²</v>
          </cell>
          <cell r="H1363">
            <v>5311.8</v>
          </cell>
          <cell r="I1363">
            <v>26.99</v>
          </cell>
          <cell r="J1363">
            <v>143365.48000000001</v>
          </cell>
          <cell r="K1363">
            <v>26.92</v>
          </cell>
          <cell r="L1363">
            <v>142993.65</v>
          </cell>
          <cell r="M1363">
            <v>371.83</v>
          </cell>
          <cell r="N1363">
            <v>20.76</v>
          </cell>
          <cell r="O1363" t="str">
            <v>-</v>
          </cell>
          <cell r="P1363" t="str">
            <v>-</v>
          </cell>
          <cell r="Q1363" t="str">
            <v>Comp213</v>
          </cell>
          <cell r="R1363">
            <v>0</v>
          </cell>
          <cell r="S1363">
            <v>0</v>
          </cell>
          <cell r="T1363">
            <v>0</v>
          </cell>
          <cell r="U1363">
            <v>0</v>
          </cell>
          <cell r="V1363">
            <v>0</v>
          </cell>
          <cell r="X1363" t="str">
            <v>Recomposiçao De Passeio Com Placa De Concreto Sem Aproveitamento Do Material Demolido.</v>
          </cell>
        </row>
        <row r="1364">
          <cell r="A1364">
            <v>219</v>
          </cell>
          <cell r="B1364">
            <v>475</v>
          </cell>
          <cell r="C1364">
            <v>0</v>
          </cell>
          <cell r="D1364" t="str">
            <v>S/F</v>
          </cell>
          <cell r="E1364" t="str">
            <v>7.1.10.4</v>
          </cell>
          <cell r="F1364" t="str">
            <v>Recomposição de pavimentação com concreto betuminoso usinado a quente, em trincheira, inclusive Imbricação</v>
          </cell>
          <cell r="G1364" t="str">
            <v>m³</v>
          </cell>
          <cell r="H1364">
            <v>2498.81</v>
          </cell>
          <cell r="I1364">
            <v>947.65</v>
          </cell>
          <cell r="J1364">
            <v>2367997.29</v>
          </cell>
          <cell r="K1364">
            <v>950</v>
          </cell>
          <cell r="L1364">
            <v>2373869.5</v>
          </cell>
          <cell r="M1364">
            <v>-5872.21</v>
          </cell>
          <cell r="N1364">
            <v>728.96</v>
          </cell>
          <cell r="O1364" t="str">
            <v>-</v>
          </cell>
          <cell r="P1364" t="str">
            <v>-</v>
          </cell>
          <cell r="Q1364" t="str">
            <v>Comp214</v>
          </cell>
          <cell r="R1364">
            <v>0</v>
          </cell>
          <cell r="S1364">
            <v>0</v>
          </cell>
          <cell r="T1364">
            <v>0</v>
          </cell>
          <cell r="U1364">
            <v>0</v>
          </cell>
          <cell r="V1364">
            <v>0</v>
          </cell>
          <cell r="X1364" t="str">
            <v>Recomposição De Pavimentação Com Concreto Betuminoso Usinado A Quente, Em Trincheira, Inclusive Imbricação</v>
          </cell>
        </row>
        <row r="1365">
          <cell r="A1365">
            <v>220</v>
          </cell>
          <cell r="B1365">
            <v>649</v>
          </cell>
          <cell r="C1365">
            <v>0</v>
          </cell>
          <cell r="D1365" t="str">
            <v>S/F</v>
          </cell>
          <cell r="E1365" t="str">
            <v>7.2.13.7</v>
          </cell>
          <cell r="F1365" t="str">
            <v>Reg. Esfera  PVC JR DN 1/2'</v>
          </cell>
          <cell r="G1365" t="str">
            <v>pç</v>
          </cell>
          <cell r="H1365">
            <v>4552</v>
          </cell>
          <cell r="I1365">
            <v>14.46</v>
          </cell>
          <cell r="J1365">
            <v>65821.919999999998</v>
          </cell>
          <cell r="K1365">
            <v>14.48</v>
          </cell>
          <cell r="L1365">
            <v>65912.960000000006</v>
          </cell>
          <cell r="M1365">
            <v>-91.04</v>
          </cell>
          <cell r="N1365">
            <v>11.12</v>
          </cell>
          <cell r="O1365" t="str">
            <v>-</v>
          </cell>
          <cell r="P1365" t="str">
            <v>-</v>
          </cell>
          <cell r="Q1365" t="str">
            <v>Comp215</v>
          </cell>
          <cell r="R1365">
            <v>0</v>
          </cell>
          <cell r="S1365">
            <v>0</v>
          </cell>
          <cell r="T1365">
            <v>0</v>
          </cell>
          <cell r="U1365">
            <v>0</v>
          </cell>
          <cell r="V1365">
            <v>0</v>
          </cell>
          <cell r="X1365" t="str">
            <v>Reg. Esfera  Pvc Jr Dn 1/2'</v>
          </cell>
        </row>
        <row r="1366">
          <cell r="A1366">
            <v>221</v>
          </cell>
          <cell r="B1366">
            <v>4265</v>
          </cell>
          <cell r="C1366">
            <v>0</v>
          </cell>
          <cell r="D1366" t="str">
            <v>S/F</v>
          </cell>
          <cell r="E1366" t="str">
            <v>11.1.2</v>
          </cell>
          <cell r="F1366" t="str">
            <v>Regularização de área com motoniveladora 185 a 200cv</v>
          </cell>
          <cell r="G1366" t="str">
            <v>m2</v>
          </cell>
          <cell r="H1366">
            <v>15000</v>
          </cell>
          <cell r="I1366">
            <v>0.51</v>
          </cell>
          <cell r="J1366">
            <v>7650</v>
          </cell>
          <cell r="K1366">
            <v>0.51</v>
          </cell>
          <cell r="L1366">
            <v>7650</v>
          </cell>
          <cell r="M1366">
            <v>0</v>
          </cell>
          <cell r="N1366">
            <v>0.39</v>
          </cell>
          <cell r="O1366" t="str">
            <v>-</v>
          </cell>
          <cell r="P1366" t="str">
            <v>-</v>
          </cell>
          <cell r="Q1366" t="str">
            <v>Comp216</v>
          </cell>
          <cell r="R1366">
            <v>0</v>
          </cell>
          <cell r="S1366">
            <v>0</v>
          </cell>
          <cell r="T1366">
            <v>0</v>
          </cell>
          <cell r="U1366">
            <v>0</v>
          </cell>
          <cell r="V1366">
            <v>0</v>
          </cell>
          <cell r="X1366" t="str">
            <v>Regularização De Área Com Motoniveladora 185 A 200Cv</v>
          </cell>
        </row>
        <row r="1367">
          <cell r="A1367">
            <v>222</v>
          </cell>
          <cell r="B1367">
            <v>96</v>
          </cell>
          <cell r="C1367">
            <v>0</v>
          </cell>
          <cell r="D1367" t="str">
            <v>S/F</v>
          </cell>
          <cell r="E1367" t="str">
            <v>2.4.5.1.9</v>
          </cell>
          <cell r="F1367" t="str">
            <v xml:space="preserve">Remoção de concreto desagredado  </v>
          </cell>
          <cell r="G1367" t="str">
            <v>m²</v>
          </cell>
          <cell r="H1367">
            <v>120.08</v>
          </cell>
          <cell r="I1367">
            <v>11.35</v>
          </cell>
          <cell r="J1367">
            <v>1362.9</v>
          </cell>
          <cell r="K1367">
            <v>11.34</v>
          </cell>
          <cell r="L1367">
            <v>1361.7</v>
          </cell>
          <cell r="M1367">
            <v>1.2</v>
          </cell>
          <cell r="N1367">
            <v>8.73</v>
          </cell>
          <cell r="O1367" t="str">
            <v>-</v>
          </cell>
          <cell r="P1367" t="str">
            <v>-</v>
          </cell>
          <cell r="Q1367" t="str">
            <v>Comp217</v>
          </cell>
          <cell r="R1367">
            <v>0</v>
          </cell>
          <cell r="S1367">
            <v>0</v>
          </cell>
          <cell r="T1367">
            <v>0</v>
          </cell>
          <cell r="U1367">
            <v>0</v>
          </cell>
          <cell r="V1367">
            <v>0</v>
          </cell>
          <cell r="X1367" t="str">
            <v xml:space="preserve">Remoção De Concreto Desagredado  </v>
          </cell>
        </row>
        <row r="1368">
          <cell r="A1368">
            <v>223</v>
          </cell>
          <cell r="B1368">
            <v>97</v>
          </cell>
          <cell r="C1368">
            <v>0</v>
          </cell>
          <cell r="D1368" t="str">
            <v>S/F</v>
          </cell>
          <cell r="E1368" t="str">
            <v>2.4.5.1.10</v>
          </cell>
          <cell r="F1368" t="str">
            <v>Remoção de ferragem desgastada</v>
          </cell>
          <cell r="G1368" t="str">
            <v>kg</v>
          </cell>
          <cell r="H1368">
            <v>190</v>
          </cell>
          <cell r="I1368">
            <v>6.01</v>
          </cell>
          <cell r="J1368">
            <v>1141.9000000000001</v>
          </cell>
          <cell r="K1368">
            <v>6.1</v>
          </cell>
          <cell r="L1368">
            <v>1159</v>
          </cell>
          <cell r="M1368">
            <v>-17.100000000000001</v>
          </cell>
          <cell r="N1368">
            <v>4.62</v>
          </cell>
          <cell r="O1368" t="str">
            <v>-</v>
          </cell>
          <cell r="P1368" t="str">
            <v>-</v>
          </cell>
          <cell r="Q1368" t="str">
            <v>Comp218</v>
          </cell>
          <cell r="R1368">
            <v>0</v>
          </cell>
          <cell r="S1368">
            <v>0</v>
          </cell>
          <cell r="T1368">
            <v>0</v>
          </cell>
          <cell r="U1368">
            <v>0</v>
          </cell>
          <cell r="V1368">
            <v>0</v>
          </cell>
          <cell r="X1368" t="str">
            <v>Remoção De Ferragem Desgastada</v>
          </cell>
        </row>
        <row r="1369">
          <cell r="A1369">
            <v>224</v>
          </cell>
          <cell r="B1369">
            <v>635</v>
          </cell>
          <cell r="C1369">
            <v>0</v>
          </cell>
          <cell r="D1369" t="str">
            <v>S/F</v>
          </cell>
          <cell r="E1369" t="str">
            <v>7.2.11.1</v>
          </cell>
          <cell r="F1369" t="str">
            <v>Remoção e reposição de pavimentação a paralelepípedo ou pré-moldado de concreto, rejuntado com argamassa de cimento/areia traço 1:3.</v>
          </cell>
          <cell r="G1369" t="str">
            <v>m²</v>
          </cell>
          <cell r="H1369">
            <v>24668.37</v>
          </cell>
          <cell r="I1369">
            <v>35.950000000000003</v>
          </cell>
          <cell r="J1369">
            <v>886827.9</v>
          </cell>
          <cell r="K1369">
            <v>36</v>
          </cell>
          <cell r="L1369">
            <v>888061.32</v>
          </cell>
          <cell r="M1369">
            <v>-1233.42</v>
          </cell>
          <cell r="N1369">
            <v>27.65</v>
          </cell>
          <cell r="O1369">
            <v>0</v>
          </cell>
          <cell r="P1369">
            <v>0</v>
          </cell>
          <cell r="Q1369" t="str">
            <v>Comp219</v>
          </cell>
          <cell r="R1369" t="str">
            <v>73790/003</v>
          </cell>
          <cell r="S1369" t="str">
            <v>RETIRADA, LIMPEZA E REASSENTAMENTO DE PARALELEPIPEDO SOBRE COLCHAO DE PO DE PEDRA ESPESSURA 10CM, REJUNTADO COM ARGAMASSA TRACO 1:3 (CIMENTO E AREIA), CONSIDERANDO APROVEITAMENTO DO PARALELEPIPEDO</v>
          </cell>
          <cell r="T1369" t="str">
            <v>M2</v>
          </cell>
          <cell r="U1369">
            <v>28.93</v>
          </cell>
          <cell r="V1369">
            <v>1.28</v>
          </cell>
          <cell r="X1369" t="str">
            <v>Remoção E Reposição De Pavimentação A Paralelepípedo Ou Pré-Moldado De Concreto, Rejuntado Com Argamassa De Cimento/Areia Traço 1:3.</v>
          </cell>
        </row>
        <row r="1370">
          <cell r="A1370">
            <v>225</v>
          </cell>
          <cell r="B1370">
            <v>639</v>
          </cell>
          <cell r="C1370">
            <v>0</v>
          </cell>
          <cell r="D1370" t="str">
            <v>S/F</v>
          </cell>
          <cell r="E1370" t="str">
            <v>7.2.11.5</v>
          </cell>
          <cell r="F1370" t="str">
            <v>Reposição de pavimentação asfáltica, incluindo pintura de ligação, fornecimento e aplicação de CBUQ.</v>
          </cell>
          <cell r="G1370" t="str">
            <v>m³</v>
          </cell>
          <cell r="H1370">
            <v>610.52</v>
          </cell>
          <cell r="I1370">
            <v>947.65</v>
          </cell>
          <cell r="J1370">
            <v>578559.27</v>
          </cell>
          <cell r="K1370">
            <v>950</v>
          </cell>
          <cell r="L1370">
            <v>579994</v>
          </cell>
          <cell r="M1370">
            <v>-1434.73</v>
          </cell>
          <cell r="N1370">
            <v>728.96</v>
          </cell>
          <cell r="O1370" t="str">
            <v>-</v>
          </cell>
          <cell r="P1370" t="str">
            <v>-</v>
          </cell>
          <cell r="Q1370" t="str">
            <v>Comp220</v>
          </cell>
          <cell r="R1370">
            <v>0</v>
          </cell>
          <cell r="S1370">
            <v>0</v>
          </cell>
          <cell r="T1370">
            <v>0</v>
          </cell>
          <cell r="U1370">
            <v>0</v>
          </cell>
          <cell r="V1370">
            <v>0</v>
          </cell>
          <cell r="X1370" t="str">
            <v>Reposição De Pavimentação Asfáltica, Incluindo Pintura De Ligação, Fornecimento E Aplicação De Cbuq.</v>
          </cell>
        </row>
        <row r="1371">
          <cell r="A1371">
            <v>226</v>
          </cell>
          <cell r="B1371">
            <v>73</v>
          </cell>
          <cell r="C1371">
            <v>0</v>
          </cell>
          <cell r="D1371" t="str">
            <v>S/F</v>
          </cell>
          <cell r="E1371" t="str">
            <v>2.3.6.1</v>
          </cell>
          <cell r="F1371" t="str">
            <v>Retirada de entulho, inclusive bota fora, varrição e remoção de todo e qualquer sobra de obra, transportado para local adequado, DMT = 10 km.</v>
          </cell>
          <cell r="G1371" t="str">
            <v>m2</v>
          </cell>
          <cell r="H1371">
            <v>89580.479999999996</v>
          </cell>
          <cell r="I1371">
            <v>5.95</v>
          </cell>
          <cell r="J1371">
            <v>533003.85</v>
          </cell>
          <cell r="K1371">
            <v>5.96</v>
          </cell>
          <cell r="L1371">
            <v>533899.66</v>
          </cell>
          <cell r="M1371">
            <v>-895.81</v>
          </cell>
          <cell r="N1371">
            <v>4.58</v>
          </cell>
          <cell r="O1371" t="str">
            <v>-</v>
          </cell>
          <cell r="P1371" t="str">
            <v>-</v>
          </cell>
          <cell r="Q1371" t="str">
            <v>Comp221</v>
          </cell>
          <cell r="R1371">
            <v>0</v>
          </cell>
          <cell r="S1371">
            <v>0</v>
          </cell>
          <cell r="T1371">
            <v>0</v>
          </cell>
          <cell r="U1371">
            <v>0</v>
          </cell>
          <cell r="V1371">
            <v>0</v>
          </cell>
          <cell r="X1371" t="str">
            <v>Retirada De Entulho, Inclusive Bota Fora, Varrição E Remoção De Todo E Qualquer Sobra De Obra, Transportado Para Local Adequado, Dmt = 10 Km.</v>
          </cell>
        </row>
        <row r="1372">
          <cell r="A1372">
            <v>227</v>
          </cell>
          <cell r="B1372">
            <v>1073</v>
          </cell>
          <cell r="C1372">
            <v>0</v>
          </cell>
          <cell r="D1372" t="str">
            <v>S/F</v>
          </cell>
          <cell r="E1372" t="str">
            <v>7.5.10.4.5</v>
          </cell>
          <cell r="F1372" t="str">
            <v>Revestimento primário com cascalho ou saibro com compactação</v>
          </cell>
          <cell r="G1372" t="str">
            <v>m³</v>
          </cell>
          <cell r="H1372">
            <v>174.29</v>
          </cell>
          <cell r="I1372">
            <v>47.88</v>
          </cell>
          <cell r="J1372">
            <v>8345</v>
          </cell>
          <cell r="K1372">
            <v>47.8</v>
          </cell>
          <cell r="L1372">
            <v>8331.06</v>
          </cell>
          <cell r="M1372">
            <v>13.94</v>
          </cell>
          <cell r="N1372">
            <v>36.83</v>
          </cell>
          <cell r="O1372" t="str">
            <v>-</v>
          </cell>
          <cell r="P1372" t="str">
            <v>-</v>
          </cell>
          <cell r="Q1372" t="str">
            <v>Comp222</v>
          </cell>
          <cell r="R1372">
            <v>0</v>
          </cell>
          <cell r="S1372">
            <v>0</v>
          </cell>
          <cell r="T1372">
            <v>0</v>
          </cell>
          <cell r="U1372">
            <v>0</v>
          </cell>
          <cell r="V1372">
            <v>0</v>
          </cell>
          <cell r="X1372" t="str">
            <v>Revestimento Primário Com Cascalho Ou Saibro Com Compactação</v>
          </cell>
        </row>
        <row r="1373">
          <cell r="A1373">
            <v>228</v>
          </cell>
          <cell r="B1373">
            <v>1027</v>
          </cell>
          <cell r="C1373">
            <v>0</v>
          </cell>
          <cell r="D1373" t="str">
            <v>S/F</v>
          </cell>
          <cell r="E1373" t="str">
            <v>7.5.7.1.1</v>
          </cell>
          <cell r="F1373" t="str">
            <v>Solo-cimento - usinagem</v>
          </cell>
          <cell r="G1373" t="str">
            <v>m3</v>
          </cell>
          <cell r="H1373">
            <v>50.27</v>
          </cell>
          <cell r="I1373">
            <v>97.73</v>
          </cell>
          <cell r="J1373">
            <v>4912.88</v>
          </cell>
          <cell r="K1373">
            <v>97.74</v>
          </cell>
          <cell r="L1373">
            <v>4913.38</v>
          </cell>
          <cell r="M1373">
            <v>-0.5</v>
          </cell>
          <cell r="N1373">
            <v>75.180000000000007</v>
          </cell>
          <cell r="O1373" t="str">
            <v>-</v>
          </cell>
          <cell r="P1373" t="str">
            <v>-</v>
          </cell>
          <cell r="Q1373" t="str">
            <v>Comp223</v>
          </cell>
          <cell r="R1373">
            <v>0</v>
          </cell>
          <cell r="S1373">
            <v>0</v>
          </cell>
          <cell r="T1373">
            <v>0</v>
          </cell>
          <cell r="U1373">
            <v>0</v>
          </cell>
          <cell r="V1373">
            <v>0</v>
          </cell>
          <cell r="X1373" t="str">
            <v>Solo-Cimento - Usinagem</v>
          </cell>
        </row>
        <row r="1374">
          <cell r="A1374">
            <v>229</v>
          </cell>
          <cell r="B1374">
            <v>644</v>
          </cell>
          <cell r="C1374">
            <v>0</v>
          </cell>
          <cell r="D1374" t="str">
            <v>S/F</v>
          </cell>
          <cell r="E1374" t="str">
            <v>7.2.13.2</v>
          </cell>
          <cell r="F1374" t="str">
            <v>T PVC JR DN 1/2'</v>
          </cell>
          <cell r="G1374" t="str">
            <v>m</v>
          </cell>
          <cell r="H1374">
            <v>27312</v>
          </cell>
          <cell r="I1374">
            <v>4.6900000000000004</v>
          </cell>
          <cell r="J1374">
            <v>128093.28</v>
          </cell>
          <cell r="K1374">
            <v>4.68</v>
          </cell>
          <cell r="L1374">
            <v>127820.16</v>
          </cell>
          <cell r="M1374">
            <v>273.12</v>
          </cell>
          <cell r="N1374">
            <v>3.61</v>
          </cell>
          <cell r="O1374" t="str">
            <v>-</v>
          </cell>
          <cell r="P1374" t="str">
            <v>-</v>
          </cell>
          <cell r="Q1374" t="str">
            <v>Comp224</v>
          </cell>
          <cell r="R1374">
            <v>0</v>
          </cell>
          <cell r="S1374">
            <v>0</v>
          </cell>
          <cell r="T1374">
            <v>0</v>
          </cell>
          <cell r="U1374">
            <v>0</v>
          </cell>
          <cell r="V1374">
            <v>0</v>
          </cell>
          <cell r="X1374" t="str">
            <v>T Pvc Jr Dn 1/2'</v>
          </cell>
        </row>
        <row r="1375">
          <cell r="A1375">
            <v>230</v>
          </cell>
          <cell r="B1375">
            <v>1043</v>
          </cell>
          <cell r="C1375">
            <v>0</v>
          </cell>
          <cell r="D1375" t="str">
            <v>S/F</v>
          </cell>
          <cell r="E1375" t="str">
            <v>7.5.8.3.2</v>
          </cell>
          <cell r="F1375" t="str">
            <v>Tampa em concreto armado pré-moldado fck=15,0mpa e=7,0 cm.</v>
          </cell>
          <cell r="G1375" t="str">
            <v>m2</v>
          </cell>
          <cell r="H1375">
            <v>106.86</v>
          </cell>
          <cell r="I1375">
            <v>159.29</v>
          </cell>
          <cell r="J1375">
            <v>17021.72</v>
          </cell>
          <cell r="K1375">
            <v>159.28</v>
          </cell>
          <cell r="L1375">
            <v>17020.66</v>
          </cell>
          <cell r="M1375">
            <v>1.06</v>
          </cell>
          <cell r="N1375">
            <v>122.53</v>
          </cell>
          <cell r="O1375" t="str">
            <v>-</v>
          </cell>
          <cell r="P1375" t="str">
            <v>-</v>
          </cell>
          <cell r="Q1375" t="str">
            <v>Comp225</v>
          </cell>
          <cell r="R1375">
            <v>0</v>
          </cell>
          <cell r="S1375">
            <v>0</v>
          </cell>
          <cell r="T1375">
            <v>0</v>
          </cell>
          <cell r="U1375">
            <v>0</v>
          </cell>
          <cell r="V1375">
            <v>0</v>
          </cell>
          <cell r="X1375" t="str">
            <v>Tampa Em Concreto Armado Pré-Moldado Fck=15,0Mpa E=7,0 Cm.</v>
          </cell>
        </row>
        <row r="1376">
          <cell r="A1376">
            <v>231</v>
          </cell>
          <cell r="B1376">
            <v>4135</v>
          </cell>
          <cell r="C1376">
            <v>0</v>
          </cell>
          <cell r="D1376" t="str">
            <v>S/F</v>
          </cell>
          <cell r="E1376" t="str">
            <v>10.4.4</v>
          </cell>
          <cell r="F1376" t="str">
            <v>Tampa de fibra de vidro nervurada, inclusive todos elementos pa sua fixação (e=12mm)</v>
          </cell>
          <cell r="G1376" t="str">
            <v>m2</v>
          </cell>
          <cell r="H1376">
            <v>27.56</v>
          </cell>
          <cell r="I1376">
            <v>500.85</v>
          </cell>
          <cell r="J1376">
            <v>13803.42</v>
          </cell>
          <cell r="K1376">
            <v>500</v>
          </cell>
          <cell r="L1376">
            <v>13780</v>
          </cell>
          <cell r="M1376">
            <v>23.42</v>
          </cell>
          <cell r="N1376">
            <v>385.27</v>
          </cell>
          <cell r="O1376" t="str">
            <v>-</v>
          </cell>
          <cell r="P1376" t="str">
            <v>-</v>
          </cell>
          <cell r="Q1376" t="str">
            <v>Comp226</v>
          </cell>
          <cell r="R1376">
            <v>0</v>
          </cell>
          <cell r="S1376">
            <v>0</v>
          </cell>
          <cell r="T1376">
            <v>0</v>
          </cell>
          <cell r="U1376">
            <v>0</v>
          </cell>
          <cell r="V1376">
            <v>0</v>
          </cell>
          <cell r="X1376" t="str">
            <v>Tampa De Fibra De Vidro Nervurada, Inclusive Todos Elementos Pa Sua Fixação (E=12Mm)</v>
          </cell>
        </row>
        <row r="1377">
          <cell r="A1377">
            <v>232</v>
          </cell>
          <cell r="B1377">
            <v>2135</v>
          </cell>
          <cell r="C1377">
            <v>0</v>
          </cell>
          <cell r="D1377" t="str">
            <v>S/F</v>
          </cell>
          <cell r="E1377" t="str">
            <v>2.2.3.4</v>
          </cell>
          <cell r="F1377" t="str">
            <v>Tamponamento do ramal domiciliar com pastilha de argamassa, incluindo fornecimento do material</v>
          </cell>
          <cell r="G1377" t="str">
            <v>un</v>
          </cell>
          <cell r="H1377">
            <v>7239</v>
          </cell>
          <cell r="I1377">
            <v>13.29</v>
          </cell>
          <cell r="J1377">
            <v>96206.31</v>
          </cell>
          <cell r="K1377">
            <v>13.32</v>
          </cell>
          <cell r="L1377">
            <v>96423.48</v>
          </cell>
          <cell r="M1377">
            <v>-217.17</v>
          </cell>
          <cell r="N1377">
            <v>10.220000000000001</v>
          </cell>
          <cell r="O1377" t="str">
            <v>-</v>
          </cell>
          <cell r="P1377" t="str">
            <v>-</v>
          </cell>
          <cell r="Q1377" t="str">
            <v>Comp227</v>
          </cell>
          <cell r="R1377">
            <v>0</v>
          </cell>
          <cell r="S1377">
            <v>0</v>
          </cell>
          <cell r="T1377">
            <v>0</v>
          </cell>
          <cell r="U1377">
            <v>0</v>
          </cell>
          <cell r="V1377">
            <v>0</v>
          </cell>
          <cell r="X1377" t="str">
            <v>Tamponamento Do Ramal Domiciliar Com Pastilha De Argamassa, Incluindo Fornecimento Do Material</v>
          </cell>
        </row>
        <row r="1378">
          <cell r="A1378">
            <v>233</v>
          </cell>
          <cell r="B1378">
            <v>47</v>
          </cell>
          <cell r="C1378">
            <v>0</v>
          </cell>
          <cell r="D1378" t="str">
            <v>S/F</v>
          </cell>
          <cell r="E1378" t="str">
            <v>1.2.2.3</v>
          </cell>
          <cell r="F1378" t="str">
            <v>Tapume de chapa de madeira compensada 6mm pintura cal.</v>
          </cell>
          <cell r="G1378" t="str">
            <v>m2</v>
          </cell>
          <cell r="H1378">
            <v>759.96</v>
          </cell>
          <cell r="I1378">
            <v>27.09</v>
          </cell>
          <cell r="J1378">
            <v>20587.310000000001</v>
          </cell>
          <cell r="K1378">
            <v>27.08</v>
          </cell>
          <cell r="L1378">
            <v>20579.71</v>
          </cell>
          <cell r="M1378">
            <v>7.6</v>
          </cell>
          <cell r="N1378">
            <v>20.84</v>
          </cell>
          <cell r="O1378">
            <v>22.56</v>
          </cell>
          <cell r="P1378">
            <v>1.72</v>
          </cell>
          <cell r="Q1378" t="str">
            <v>Comp228</v>
          </cell>
          <cell r="R1378">
            <v>0</v>
          </cell>
          <cell r="S1378" t="str">
            <v xml:space="preserve">TAPUME DE CHAPA DE MADEIRA COMPENSADA (6MM) - PINTURA A CAL </v>
          </cell>
          <cell r="T1378">
            <v>0</v>
          </cell>
          <cell r="U1378">
            <v>0</v>
          </cell>
          <cell r="V1378">
            <v>0</v>
          </cell>
          <cell r="X1378" t="str">
            <v>Tapume De Chapa De Madeira Compensada 6Mm Pintura Cal.</v>
          </cell>
        </row>
        <row r="1379">
          <cell r="A1379">
            <v>234</v>
          </cell>
          <cell r="B1379">
            <v>2848</v>
          </cell>
          <cell r="C1379">
            <v>0</v>
          </cell>
          <cell r="D1379" t="str">
            <v>S/F</v>
          </cell>
          <cell r="E1379" t="str">
            <v>6.1.10.8</v>
          </cell>
          <cell r="F1379" t="str">
            <v>Transporte para tubos em Concreto Classe A-2 DN 500mm DMT=10,00km</v>
          </cell>
          <cell r="G1379" t="str">
            <v>m</v>
          </cell>
          <cell r="H1379">
            <v>677.14</v>
          </cell>
          <cell r="I1379">
            <v>6.9</v>
          </cell>
          <cell r="J1379">
            <v>4672.26</v>
          </cell>
          <cell r="K1379">
            <v>6.92</v>
          </cell>
          <cell r="L1379">
            <v>4685.8</v>
          </cell>
          <cell r="M1379">
            <v>-13.54</v>
          </cell>
          <cell r="N1379">
            <v>5.31</v>
          </cell>
          <cell r="O1379" t="str">
            <v>-</v>
          </cell>
          <cell r="P1379" t="str">
            <v>-</v>
          </cell>
          <cell r="Q1379" t="str">
            <v>Comp229</v>
          </cell>
          <cell r="R1379">
            <v>0</v>
          </cell>
          <cell r="S1379">
            <v>0</v>
          </cell>
          <cell r="T1379">
            <v>0</v>
          </cell>
          <cell r="U1379">
            <v>0</v>
          </cell>
          <cell r="V1379">
            <v>0</v>
          </cell>
          <cell r="X1379" t="str">
            <v>Transporte Para Tubos Em Concreto Classe A-2 Dn 500Mm Dmt=10,00Km</v>
          </cell>
        </row>
        <row r="1380">
          <cell r="A1380">
            <v>235</v>
          </cell>
          <cell r="B1380">
            <v>3311</v>
          </cell>
          <cell r="C1380">
            <v>0</v>
          </cell>
          <cell r="D1380" t="str">
            <v>S/F</v>
          </cell>
          <cell r="E1380" t="str">
            <v>7.1.10.9</v>
          </cell>
          <cell r="F1380" t="str">
            <v>Transporte para tubos em Concreto Classe A-2 DN 700mm DMT=10,00km</v>
          </cell>
          <cell r="G1380" t="str">
            <v>m</v>
          </cell>
          <cell r="H1380">
            <v>173.49</v>
          </cell>
          <cell r="I1380">
            <v>13.82</v>
          </cell>
          <cell r="J1380">
            <v>2397.63</v>
          </cell>
          <cell r="K1380">
            <v>13.84</v>
          </cell>
          <cell r="L1380">
            <v>2401.1</v>
          </cell>
          <cell r="M1380">
            <v>-3.47</v>
          </cell>
          <cell r="N1380">
            <v>10.63</v>
          </cell>
          <cell r="O1380" t="str">
            <v>-</v>
          </cell>
          <cell r="P1380" t="str">
            <v>-</v>
          </cell>
          <cell r="Q1380" t="str">
            <v>Comp230</v>
          </cell>
          <cell r="R1380">
            <v>0</v>
          </cell>
          <cell r="S1380">
            <v>0</v>
          </cell>
          <cell r="T1380">
            <v>0</v>
          </cell>
          <cell r="U1380">
            <v>0</v>
          </cell>
          <cell r="V1380">
            <v>0</v>
          </cell>
          <cell r="X1380" t="str">
            <v>Transporte Para Tubos Em Concreto Classe A-2 Dn 700Mm Dmt=10,00Km</v>
          </cell>
        </row>
        <row r="1381">
          <cell r="A1381">
            <v>236</v>
          </cell>
          <cell r="B1381">
            <v>2103</v>
          </cell>
          <cell r="C1381">
            <v>0</v>
          </cell>
          <cell r="D1381" t="str">
            <v>S/F</v>
          </cell>
          <cell r="E1381" t="str">
            <v>2.1.10.8</v>
          </cell>
          <cell r="F1381" t="str">
            <v>Transporte para tubos em Concreto Classe A-2 DN 800mm DMT=10,00km</v>
          </cell>
          <cell r="G1381" t="str">
            <v>m</v>
          </cell>
          <cell r="H1381">
            <v>212.95</v>
          </cell>
          <cell r="I1381">
            <v>41.52</v>
          </cell>
          <cell r="J1381">
            <v>8841.68</v>
          </cell>
          <cell r="K1381">
            <v>41.52</v>
          </cell>
          <cell r="L1381">
            <v>8841.68</v>
          </cell>
          <cell r="M1381">
            <v>0</v>
          </cell>
          <cell r="N1381">
            <v>31.94</v>
          </cell>
          <cell r="O1381" t="str">
            <v>-</v>
          </cell>
          <cell r="P1381" t="str">
            <v>-</v>
          </cell>
          <cell r="Q1381" t="str">
            <v>Comp231</v>
          </cell>
          <cell r="R1381">
            <v>0</v>
          </cell>
          <cell r="S1381">
            <v>0</v>
          </cell>
          <cell r="T1381">
            <v>0</v>
          </cell>
          <cell r="U1381">
            <v>0</v>
          </cell>
          <cell r="V1381">
            <v>0</v>
          </cell>
          <cell r="X1381" t="str">
            <v>Transporte Para Tubos Em Concreto Classe A-2 Dn 800Mm Dmt=10,00Km</v>
          </cell>
        </row>
        <row r="1382">
          <cell r="A1382">
            <v>237</v>
          </cell>
          <cell r="B1382">
            <v>2104</v>
          </cell>
          <cell r="C1382">
            <v>0</v>
          </cell>
          <cell r="D1382" t="str">
            <v>S/F</v>
          </cell>
          <cell r="E1382" t="str">
            <v>2.1.10.9</v>
          </cell>
          <cell r="F1382" t="str">
            <v>Transporte para tubos em Concreto Classe A-2 DN 900mm DMT=10,00km</v>
          </cell>
          <cell r="G1382" t="str">
            <v>m</v>
          </cell>
          <cell r="H1382">
            <v>667.23</v>
          </cell>
          <cell r="I1382">
            <v>62.24</v>
          </cell>
          <cell r="J1382">
            <v>41528.39</v>
          </cell>
          <cell r="K1382">
            <v>62.28</v>
          </cell>
          <cell r="L1382">
            <v>41555.08</v>
          </cell>
          <cell r="M1382">
            <v>-26.69</v>
          </cell>
          <cell r="N1382">
            <v>47.88</v>
          </cell>
          <cell r="O1382" t="str">
            <v>-</v>
          </cell>
          <cell r="P1382" t="str">
            <v>-</v>
          </cell>
          <cell r="Q1382" t="str">
            <v>Comp232</v>
          </cell>
          <cell r="R1382">
            <v>0</v>
          </cell>
          <cell r="S1382">
            <v>0</v>
          </cell>
          <cell r="T1382">
            <v>0</v>
          </cell>
          <cell r="U1382">
            <v>0</v>
          </cell>
          <cell r="V1382">
            <v>0</v>
          </cell>
          <cell r="X1382" t="str">
            <v>Transporte Para Tubos Em Concreto Classe A-2 Dn 900Mm Dmt=10,00Km</v>
          </cell>
        </row>
        <row r="1383">
          <cell r="A1383">
            <v>238</v>
          </cell>
          <cell r="B1383">
            <v>2105</v>
          </cell>
          <cell r="C1383">
            <v>0</v>
          </cell>
          <cell r="D1383" t="str">
            <v>S/F</v>
          </cell>
          <cell r="E1383" t="str">
            <v>2.1.10.10</v>
          </cell>
          <cell r="F1383" t="str">
            <v>Transporte para tubos em Concreto Classe A-2 DN 1000mm DMT=10,00km</v>
          </cell>
          <cell r="G1383" t="str">
            <v>m</v>
          </cell>
          <cell r="H1383">
            <v>549.42999999999995</v>
          </cell>
          <cell r="I1383">
            <v>123.18</v>
          </cell>
          <cell r="J1383">
            <v>67678.78</v>
          </cell>
          <cell r="K1383">
            <v>123.24</v>
          </cell>
          <cell r="L1383">
            <v>67711.75</v>
          </cell>
          <cell r="M1383">
            <v>-32.97</v>
          </cell>
          <cell r="N1383">
            <v>94.75</v>
          </cell>
          <cell r="O1383" t="str">
            <v>-</v>
          </cell>
          <cell r="P1383" t="str">
            <v>-</v>
          </cell>
          <cell r="Q1383" t="str">
            <v>Comp233</v>
          </cell>
          <cell r="R1383">
            <v>0</v>
          </cell>
          <cell r="S1383">
            <v>0</v>
          </cell>
          <cell r="T1383">
            <v>0</v>
          </cell>
          <cell r="U1383">
            <v>0</v>
          </cell>
          <cell r="V1383">
            <v>0</v>
          </cell>
          <cell r="X1383" t="str">
            <v>Transporte Para Tubos Em Concreto Classe A-2 Dn 1000Mm Dmt=10,00Km</v>
          </cell>
        </row>
        <row r="1384">
          <cell r="A1384">
            <v>239</v>
          </cell>
          <cell r="B1384">
            <v>1554</v>
          </cell>
          <cell r="C1384">
            <v>0</v>
          </cell>
          <cell r="D1384" t="str">
            <v>S/F</v>
          </cell>
          <cell r="E1384" t="str">
            <v>14.5.3</v>
          </cell>
          <cell r="F1384" t="str">
            <v>Vergas 10x10cm, pré-moldadas concreto fck=15mpa (preparo c/ betoneira), aço fino CA-60 e formas tabua pinho 3a</v>
          </cell>
          <cell r="G1384" t="str">
            <v>m³</v>
          </cell>
          <cell r="H1384">
            <v>0.34</v>
          </cell>
          <cell r="I1384">
            <v>14.86</v>
          </cell>
          <cell r="J1384">
            <v>5.05</v>
          </cell>
          <cell r="K1384">
            <v>14.89</v>
          </cell>
          <cell r="L1384">
            <v>5.0599999999999996</v>
          </cell>
          <cell r="M1384">
            <v>-0.01</v>
          </cell>
          <cell r="N1384">
            <v>11.43</v>
          </cell>
          <cell r="O1384" t="str">
            <v>-</v>
          </cell>
          <cell r="P1384" t="str">
            <v>-</v>
          </cell>
          <cell r="Q1384" t="str">
            <v>Comp234</v>
          </cell>
          <cell r="R1384">
            <v>0</v>
          </cell>
          <cell r="S1384" t="str">
            <v>VERGA 10X10CM EM CONCRETO PRÉ-MOLDADO FCK=20MPA (PREPARO COM BETONEIRA) AÇO CA60, BITOLA FINA, INCLUSIVE FORMAS TABUA 3A.</v>
          </cell>
          <cell r="T1384" t="str">
            <v>m</v>
          </cell>
          <cell r="U1384">
            <v>10.34</v>
          </cell>
          <cell r="V1384">
            <v>-1.0900000000000001</v>
          </cell>
          <cell r="X1384" t="str">
            <v>Vergas 10X10Cm, Pré-Moldadas Concreto Fck=15Mpa (Preparo C/ Betoneira), Aço Fino Ca-60 E Formas Tabua Pinho 3A</v>
          </cell>
        </row>
        <row r="1385">
          <cell r="A1385">
            <v>240</v>
          </cell>
          <cell r="B1385">
            <v>1569</v>
          </cell>
          <cell r="C1385">
            <v>0</v>
          </cell>
          <cell r="D1385" t="str">
            <v>S/F</v>
          </cell>
          <cell r="E1385" t="str">
            <v>14.5.18</v>
          </cell>
          <cell r="F1385" t="str">
            <v>Vidro liso transparente 4,00mm forn., transp. e montagem</v>
          </cell>
          <cell r="G1385" t="str">
            <v>m²</v>
          </cell>
          <cell r="H1385">
            <v>13.65</v>
          </cell>
          <cell r="I1385">
            <v>94.03</v>
          </cell>
          <cell r="J1385">
            <v>1283.5</v>
          </cell>
          <cell r="K1385">
            <v>94.02</v>
          </cell>
          <cell r="L1385">
            <v>1283.3699999999999</v>
          </cell>
          <cell r="M1385">
            <v>0.13</v>
          </cell>
          <cell r="N1385">
            <v>72.33</v>
          </cell>
          <cell r="O1385" t="str">
            <v>-</v>
          </cell>
          <cell r="P1385" t="str">
            <v>-</v>
          </cell>
          <cell r="Q1385" t="str">
            <v>Comp235</v>
          </cell>
          <cell r="R1385">
            <v>0</v>
          </cell>
          <cell r="S1385" t="str">
            <v>VIDRO LISO INCOLOR 4MM - SEM COLOCACAO</v>
          </cell>
          <cell r="T1385" t="str">
            <v>m2</v>
          </cell>
          <cell r="U1385">
            <v>52.66</v>
          </cell>
          <cell r="V1385">
            <v>-19.670000000000002</v>
          </cell>
          <cell r="X1385" t="str">
            <v>Vidro Liso Transparente 4,00Mm Forn., Transp. E Montagem</v>
          </cell>
        </row>
        <row r="1386">
          <cell r="A1386">
            <v>241</v>
          </cell>
          <cell r="B1386">
            <v>324</v>
          </cell>
          <cell r="C1386">
            <v>0</v>
          </cell>
          <cell r="D1386" t="str">
            <v>S/F</v>
          </cell>
          <cell r="E1386" t="str">
            <v>4.8.1.7</v>
          </cell>
          <cell r="F1386" t="str">
            <v xml:space="preserve">Vigas California, L=3,57M </v>
          </cell>
          <cell r="G1386" t="str">
            <v>UND.</v>
          </cell>
          <cell r="H1386">
            <v>500</v>
          </cell>
          <cell r="I1386">
            <v>264.75</v>
          </cell>
          <cell r="J1386">
            <v>132375</v>
          </cell>
          <cell r="K1386">
            <v>265.36</v>
          </cell>
          <cell r="L1386">
            <v>132680</v>
          </cell>
          <cell r="M1386">
            <v>-305</v>
          </cell>
          <cell r="N1386">
            <v>203.65</v>
          </cell>
          <cell r="O1386" t="str">
            <v>-</v>
          </cell>
          <cell r="P1386" t="str">
            <v>-</v>
          </cell>
          <cell r="Q1386" t="str">
            <v>Comp236</v>
          </cell>
          <cell r="R1386">
            <v>0</v>
          </cell>
          <cell r="S1386">
            <v>0</v>
          </cell>
          <cell r="T1386">
            <v>0</v>
          </cell>
          <cell r="U1386">
            <v>0</v>
          </cell>
          <cell r="V1386">
            <v>0</v>
          </cell>
          <cell r="X1386" t="str">
            <v xml:space="preserve">Vigas California, L=3,57M </v>
          </cell>
        </row>
        <row r="1387">
          <cell r="N1387">
            <v>0</v>
          </cell>
          <cell r="O1387">
            <v>0</v>
          </cell>
          <cell r="P1387">
            <v>0</v>
          </cell>
          <cell r="Q1387">
            <v>0</v>
          </cell>
          <cell r="R1387">
            <v>0</v>
          </cell>
          <cell r="S1387">
            <v>0</v>
          </cell>
          <cell r="T1387">
            <v>0</v>
          </cell>
          <cell r="U1387">
            <v>0</v>
          </cell>
          <cell r="V1387">
            <v>0</v>
          </cell>
          <cell r="X1387">
            <v>0</v>
          </cell>
        </row>
        <row r="1388">
          <cell r="O1388">
            <v>0</v>
          </cell>
          <cell r="P1388">
            <v>0</v>
          </cell>
          <cell r="Q1388">
            <v>0</v>
          </cell>
          <cell r="R1388">
            <v>0</v>
          </cell>
          <cell r="S1388">
            <v>0</v>
          </cell>
          <cell r="T1388">
            <v>0</v>
          </cell>
          <cell r="U1388">
            <v>0</v>
          </cell>
          <cell r="V1388">
            <v>0</v>
          </cell>
          <cell r="X1388">
            <v>0</v>
          </cell>
        </row>
        <row r="1389">
          <cell r="J1389">
            <v>84210545.040000007</v>
          </cell>
          <cell r="L1389">
            <v>84212018.560000002</v>
          </cell>
          <cell r="N1389">
            <v>0.99998250226006702</v>
          </cell>
          <cell r="O1389">
            <v>1</v>
          </cell>
        </row>
        <row r="1391">
          <cell r="J1391">
            <v>-1473.52</v>
          </cell>
        </row>
        <row r="1394">
          <cell r="I1394" t="str">
            <v>serviços</v>
          </cell>
          <cell r="J1394">
            <v>49917175.840000004</v>
          </cell>
          <cell r="L1394">
            <v>49918649.359999999</v>
          </cell>
        </row>
        <row r="1395">
          <cell r="J1395">
            <v>-1473.52</v>
          </cell>
        </row>
        <row r="1397">
          <cell r="J1397">
            <v>0</v>
          </cell>
        </row>
        <row r="1400">
          <cell r="J1400">
            <v>34293369.200000003</v>
          </cell>
        </row>
        <row r="1401">
          <cell r="J1401">
            <v>49917175.840000004</v>
          </cell>
        </row>
        <row r="1402">
          <cell r="J1402">
            <v>84210545.040000007</v>
          </cell>
        </row>
        <row r="1406">
          <cell r="J1406">
            <v>84210545.040000007</v>
          </cell>
        </row>
        <row r="1407">
          <cell r="J1407">
            <v>0</v>
          </cell>
        </row>
      </sheetData>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sheetData sheetId="1055"/>
      <sheetData sheetId="1056"/>
      <sheetData sheetId="1057" refreshError="1"/>
      <sheetData sheetId="1058" refreshError="1"/>
      <sheetData sheetId="1059"/>
      <sheetData sheetId="1060"/>
      <sheetData sheetId="1061"/>
      <sheetData sheetId="1062"/>
      <sheetData sheetId="1063"/>
      <sheetData sheetId="1064"/>
      <sheetData sheetId="1065" refreshError="1"/>
      <sheetData sheetId="1066"/>
      <sheetData sheetId="1067"/>
      <sheetData sheetId="1068"/>
      <sheetData sheetId="1069"/>
      <sheetData sheetId="1070"/>
      <sheetData sheetId="1071" refreshError="1"/>
      <sheetData sheetId="1072" refreshError="1"/>
      <sheetData sheetId="1073" refreshError="1"/>
      <sheetData sheetId="1074" refreshError="1"/>
      <sheetData sheetId="1075" refreshError="1"/>
      <sheetData sheetId="1076"/>
      <sheetData sheetId="1077"/>
      <sheetData sheetId="1078"/>
      <sheetData sheetId="1079"/>
      <sheetData sheetId="1080"/>
      <sheetData sheetId="1081"/>
      <sheetData sheetId="1082"/>
      <sheetData sheetId="1083"/>
      <sheetData sheetId="1084">
        <row r="2">
          <cell r="A2" t="str">
            <v>PRAZO</v>
          </cell>
        </row>
      </sheetData>
      <sheetData sheetId="1085"/>
      <sheetData sheetId="1086"/>
      <sheetData sheetId="1087"/>
      <sheetData sheetId="1088"/>
      <sheetData sheetId="1089"/>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NTÁRIO"/>
      <sheetName val="CROQUIS"/>
      <sheetName val="MATBET CUSTO"/>
      <sheetName val="MATBET PREÇO UNIT"/>
      <sheetName val="SERVIÇOS"/>
      <sheetName val="MOBIL-CANT"/>
      <sheetName val="ORÇAMENTO"/>
      <sheetName val="TLCB5"/>
      <sheetName val="TLMR"/>
      <sheetName val="TCC4"/>
      <sheetName val="TLMB"/>
      <sheetName val="TCCB10"/>
      <sheetName val="CRONOGAMA 1º"/>
      <sheetName val="CRONOGAMA 2º"/>
      <sheetName val="COMPOSIÇÕES"/>
      <sheetName val="COMPOSIÇÕES2"/>
      <sheetName val="projeto"/>
      <sheetName val="DADOS COLETATO"/>
    </sheetNames>
    <sheetDataSet>
      <sheetData sheetId="0" refreshError="1">
        <row r="3">
          <cell r="B3">
            <v>0.23899999999999999</v>
          </cell>
        </row>
        <row r="5">
          <cell r="D5">
            <v>1.99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TO"/>
      <sheetName val="BDI "/>
      <sheetName val="FLUXO - EXECUÇÃO PRÓPRIA"/>
      <sheetName val="FLUXO - FAT-DIRETO"/>
      <sheetName val="RES-FIN"/>
      <sheetName val="DEFIN"/>
      <sheetName val="RESUMO"/>
      <sheetName val="CONSIDERAÇÕES"/>
      <sheetName val="CAPA"/>
    </sheetNames>
    <sheetDataSet>
      <sheetData sheetId="0"/>
      <sheetData sheetId="1"/>
      <sheetData sheetId="2"/>
      <sheetData sheetId="3"/>
      <sheetData sheetId="4"/>
      <sheetData sheetId="5"/>
      <sheetData sheetId="6"/>
      <sheetData sheetId="7"/>
      <sheetData sheetId="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transporte"/>
      <sheetName val="Estudo"/>
      <sheetName val="Estudo (2)"/>
      <sheetName val="Estudo (3)"/>
      <sheetName val="CÁLCULO MANUAL PRÁTICO "/>
      <sheetName val="resumo_transporte"/>
      <sheetName val="Estudo_(2)"/>
      <sheetName val="Estudo_(3)"/>
      <sheetName val="CÁLCULO_MANUAL_PRÁTICO_"/>
    </sheetNames>
    <sheetDataSet>
      <sheetData sheetId="0"/>
      <sheetData sheetId="1"/>
      <sheetData sheetId="2"/>
      <sheetData sheetId="3"/>
      <sheetData sheetId="4"/>
      <sheetData sheetId="5"/>
      <sheetData sheetId="6"/>
      <sheetData sheetId="7"/>
      <sheetData sheetId="8"/>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s de Reajustamento"/>
    </sheetNames>
    <sheetDataSet>
      <sheetData sheetId="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umos"/>
      <sheetName val="comp (2)"/>
      <sheetName val="comp_(2)"/>
      <sheetName val="Boletim de Medição "/>
      <sheetName val="Reajustamento"/>
      <sheetName val="Relatório"/>
      <sheetName val="Desmatamento "/>
      <sheetName val="Serviço Topográfico"/>
      <sheetName val="Escav. e car. de 1ª cat.  Reb  "/>
      <sheetName val="Transp. de solo de rebaixamento"/>
      <sheetName val="Reforco substituição de mat."/>
      <sheetName val="Regularização do sub-leito"/>
      <sheetName val="Escav. e car. de mat. de jazid "/>
      <sheetName val="Estabilização - Base"/>
      <sheetName val="Imprimação"/>
      <sheetName val="Pintura de Ligação"/>
      <sheetName val="CBUQ"/>
      <sheetName val="Meio-Fio"/>
      <sheetName val="G. A. P."/>
      <sheetName val="Poços de Visita"/>
      <sheetName val="resumo_aut1"/>
      <sheetName val="resumo transporte"/>
    </sheetNames>
    <sheetDataSet>
      <sheetData sheetId="0" refreshError="1">
        <row r="2">
          <cell r="A2" t="str">
            <v>RELATORIO DO CADASTRO DE INSUMOS</v>
          </cell>
        </row>
        <row r="4">
          <cell r="A4" t="str">
            <v>CODIGO</v>
          </cell>
          <cell r="B4" t="str">
            <v>DESCRICAO</v>
          </cell>
          <cell r="C4" t="str">
            <v>UNID</v>
          </cell>
          <cell r="D4" t="str">
            <v>PRECO ATUAL</v>
          </cell>
        </row>
        <row r="6">
          <cell r="B6" t="str">
            <v>1000 MAO DE OBRA</v>
          </cell>
        </row>
        <row r="8">
          <cell r="A8">
            <v>10001</v>
          </cell>
          <cell r="B8" t="str">
            <v>AJUDANTE</v>
          </cell>
          <cell r="C8" t="str">
            <v>H</v>
          </cell>
          <cell r="D8">
            <v>1.84</v>
          </cell>
        </row>
        <row r="9">
          <cell r="A9">
            <v>10002</v>
          </cell>
          <cell r="B9" t="str">
            <v>ARMADOR</v>
          </cell>
          <cell r="C9" t="str">
            <v>H</v>
          </cell>
          <cell r="D9">
            <v>2.56</v>
          </cell>
        </row>
        <row r="10">
          <cell r="A10">
            <v>10003</v>
          </cell>
          <cell r="B10" t="str">
            <v>BOMBEIRO</v>
          </cell>
          <cell r="C10" t="str">
            <v>H</v>
          </cell>
          <cell r="D10">
            <v>2.56</v>
          </cell>
        </row>
        <row r="11">
          <cell r="A11">
            <v>10004</v>
          </cell>
          <cell r="B11" t="str">
            <v>CABO DE FOGO</v>
          </cell>
          <cell r="C11" t="str">
            <v>H</v>
          </cell>
          <cell r="D11">
            <v>1.84</v>
          </cell>
        </row>
        <row r="12">
          <cell r="A12">
            <v>10005</v>
          </cell>
          <cell r="B12" t="str">
            <v>CALCETEIRO</v>
          </cell>
          <cell r="C12" t="str">
            <v>H</v>
          </cell>
          <cell r="D12">
            <v>2.56</v>
          </cell>
        </row>
        <row r="13">
          <cell r="A13">
            <v>10006</v>
          </cell>
          <cell r="B13" t="str">
            <v>CARPINTEIRO</v>
          </cell>
          <cell r="C13" t="str">
            <v>H</v>
          </cell>
          <cell r="D13">
            <v>2.56</v>
          </cell>
        </row>
        <row r="14">
          <cell r="A14">
            <v>10007</v>
          </cell>
          <cell r="B14" t="str">
            <v>COMPRESSORISTA</v>
          </cell>
          <cell r="C14" t="str">
            <v>H</v>
          </cell>
          <cell r="D14">
            <v>2.56</v>
          </cell>
        </row>
        <row r="15">
          <cell r="A15">
            <v>10008</v>
          </cell>
          <cell r="B15" t="str">
            <v>ELETRICISTA</v>
          </cell>
          <cell r="C15" t="str">
            <v>H</v>
          </cell>
          <cell r="D15">
            <v>2.56</v>
          </cell>
        </row>
        <row r="16">
          <cell r="A16">
            <v>10009</v>
          </cell>
          <cell r="B16" t="str">
            <v>ENCANADOR</v>
          </cell>
          <cell r="C16" t="str">
            <v>H</v>
          </cell>
          <cell r="D16">
            <v>2.56</v>
          </cell>
        </row>
        <row r="17">
          <cell r="A17">
            <v>10010</v>
          </cell>
          <cell r="B17" t="str">
            <v>ENCARREGADO</v>
          </cell>
          <cell r="C17" t="str">
            <v>H</v>
          </cell>
          <cell r="D17">
            <v>3.35</v>
          </cell>
        </row>
        <row r="18">
          <cell r="A18">
            <v>10011</v>
          </cell>
          <cell r="B18" t="str">
            <v>JATISTA</v>
          </cell>
          <cell r="C18" t="str">
            <v>H</v>
          </cell>
          <cell r="D18">
            <v>2.56</v>
          </cell>
        </row>
        <row r="19">
          <cell r="A19">
            <v>10012</v>
          </cell>
          <cell r="B19" t="str">
            <v>MACARIQUEIRO</v>
          </cell>
          <cell r="C19" t="str">
            <v>H</v>
          </cell>
          <cell r="D19">
            <v>2.56</v>
          </cell>
        </row>
        <row r="20">
          <cell r="A20">
            <v>10013</v>
          </cell>
          <cell r="B20" t="str">
            <v>MARTELEIRO</v>
          </cell>
          <cell r="C20" t="str">
            <v>H</v>
          </cell>
          <cell r="D20">
            <v>2.56</v>
          </cell>
        </row>
        <row r="21">
          <cell r="A21">
            <v>10014</v>
          </cell>
          <cell r="B21" t="str">
            <v>MONTADOR</v>
          </cell>
          <cell r="C21" t="str">
            <v>H</v>
          </cell>
          <cell r="D21">
            <v>2.56</v>
          </cell>
        </row>
        <row r="22">
          <cell r="A22">
            <v>10015</v>
          </cell>
          <cell r="B22" t="str">
            <v>MOTORISTA</v>
          </cell>
          <cell r="C22" t="str">
            <v>H</v>
          </cell>
          <cell r="D22">
            <v>3.35</v>
          </cell>
        </row>
        <row r="23">
          <cell r="A23">
            <v>10016</v>
          </cell>
          <cell r="B23" t="str">
            <v>NIVELADOR</v>
          </cell>
          <cell r="C23" t="str">
            <v>H</v>
          </cell>
          <cell r="D23">
            <v>2.56</v>
          </cell>
        </row>
        <row r="24">
          <cell r="A24">
            <v>10017</v>
          </cell>
          <cell r="B24" t="str">
            <v>OPERADOR</v>
          </cell>
          <cell r="C24" t="str">
            <v>H</v>
          </cell>
          <cell r="D24">
            <v>1.84</v>
          </cell>
        </row>
        <row r="25">
          <cell r="A25">
            <v>10018</v>
          </cell>
          <cell r="B25" t="str">
            <v>OPERADOR DE BETONEIRA</v>
          </cell>
          <cell r="C25" t="str">
            <v>H</v>
          </cell>
          <cell r="D25">
            <v>2.56</v>
          </cell>
        </row>
        <row r="26">
          <cell r="A26">
            <v>10019</v>
          </cell>
          <cell r="B26" t="str">
            <v>OPERADOR DE PROTENSAO</v>
          </cell>
          <cell r="C26" t="str">
            <v>H</v>
          </cell>
          <cell r="D26">
            <v>2.56</v>
          </cell>
        </row>
        <row r="27">
          <cell r="A27">
            <v>10020</v>
          </cell>
          <cell r="B27" t="str">
            <v>PEDREIRO</v>
          </cell>
          <cell r="C27" t="str">
            <v>H</v>
          </cell>
          <cell r="D27">
            <v>2.56</v>
          </cell>
        </row>
        <row r="28">
          <cell r="A28">
            <v>10021</v>
          </cell>
          <cell r="B28" t="str">
            <v>PINTOR</v>
          </cell>
          <cell r="C28" t="str">
            <v>H</v>
          </cell>
          <cell r="D28">
            <v>2.56</v>
          </cell>
        </row>
        <row r="29">
          <cell r="A29">
            <v>10022</v>
          </cell>
          <cell r="B29" t="str">
            <v>POCEIRO</v>
          </cell>
          <cell r="C29" t="str">
            <v>H</v>
          </cell>
          <cell r="D29">
            <v>2.56</v>
          </cell>
        </row>
        <row r="30">
          <cell r="A30">
            <v>10023</v>
          </cell>
          <cell r="B30" t="str">
            <v>REVESTIDOR</v>
          </cell>
          <cell r="C30" t="str">
            <v>H</v>
          </cell>
          <cell r="D30">
            <v>2.56</v>
          </cell>
        </row>
        <row r="31">
          <cell r="A31">
            <v>10024</v>
          </cell>
          <cell r="B31" t="str">
            <v>SINALEIRO</v>
          </cell>
          <cell r="C31" t="str">
            <v>H</v>
          </cell>
          <cell r="D31">
            <v>1.84</v>
          </cell>
        </row>
        <row r="32">
          <cell r="A32">
            <v>10025</v>
          </cell>
          <cell r="B32" t="str">
            <v>SERRALHEIRO</v>
          </cell>
          <cell r="C32" t="str">
            <v>H</v>
          </cell>
          <cell r="D32">
            <v>3.35</v>
          </cell>
        </row>
        <row r="33">
          <cell r="A33">
            <v>10026</v>
          </cell>
          <cell r="B33" t="str">
            <v>SERVENTE</v>
          </cell>
          <cell r="C33" t="str">
            <v>H</v>
          </cell>
          <cell r="D33">
            <v>1.84</v>
          </cell>
        </row>
        <row r="34">
          <cell r="A34">
            <v>10027</v>
          </cell>
          <cell r="B34" t="str">
            <v>SOLDADOR</v>
          </cell>
          <cell r="C34" t="str">
            <v>H</v>
          </cell>
          <cell r="D34">
            <v>3.35</v>
          </cell>
        </row>
        <row r="35">
          <cell r="A35">
            <v>10028</v>
          </cell>
          <cell r="B35" t="str">
            <v>TOPOGRAFO</v>
          </cell>
          <cell r="C35" t="str">
            <v>H</v>
          </cell>
          <cell r="D35">
            <v>5.15</v>
          </cell>
        </row>
        <row r="36">
          <cell r="A36">
            <v>10029</v>
          </cell>
          <cell r="B36" t="str">
            <v>VIBRADORISTA</v>
          </cell>
          <cell r="C36" t="str">
            <v>H</v>
          </cell>
          <cell r="D36">
            <v>2.56</v>
          </cell>
        </row>
        <row r="37">
          <cell r="A37">
            <v>10030</v>
          </cell>
          <cell r="B37" t="str">
            <v>SALARIO MINIMO DO MES</v>
          </cell>
          <cell r="C37" t="str">
            <v>SL</v>
          </cell>
          <cell r="D37">
            <v>180</v>
          </cell>
        </row>
        <row r="38">
          <cell r="A38">
            <v>10031</v>
          </cell>
          <cell r="B38" t="str">
            <v>ENGENHEIRO</v>
          </cell>
          <cell r="C38" t="str">
            <v>H</v>
          </cell>
          <cell r="D38">
            <v>6.26</v>
          </cell>
        </row>
        <row r="39">
          <cell r="A39">
            <v>10032</v>
          </cell>
          <cell r="B39" t="str">
            <v>MESTRE DE OBRAS</v>
          </cell>
          <cell r="C39" t="str">
            <v>H</v>
          </cell>
          <cell r="D39">
            <v>3.76</v>
          </cell>
        </row>
        <row r="41">
          <cell r="B41" t="str">
            <v>2000 MATERIAIS</v>
          </cell>
        </row>
        <row r="43">
          <cell r="A43">
            <v>20001</v>
          </cell>
          <cell r="B43" t="str">
            <v>ACETILENO</v>
          </cell>
          <cell r="C43" t="str">
            <v>KG</v>
          </cell>
          <cell r="D43">
            <v>9</v>
          </cell>
        </row>
        <row r="44">
          <cell r="A44">
            <v>20002</v>
          </cell>
          <cell r="B44" t="str">
            <v>ACO</v>
          </cell>
          <cell r="C44" t="str">
            <v>KG</v>
          </cell>
          <cell r="D44">
            <v>1.99</v>
          </cell>
        </row>
        <row r="45">
          <cell r="A45">
            <v>20003</v>
          </cell>
          <cell r="B45" t="str">
            <v>ACO PARA PROTENSAO</v>
          </cell>
          <cell r="C45" t="str">
            <v>KG</v>
          </cell>
          <cell r="D45">
            <v>1.99</v>
          </cell>
        </row>
        <row r="46">
          <cell r="A46">
            <v>20004</v>
          </cell>
          <cell r="B46" t="str">
            <v>ACO CA-24 (D=1/4)</v>
          </cell>
          <cell r="C46" t="str">
            <v>KG</v>
          </cell>
          <cell r="D46">
            <v>1.99</v>
          </cell>
        </row>
        <row r="47">
          <cell r="A47">
            <v>20005</v>
          </cell>
          <cell r="B47" t="str">
            <v>ACO CA-25</v>
          </cell>
          <cell r="C47" t="str">
            <v>KG</v>
          </cell>
          <cell r="D47">
            <v>1.99</v>
          </cell>
        </row>
        <row r="48">
          <cell r="A48">
            <v>20006</v>
          </cell>
          <cell r="B48" t="str">
            <v>ADESIVO PARA PVC BISNAGA C/90 CM3</v>
          </cell>
          <cell r="C48" t="str">
            <v>BS</v>
          </cell>
          <cell r="D48">
            <v>1.0900000000000001</v>
          </cell>
        </row>
        <row r="49">
          <cell r="A49">
            <v>20007</v>
          </cell>
          <cell r="B49" t="str">
            <v>AGUARRAS</v>
          </cell>
          <cell r="C49" t="str">
            <v>L</v>
          </cell>
          <cell r="D49">
            <v>2.89</v>
          </cell>
        </row>
        <row r="50">
          <cell r="A50">
            <v>20008</v>
          </cell>
          <cell r="B50" t="str">
            <v>ALIZAR (GUARNICAO)</v>
          </cell>
          <cell r="C50" t="str">
            <v>CJ</v>
          </cell>
          <cell r="D50">
            <v>9.4499999999999993</v>
          </cell>
        </row>
        <row r="51">
          <cell r="A51">
            <v>20009</v>
          </cell>
          <cell r="B51" t="str">
            <v>ANEL DE BORRACHA P/ DN 100</v>
          </cell>
          <cell r="C51" t="str">
            <v>UN</v>
          </cell>
          <cell r="D51">
            <v>2.37</v>
          </cell>
        </row>
        <row r="52">
          <cell r="A52">
            <v>20010</v>
          </cell>
          <cell r="B52" t="str">
            <v>ANEL DE BORRACHA P/ DN 150</v>
          </cell>
          <cell r="C52" t="str">
            <v>UN</v>
          </cell>
          <cell r="D52">
            <v>4.1100000000000003</v>
          </cell>
        </row>
        <row r="53">
          <cell r="A53">
            <v>20011</v>
          </cell>
          <cell r="B53" t="str">
            <v>ANEL DE BORRACHA P/ DN 200</v>
          </cell>
          <cell r="C53" t="str">
            <v>UN</v>
          </cell>
          <cell r="D53">
            <v>6.76</v>
          </cell>
        </row>
        <row r="54">
          <cell r="A54">
            <v>20012</v>
          </cell>
          <cell r="B54" t="str">
            <v>ANEL DE BORRACHA P/ DN 300</v>
          </cell>
          <cell r="C54" t="str">
            <v>UN</v>
          </cell>
          <cell r="D54">
            <v>18.670000000000002</v>
          </cell>
        </row>
        <row r="55">
          <cell r="A55">
            <v>20013</v>
          </cell>
          <cell r="B55" t="str">
            <v>ANEL DE BORRACHA P/ DN 375</v>
          </cell>
          <cell r="C55" t="str">
            <v>UN</v>
          </cell>
          <cell r="D55">
            <v>22.06</v>
          </cell>
        </row>
        <row r="56">
          <cell r="A56">
            <v>20014</v>
          </cell>
          <cell r="B56" t="str">
            <v>ARAME FARPADO COMUM</v>
          </cell>
          <cell r="C56" t="str">
            <v>M</v>
          </cell>
          <cell r="D56">
            <v>0.18</v>
          </cell>
        </row>
        <row r="57">
          <cell r="A57">
            <v>20015</v>
          </cell>
          <cell r="B57" t="str">
            <v>ARAME GALVANIZADO BWG 8</v>
          </cell>
          <cell r="C57" t="str">
            <v>KG</v>
          </cell>
          <cell r="D57">
            <v>4.25</v>
          </cell>
        </row>
        <row r="58">
          <cell r="A58">
            <v>20016</v>
          </cell>
          <cell r="B58" t="str">
            <v>ARAME GALVANIZADO N.18 BWG 9,6 GR/M</v>
          </cell>
          <cell r="C58" t="str">
            <v>M</v>
          </cell>
          <cell r="D58">
            <v>0.04</v>
          </cell>
        </row>
        <row r="59">
          <cell r="A59">
            <v>20017</v>
          </cell>
          <cell r="B59" t="str">
            <v>ARAME RECOZIDO N. 18 BWG 9,6 GR/M</v>
          </cell>
          <cell r="C59" t="str">
            <v>KG</v>
          </cell>
          <cell r="D59">
            <v>4.4000000000000004</v>
          </cell>
        </row>
        <row r="60">
          <cell r="A60">
            <v>20018</v>
          </cell>
          <cell r="B60" t="str">
            <v>AREIA</v>
          </cell>
          <cell r="C60" t="str">
            <v>M3</v>
          </cell>
          <cell r="D60">
            <v>33</v>
          </cell>
        </row>
        <row r="61">
          <cell r="A61">
            <v>20019</v>
          </cell>
          <cell r="B61" t="str">
            <v>AREIA DE ASSENTAMENTO</v>
          </cell>
          <cell r="C61" t="str">
            <v>M3</v>
          </cell>
          <cell r="D61">
            <v>18</v>
          </cell>
        </row>
        <row r="62">
          <cell r="A62">
            <v>20020</v>
          </cell>
          <cell r="B62" t="str">
            <v>AREIA DE REVESTIMENTO</v>
          </cell>
          <cell r="C62" t="str">
            <v>M3</v>
          </cell>
          <cell r="D62">
            <v>18</v>
          </cell>
        </row>
        <row r="63">
          <cell r="A63">
            <v>20021</v>
          </cell>
          <cell r="B63" t="str">
            <v>AREIA GROSSA</v>
          </cell>
          <cell r="C63" t="str">
            <v>M3</v>
          </cell>
          <cell r="D63">
            <v>33</v>
          </cell>
        </row>
        <row r="64">
          <cell r="A64">
            <v>20022</v>
          </cell>
          <cell r="B64" t="str">
            <v>AREIA LAVADA</v>
          </cell>
          <cell r="C64" t="str">
            <v>M3</v>
          </cell>
          <cell r="D64">
            <v>33</v>
          </cell>
        </row>
        <row r="65">
          <cell r="A65">
            <v>20023</v>
          </cell>
          <cell r="B65" t="str">
            <v>AREIA MEDIA</v>
          </cell>
          <cell r="C65" t="str">
            <v>M3</v>
          </cell>
          <cell r="D65">
            <v>33</v>
          </cell>
        </row>
        <row r="66">
          <cell r="A66">
            <v>20024</v>
          </cell>
          <cell r="B66" t="str">
            <v>ASFALTO</v>
          </cell>
          <cell r="C66" t="str">
            <v>KG</v>
          </cell>
          <cell r="D66">
            <v>2.2000000000000002</v>
          </cell>
        </row>
        <row r="67">
          <cell r="A67">
            <v>20025</v>
          </cell>
          <cell r="B67" t="str">
            <v>ASFALTO PREPARADO</v>
          </cell>
          <cell r="C67" t="str">
            <v>KG</v>
          </cell>
          <cell r="D67">
            <v>2.2000000000000002</v>
          </cell>
        </row>
        <row r="68">
          <cell r="A68">
            <v>20026</v>
          </cell>
          <cell r="B68" t="str">
            <v>AZULEJOS BRANCO  15 X 15CM</v>
          </cell>
          <cell r="C68" t="str">
            <v>M2</v>
          </cell>
          <cell r="D68">
            <v>9.6199999999999992</v>
          </cell>
        </row>
        <row r="69">
          <cell r="A69">
            <v>20027</v>
          </cell>
          <cell r="B69" t="str">
            <v>BAINHA METALICA DN 62 INT.</v>
          </cell>
          <cell r="C69" t="str">
            <v>M</v>
          </cell>
          <cell r="D69">
            <v>1.37</v>
          </cell>
        </row>
        <row r="70">
          <cell r="A70">
            <v>20028</v>
          </cell>
          <cell r="B70" t="str">
            <v>BALDE PLASTICO CAP.=10 L</v>
          </cell>
          <cell r="C70" t="str">
            <v>UN</v>
          </cell>
          <cell r="D70">
            <v>2.8</v>
          </cell>
        </row>
        <row r="71">
          <cell r="A71">
            <v>20029</v>
          </cell>
          <cell r="B71" t="str">
            <v>BATENTE DE PEROBA</v>
          </cell>
          <cell r="C71" t="str">
            <v>UN</v>
          </cell>
          <cell r="D71">
            <v>20</v>
          </cell>
        </row>
        <row r="72">
          <cell r="A72">
            <v>20030</v>
          </cell>
          <cell r="B72" t="str">
            <v>BOLSA DE NYLON</v>
          </cell>
          <cell r="C72" t="str">
            <v>UN</v>
          </cell>
          <cell r="D72">
            <v>0.63</v>
          </cell>
        </row>
        <row r="73">
          <cell r="A73">
            <v>20031</v>
          </cell>
          <cell r="B73" t="str">
            <v>BOQUILHA</v>
          </cell>
          <cell r="C73" t="str">
            <v>UN</v>
          </cell>
          <cell r="D73">
            <v>0.73</v>
          </cell>
        </row>
        <row r="74">
          <cell r="A74">
            <v>20032</v>
          </cell>
          <cell r="B74" t="str">
            <v>BLOCO HEXAGONAL DE CONCRETO (BLOCKRET) E=8 CM</v>
          </cell>
          <cell r="C74" t="str">
            <v>UN</v>
          </cell>
          <cell r="D74">
            <v>1.22</v>
          </cell>
        </row>
        <row r="75">
          <cell r="A75">
            <v>20033</v>
          </cell>
          <cell r="B75" t="str">
            <v>BLOCO HEXAGONAL DE CONCRETO(BLOCKRET-PERDAS) E=8CM</v>
          </cell>
          <cell r="C75" t="str">
            <v>M2</v>
          </cell>
          <cell r="D75">
            <v>15.8</v>
          </cell>
        </row>
        <row r="76">
          <cell r="A76">
            <v>20034</v>
          </cell>
          <cell r="B76" t="str">
            <v>BLOCO HEXAGONAL DE CONCRETO(BLOCKRET-PERDAS) E=8CM</v>
          </cell>
          <cell r="C76" t="str">
            <v>M2</v>
          </cell>
          <cell r="D76">
            <v>15.8</v>
          </cell>
        </row>
        <row r="77">
          <cell r="A77">
            <v>20035</v>
          </cell>
          <cell r="B77" t="str">
            <v>BRITA</v>
          </cell>
          <cell r="C77" t="str">
            <v>M3</v>
          </cell>
          <cell r="D77">
            <v>26.93</v>
          </cell>
        </row>
        <row r="78">
          <cell r="A78">
            <v>20036</v>
          </cell>
          <cell r="B78" t="str">
            <v>C  F.G. 90G DN 3/4</v>
          </cell>
          <cell r="C78" t="str">
            <v>UN</v>
          </cell>
          <cell r="D78">
            <v>2.5</v>
          </cell>
        </row>
        <row r="79">
          <cell r="A79">
            <v>20037</v>
          </cell>
          <cell r="B79" t="str">
            <v>CAIBRO 6 X 5CM</v>
          </cell>
          <cell r="C79" t="str">
            <v>M</v>
          </cell>
          <cell r="D79">
            <v>1.35</v>
          </cell>
        </row>
        <row r="80">
          <cell r="A80">
            <v>20038</v>
          </cell>
          <cell r="B80" t="str">
            <v>CAIBRO 4 X 8CM</v>
          </cell>
          <cell r="C80" t="str">
            <v>M</v>
          </cell>
          <cell r="D80">
            <v>1.44</v>
          </cell>
        </row>
        <row r="81">
          <cell r="A81">
            <v>20039</v>
          </cell>
          <cell r="B81" t="str">
            <v>CAIXA D'AGUA CIMENTO AMIANTO 500 L</v>
          </cell>
          <cell r="C81" t="str">
            <v>UN</v>
          </cell>
          <cell r="D81">
            <v>48</v>
          </cell>
        </row>
        <row r="82">
          <cell r="A82">
            <v>20040</v>
          </cell>
          <cell r="B82" t="str">
            <v>CAIXA DE DESCARGA</v>
          </cell>
          <cell r="C82" t="str">
            <v>UN</v>
          </cell>
          <cell r="D82">
            <v>4.95</v>
          </cell>
        </row>
        <row r="83">
          <cell r="A83">
            <v>20041</v>
          </cell>
          <cell r="B83" t="str">
            <v>CAIXILHO BASC.DE FERRO - CH. DOBRADA</v>
          </cell>
          <cell r="C83" t="str">
            <v>M2</v>
          </cell>
          <cell r="D83">
            <v>140</v>
          </cell>
        </row>
        <row r="84">
          <cell r="A84">
            <v>20042</v>
          </cell>
          <cell r="B84" t="str">
            <v>CAIXILHO DE CORRER</v>
          </cell>
          <cell r="C84" t="str">
            <v>M2</v>
          </cell>
          <cell r="D84">
            <v>140</v>
          </cell>
        </row>
        <row r="85">
          <cell r="A85">
            <v>20043</v>
          </cell>
          <cell r="B85" t="str">
            <v>CAIXILHO FIXO DE FERRO - CH. DOBRADA</v>
          </cell>
          <cell r="C85" t="str">
            <v>M2</v>
          </cell>
          <cell r="D85">
            <v>140</v>
          </cell>
        </row>
        <row r="86">
          <cell r="A86">
            <v>20044</v>
          </cell>
          <cell r="B86" t="str">
            <v>CAIXILHO MAXIMAR DE FERRO</v>
          </cell>
          <cell r="C86" t="str">
            <v>M2</v>
          </cell>
          <cell r="D86">
            <v>140</v>
          </cell>
        </row>
        <row r="87">
          <cell r="A87">
            <v>20045</v>
          </cell>
          <cell r="B87" t="str">
            <v>CAL HIDRATADA</v>
          </cell>
          <cell r="C87" t="str">
            <v>KG</v>
          </cell>
          <cell r="D87">
            <v>0.21</v>
          </cell>
        </row>
        <row r="88">
          <cell r="A88">
            <v>20046</v>
          </cell>
          <cell r="B88" t="str">
            <v>CANTONEIRA  2"X3/8"  PESO=7KG/M</v>
          </cell>
          <cell r="C88" t="str">
            <v>M</v>
          </cell>
          <cell r="D88">
            <v>4.17</v>
          </cell>
        </row>
        <row r="89">
          <cell r="A89">
            <v>20047</v>
          </cell>
          <cell r="B89" t="str">
            <v>CERAMICA 7.5 X 15CM</v>
          </cell>
          <cell r="C89" t="str">
            <v>M</v>
          </cell>
          <cell r="D89">
            <v>1.85</v>
          </cell>
        </row>
        <row r="90">
          <cell r="A90">
            <v>20048</v>
          </cell>
          <cell r="B90" t="str">
            <v>CERAMICA VERMELHA 7.5 X 15CM</v>
          </cell>
          <cell r="C90" t="str">
            <v>M2</v>
          </cell>
          <cell r="D90">
            <v>12.24</v>
          </cell>
        </row>
        <row r="91">
          <cell r="A91">
            <v>20049</v>
          </cell>
          <cell r="B91" t="str">
            <v>CERAMICA VERMELHA 10 X 20CM</v>
          </cell>
          <cell r="C91" t="str">
            <v>M2</v>
          </cell>
          <cell r="D91">
            <v>12.24</v>
          </cell>
        </row>
        <row r="92">
          <cell r="A92">
            <v>20050</v>
          </cell>
          <cell r="B92" t="str">
            <v>CIMBRAMENTO TUBULAR</v>
          </cell>
          <cell r="C92" t="str">
            <v>M3</v>
          </cell>
          <cell r="D92">
            <v>0</v>
          </cell>
        </row>
        <row r="93">
          <cell r="A93">
            <v>20051</v>
          </cell>
          <cell r="B93" t="str">
            <v>CIMENTO</v>
          </cell>
          <cell r="C93" t="str">
            <v>KG</v>
          </cell>
          <cell r="D93">
            <v>0.37</v>
          </cell>
        </row>
        <row r="94">
          <cell r="A94">
            <v>20052</v>
          </cell>
          <cell r="B94" t="str">
            <v>CIMENTO BRANCO</v>
          </cell>
          <cell r="C94" t="str">
            <v>KG</v>
          </cell>
          <cell r="D94">
            <v>1.5</v>
          </cell>
        </row>
        <row r="95">
          <cell r="A95">
            <v>20053</v>
          </cell>
          <cell r="B95" t="str">
            <v>CIMENTO PORTLAND 320</v>
          </cell>
          <cell r="C95" t="str">
            <v>KG</v>
          </cell>
          <cell r="D95">
            <v>0.37</v>
          </cell>
        </row>
        <row r="96">
          <cell r="A96">
            <v>20054</v>
          </cell>
          <cell r="B96" t="str">
            <v>COALTAR</v>
          </cell>
          <cell r="C96" t="str">
            <v>KG</v>
          </cell>
          <cell r="D96">
            <v>0.57999999999999996</v>
          </cell>
        </row>
        <row r="97">
          <cell r="A97">
            <v>20055</v>
          </cell>
          <cell r="B97" t="str">
            <v>COMPACTADOR CM-20</v>
          </cell>
          <cell r="C97" t="str">
            <v>H</v>
          </cell>
          <cell r="D97">
            <v>0</v>
          </cell>
        </row>
        <row r="98">
          <cell r="A98">
            <v>20056</v>
          </cell>
          <cell r="B98" t="str">
            <v>CONJUNTO DE VEDACAO</v>
          </cell>
          <cell r="C98" t="str">
            <v>UN</v>
          </cell>
          <cell r="D98">
            <v>0.1</v>
          </cell>
        </row>
        <row r="99">
          <cell r="A99">
            <v>20057</v>
          </cell>
          <cell r="B99" t="str">
            <v>CONJUNTO DE VEDACAO 901.913 P/TELHAS CANAL. 49/90</v>
          </cell>
          <cell r="C99" t="str">
            <v>UN</v>
          </cell>
          <cell r="D99">
            <v>0.1</v>
          </cell>
        </row>
        <row r="100">
          <cell r="A100">
            <v>20058</v>
          </cell>
          <cell r="B100" t="str">
            <v>CONJUNTO DE VEDACAO 901.906 P/TELHA ONDUL. E=6MM</v>
          </cell>
          <cell r="C100" t="str">
            <v>UN</v>
          </cell>
          <cell r="D100">
            <v>0.1</v>
          </cell>
        </row>
        <row r="101">
          <cell r="A101">
            <v>20059</v>
          </cell>
          <cell r="B101" t="str">
            <v>CURVA DE PVC 90 G DN 100</v>
          </cell>
          <cell r="C101" t="str">
            <v>UN</v>
          </cell>
          <cell r="D101">
            <v>4.45</v>
          </cell>
        </row>
        <row r="102">
          <cell r="A102">
            <v>20060</v>
          </cell>
          <cell r="B102" t="str">
            <v>CHAPA MAD. COMPENSADA</v>
          </cell>
          <cell r="C102" t="str">
            <v>M2</v>
          </cell>
          <cell r="D102">
            <v>8.14</v>
          </cell>
        </row>
        <row r="103">
          <cell r="A103">
            <v>20061</v>
          </cell>
          <cell r="B103" t="str">
            <v>CHAPA MAD. COMPENSADO 12MM</v>
          </cell>
          <cell r="C103" t="str">
            <v>M2</v>
          </cell>
          <cell r="D103">
            <v>8.14</v>
          </cell>
        </row>
        <row r="104">
          <cell r="A104">
            <v>20062</v>
          </cell>
          <cell r="B104" t="str">
            <v>CHAPA MADEIRIT COMPENSADO 6MM</v>
          </cell>
          <cell r="C104" t="str">
            <v>M2</v>
          </cell>
          <cell r="D104">
            <v>4.51</v>
          </cell>
        </row>
        <row r="105">
          <cell r="A105">
            <v>20063</v>
          </cell>
          <cell r="B105" t="str">
            <v>CHAPA METALICA  1"</v>
          </cell>
          <cell r="C105" t="str">
            <v>M2</v>
          </cell>
          <cell r="D105">
            <v>396.38</v>
          </cell>
        </row>
        <row r="106">
          <cell r="A106">
            <v>20064</v>
          </cell>
          <cell r="B106" t="str">
            <v>CHUVEIRO DUCHA FRIA (BRANCO)</v>
          </cell>
          <cell r="C106" t="str">
            <v>UN</v>
          </cell>
          <cell r="D106">
            <v>4</v>
          </cell>
        </row>
        <row r="107">
          <cell r="A107">
            <v>20065</v>
          </cell>
          <cell r="B107" t="str">
            <v>DINAMITE</v>
          </cell>
          <cell r="C107" t="str">
            <v>KG</v>
          </cell>
          <cell r="D107">
            <v>3.52</v>
          </cell>
        </row>
        <row r="108">
          <cell r="A108">
            <v>20066</v>
          </cell>
          <cell r="B108" t="str">
            <v>DOBRADICAS DE FERRO 3" P/PORTA</v>
          </cell>
          <cell r="C108" t="str">
            <v>UN</v>
          </cell>
          <cell r="D108">
            <v>0.5</v>
          </cell>
        </row>
        <row r="109">
          <cell r="A109">
            <v>20067</v>
          </cell>
          <cell r="B109" t="str">
            <v>DOBRADICAS DE FERRO POLIDO</v>
          </cell>
          <cell r="C109" t="str">
            <v>UN</v>
          </cell>
          <cell r="D109">
            <v>0.5</v>
          </cell>
        </row>
        <row r="110">
          <cell r="A110">
            <v>20068</v>
          </cell>
          <cell r="B110" t="str">
            <v>ELEMENTO VAZADO DE CONCRETO 50X50 CM</v>
          </cell>
          <cell r="C110" t="str">
            <v>UN</v>
          </cell>
          <cell r="D110">
            <v>5.45</v>
          </cell>
        </row>
        <row r="111">
          <cell r="A111">
            <v>20069</v>
          </cell>
          <cell r="B111" t="str">
            <v>ELETRODO</v>
          </cell>
          <cell r="C111" t="str">
            <v>KG</v>
          </cell>
          <cell r="D111">
            <v>4.5</v>
          </cell>
        </row>
        <row r="112">
          <cell r="A112">
            <v>20070</v>
          </cell>
          <cell r="B112" t="str">
            <v>ENGATE PLASTICO P/LAVATORIO</v>
          </cell>
          <cell r="C112" t="str">
            <v>UN</v>
          </cell>
          <cell r="D112">
            <v>1.48</v>
          </cell>
        </row>
        <row r="113">
          <cell r="A113">
            <v>20071</v>
          </cell>
          <cell r="B113" t="str">
            <v>ESPOLETA</v>
          </cell>
          <cell r="C113" t="str">
            <v>UN</v>
          </cell>
          <cell r="D113">
            <v>0.32</v>
          </cell>
        </row>
        <row r="114">
          <cell r="A114">
            <v>20072</v>
          </cell>
          <cell r="B114" t="str">
            <v>ESTACA DE EUCALIPTO DN 22CM</v>
          </cell>
          <cell r="C114" t="str">
            <v>M</v>
          </cell>
          <cell r="D114">
            <v>8.1300000000000008</v>
          </cell>
        </row>
        <row r="115">
          <cell r="A115">
            <v>20073</v>
          </cell>
          <cell r="B115" t="str">
            <v>ESTOPA ALCATROADA</v>
          </cell>
          <cell r="C115" t="str">
            <v>KG</v>
          </cell>
          <cell r="D115">
            <v>3.08</v>
          </cell>
        </row>
        <row r="116">
          <cell r="A116">
            <v>20074</v>
          </cell>
          <cell r="B116" t="str">
            <v>ESTOPIM</v>
          </cell>
          <cell r="C116" t="str">
            <v>M</v>
          </cell>
          <cell r="D116">
            <v>1.1000000000000001</v>
          </cell>
        </row>
        <row r="117">
          <cell r="A117">
            <v>20075</v>
          </cell>
          <cell r="B117" t="str">
            <v>ESTRONCA DE EUCALIPTO</v>
          </cell>
          <cell r="C117" t="str">
            <v>M</v>
          </cell>
          <cell r="D117">
            <v>8.1300000000000008</v>
          </cell>
        </row>
        <row r="118">
          <cell r="A118">
            <v>20076</v>
          </cell>
          <cell r="B118" t="str">
            <v>EUCALIPTO DN 2.20M</v>
          </cell>
          <cell r="C118" t="str">
            <v>M</v>
          </cell>
          <cell r="D118">
            <v>8.1300000000000008</v>
          </cell>
        </row>
        <row r="119">
          <cell r="A119">
            <v>20077</v>
          </cell>
          <cell r="B119" t="str">
            <v>FECHADURA</v>
          </cell>
          <cell r="C119" t="str">
            <v>UN</v>
          </cell>
          <cell r="D119">
            <v>17.03</v>
          </cell>
        </row>
        <row r="120">
          <cell r="A120">
            <v>20078</v>
          </cell>
          <cell r="B120" t="str">
            <v>FECHADURAS  (BARRACAO)</v>
          </cell>
          <cell r="C120" t="str">
            <v>UN</v>
          </cell>
          <cell r="D120">
            <v>17.03</v>
          </cell>
        </row>
        <row r="121">
          <cell r="A121">
            <v>20079</v>
          </cell>
          <cell r="B121" t="str">
            <v>FERRAGEM  1/4"</v>
          </cell>
          <cell r="C121" t="str">
            <v>KG</v>
          </cell>
          <cell r="D121">
            <v>1.99</v>
          </cell>
        </row>
        <row r="122">
          <cell r="A122">
            <v>20080</v>
          </cell>
          <cell r="B122" t="str">
            <v>FERRO</v>
          </cell>
          <cell r="C122" t="str">
            <v>KG</v>
          </cell>
          <cell r="D122">
            <v>1.99</v>
          </cell>
        </row>
        <row r="123">
          <cell r="A123">
            <v>20081</v>
          </cell>
          <cell r="B123" t="str">
            <v>FIO C/ISOLAMENTO PLASTICO 14 AREA=1,5 MM2</v>
          </cell>
          <cell r="C123" t="str">
            <v>M</v>
          </cell>
          <cell r="D123">
            <v>0.24</v>
          </cell>
        </row>
        <row r="124">
          <cell r="A124">
            <v>20082</v>
          </cell>
          <cell r="B124" t="str">
            <v>FIO 1.5MM2</v>
          </cell>
          <cell r="C124" t="str">
            <v>M</v>
          </cell>
          <cell r="D124">
            <v>0.24</v>
          </cell>
        </row>
        <row r="125">
          <cell r="A125">
            <v>20083</v>
          </cell>
          <cell r="B125" t="str">
            <v>FIO C/ISOLAMENTO PLASTICO 14 AREA=1,5 MM2</v>
          </cell>
          <cell r="C125" t="str">
            <v>M</v>
          </cell>
          <cell r="D125">
            <v>0.24</v>
          </cell>
        </row>
        <row r="126">
          <cell r="A126">
            <v>20084</v>
          </cell>
          <cell r="B126" t="str">
            <v>FITA ISOLANTE PRETA ROLO C/ 5M</v>
          </cell>
          <cell r="C126" t="str">
            <v>RO</v>
          </cell>
          <cell r="D126">
            <v>0.84</v>
          </cell>
        </row>
        <row r="127">
          <cell r="A127">
            <v>20085</v>
          </cell>
          <cell r="B127" t="str">
            <v>PORTA LISA CEDRO P/PINTURA A OLEO OU PVA:0,8X2,1M</v>
          </cell>
          <cell r="C127" t="str">
            <v>UN</v>
          </cell>
          <cell r="D127">
            <v>25</v>
          </cell>
        </row>
        <row r="128">
          <cell r="A128">
            <v>20086</v>
          </cell>
          <cell r="B128" t="str">
            <v>GABIAO (TELA)</v>
          </cell>
          <cell r="C128" t="str">
            <v>M3</v>
          </cell>
          <cell r="D128">
            <v>36.65</v>
          </cell>
        </row>
        <row r="129">
          <cell r="A129">
            <v>20087</v>
          </cell>
          <cell r="B129" t="str">
            <v>GRAMA EM PLACAS</v>
          </cell>
          <cell r="C129" t="str">
            <v>M2</v>
          </cell>
          <cell r="D129">
            <v>1.5</v>
          </cell>
        </row>
        <row r="130">
          <cell r="A130">
            <v>20088</v>
          </cell>
          <cell r="B130" t="str">
            <v>IGOL 1C</v>
          </cell>
          <cell r="C130" t="str">
            <v>L</v>
          </cell>
          <cell r="D130">
            <v>5.1100000000000003</v>
          </cell>
        </row>
        <row r="131">
          <cell r="A131">
            <v>20089</v>
          </cell>
          <cell r="B131" t="str">
            <v>IMPERMEABILIZANTE  SIKA</v>
          </cell>
          <cell r="C131" t="str">
            <v>KG</v>
          </cell>
          <cell r="D131">
            <v>1.78</v>
          </cell>
        </row>
        <row r="132">
          <cell r="A132">
            <v>20090</v>
          </cell>
          <cell r="B132" t="str">
            <v>INTERRUPTOR EXTERNO TIPO PERA</v>
          </cell>
          <cell r="C132" t="str">
            <v>UN</v>
          </cell>
          <cell r="D132">
            <v>1.59</v>
          </cell>
        </row>
        <row r="133">
          <cell r="A133">
            <v>20091</v>
          </cell>
          <cell r="B133" t="str">
            <v>INTERRUPTOR SIMPLES</v>
          </cell>
          <cell r="C133" t="str">
            <v>UN</v>
          </cell>
          <cell r="D133">
            <v>0.9</v>
          </cell>
        </row>
        <row r="134">
          <cell r="A134">
            <v>20092</v>
          </cell>
          <cell r="B134" t="str">
            <v>JOELHO DE PVC 90 GRAU X 2"</v>
          </cell>
          <cell r="C134" t="str">
            <v>UN</v>
          </cell>
          <cell r="D134">
            <v>5.68</v>
          </cell>
        </row>
        <row r="135">
          <cell r="A135">
            <v>20093</v>
          </cell>
          <cell r="B135" t="str">
            <v>JOELHO PVC DN 100</v>
          </cell>
          <cell r="C135" t="str">
            <v>UN</v>
          </cell>
          <cell r="D135">
            <v>1.45</v>
          </cell>
        </row>
        <row r="136">
          <cell r="A136">
            <v>20094</v>
          </cell>
          <cell r="B136" t="str">
            <v>LA  DE  VIDRO E=2,5 CM (PLACA 1,20X0,60 M)</v>
          </cell>
          <cell r="C136" t="str">
            <v>M2</v>
          </cell>
          <cell r="D136">
            <v>21</v>
          </cell>
        </row>
        <row r="137">
          <cell r="A137">
            <v>20095</v>
          </cell>
          <cell r="B137" t="str">
            <v>LADRILHO HIDRAULICO ESPECIAL</v>
          </cell>
          <cell r="C137" t="str">
            <v>M2</v>
          </cell>
          <cell r="D137">
            <v>13</v>
          </cell>
        </row>
        <row r="138">
          <cell r="A138">
            <v>20096</v>
          </cell>
          <cell r="B138" t="str">
            <v>LADRILHO HIDRAULICO SIMPLES</v>
          </cell>
          <cell r="C138" t="str">
            <v>M2</v>
          </cell>
          <cell r="D138">
            <v>11</v>
          </cell>
        </row>
        <row r="139">
          <cell r="A139">
            <v>20097</v>
          </cell>
          <cell r="B139" t="str">
            <v>LAJE DE PIRENOPOLIS C/CORTE MANUAL</v>
          </cell>
          <cell r="C139" t="str">
            <v>M2</v>
          </cell>
          <cell r="D139">
            <v>12</v>
          </cell>
        </row>
        <row r="140">
          <cell r="A140">
            <v>20098</v>
          </cell>
          <cell r="B140" t="str">
            <v>LAJE DE REDUCAO</v>
          </cell>
          <cell r="C140" t="str">
            <v>UN</v>
          </cell>
          <cell r="D140">
            <v>22.03</v>
          </cell>
        </row>
        <row r="141">
          <cell r="A141">
            <v>20099</v>
          </cell>
          <cell r="B141" t="str">
            <v>LAJOTA CERAMICA  15 X 30CM</v>
          </cell>
          <cell r="C141" t="str">
            <v>M</v>
          </cell>
          <cell r="D141">
            <v>1.85</v>
          </cell>
        </row>
        <row r="142">
          <cell r="A142">
            <v>20100</v>
          </cell>
          <cell r="B142" t="str">
            <v>LAJOTA CERAMICA 0.20 X 0.30M</v>
          </cell>
          <cell r="C142" t="str">
            <v>UN</v>
          </cell>
          <cell r="D142">
            <v>0.25</v>
          </cell>
        </row>
        <row r="143">
          <cell r="A143">
            <v>20101</v>
          </cell>
          <cell r="B143" t="str">
            <v>LAMPADA</v>
          </cell>
          <cell r="C143" t="str">
            <v>UN</v>
          </cell>
          <cell r="D143">
            <v>1.2</v>
          </cell>
        </row>
        <row r="144">
          <cell r="A144">
            <v>20102</v>
          </cell>
          <cell r="B144" t="str">
            <v>LAMPADA C/SOQUETE DE PORCELANA</v>
          </cell>
          <cell r="C144" t="str">
            <v>UN</v>
          </cell>
          <cell r="D144">
            <v>2.09</v>
          </cell>
        </row>
        <row r="145">
          <cell r="A145">
            <v>20103</v>
          </cell>
          <cell r="B145" t="str">
            <v>LAMPADA INCANDESCENTE 100W</v>
          </cell>
          <cell r="C145" t="str">
            <v>UN</v>
          </cell>
          <cell r="D145">
            <v>1.2</v>
          </cell>
        </row>
        <row r="146">
          <cell r="A146">
            <v>20104</v>
          </cell>
          <cell r="B146" t="str">
            <v>LAVATORIO</v>
          </cell>
          <cell r="C146" t="str">
            <v>UN</v>
          </cell>
          <cell r="D146">
            <v>16.75</v>
          </cell>
        </row>
        <row r="147">
          <cell r="A147">
            <v>20105</v>
          </cell>
          <cell r="B147" t="str">
            <v>LIQUIDO BASE (SELADOR)</v>
          </cell>
          <cell r="C147" t="str">
            <v>L</v>
          </cell>
          <cell r="D147">
            <v>4.25</v>
          </cell>
        </row>
        <row r="148">
          <cell r="A148">
            <v>20106</v>
          </cell>
          <cell r="B148" t="str">
            <v>LIQUIDO DESMOLDANTE</v>
          </cell>
          <cell r="C148" t="str">
            <v>L</v>
          </cell>
          <cell r="D148">
            <v>0.32</v>
          </cell>
        </row>
        <row r="149">
          <cell r="A149">
            <v>20107</v>
          </cell>
          <cell r="B149" t="str">
            <v>LIXA</v>
          </cell>
          <cell r="C149" t="str">
            <v>UN</v>
          </cell>
          <cell r="D149">
            <v>0.2</v>
          </cell>
        </row>
        <row r="150">
          <cell r="A150">
            <v>20108</v>
          </cell>
          <cell r="B150" t="str">
            <v>LUVA PVC JS DN 3/4"</v>
          </cell>
          <cell r="C150" t="str">
            <v>UN</v>
          </cell>
          <cell r="D150">
            <v>0.15</v>
          </cell>
        </row>
        <row r="151">
          <cell r="A151">
            <v>20109</v>
          </cell>
          <cell r="B151" t="str">
            <v>MADEIRA DE LEI</v>
          </cell>
          <cell r="C151" t="str">
            <v>M3</v>
          </cell>
          <cell r="D151">
            <v>750</v>
          </cell>
        </row>
        <row r="152">
          <cell r="A152">
            <v>20110</v>
          </cell>
          <cell r="B152" t="str">
            <v>MADEIRA ROLICA DN 15 CM</v>
          </cell>
          <cell r="C152" t="str">
            <v>M</v>
          </cell>
          <cell r="D152">
            <v>0.75</v>
          </cell>
        </row>
        <row r="153">
          <cell r="A153">
            <v>20111</v>
          </cell>
          <cell r="B153" t="str">
            <v>MADEIRIT 12MM</v>
          </cell>
          <cell r="C153" t="str">
            <v>CH</v>
          </cell>
          <cell r="D153">
            <v>19.71</v>
          </cell>
        </row>
        <row r="154">
          <cell r="A154">
            <v>20112</v>
          </cell>
          <cell r="B154" t="str">
            <v>MADEIRIT 12 MM</v>
          </cell>
          <cell r="C154" t="str">
            <v>M2</v>
          </cell>
          <cell r="D154">
            <v>8.16</v>
          </cell>
        </row>
        <row r="155">
          <cell r="A155">
            <v>20113</v>
          </cell>
          <cell r="B155" t="str">
            <v>MANILHA DN 100</v>
          </cell>
          <cell r="C155" t="str">
            <v>M</v>
          </cell>
          <cell r="D155">
            <v>5.95</v>
          </cell>
        </row>
        <row r="156">
          <cell r="A156">
            <v>20114</v>
          </cell>
          <cell r="B156" t="str">
            <v>MANILHA DN 150</v>
          </cell>
          <cell r="C156" t="str">
            <v>M</v>
          </cell>
          <cell r="D156">
            <v>9.49</v>
          </cell>
        </row>
        <row r="157">
          <cell r="A157">
            <v>20115</v>
          </cell>
          <cell r="B157" t="str">
            <v>MANILHA DN 200</v>
          </cell>
          <cell r="C157" t="str">
            <v>M</v>
          </cell>
          <cell r="D157">
            <v>15.86</v>
          </cell>
        </row>
        <row r="158">
          <cell r="A158">
            <v>20116</v>
          </cell>
          <cell r="B158" t="str">
            <v>MANILHA DN 250</v>
          </cell>
          <cell r="C158" t="str">
            <v>M</v>
          </cell>
          <cell r="D158">
            <v>29.41</v>
          </cell>
        </row>
        <row r="159">
          <cell r="A159">
            <v>20117</v>
          </cell>
          <cell r="B159" t="str">
            <v>MANILHA DN 300</v>
          </cell>
          <cell r="C159" t="str">
            <v>M</v>
          </cell>
          <cell r="D159">
            <v>39.69</v>
          </cell>
        </row>
        <row r="160">
          <cell r="A160">
            <v>20118</v>
          </cell>
          <cell r="B160" t="str">
            <v>MANILHA DN 375</v>
          </cell>
          <cell r="C160" t="str">
            <v>M</v>
          </cell>
          <cell r="D160">
            <v>58.01</v>
          </cell>
        </row>
        <row r="161">
          <cell r="A161">
            <v>20119</v>
          </cell>
          <cell r="B161" t="str">
            <v>MASSA A BASE DE OLEO</v>
          </cell>
          <cell r="C161" t="str">
            <v>KG</v>
          </cell>
          <cell r="D161">
            <v>2.65</v>
          </cell>
        </row>
        <row r="162">
          <cell r="A162">
            <v>20120</v>
          </cell>
          <cell r="B162" t="str">
            <v>MASSA A BASE DE PVA</v>
          </cell>
          <cell r="C162" t="str">
            <v>KG</v>
          </cell>
          <cell r="D162">
            <v>1.1599999999999999</v>
          </cell>
        </row>
        <row r="163">
          <cell r="A163">
            <v>20121</v>
          </cell>
          <cell r="B163" t="str">
            <v>MASSA EPOXI</v>
          </cell>
          <cell r="C163" t="str">
            <v>KG</v>
          </cell>
          <cell r="D163">
            <v>4.12</v>
          </cell>
        </row>
        <row r="164">
          <cell r="A164">
            <v>20122</v>
          </cell>
          <cell r="B164" t="str">
            <v>MEIO-FIO</v>
          </cell>
          <cell r="C164" t="str">
            <v>M</v>
          </cell>
          <cell r="D164">
            <v>11</v>
          </cell>
        </row>
        <row r="165">
          <cell r="A165">
            <v>20123</v>
          </cell>
          <cell r="B165" t="str">
            <v>OLEO DE LINHACA</v>
          </cell>
          <cell r="C165" t="str">
            <v>L</v>
          </cell>
          <cell r="D165">
            <v>3</v>
          </cell>
        </row>
        <row r="166">
          <cell r="A166">
            <v>20124</v>
          </cell>
          <cell r="B166" t="str">
            <v>OXIGENIO</v>
          </cell>
          <cell r="C166" t="str">
            <v>M3</v>
          </cell>
          <cell r="D166">
            <v>6</v>
          </cell>
        </row>
        <row r="167">
          <cell r="A167">
            <v>20125</v>
          </cell>
          <cell r="B167" t="str">
            <v>PAPEL FELTRO</v>
          </cell>
          <cell r="C167" t="str">
            <v>M2</v>
          </cell>
          <cell r="D167">
            <v>3.27</v>
          </cell>
        </row>
        <row r="168">
          <cell r="A168">
            <v>20126</v>
          </cell>
          <cell r="B168" t="str">
            <v>PARAFUSO</v>
          </cell>
          <cell r="C168" t="str">
            <v>UN</v>
          </cell>
          <cell r="D168">
            <v>0.7</v>
          </cell>
        </row>
        <row r="169">
          <cell r="A169">
            <v>20127</v>
          </cell>
          <cell r="B169" t="str">
            <v>PARAFUSO C/PORCA E ARRUELA 1/2" X 12</v>
          </cell>
          <cell r="C169" t="str">
            <v>UN</v>
          </cell>
          <cell r="D169">
            <v>0.7</v>
          </cell>
        </row>
        <row r="170">
          <cell r="A170">
            <v>20128</v>
          </cell>
          <cell r="B170" t="str">
            <v>PARAFUSOS 901.045</v>
          </cell>
          <cell r="C170" t="str">
            <v>UN</v>
          </cell>
          <cell r="D170">
            <v>0.22</v>
          </cell>
        </row>
        <row r="171">
          <cell r="A171">
            <v>20129</v>
          </cell>
          <cell r="B171" t="str">
            <v>PARAFUSO C/PORCA  E ARRUELAS 1/2" X 15</v>
          </cell>
          <cell r="C171" t="str">
            <v>UN</v>
          </cell>
          <cell r="D171">
            <v>0.93</v>
          </cell>
        </row>
        <row r="172">
          <cell r="A172">
            <v>20130</v>
          </cell>
          <cell r="B172" t="str">
            <v>PARAFUSO C/PORCA SOBERBA 901.046</v>
          </cell>
          <cell r="C172" t="str">
            <v>UN</v>
          </cell>
          <cell r="D172">
            <v>0.22</v>
          </cell>
        </row>
        <row r="173">
          <cell r="A173">
            <v>20131</v>
          </cell>
          <cell r="B173" t="str">
            <v>PARALELEPIPEDO</v>
          </cell>
          <cell r="C173" t="str">
            <v>UN</v>
          </cell>
          <cell r="D173">
            <v>0.4</v>
          </cell>
        </row>
        <row r="174">
          <cell r="A174">
            <v>20132</v>
          </cell>
          <cell r="B174" t="str">
            <v>PEDRA DE MAO</v>
          </cell>
          <cell r="C174" t="str">
            <v>M3</v>
          </cell>
          <cell r="D174">
            <v>24.75</v>
          </cell>
        </row>
        <row r="175">
          <cell r="A175">
            <v>20133</v>
          </cell>
          <cell r="B175" t="str">
            <v>PEDRA PORTUGUESA</v>
          </cell>
          <cell r="C175" t="str">
            <v>M2</v>
          </cell>
          <cell r="D175">
            <v>8</v>
          </cell>
        </row>
        <row r="176">
          <cell r="A176">
            <v>20134</v>
          </cell>
          <cell r="B176" t="str">
            <v>PEDRISCO</v>
          </cell>
          <cell r="C176" t="str">
            <v>M3</v>
          </cell>
          <cell r="D176">
            <v>31.68</v>
          </cell>
        </row>
        <row r="177">
          <cell r="A177">
            <v>20135</v>
          </cell>
          <cell r="B177" t="str">
            <v>PERFIS 8"  -  I</v>
          </cell>
          <cell r="C177" t="str">
            <v>M</v>
          </cell>
          <cell r="D177">
            <v>54.53</v>
          </cell>
        </row>
        <row r="178">
          <cell r="A178">
            <v>20136</v>
          </cell>
          <cell r="B178" t="str">
            <v>PERFIS 12" -  I</v>
          </cell>
          <cell r="C178" t="str">
            <v>M</v>
          </cell>
          <cell r="D178">
            <v>120.79</v>
          </cell>
        </row>
        <row r="179">
          <cell r="A179">
            <v>20137</v>
          </cell>
          <cell r="B179" t="str">
            <v>PONTALETE 3" X  3" TERCEIRA</v>
          </cell>
          <cell r="C179" t="str">
            <v>M</v>
          </cell>
          <cell r="D179">
            <v>1.8</v>
          </cell>
        </row>
        <row r="180">
          <cell r="A180">
            <v>20138</v>
          </cell>
          <cell r="B180" t="str">
            <v>PONTALETE DE PINHO 3" X 3"</v>
          </cell>
          <cell r="C180" t="str">
            <v>M</v>
          </cell>
          <cell r="D180">
            <v>1.8</v>
          </cell>
        </row>
        <row r="181">
          <cell r="A181">
            <v>20139</v>
          </cell>
          <cell r="B181" t="str">
            <v>POSTE DE MADEIRA</v>
          </cell>
          <cell r="C181" t="str">
            <v>M3</v>
          </cell>
          <cell r="D181">
            <v>750</v>
          </cell>
        </row>
        <row r="182">
          <cell r="A182">
            <v>20140</v>
          </cell>
          <cell r="B182" t="str">
            <v>PLASTIMENT VZ LIQUIDO</v>
          </cell>
          <cell r="C182" t="str">
            <v>KG</v>
          </cell>
          <cell r="D182">
            <v>3.39</v>
          </cell>
        </row>
        <row r="183">
          <cell r="A183">
            <v>20141</v>
          </cell>
          <cell r="B183" t="str">
            <v>PRANCHAO 2" X 9"</v>
          </cell>
          <cell r="C183" t="str">
            <v>M</v>
          </cell>
          <cell r="D183">
            <v>8.57</v>
          </cell>
        </row>
        <row r="184">
          <cell r="A184">
            <v>20142</v>
          </cell>
          <cell r="B184" t="str">
            <v>PREGOS</v>
          </cell>
          <cell r="C184" t="str">
            <v>KG</v>
          </cell>
          <cell r="D184">
            <v>3.2</v>
          </cell>
        </row>
        <row r="185">
          <cell r="A185">
            <v>20143</v>
          </cell>
          <cell r="B185" t="str">
            <v>PREGOS 18 X 30</v>
          </cell>
          <cell r="C185" t="str">
            <v>KG</v>
          </cell>
          <cell r="D185">
            <v>3.2</v>
          </cell>
        </row>
        <row r="186">
          <cell r="A186">
            <v>20144</v>
          </cell>
          <cell r="B186" t="str">
            <v>PREGOS 18 X 27 - 13 X 18 E 17 X 21</v>
          </cell>
          <cell r="C186" t="str">
            <v>KG</v>
          </cell>
          <cell r="D186">
            <v>3.2</v>
          </cell>
        </row>
        <row r="187">
          <cell r="A187">
            <v>20145</v>
          </cell>
          <cell r="B187" t="str">
            <v>PREGOS 18 X 24 A 30</v>
          </cell>
          <cell r="C187" t="str">
            <v>KG</v>
          </cell>
          <cell r="D187">
            <v>3.2</v>
          </cell>
        </row>
        <row r="188">
          <cell r="A188">
            <v>20146</v>
          </cell>
          <cell r="B188" t="str">
            <v>PRIMER</v>
          </cell>
          <cell r="C188" t="str">
            <v>L</v>
          </cell>
          <cell r="D188">
            <v>18.329999999999998</v>
          </cell>
        </row>
        <row r="189">
          <cell r="A189">
            <v>20147</v>
          </cell>
          <cell r="B189" t="str">
            <v>PRIMER EPOXI</v>
          </cell>
          <cell r="C189" t="str">
            <v>L</v>
          </cell>
          <cell r="D189">
            <v>18.329999999999998</v>
          </cell>
        </row>
        <row r="190">
          <cell r="A190">
            <v>20148</v>
          </cell>
          <cell r="B190" t="str">
            <v>QUILOWALT-HORA</v>
          </cell>
          <cell r="C190" t="str">
            <v>UN</v>
          </cell>
          <cell r="D190">
            <v>0.31</v>
          </cell>
        </row>
        <row r="191">
          <cell r="A191">
            <v>20149</v>
          </cell>
          <cell r="B191" t="str">
            <v>RECEPTACULO P/LAMPADA</v>
          </cell>
          <cell r="C191" t="str">
            <v>UN</v>
          </cell>
          <cell r="D191">
            <v>0.89</v>
          </cell>
        </row>
        <row r="192">
          <cell r="A192">
            <v>20150</v>
          </cell>
          <cell r="B192" t="str">
            <v>REGISTRO GALVANIZADO 2"</v>
          </cell>
          <cell r="C192" t="str">
            <v>UN</v>
          </cell>
          <cell r="D192">
            <v>35.299999999999997</v>
          </cell>
        </row>
        <row r="193">
          <cell r="A193">
            <v>20151</v>
          </cell>
          <cell r="B193" t="str">
            <v>REGISTRO PRESSAO BRUTO DN 3/4"</v>
          </cell>
          <cell r="C193" t="str">
            <v>UN</v>
          </cell>
          <cell r="D193">
            <v>12.31</v>
          </cell>
        </row>
        <row r="194">
          <cell r="A194">
            <v>20152</v>
          </cell>
          <cell r="B194" t="str">
            <v>RIPA 4 X 1.5CM</v>
          </cell>
          <cell r="C194" t="str">
            <v>M</v>
          </cell>
          <cell r="D194">
            <v>0.61</v>
          </cell>
        </row>
        <row r="195">
          <cell r="A195">
            <v>20153</v>
          </cell>
          <cell r="B195" t="str">
            <v>RIPAS DE PEROBA 5 X 1.5CM</v>
          </cell>
          <cell r="C195" t="str">
            <v>M</v>
          </cell>
          <cell r="D195">
            <v>0.76</v>
          </cell>
        </row>
        <row r="196">
          <cell r="A196">
            <v>20154</v>
          </cell>
          <cell r="B196" t="str">
            <v>SAIBRO</v>
          </cell>
          <cell r="C196" t="str">
            <v>M3</v>
          </cell>
          <cell r="D196">
            <v>18</v>
          </cell>
        </row>
        <row r="197">
          <cell r="A197">
            <v>20155</v>
          </cell>
          <cell r="B197" t="str">
            <v>SARRAFOS</v>
          </cell>
          <cell r="C197" t="str">
            <v>M</v>
          </cell>
          <cell r="D197">
            <v>0.45</v>
          </cell>
        </row>
        <row r="198">
          <cell r="A198">
            <v>20156</v>
          </cell>
          <cell r="B198" t="str">
            <v>SARRAFO DE 1" X  4"</v>
          </cell>
          <cell r="C198" t="str">
            <v>M</v>
          </cell>
          <cell r="D198">
            <v>0.45</v>
          </cell>
        </row>
        <row r="199">
          <cell r="A199">
            <v>20157</v>
          </cell>
          <cell r="B199" t="str">
            <v>SARRAFO DE 10 X 2.5CM</v>
          </cell>
          <cell r="C199" t="str">
            <v>M</v>
          </cell>
          <cell r="D199">
            <v>0.45</v>
          </cell>
        </row>
        <row r="200">
          <cell r="A200">
            <v>20158</v>
          </cell>
          <cell r="B200" t="str">
            <v>SARRAFO DE 2.5 X 4</v>
          </cell>
          <cell r="C200" t="str">
            <v>M</v>
          </cell>
          <cell r="D200">
            <v>0.45</v>
          </cell>
        </row>
        <row r="201">
          <cell r="A201">
            <v>20159</v>
          </cell>
          <cell r="B201" t="str">
            <v>SARRAFO DE PINHO DE 4" X  1"</v>
          </cell>
          <cell r="C201" t="str">
            <v>M</v>
          </cell>
          <cell r="D201">
            <v>0.45</v>
          </cell>
        </row>
        <row r="202">
          <cell r="A202">
            <v>20160</v>
          </cell>
          <cell r="B202" t="str">
            <v>SIFAO PLASTICO P/ LAVATORIO</v>
          </cell>
          <cell r="C202" t="str">
            <v>UN</v>
          </cell>
          <cell r="D202">
            <v>5</v>
          </cell>
        </row>
        <row r="203">
          <cell r="A203">
            <v>20161</v>
          </cell>
          <cell r="B203" t="str">
            <v>SILICONE</v>
          </cell>
          <cell r="C203" t="str">
            <v>L</v>
          </cell>
          <cell r="D203">
            <v>5.83</v>
          </cell>
        </row>
        <row r="204">
          <cell r="A204">
            <v>20162</v>
          </cell>
          <cell r="B204" t="str">
            <v>SOLVENTE</v>
          </cell>
          <cell r="C204" t="str">
            <v>L</v>
          </cell>
          <cell r="D204">
            <v>2.89</v>
          </cell>
        </row>
        <row r="205">
          <cell r="A205">
            <v>20163</v>
          </cell>
          <cell r="B205" t="str">
            <v>TABUA 30 X 4CM</v>
          </cell>
          <cell r="C205" t="str">
            <v>M</v>
          </cell>
          <cell r="D205">
            <v>2.5</v>
          </cell>
        </row>
        <row r="206">
          <cell r="A206">
            <v>20164</v>
          </cell>
          <cell r="B206" t="str">
            <v>TABUA 0.3 X 3.0M   1" X 12"</v>
          </cell>
          <cell r="C206" t="str">
            <v>UN</v>
          </cell>
          <cell r="D206">
            <v>7.5</v>
          </cell>
        </row>
        <row r="207">
          <cell r="A207">
            <v>20165</v>
          </cell>
          <cell r="B207" t="str">
            <v>TABUA 1" X 9"</v>
          </cell>
          <cell r="C207" t="str">
            <v>M2</v>
          </cell>
          <cell r="D207">
            <v>8.4</v>
          </cell>
        </row>
        <row r="208">
          <cell r="A208">
            <v>20166</v>
          </cell>
          <cell r="B208" t="str">
            <v>TABUA DE PINHO E=2,5CM L=30CM 1"X12" DE 3A P/CONST</v>
          </cell>
          <cell r="C208" t="str">
            <v>M</v>
          </cell>
          <cell r="D208">
            <v>2.5</v>
          </cell>
        </row>
        <row r="209">
          <cell r="A209">
            <v>20167</v>
          </cell>
          <cell r="B209" t="str">
            <v>TABUA DE PINHO E=2.5CM L=30CM 1"X12" DE 3A P/CONST</v>
          </cell>
          <cell r="C209" t="str">
            <v>M</v>
          </cell>
          <cell r="D209">
            <v>2.5</v>
          </cell>
        </row>
        <row r="210">
          <cell r="A210">
            <v>20168</v>
          </cell>
          <cell r="B210" t="str">
            <v>TABUA DE PINHO E=2,5CM L=30CM 1"X12" DE 3A P/CONST</v>
          </cell>
          <cell r="C210" t="str">
            <v>M</v>
          </cell>
          <cell r="D210">
            <v>2.5</v>
          </cell>
        </row>
        <row r="211">
          <cell r="A211">
            <v>20169</v>
          </cell>
          <cell r="B211" t="str">
            <v>TABUA DE PINHO E=2,5CM L=30CM 1"X12" DE 3A P/CONST</v>
          </cell>
          <cell r="C211" t="str">
            <v>M</v>
          </cell>
          <cell r="D211">
            <v>2.5</v>
          </cell>
        </row>
        <row r="212">
          <cell r="A212">
            <v>20170</v>
          </cell>
          <cell r="B212" t="str">
            <v>TOCOS DE MADEIRA</v>
          </cell>
          <cell r="C212" t="str">
            <v>UN</v>
          </cell>
          <cell r="D212">
            <v>0.36</v>
          </cell>
        </row>
        <row r="213">
          <cell r="A213">
            <v>20171</v>
          </cell>
          <cell r="B213" t="str">
            <v>T PVC DN 100</v>
          </cell>
          <cell r="C213" t="str">
            <v>UN</v>
          </cell>
          <cell r="D213">
            <v>3.48</v>
          </cell>
        </row>
        <row r="214">
          <cell r="A214">
            <v>20172</v>
          </cell>
          <cell r="B214" t="str">
            <v>TELA DE ARAME GALVANIZADO N. 12 MALHA 2"</v>
          </cell>
          <cell r="C214" t="str">
            <v>M2</v>
          </cell>
          <cell r="D214">
            <v>7.6</v>
          </cell>
        </row>
        <row r="215">
          <cell r="A215">
            <v>20173</v>
          </cell>
          <cell r="B215" t="str">
            <v>TELHA CANALETE 49 COMPRIMENTO= 4,0 M</v>
          </cell>
          <cell r="C215" t="str">
            <v>M2</v>
          </cell>
          <cell r="D215">
            <v>30.62</v>
          </cell>
        </row>
        <row r="216">
          <cell r="A216">
            <v>20174</v>
          </cell>
          <cell r="B216" t="str">
            <v>TELHA CANALETE 90 COMPRIMENTO= 6,0 M</v>
          </cell>
          <cell r="C216" t="str">
            <v>M2</v>
          </cell>
          <cell r="D216">
            <v>22.47</v>
          </cell>
        </row>
        <row r="217">
          <cell r="A217">
            <v>20175</v>
          </cell>
          <cell r="B217" t="str">
            <v>TELHA ONDULADA 6MM DIM.= 1,10 X 2,40 M</v>
          </cell>
          <cell r="C217" t="str">
            <v>M2</v>
          </cell>
          <cell r="D217">
            <v>9.1199999999999992</v>
          </cell>
        </row>
        <row r="218">
          <cell r="A218">
            <v>20176</v>
          </cell>
          <cell r="B218" t="str">
            <v>TELHA VOGATEX 2.44 X 0.50M</v>
          </cell>
          <cell r="C218" t="str">
            <v>UN</v>
          </cell>
          <cell r="D218">
            <v>5.85</v>
          </cell>
        </row>
        <row r="219">
          <cell r="A219">
            <v>20177</v>
          </cell>
          <cell r="B219" t="str">
            <v>TERRA VEGETAL</v>
          </cell>
          <cell r="C219" t="str">
            <v>M3</v>
          </cell>
          <cell r="D219">
            <v>5.83</v>
          </cell>
        </row>
        <row r="220">
          <cell r="A220">
            <v>20178</v>
          </cell>
          <cell r="B220" t="str">
            <v>TIJOLO FURADO 18 X 18 CM</v>
          </cell>
          <cell r="C220" t="str">
            <v>UN</v>
          </cell>
          <cell r="D220">
            <v>0.13</v>
          </cell>
        </row>
        <row r="221">
          <cell r="A221">
            <v>20179</v>
          </cell>
          <cell r="B221" t="str">
            <v>TIJOLO MACICO 19X9X5 CM</v>
          </cell>
          <cell r="C221" t="str">
            <v>UN</v>
          </cell>
          <cell r="D221">
            <v>7.0000000000000007E-2</v>
          </cell>
        </row>
        <row r="222">
          <cell r="A222">
            <v>20180</v>
          </cell>
          <cell r="B222" t="str">
            <v>TINTA</v>
          </cell>
          <cell r="C222" t="str">
            <v>L</v>
          </cell>
          <cell r="D222">
            <v>6.58</v>
          </cell>
        </row>
        <row r="223">
          <cell r="A223">
            <v>20181</v>
          </cell>
          <cell r="B223" t="str">
            <v>TINTA A OLEO</v>
          </cell>
          <cell r="C223" t="str">
            <v>L</v>
          </cell>
          <cell r="D223">
            <v>9.7200000000000006</v>
          </cell>
        </row>
        <row r="224">
          <cell r="A224">
            <v>20182</v>
          </cell>
          <cell r="B224" t="str">
            <v>TINTA EPOXI</v>
          </cell>
          <cell r="C224" t="str">
            <v>L</v>
          </cell>
          <cell r="D224">
            <v>19.16</v>
          </cell>
        </row>
        <row r="225">
          <cell r="A225">
            <v>20183</v>
          </cell>
          <cell r="B225" t="str">
            <v>TINTA EPOXI-FUNDO</v>
          </cell>
          <cell r="C225" t="str">
            <v>L</v>
          </cell>
          <cell r="D225">
            <v>18.329999999999998</v>
          </cell>
        </row>
        <row r="226">
          <cell r="A226">
            <v>20184</v>
          </cell>
          <cell r="B226" t="str">
            <v>TINTA ESMALTE</v>
          </cell>
          <cell r="C226" t="str">
            <v>L</v>
          </cell>
          <cell r="D226">
            <v>9.7200000000000006</v>
          </cell>
        </row>
        <row r="227">
          <cell r="A227">
            <v>20185</v>
          </cell>
          <cell r="B227" t="str">
            <v>TINTA LATEX PVA</v>
          </cell>
          <cell r="C227" t="str">
            <v>L</v>
          </cell>
          <cell r="D227">
            <v>6.58</v>
          </cell>
        </row>
        <row r="228">
          <cell r="A228">
            <v>20186</v>
          </cell>
          <cell r="B228" t="str">
            <v>TINTA LATEX PVA</v>
          </cell>
          <cell r="C228" t="str">
            <v>L</v>
          </cell>
          <cell r="D228">
            <v>6.58</v>
          </cell>
        </row>
        <row r="229">
          <cell r="A229">
            <v>20187</v>
          </cell>
          <cell r="B229" t="str">
            <v>TORNEIRA P/LAVATORIO</v>
          </cell>
          <cell r="C229" t="str">
            <v>UN</v>
          </cell>
          <cell r="D229">
            <v>10.91</v>
          </cell>
        </row>
        <row r="230">
          <cell r="A230">
            <v>20188</v>
          </cell>
          <cell r="B230" t="str">
            <v>TUBO DE CONCRETO SIMPLES DN 200</v>
          </cell>
          <cell r="C230" t="str">
            <v>M</v>
          </cell>
          <cell r="D230">
            <v>9.07</v>
          </cell>
        </row>
        <row r="231">
          <cell r="A231">
            <v>20189</v>
          </cell>
          <cell r="B231" t="str">
            <v>TUBO DE CONCRETO SIMPLES DN 300</v>
          </cell>
          <cell r="C231" t="str">
            <v>M</v>
          </cell>
          <cell r="D231">
            <v>14.43</v>
          </cell>
        </row>
        <row r="232">
          <cell r="A232">
            <v>20190</v>
          </cell>
          <cell r="B232" t="str">
            <v>TUBO DE CONCRETO SIMPLES DN 400</v>
          </cell>
          <cell r="C232" t="str">
            <v>M</v>
          </cell>
          <cell r="D232">
            <v>16.43</v>
          </cell>
        </row>
        <row r="233">
          <cell r="A233">
            <v>20191</v>
          </cell>
          <cell r="B233" t="str">
            <v>TUBO DE CONCRETO SIMPLES DN 500</v>
          </cell>
          <cell r="C233" t="str">
            <v>M</v>
          </cell>
          <cell r="D233">
            <v>23.03</v>
          </cell>
        </row>
        <row r="234">
          <cell r="A234">
            <v>20192</v>
          </cell>
          <cell r="B234" t="str">
            <v>TUBO DE CONCRETO ARMADO DN 600</v>
          </cell>
          <cell r="C234" t="str">
            <v>M</v>
          </cell>
          <cell r="D234">
            <v>38.97</v>
          </cell>
        </row>
        <row r="235">
          <cell r="A235">
            <v>20193</v>
          </cell>
          <cell r="B235" t="str">
            <v>TUBO DE CONCRETO ARMADO DN 800</v>
          </cell>
          <cell r="C235" t="str">
            <v>M</v>
          </cell>
          <cell r="D235">
            <v>67.67</v>
          </cell>
        </row>
        <row r="236">
          <cell r="A236">
            <v>20194</v>
          </cell>
          <cell r="B236" t="str">
            <v>TUBO DE CONCRETO ARMADO DN 1000</v>
          </cell>
          <cell r="C236" t="str">
            <v>M</v>
          </cell>
          <cell r="D236">
            <v>87</v>
          </cell>
        </row>
        <row r="237">
          <cell r="A237">
            <v>20195</v>
          </cell>
          <cell r="B237" t="str">
            <v>TUBO DE CONCRETO ARMADO DN 1200</v>
          </cell>
          <cell r="C237" t="str">
            <v>M</v>
          </cell>
          <cell r="D237">
            <v>133.33000000000001</v>
          </cell>
        </row>
        <row r="238">
          <cell r="A238">
            <v>20196</v>
          </cell>
          <cell r="B238" t="str">
            <v>TUBO DE DESCARGA P/CAIXA D'AGUA DO VASO SANITARIO</v>
          </cell>
          <cell r="C238" t="str">
            <v>UN</v>
          </cell>
          <cell r="D238">
            <v>2.5</v>
          </cell>
        </row>
        <row r="239">
          <cell r="A239">
            <v>20197</v>
          </cell>
          <cell r="B239" t="str">
            <v>TUBO F.G. DN 3/4"</v>
          </cell>
          <cell r="C239" t="str">
            <v>M</v>
          </cell>
          <cell r="D239">
            <v>4.8</v>
          </cell>
        </row>
        <row r="240">
          <cell r="A240">
            <v>20198</v>
          </cell>
          <cell r="B240" t="str">
            <v>TUBO F.G. DN 1"</v>
          </cell>
          <cell r="C240" t="str">
            <v>M</v>
          </cell>
          <cell r="D240">
            <v>11</v>
          </cell>
        </row>
        <row r="241">
          <cell r="A241">
            <v>20199</v>
          </cell>
          <cell r="B241" t="str">
            <v>TUBO F.G. DN 1.1/4"</v>
          </cell>
          <cell r="C241" t="str">
            <v>M</v>
          </cell>
          <cell r="D241">
            <v>13.8</v>
          </cell>
        </row>
        <row r="242">
          <cell r="A242">
            <v>20200</v>
          </cell>
          <cell r="B242" t="str">
            <v>TUBO PVC DN 2"</v>
          </cell>
          <cell r="C242" t="str">
            <v>M</v>
          </cell>
          <cell r="D242">
            <v>3.04</v>
          </cell>
        </row>
        <row r="243">
          <cell r="A243">
            <v>20201</v>
          </cell>
          <cell r="B243" t="str">
            <v>TUBO PVC JS DN 25 MM</v>
          </cell>
          <cell r="C243" t="str">
            <v>M</v>
          </cell>
          <cell r="D243">
            <v>0.82</v>
          </cell>
        </row>
        <row r="244">
          <cell r="A244">
            <v>20202</v>
          </cell>
          <cell r="B244" t="str">
            <v>TUBO PVC LL DN 25MM</v>
          </cell>
          <cell r="C244" t="str">
            <v>M</v>
          </cell>
          <cell r="D244">
            <v>0.82</v>
          </cell>
        </row>
        <row r="245">
          <cell r="A245">
            <v>20203</v>
          </cell>
          <cell r="B245" t="str">
            <v>TUBO PVC  DN 100</v>
          </cell>
          <cell r="C245" t="str">
            <v>M</v>
          </cell>
          <cell r="D245">
            <v>3.1</v>
          </cell>
        </row>
        <row r="246">
          <cell r="A246">
            <v>20204</v>
          </cell>
          <cell r="B246" t="str">
            <v>TUBO PVC ESGOTO DN 100</v>
          </cell>
          <cell r="C246" t="str">
            <v>M</v>
          </cell>
          <cell r="D246">
            <v>3.1</v>
          </cell>
        </row>
        <row r="247">
          <cell r="A247">
            <v>20205</v>
          </cell>
          <cell r="B247" t="str">
            <v>TUBO CONCRETO DN 600</v>
          </cell>
          <cell r="C247" t="str">
            <v>M</v>
          </cell>
          <cell r="D247">
            <v>38</v>
          </cell>
        </row>
        <row r="248">
          <cell r="A248">
            <v>20206</v>
          </cell>
          <cell r="B248" t="str">
            <v>TUBO CONCRETO DN 800</v>
          </cell>
          <cell r="C248" t="str">
            <v>M</v>
          </cell>
          <cell r="D248">
            <v>67.2</v>
          </cell>
        </row>
        <row r="249">
          <cell r="A249">
            <v>20207</v>
          </cell>
          <cell r="B249" t="str">
            <v>TUBO TIPO PVC DN 0.80M</v>
          </cell>
          <cell r="C249" t="str">
            <v>M</v>
          </cell>
          <cell r="D249">
            <v>57.34</v>
          </cell>
        </row>
        <row r="250">
          <cell r="A250">
            <v>20208</v>
          </cell>
          <cell r="B250" t="str">
            <v>T F.G. DN  3/4"</v>
          </cell>
          <cell r="C250" t="str">
            <v>UN</v>
          </cell>
          <cell r="D250">
            <v>3</v>
          </cell>
        </row>
        <row r="251">
          <cell r="A251">
            <v>20209</v>
          </cell>
          <cell r="B251" t="str">
            <v>TRINCOS C/PORTA CADEADO MARCA PIHL (12 CM)</v>
          </cell>
          <cell r="C251" t="str">
            <v>UN</v>
          </cell>
          <cell r="D251">
            <v>1.3</v>
          </cell>
        </row>
        <row r="252">
          <cell r="A252">
            <v>20210</v>
          </cell>
          <cell r="B252" t="str">
            <v>VALVULA PLASTICA P/LAVATORIO</v>
          </cell>
          <cell r="C252" t="str">
            <v>UN</v>
          </cell>
          <cell r="D252">
            <v>0.82</v>
          </cell>
        </row>
        <row r="253">
          <cell r="A253">
            <v>20211</v>
          </cell>
          <cell r="B253" t="str">
            <v>VASO SANITARIO</v>
          </cell>
          <cell r="C253" t="str">
            <v>UN</v>
          </cell>
          <cell r="D253">
            <v>40.5</v>
          </cell>
        </row>
        <row r="254">
          <cell r="A254">
            <v>20212</v>
          </cell>
          <cell r="B254" t="str">
            <v>VERMELHAO</v>
          </cell>
          <cell r="C254" t="str">
            <v>KG</v>
          </cell>
          <cell r="D254">
            <v>7</v>
          </cell>
        </row>
        <row r="255">
          <cell r="A255">
            <v>20213</v>
          </cell>
          <cell r="B255" t="str">
            <v>VIGA DE PEROBA 6 X 12CM</v>
          </cell>
          <cell r="C255" t="str">
            <v>M</v>
          </cell>
          <cell r="D255">
            <v>3.5</v>
          </cell>
        </row>
        <row r="256">
          <cell r="A256">
            <v>20214</v>
          </cell>
          <cell r="B256" t="str">
            <v>VIGOTA EM MADEIRA: 6 X 12 CM</v>
          </cell>
          <cell r="C256" t="str">
            <v>M</v>
          </cell>
          <cell r="D256">
            <v>3.5</v>
          </cell>
        </row>
        <row r="257">
          <cell r="A257">
            <v>20215</v>
          </cell>
          <cell r="B257" t="str">
            <v>VIGOTA EM MADEIRA: 8 X 12 CM</v>
          </cell>
          <cell r="C257" t="str">
            <v>M</v>
          </cell>
          <cell r="D257">
            <v>4.67</v>
          </cell>
        </row>
        <row r="258">
          <cell r="A258">
            <v>20216</v>
          </cell>
          <cell r="B258" t="str">
            <v>ZARCAO</v>
          </cell>
          <cell r="C258" t="str">
            <v>L</v>
          </cell>
          <cell r="D258">
            <v>9.17</v>
          </cell>
        </row>
        <row r="259">
          <cell r="A259">
            <v>20217</v>
          </cell>
          <cell r="B259" t="str">
            <v>MADEIRIT 6 MM</v>
          </cell>
          <cell r="C259" t="str">
            <v>M2</v>
          </cell>
          <cell r="D259">
            <v>4.51</v>
          </cell>
        </row>
        <row r="260">
          <cell r="A260">
            <v>20218</v>
          </cell>
          <cell r="B260" t="str">
            <v>VIDROS LISO E= 3 MM</v>
          </cell>
          <cell r="C260" t="str">
            <v>M2</v>
          </cell>
          <cell r="D260">
            <v>35.5</v>
          </cell>
        </row>
        <row r="261">
          <cell r="A261">
            <v>20219</v>
          </cell>
          <cell r="B261" t="str">
            <v>HEY'DY K-11 KZ</v>
          </cell>
          <cell r="C261" t="str">
            <v>M2</v>
          </cell>
          <cell r="D261">
            <v>8</v>
          </cell>
        </row>
        <row r="262">
          <cell r="A262">
            <v>20220</v>
          </cell>
          <cell r="B262" t="str">
            <v>SONDAGEM DE TERRENO A TRADO</v>
          </cell>
          <cell r="C262" t="str">
            <v>M</v>
          </cell>
          <cell r="D262">
            <v>11.09</v>
          </cell>
        </row>
        <row r="263">
          <cell r="A263">
            <v>20221</v>
          </cell>
          <cell r="B263" t="str">
            <v>LOGOTIPO PADRAO SANEAGO</v>
          </cell>
          <cell r="C263" t="str">
            <v>UN</v>
          </cell>
          <cell r="D263">
            <v>100</v>
          </cell>
        </row>
        <row r="264">
          <cell r="A264">
            <v>20222</v>
          </cell>
          <cell r="B264" t="str">
            <v>TAMPA DE VISITA 0.7X0.7M</v>
          </cell>
          <cell r="C264" t="str">
            <v>UN</v>
          </cell>
          <cell r="D264">
            <v>48.26</v>
          </cell>
        </row>
        <row r="265">
          <cell r="A265">
            <v>20223</v>
          </cell>
          <cell r="B265" t="str">
            <v>VENTILACOES</v>
          </cell>
          <cell r="C265" t="str">
            <v>UN</v>
          </cell>
          <cell r="D265">
            <v>53.84</v>
          </cell>
        </row>
        <row r="266">
          <cell r="A266">
            <v>20224</v>
          </cell>
          <cell r="B266" t="str">
            <v>ESCADA MARINHEIRO SEM PROTECAO</v>
          </cell>
          <cell r="C266" t="str">
            <v>M</v>
          </cell>
          <cell r="D266">
            <v>18.91</v>
          </cell>
        </row>
        <row r="267">
          <cell r="A267">
            <v>20226</v>
          </cell>
          <cell r="B267" t="str">
            <v>PORTAO PADRAO SANEAGO</v>
          </cell>
          <cell r="C267" t="str">
            <v>M2</v>
          </cell>
          <cell r="D267">
            <v>80.08</v>
          </cell>
        </row>
        <row r="268">
          <cell r="A268">
            <v>20228</v>
          </cell>
          <cell r="B268" t="str">
            <v>CADASTRO DE REDES E ADUTORAS</v>
          </cell>
          <cell r="C268" t="str">
            <v>M</v>
          </cell>
          <cell r="D268">
            <v>0.28000000000000003</v>
          </cell>
        </row>
        <row r="269">
          <cell r="A269">
            <v>20229</v>
          </cell>
          <cell r="B269" t="str">
            <v>LIGACOES DOMICILIARES COM HIDROMETRO</v>
          </cell>
          <cell r="C269" t="str">
            <v>UN</v>
          </cell>
          <cell r="D269">
            <v>0</v>
          </cell>
        </row>
        <row r="270">
          <cell r="A270">
            <v>20230</v>
          </cell>
          <cell r="B270" t="str">
            <v>PLACA DE OBRA (INCLUINDO MATERIAL EXCETO MADEIRA)</v>
          </cell>
          <cell r="C270" t="str">
            <v>M2</v>
          </cell>
          <cell r="D270">
            <v>50</v>
          </cell>
        </row>
        <row r="271">
          <cell r="A271">
            <v>20231</v>
          </cell>
          <cell r="B271" t="str">
            <v>ESTACA-PRANCHA</v>
          </cell>
          <cell r="C271" t="str">
            <v>KG</v>
          </cell>
          <cell r="D271">
            <v>3.5</v>
          </cell>
        </row>
        <row r="272">
          <cell r="A272">
            <v>20232</v>
          </cell>
          <cell r="B272" t="str">
            <v>COLAR DE TOMADA PVC/PVC C/ TRAVAS DN 50</v>
          </cell>
          <cell r="C272" t="str">
            <v>UN</v>
          </cell>
          <cell r="D272">
            <v>3.75</v>
          </cell>
        </row>
        <row r="273">
          <cell r="A273">
            <v>20233</v>
          </cell>
          <cell r="B273" t="str">
            <v>REGISTRO PVC MACHO CABECA QUADRADA DN 3/4"</v>
          </cell>
          <cell r="C273" t="str">
            <v>UN</v>
          </cell>
          <cell r="D273">
            <v>6</v>
          </cell>
        </row>
        <row r="274">
          <cell r="A274">
            <v>20234</v>
          </cell>
          <cell r="B274" t="str">
            <v>ADAPTADOR P/ PEAD DN 3/4"</v>
          </cell>
          <cell r="C274" t="str">
            <v>UN</v>
          </cell>
          <cell r="D274">
            <v>1.32</v>
          </cell>
        </row>
        <row r="275">
          <cell r="A275">
            <v>20235</v>
          </cell>
          <cell r="B275" t="str">
            <v>TUBO POLIETILENO DN  20MM</v>
          </cell>
          <cell r="C275" t="str">
            <v>M</v>
          </cell>
          <cell r="D275">
            <v>1.82</v>
          </cell>
        </row>
        <row r="276">
          <cell r="A276">
            <v>20236</v>
          </cell>
          <cell r="B276" t="str">
            <v>FITA VEDA ROSCA DN 3/4" P/ 10 M</v>
          </cell>
          <cell r="C276" t="str">
            <v>UN</v>
          </cell>
          <cell r="D276">
            <v>1.45</v>
          </cell>
        </row>
        <row r="277">
          <cell r="A277">
            <v>20237</v>
          </cell>
          <cell r="B277" t="str">
            <v>KIT CAVALETE PARA LIGACAO PREDIAL</v>
          </cell>
          <cell r="C277" t="str">
            <v>UN</v>
          </cell>
          <cell r="D277">
            <v>27.5</v>
          </cell>
        </row>
        <row r="278">
          <cell r="A278">
            <v>20238</v>
          </cell>
          <cell r="B278" t="str">
            <v>HIDROMETRO LEITURA DIRETA CAP. 1,5 M3/H X 3/4"</v>
          </cell>
          <cell r="C278" t="str">
            <v>UN</v>
          </cell>
          <cell r="D278">
            <v>45.48</v>
          </cell>
        </row>
        <row r="279">
          <cell r="A279">
            <v>20239</v>
          </cell>
          <cell r="B279" t="str">
            <v>TUBO DE CONCRETO TIPO PV 0 = 1.0 M  H = 0.50 M</v>
          </cell>
          <cell r="C279" t="str">
            <v>UN</v>
          </cell>
          <cell r="D279">
            <v>34.17</v>
          </cell>
        </row>
        <row r="280">
          <cell r="A280">
            <v>20240</v>
          </cell>
          <cell r="B280" t="str">
            <v>TUBO DE CONCRETO TIPO PV 0 = 0.60 M H = 0.40 M</v>
          </cell>
          <cell r="C280" t="str">
            <v>UN</v>
          </cell>
          <cell r="D280">
            <v>16.45</v>
          </cell>
        </row>
        <row r="281">
          <cell r="A281">
            <v>20241</v>
          </cell>
          <cell r="B281" t="str">
            <v>PERFIL I 10"</v>
          </cell>
          <cell r="C281" t="str">
            <v>M</v>
          </cell>
          <cell r="D281">
            <v>1.99</v>
          </cell>
        </row>
        <row r="282">
          <cell r="A282">
            <v>20242</v>
          </cell>
          <cell r="B282" t="str">
            <v>PERFIL H 6"</v>
          </cell>
          <cell r="C282" t="str">
            <v>M</v>
          </cell>
          <cell r="D282">
            <v>1.99</v>
          </cell>
        </row>
        <row r="283">
          <cell r="A283">
            <v>20243</v>
          </cell>
          <cell r="B283" t="str">
            <v>TUBO METALICO EQUIPADO</v>
          </cell>
          <cell r="C283" t="str">
            <v>KG</v>
          </cell>
          <cell r="D283">
            <v>0.55000000000000004</v>
          </cell>
        </row>
        <row r="284">
          <cell r="A284">
            <v>20244</v>
          </cell>
          <cell r="B284" t="str">
            <v>GASOLINA</v>
          </cell>
          <cell r="C284" t="str">
            <v>L</v>
          </cell>
          <cell r="D284">
            <v>1.89</v>
          </cell>
        </row>
        <row r="285">
          <cell r="A285">
            <v>20245</v>
          </cell>
          <cell r="B285" t="str">
            <v>ALCOOL</v>
          </cell>
          <cell r="C285" t="str">
            <v>L</v>
          </cell>
          <cell r="D285">
            <v>1.45</v>
          </cell>
        </row>
        <row r="286">
          <cell r="A286">
            <v>20246</v>
          </cell>
          <cell r="B286" t="str">
            <v>OLEO DIESEL</v>
          </cell>
          <cell r="C286" t="str">
            <v>L</v>
          </cell>
          <cell r="D286">
            <v>1.49</v>
          </cell>
        </row>
        <row r="287">
          <cell r="A287">
            <v>20247</v>
          </cell>
          <cell r="B287" t="str">
            <v>OLEO E LUBRIFICACAO PARA CARRO DE PASSEIO</v>
          </cell>
          <cell r="C287" t="str">
            <v>L</v>
          </cell>
          <cell r="D287">
            <v>0</v>
          </cell>
        </row>
        <row r="288">
          <cell r="A288">
            <v>20248</v>
          </cell>
          <cell r="B288" t="str">
            <v>OLEO E LUBRIFICANTE PARA CAMINHOES</v>
          </cell>
          <cell r="C288" t="str">
            <v>L</v>
          </cell>
          <cell r="D288">
            <v>6.5</v>
          </cell>
        </row>
        <row r="289">
          <cell r="A289">
            <v>20249</v>
          </cell>
          <cell r="B289" t="str">
            <v>PNEUS PARA CARRO DE PASSEIO(/1000)</v>
          </cell>
          <cell r="C289" t="str">
            <v>UN</v>
          </cell>
          <cell r="D289">
            <v>0</v>
          </cell>
        </row>
        <row r="290">
          <cell r="A290">
            <v>20250</v>
          </cell>
          <cell r="B290" t="str">
            <v>PNEUS PARA CAMINHAO MB-1214</v>
          </cell>
          <cell r="C290" t="str">
            <v>UN</v>
          </cell>
          <cell r="D290">
            <v>0</v>
          </cell>
        </row>
        <row r="291">
          <cell r="A291">
            <v>20251</v>
          </cell>
          <cell r="B291" t="str">
            <v>LUBRIFICACAO E LAVAGEM P/CARROS DE PASSEIO(/1000)</v>
          </cell>
          <cell r="C291" t="str">
            <v>UN</v>
          </cell>
          <cell r="D291">
            <v>0</v>
          </cell>
        </row>
        <row r="292">
          <cell r="A292">
            <v>20252</v>
          </cell>
          <cell r="B292" t="str">
            <v>LUBRIFICACAO E LAVAGEM PARA CAMINHOES(/1000)</v>
          </cell>
          <cell r="C292" t="str">
            <v>UN</v>
          </cell>
          <cell r="D292">
            <v>0</v>
          </cell>
        </row>
        <row r="293">
          <cell r="A293">
            <v>20253</v>
          </cell>
          <cell r="B293" t="str">
            <v>MANUTENCAO PARA CAMINHAO MB-1214(/1000)</v>
          </cell>
          <cell r="C293" t="str">
            <v>UN</v>
          </cell>
          <cell r="D293">
            <v>0</v>
          </cell>
        </row>
        <row r="294">
          <cell r="A294">
            <v>20254</v>
          </cell>
          <cell r="B294" t="str">
            <v>MANUTENCAO PARA GOL CL A GASOLINA (/1000)</v>
          </cell>
          <cell r="C294" t="str">
            <v>UN</v>
          </cell>
          <cell r="D294">
            <v>0</v>
          </cell>
        </row>
        <row r="295">
          <cell r="A295">
            <v>20255</v>
          </cell>
          <cell r="B295" t="str">
            <v>MANUTENCAO PARA GOL CL A ALCOOL(/1000)</v>
          </cell>
          <cell r="C295" t="str">
            <v>UN</v>
          </cell>
          <cell r="D295">
            <v>0</v>
          </cell>
        </row>
        <row r="296">
          <cell r="A296">
            <v>20256</v>
          </cell>
          <cell r="B296" t="str">
            <v>LICENCIAMENTO E SEGURO P/CAMINHAO MB-1214(/1000)</v>
          </cell>
          <cell r="C296" t="str">
            <v>UN</v>
          </cell>
          <cell r="D296">
            <v>0</v>
          </cell>
        </row>
        <row r="297">
          <cell r="A297">
            <v>20257</v>
          </cell>
          <cell r="B297" t="str">
            <v>LICENCIAMENTO E SEGURO P/GOL CL A GASOLINA(/1000)</v>
          </cell>
          <cell r="C297" t="str">
            <v>UN</v>
          </cell>
          <cell r="D297">
            <v>0</v>
          </cell>
        </row>
        <row r="298">
          <cell r="A298">
            <v>20258</v>
          </cell>
          <cell r="B298" t="str">
            <v>LICENCIAMENTO E SEGURO P/GOL CL A ALCOOL (/1000)</v>
          </cell>
          <cell r="C298" t="str">
            <v>UN</v>
          </cell>
          <cell r="D298">
            <v>0</v>
          </cell>
        </row>
        <row r="299">
          <cell r="A299">
            <v>20259</v>
          </cell>
          <cell r="B299" t="str">
            <v>SEGURO TOTAL P/ CAMINHAO MB-1214 (/1000)</v>
          </cell>
          <cell r="C299" t="str">
            <v>UN</v>
          </cell>
          <cell r="D299">
            <v>0</v>
          </cell>
        </row>
        <row r="300">
          <cell r="A300">
            <v>20260</v>
          </cell>
          <cell r="B300" t="str">
            <v>SEGURO TOTAL PARA GOL CL A GASOLINA (/1000)</v>
          </cell>
          <cell r="C300" t="str">
            <v>UN</v>
          </cell>
          <cell r="D300">
            <v>0</v>
          </cell>
        </row>
        <row r="301">
          <cell r="A301">
            <v>20261</v>
          </cell>
          <cell r="B301" t="str">
            <v>SEGURO TOTAL PARA GOL CL A ALCOOL (/1000)</v>
          </cell>
          <cell r="C301" t="str">
            <v>UN</v>
          </cell>
          <cell r="D301">
            <v>0</v>
          </cell>
        </row>
        <row r="302">
          <cell r="A302">
            <v>20262</v>
          </cell>
          <cell r="B302" t="str">
            <v>DEPRECIACAO PARA CAMINHAO MB-1214 (/1000)</v>
          </cell>
          <cell r="C302" t="str">
            <v>UN</v>
          </cell>
          <cell r="D302">
            <v>0</v>
          </cell>
        </row>
        <row r="303">
          <cell r="A303">
            <v>20263</v>
          </cell>
          <cell r="B303" t="str">
            <v>DEPRECIACAO PARA GOL CL A GASOLINA (/1000)</v>
          </cell>
          <cell r="C303" t="str">
            <v>UN</v>
          </cell>
          <cell r="D303">
            <v>0</v>
          </cell>
        </row>
        <row r="304">
          <cell r="A304">
            <v>20264</v>
          </cell>
          <cell r="B304" t="str">
            <v>DEPRECIACAO PARA GOL A ALCOOL (/1000)</v>
          </cell>
          <cell r="C304" t="str">
            <v>UN</v>
          </cell>
          <cell r="D304">
            <v>0</v>
          </cell>
        </row>
        <row r="305">
          <cell r="A305">
            <v>20265</v>
          </cell>
          <cell r="B305" t="str">
            <v>JUROS PARA CAMINHAO MB-1214 (/1000)</v>
          </cell>
          <cell r="C305" t="str">
            <v>UN</v>
          </cell>
          <cell r="D305">
            <v>0</v>
          </cell>
        </row>
        <row r="306">
          <cell r="A306">
            <v>20266</v>
          </cell>
          <cell r="B306" t="str">
            <v>JUROS PARA GOL CL A GASOLINA (/1000)</v>
          </cell>
          <cell r="C306" t="str">
            <v>UN</v>
          </cell>
          <cell r="D306">
            <v>0</v>
          </cell>
        </row>
        <row r="307">
          <cell r="A307">
            <v>20267</v>
          </cell>
          <cell r="B307" t="str">
            <v>JUROS PARA GOL CL A ALCOOL (/1000)</v>
          </cell>
          <cell r="C307" t="str">
            <v>UN</v>
          </cell>
          <cell r="D307">
            <v>0</v>
          </cell>
        </row>
        <row r="308">
          <cell r="A308">
            <v>20268</v>
          </cell>
          <cell r="B308" t="str">
            <v>CONE DE SINALIZACAO C/PINTURA REFLETIVA H=0,50 M</v>
          </cell>
          <cell r="C308" t="str">
            <v>UN</v>
          </cell>
          <cell r="D308">
            <v>6</v>
          </cell>
        </row>
        <row r="309">
          <cell r="A309">
            <v>20269</v>
          </cell>
          <cell r="B309" t="str">
            <v>CONE DE SINALIZACAO C/PINTURA REFLETIVA H=0,70 M</v>
          </cell>
          <cell r="C309" t="str">
            <v>UN</v>
          </cell>
          <cell r="D309">
            <v>18</v>
          </cell>
        </row>
        <row r="310">
          <cell r="A310">
            <v>20270</v>
          </cell>
          <cell r="B310" t="str">
            <v>TELHA CERAMICA TIPO FRANCESA</v>
          </cell>
          <cell r="C310" t="str">
            <v>UN</v>
          </cell>
          <cell r="D310">
            <v>0.19</v>
          </cell>
        </row>
        <row r="311">
          <cell r="A311">
            <v>20271</v>
          </cell>
          <cell r="B311" t="str">
            <v>TELHA CERAMICA TIPO PLAN</v>
          </cell>
          <cell r="C311" t="str">
            <v>UN</v>
          </cell>
          <cell r="D311">
            <v>0.19</v>
          </cell>
        </row>
        <row r="312">
          <cell r="A312">
            <v>20272</v>
          </cell>
          <cell r="B312" t="str">
            <v>CADEADO PADO OU PAPAIZ NUM. 35</v>
          </cell>
          <cell r="C312" t="str">
            <v>UN</v>
          </cell>
          <cell r="D312">
            <v>6.64</v>
          </cell>
        </row>
        <row r="313">
          <cell r="A313">
            <v>20273</v>
          </cell>
          <cell r="B313" t="str">
            <v>PORTA METALICA TIPO VENEZIANA P/QUADRO COMANDO</v>
          </cell>
          <cell r="C313" t="str">
            <v>M2</v>
          </cell>
          <cell r="D313">
            <v>175</v>
          </cell>
        </row>
        <row r="314">
          <cell r="A314">
            <v>20274</v>
          </cell>
          <cell r="B314" t="str">
            <v>TAMPA METALICA</v>
          </cell>
          <cell r="C314" t="str">
            <v>M2</v>
          </cell>
          <cell r="D314">
            <v>48.27</v>
          </cell>
        </row>
        <row r="315">
          <cell r="A315">
            <v>20282</v>
          </cell>
          <cell r="B315" t="str">
            <v>EXPLOSIVO GE-60%</v>
          </cell>
          <cell r="C315" t="str">
            <v>KG</v>
          </cell>
          <cell r="D315">
            <v>3.52</v>
          </cell>
        </row>
        <row r="316">
          <cell r="A316">
            <v>20283</v>
          </cell>
          <cell r="B316" t="str">
            <v>EXPLOSIVO TR-60%</v>
          </cell>
          <cell r="C316" t="str">
            <v>KG</v>
          </cell>
          <cell r="D316">
            <v>3.52</v>
          </cell>
        </row>
        <row r="317">
          <cell r="A317">
            <v>20284</v>
          </cell>
          <cell r="B317" t="str">
            <v>CORDEL DETONANTE</v>
          </cell>
          <cell r="C317" t="str">
            <v>M</v>
          </cell>
          <cell r="D317">
            <v>0.7</v>
          </cell>
        </row>
        <row r="318">
          <cell r="A318">
            <v>20285</v>
          </cell>
          <cell r="B318" t="str">
            <v>RETARDADOR</v>
          </cell>
          <cell r="C318" t="str">
            <v>UN</v>
          </cell>
          <cell r="D318">
            <v>7</v>
          </cell>
        </row>
        <row r="319">
          <cell r="A319">
            <v>20286</v>
          </cell>
          <cell r="B319" t="str">
            <v>ESPOLETA ELETRICA</v>
          </cell>
          <cell r="C319" t="str">
            <v>UN</v>
          </cell>
          <cell r="D319">
            <v>6.8</v>
          </cell>
        </row>
        <row r="320">
          <cell r="A320">
            <v>20287</v>
          </cell>
          <cell r="B320" t="str">
            <v>BROCAS</v>
          </cell>
          <cell r="C320" t="str">
            <v>CJ</v>
          </cell>
          <cell r="D320">
            <v>875</v>
          </cell>
        </row>
        <row r="321">
          <cell r="A321">
            <v>20291</v>
          </cell>
          <cell r="B321" t="str">
            <v>LIMP.CORTE COLC.COMP.CASC.IMPRIM.COLOC.CAPA ASFAL.</v>
          </cell>
          <cell r="C321" t="str">
            <v>M2</v>
          </cell>
          <cell r="D321">
            <v>29.16</v>
          </cell>
        </row>
        <row r="322">
          <cell r="A322">
            <v>20292</v>
          </cell>
          <cell r="B322" t="str">
            <v>REPOS. ASFALT.(REMENDO PAV.EST.+PRE-MIST. A FRIO)</v>
          </cell>
          <cell r="C322" t="str">
            <v>M2</v>
          </cell>
          <cell r="D322">
            <v>19.100000000000001</v>
          </cell>
        </row>
        <row r="323">
          <cell r="A323">
            <v>20293</v>
          </cell>
          <cell r="B323" t="str">
            <v>REPOS.ASFALT.(REM.PAV.EST.+TRAT.SUP. FRIO SIMPLES)</v>
          </cell>
          <cell r="C323" t="str">
            <v>M2</v>
          </cell>
          <cell r="D323">
            <v>12.73</v>
          </cell>
        </row>
        <row r="324">
          <cell r="A324">
            <v>20294</v>
          </cell>
          <cell r="B324" t="str">
            <v>REP.ASF.(REM.PAV.EST.+TRAT.SUP.FRIO S.+ CAPA SEL.)</v>
          </cell>
          <cell r="C324" t="str">
            <v>M2</v>
          </cell>
          <cell r="D324">
            <v>13.53</v>
          </cell>
        </row>
        <row r="325">
          <cell r="A325">
            <v>20295</v>
          </cell>
          <cell r="B325" t="str">
            <v>REPOS.ASFALT.(REM.PAV.EST.+ TRAT.SUP.A FRIO DUPLO)</v>
          </cell>
          <cell r="C325" t="str">
            <v>M2</v>
          </cell>
          <cell r="D325">
            <v>15.11</v>
          </cell>
        </row>
        <row r="326">
          <cell r="A326">
            <v>20296</v>
          </cell>
          <cell r="B326" t="str">
            <v>REP.ASF.(REM.PAV.EST.+TRAT.SUP.FRIO D.+ CAPA SEL.)</v>
          </cell>
          <cell r="C326" t="str">
            <v>M2</v>
          </cell>
          <cell r="D326">
            <v>15.92</v>
          </cell>
        </row>
        <row r="327">
          <cell r="A327">
            <v>20298</v>
          </cell>
          <cell r="B327" t="str">
            <v>VITLASTIC</v>
          </cell>
          <cell r="C327" t="str">
            <v>M2</v>
          </cell>
          <cell r="D327">
            <v>18.73</v>
          </cell>
        </row>
        <row r="328">
          <cell r="A328">
            <v>20299</v>
          </cell>
          <cell r="B328" t="str">
            <v>TAMPONAMENTO</v>
          </cell>
          <cell r="C328" t="str">
            <v>M2</v>
          </cell>
          <cell r="D328">
            <v>3.05</v>
          </cell>
        </row>
        <row r="329">
          <cell r="A329">
            <v>20301</v>
          </cell>
          <cell r="B329" t="str">
            <v>MANTA BUTILICA</v>
          </cell>
          <cell r="C329" t="str">
            <v>M2</v>
          </cell>
          <cell r="D329">
            <v>36.36</v>
          </cell>
        </row>
        <row r="330">
          <cell r="A330">
            <v>20302</v>
          </cell>
          <cell r="B330" t="str">
            <v>TINTA VERNIZ</v>
          </cell>
          <cell r="C330" t="str">
            <v>L</v>
          </cell>
          <cell r="D330">
            <v>7.22</v>
          </cell>
        </row>
        <row r="331">
          <cell r="A331">
            <v>20303</v>
          </cell>
          <cell r="B331" t="str">
            <v>TINTA GRAFITE</v>
          </cell>
          <cell r="C331" t="str">
            <v>L</v>
          </cell>
          <cell r="D331">
            <v>6.53</v>
          </cell>
        </row>
        <row r="332">
          <cell r="A332">
            <v>20319</v>
          </cell>
          <cell r="B332" t="str">
            <v>LASTRO DE CASCALHO</v>
          </cell>
          <cell r="C332" t="str">
            <v>M3</v>
          </cell>
          <cell r="D332">
            <v>21.54</v>
          </cell>
        </row>
        <row r="333">
          <cell r="A333">
            <v>21000</v>
          </cell>
          <cell r="B333" t="str">
            <v>MANUSEIOS E TRANSPORTES DIVERSOS</v>
          </cell>
          <cell r="D333">
            <v>0</v>
          </cell>
        </row>
        <row r="334">
          <cell r="A334">
            <v>21001</v>
          </cell>
          <cell r="B334" t="str">
            <v>CTD PVC</v>
          </cell>
          <cell r="C334" t="str">
            <v>KG</v>
          </cell>
          <cell r="D334">
            <v>0.01</v>
          </cell>
        </row>
        <row r="335">
          <cell r="A335">
            <v>21002</v>
          </cell>
          <cell r="B335" t="str">
            <v>CTD FERRO FUNDIDO</v>
          </cell>
          <cell r="C335" t="str">
            <v>KG</v>
          </cell>
          <cell r="D335">
            <v>0.02</v>
          </cell>
        </row>
        <row r="336">
          <cell r="A336">
            <v>21003</v>
          </cell>
          <cell r="B336" t="str">
            <v>VINICOLA</v>
          </cell>
          <cell r="C336" t="str">
            <v>KG</v>
          </cell>
          <cell r="D336">
            <v>8.33</v>
          </cell>
        </row>
        <row r="337">
          <cell r="A337">
            <v>21004</v>
          </cell>
          <cell r="B337" t="str">
            <v>PISO VINILICO (PAVIFLEX) E = 2 MM</v>
          </cell>
          <cell r="C337" t="str">
            <v>M2</v>
          </cell>
          <cell r="D337">
            <v>24.3</v>
          </cell>
        </row>
        <row r="338">
          <cell r="A338">
            <v>21005</v>
          </cell>
          <cell r="B338" t="str">
            <v>PISO VINILICO (PAVIFLEX) E = 3 MM</v>
          </cell>
          <cell r="C338" t="str">
            <v>M2</v>
          </cell>
          <cell r="D338">
            <v>24.3</v>
          </cell>
        </row>
        <row r="339">
          <cell r="A339">
            <v>21006</v>
          </cell>
          <cell r="B339" t="str">
            <v>CASCOLA</v>
          </cell>
          <cell r="C339" t="str">
            <v>KG</v>
          </cell>
          <cell r="D339">
            <v>8.33</v>
          </cell>
        </row>
        <row r="340">
          <cell r="A340">
            <v>21007</v>
          </cell>
          <cell r="B340" t="str">
            <v>PLACA DE BORRACHA ANTIDERRAPANTE E = 3 MM</v>
          </cell>
          <cell r="C340" t="str">
            <v>M2</v>
          </cell>
          <cell r="D340">
            <v>22.7</v>
          </cell>
        </row>
        <row r="341">
          <cell r="A341">
            <v>21008</v>
          </cell>
          <cell r="B341" t="str">
            <v>PLACA DE BORRACHA E = 13 MM</v>
          </cell>
          <cell r="C341" t="str">
            <v>M2</v>
          </cell>
          <cell r="D341">
            <v>22.7</v>
          </cell>
        </row>
        <row r="342">
          <cell r="A342">
            <v>21009</v>
          </cell>
          <cell r="B342" t="str">
            <v>PLACA DE BORRACHA E = 15 MM</v>
          </cell>
          <cell r="C342" t="str">
            <v>M2</v>
          </cell>
          <cell r="D342">
            <v>22.7</v>
          </cell>
        </row>
        <row r="343">
          <cell r="A343">
            <v>21010</v>
          </cell>
          <cell r="B343" t="str">
            <v>CONCRETO PRE MISTURADO FCK 13.5 MPA (INCL.LANCAM.)</v>
          </cell>
          <cell r="C343" t="str">
            <v>M3</v>
          </cell>
          <cell r="D343">
            <v>190</v>
          </cell>
        </row>
        <row r="344">
          <cell r="A344">
            <v>21011</v>
          </cell>
          <cell r="B344" t="str">
            <v>CONCRETO PRE MISTURADO FCK 15.0 MPA (INCL.LANCAM.)</v>
          </cell>
          <cell r="C344" t="str">
            <v>M3</v>
          </cell>
          <cell r="D344">
            <v>198</v>
          </cell>
        </row>
        <row r="345">
          <cell r="A345">
            <v>21012</v>
          </cell>
          <cell r="B345" t="str">
            <v>CONCRETO PRE MISTURADO FCK 18.0 MPA (INCL.LANCAM.)</v>
          </cell>
          <cell r="C345" t="str">
            <v>M3</v>
          </cell>
          <cell r="D345">
            <v>210</v>
          </cell>
        </row>
        <row r="346">
          <cell r="A346">
            <v>21013</v>
          </cell>
          <cell r="B346" t="str">
            <v>BOMBEAMENTO DE CONCRETO</v>
          </cell>
          <cell r="C346" t="str">
            <v>M3</v>
          </cell>
          <cell r="D346">
            <v>15</v>
          </cell>
        </row>
        <row r="347">
          <cell r="A347">
            <v>21014</v>
          </cell>
          <cell r="B347" t="str">
            <v>CONCRETO PRE-MIST. BOMBEAVEL FCK=15,0 MPA SLUMP=10</v>
          </cell>
          <cell r="C347" t="str">
            <v>M3</v>
          </cell>
          <cell r="D347">
            <v>203</v>
          </cell>
        </row>
        <row r="348">
          <cell r="A348">
            <v>21015</v>
          </cell>
          <cell r="B348" t="str">
            <v>VIGA DE CONCRETO PRE MOLDADA P/ LAJE (VOLTERRANA)</v>
          </cell>
          <cell r="C348" t="str">
            <v>M</v>
          </cell>
          <cell r="D348">
            <v>3.36</v>
          </cell>
        </row>
        <row r="349">
          <cell r="A349">
            <v>21016</v>
          </cell>
          <cell r="B349" t="str">
            <v>PINTURA P/PLACA DE ADVERTENCIA 1,0X0,40 M</v>
          </cell>
          <cell r="C349" t="str">
            <v>UN</v>
          </cell>
          <cell r="D349">
            <v>25</v>
          </cell>
        </row>
        <row r="350">
          <cell r="A350">
            <v>21017</v>
          </cell>
          <cell r="B350" t="str">
            <v>FERRAGEM 0=1/2" P/CAVALETE DA PLACA DE ADVERTENCIA</v>
          </cell>
          <cell r="C350" t="str">
            <v>KG</v>
          </cell>
          <cell r="D350">
            <v>1.99</v>
          </cell>
        </row>
        <row r="351">
          <cell r="A351">
            <v>21018</v>
          </cell>
          <cell r="B351" t="str">
            <v>CHAPA METALICA N. 20 P/PLACA DE ADVERTENCIA</v>
          </cell>
          <cell r="C351" t="str">
            <v>M2</v>
          </cell>
          <cell r="D351">
            <v>19.41</v>
          </cell>
        </row>
        <row r="352">
          <cell r="A352">
            <v>21019</v>
          </cell>
          <cell r="B352" t="str">
            <v>PARAFUSO 5/16"X3/4" C/PORCA E ARRUELA P/PLACA ADV.</v>
          </cell>
          <cell r="C352" t="str">
            <v>UN</v>
          </cell>
          <cell r="D352">
            <v>0.1</v>
          </cell>
        </row>
        <row r="353">
          <cell r="A353">
            <v>21103</v>
          </cell>
          <cell r="B353" t="str">
            <v>BOMBEAMENTO DE CONCRETO</v>
          </cell>
          <cell r="C353" t="str">
            <v>M3</v>
          </cell>
          <cell r="D353">
            <v>15</v>
          </cell>
        </row>
        <row r="354">
          <cell r="A354">
            <v>21104</v>
          </cell>
          <cell r="B354" t="str">
            <v>ESCAVACAO MEC. SOLO-MOLE DE 4.0 A 6.0 M</v>
          </cell>
          <cell r="C354" t="str">
            <v>M3</v>
          </cell>
          <cell r="D354">
            <v>0</v>
          </cell>
        </row>
        <row r="355">
          <cell r="A355">
            <v>21105</v>
          </cell>
          <cell r="B355" t="str">
            <v>TELA DE ACO GALVANIZADO CA-60-B</v>
          </cell>
          <cell r="C355" t="str">
            <v>M2</v>
          </cell>
          <cell r="D355">
            <v>7.6</v>
          </cell>
        </row>
        <row r="356">
          <cell r="A356">
            <v>21106</v>
          </cell>
          <cell r="B356" t="str">
            <v>SONDAGEM DE TERRENO SPT</v>
          </cell>
          <cell r="C356" t="str">
            <v>M</v>
          </cell>
          <cell r="D356">
            <v>23.22</v>
          </cell>
        </row>
        <row r="357">
          <cell r="A357">
            <v>21107</v>
          </cell>
          <cell r="B357" t="str">
            <v>LAUDO TECNICO (SONDAGEM DO TERRENO)</v>
          </cell>
          <cell r="C357" t="str">
            <v>UN</v>
          </cell>
          <cell r="D357">
            <v>215.53</v>
          </cell>
        </row>
        <row r="358">
          <cell r="A358">
            <v>21108</v>
          </cell>
          <cell r="B358" t="str">
            <v>SONDAGEM DE TERRENO (TX. INST.TRANSP.MOD. DESMOB.)</v>
          </cell>
          <cell r="C358" t="str">
            <v>UN</v>
          </cell>
          <cell r="D358">
            <v>348.33</v>
          </cell>
        </row>
        <row r="359">
          <cell r="A359">
            <v>21109</v>
          </cell>
          <cell r="B359" t="str">
            <v>TINTA CORALPAR P/PINTURA EM CONC. APARENTE(LT 18L)</v>
          </cell>
          <cell r="C359" t="str">
            <v>LT</v>
          </cell>
          <cell r="D359">
            <v>5.83</v>
          </cell>
        </row>
        <row r="360">
          <cell r="A360">
            <v>21110</v>
          </cell>
          <cell r="B360" t="str">
            <v>CX.P/REG.&lt;=200 TUBO CON.,900,600,LJ.RD,A.TP.(M+M0)</v>
          </cell>
          <cell r="C360" t="str">
            <v>UN</v>
          </cell>
          <cell r="D360">
            <v>0</v>
          </cell>
        </row>
        <row r="361">
          <cell r="A361">
            <v>21111</v>
          </cell>
          <cell r="B361" t="str">
            <v>CX.P/REG.&lt;=200 TUBO CON.,900,600,LJ.RD,A.TP(SO M0)</v>
          </cell>
          <cell r="C361" t="str">
            <v>UN</v>
          </cell>
          <cell r="D361">
            <v>0</v>
          </cell>
        </row>
        <row r="362">
          <cell r="A362">
            <v>21112</v>
          </cell>
          <cell r="B362" t="str">
            <v>CX.P/REG.&lt;=200 TUBO CONCRETO 600,A.,TP (MAT.+M.0.)</v>
          </cell>
          <cell r="C362" t="str">
            <v>UN</v>
          </cell>
          <cell r="D362">
            <v>0</v>
          </cell>
        </row>
        <row r="363">
          <cell r="A363">
            <v>21113</v>
          </cell>
          <cell r="B363" t="str">
            <v>CX.P/REG.&lt;=200 TUBO CONCRETO 600,A.,TP (SO M.0.)</v>
          </cell>
          <cell r="C363" t="str">
            <v>UN</v>
          </cell>
          <cell r="D363">
            <v>0</v>
          </cell>
        </row>
        <row r="364">
          <cell r="A364">
            <v>21114</v>
          </cell>
          <cell r="B364" t="str">
            <v>CX.P/PROT.RG/VALV TUB.DN 50MM (H=1,46M DN 900MM)</v>
          </cell>
          <cell r="C364" t="str">
            <v>UN</v>
          </cell>
          <cell r="D364">
            <v>0</v>
          </cell>
        </row>
        <row r="365">
          <cell r="A365">
            <v>21115</v>
          </cell>
          <cell r="B365" t="str">
            <v>CX.P/PROT.RG/VALV.TUB.DN 100MM (H=1,51M DN 900MM)</v>
          </cell>
          <cell r="C365" t="str">
            <v>UN</v>
          </cell>
          <cell r="D365">
            <v>0</v>
          </cell>
        </row>
        <row r="366">
          <cell r="A366">
            <v>21116</v>
          </cell>
          <cell r="B366" t="str">
            <v>CX.P/PROT.RG/VALV.TUB.DN 200MM (H=1,61M DN 900MM)</v>
          </cell>
          <cell r="C366" t="str">
            <v>UN</v>
          </cell>
          <cell r="D366">
            <v>0</v>
          </cell>
        </row>
        <row r="367">
          <cell r="A367">
            <v>21117</v>
          </cell>
          <cell r="B367" t="str">
            <v>CX.P/PROT.RG/VALV.TUB.DN 300MM (H=1,71M DN 900MM)</v>
          </cell>
          <cell r="C367" t="str">
            <v>UN</v>
          </cell>
          <cell r="D367">
            <v>0</v>
          </cell>
        </row>
        <row r="368">
          <cell r="A368">
            <v>21118</v>
          </cell>
          <cell r="B368" t="str">
            <v>CX.P/PROT.RG/VALV.TUB.DN 400MM (H=1,81M DN 900MM)</v>
          </cell>
          <cell r="C368" t="str">
            <v>UN</v>
          </cell>
          <cell r="D368">
            <v>0</v>
          </cell>
        </row>
        <row r="369">
          <cell r="A369">
            <v>21119</v>
          </cell>
          <cell r="B369" t="str">
            <v>CX.P/PROT.RG/VALV.TUB.DN 500MM (H=1,91M DN 900MM)</v>
          </cell>
          <cell r="C369" t="str">
            <v>UN</v>
          </cell>
          <cell r="D369">
            <v>0</v>
          </cell>
        </row>
        <row r="370">
          <cell r="A370">
            <v>21120</v>
          </cell>
          <cell r="B370" t="str">
            <v>CX.P/PROT.RG/VALV.TUB.DN 600MM (H=2,00M DN 900MM)</v>
          </cell>
          <cell r="C370" t="str">
            <v>UN</v>
          </cell>
          <cell r="D370">
            <v>0</v>
          </cell>
        </row>
        <row r="371">
          <cell r="A371">
            <v>21134</v>
          </cell>
          <cell r="B371" t="str">
            <v>FUNDACAO RESERV.MET.AP.CAP.30M3 INC.SERVS.PRELIMS.</v>
          </cell>
          <cell r="C371" t="str">
            <v>UN</v>
          </cell>
          <cell r="D371">
            <v>1958.31</v>
          </cell>
        </row>
        <row r="372">
          <cell r="A372">
            <v>21135</v>
          </cell>
          <cell r="B372" t="str">
            <v>FUNDACAO RESERV.MET.AP.CAP.50M3 INC.SERVS.PRELIMS.</v>
          </cell>
          <cell r="C372" t="str">
            <v>UN</v>
          </cell>
          <cell r="D372">
            <v>3142</v>
          </cell>
        </row>
        <row r="373">
          <cell r="A373">
            <v>21137</v>
          </cell>
          <cell r="B373" t="str">
            <v>FUNDACAO RESERV.MET.APOIADO CAP.100M3 INCL.S.PREL.</v>
          </cell>
          <cell r="C373" t="str">
            <v>UN</v>
          </cell>
          <cell r="D373">
            <v>5222.17</v>
          </cell>
        </row>
        <row r="374">
          <cell r="A374">
            <v>21138</v>
          </cell>
          <cell r="B374" t="str">
            <v>FUNDACAO RESERV.MET.APOIADO CAP.200M3 INCL.S.PREL.</v>
          </cell>
          <cell r="C374" t="str">
            <v>UN</v>
          </cell>
          <cell r="D374">
            <v>12533.21</v>
          </cell>
        </row>
        <row r="375">
          <cell r="A375">
            <v>21139</v>
          </cell>
          <cell r="B375" t="str">
            <v>FUNDACAO RESERV.MET.APOIADO CAP.300M3 INCL.S.PREL.</v>
          </cell>
          <cell r="C375" t="str">
            <v>UN</v>
          </cell>
          <cell r="D375">
            <v>16710.95</v>
          </cell>
        </row>
        <row r="376">
          <cell r="A376">
            <v>21141</v>
          </cell>
          <cell r="B376" t="str">
            <v>FUNDACAO RES.MET.ELEV.T.8M CAP.10M3 INC.S.PRELIMS.</v>
          </cell>
          <cell r="C376" t="str">
            <v>UN</v>
          </cell>
          <cell r="D376">
            <v>1761.61</v>
          </cell>
        </row>
        <row r="377">
          <cell r="A377">
            <v>21142</v>
          </cell>
          <cell r="B377" t="str">
            <v>FUNDACAO RES.MET.ELEV.T.8M CAP.20M3 INC.S.PRELIMS.</v>
          </cell>
          <cell r="C377" t="str">
            <v>UN</v>
          </cell>
          <cell r="D377">
            <v>3548.76</v>
          </cell>
        </row>
        <row r="378">
          <cell r="A378">
            <v>21143</v>
          </cell>
          <cell r="B378" t="str">
            <v>FUNDACAO RES.MET.ELEV.T.8M CAP.30M3 INC.S.PRELIMS.</v>
          </cell>
          <cell r="C378" t="str">
            <v>UN</v>
          </cell>
          <cell r="D378">
            <v>4416.8</v>
          </cell>
        </row>
        <row r="379">
          <cell r="A379">
            <v>21144</v>
          </cell>
          <cell r="B379" t="str">
            <v>FUNDACAO RES.MET.ELEV.T.8M CAP.50M3 INC.S.PRELIMS.</v>
          </cell>
          <cell r="C379" t="str">
            <v>UN</v>
          </cell>
          <cell r="D379">
            <v>6470.85</v>
          </cell>
        </row>
        <row r="380">
          <cell r="A380">
            <v>21145</v>
          </cell>
          <cell r="B380" t="str">
            <v>FUNDACAO RES.MET.ELEV.TOR.8M CAP.15M3 INC.SER.PREL</v>
          </cell>
          <cell r="C380" t="str">
            <v>UN</v>
          </cell>
          <cell r="D380">
            <v>3108.1</v>
          </cell>
        </row>
        <row r="381">
          <cell r="A381">
            <v>21150</v>
          </cell>
          <cell r="B381" t="str">
            <v>FUNDACAO RES.MET.ELEV.T.10M CAP.10M3 INC.S.PRELIM.</v>
          </cell>
          <cell r="C381" t="str">
            <v>UN</v>
          </cell>
          <cell r="D381">
            <v>1953.1</v>
          </cell>
        </row>
        <row r="382">
          <cell r="A382">
            <v>21151</v>
          </cell>
          <cell r="B382" t="str">
            <v>FUNDACAO RES.MET.ELEV.T.10M CAP.20M3 INC.S.PRELIM.</v>
          </cell>
          <cell r="C382" t="str">
            <v>UN</v>
          </cell>
          <cell r="D382">
            <v>3906.18</v>
          </cell>
        </row>
        <row r="383">
          <cell r="A383">
            <v>21152</v>
          </cell>
          <cell r="B383" t="str">
            <v>FUNDACAO RES.MET.ELEV.T.10M CAP.30M3 INC.S.PRELIM.</v>
          </cell>
          <cell r="C383" t="str">
            <v>UN</v>
          </cell>
          <cell r="D383">
            <v>4838.0600000000004</v>
          </cell>
        </row>
        <row r="384">
          <cell r="A384">
            <v>21153</v>
          </cell>
          <cell r="B384" t="str">
            <v>FUNDACAO RES.MET.ELEV.T.10M CAP.50M3 INC.S.PRELIM.</v>
          </cell>
          <cell r="C384" t="str">
            <v>UN</v>
          </cell>
          <cell r="D384">
            <v>7020.92</v>
          </cell>
        </row>
        <row r="385">
          <cell r="A385">
            <v>21154</v>
          </cell>
          <cell r="B385" t="str">
            <v>FUNDACAO RES.MET.ELEV.TOR.10M CAP.15M3 INC.SER.PRE</v>
          </cell>
          <cell r="C385" t="str">
            <v>UN</v>
          </cell>
          <cell r="D385">
            <v>4051.72</v>
          </cell>
        </row>
        <row r="386">
          <cell r="A386">
            <v>21158</v>
          </cell>
          <cell r="B386" t="str">
            <v>FUNDACAO FILTRO RUS.MET.PAS.LAT:R=1,5 E H=3,85 M</v>
          </cell>
          <cell r="C386" t="str">
            <v>UN</v>
          </cell>
          <cell r="D386">
            <v>3101.98</v>
          </cell>
        </row>
        <row r="387">
          <cell r="A387">
            <v>21159</v>
          </cell>
          <cell r="B387" t="str">
            <v>FUNDACAO FILTRO RUSSO MET.PAS.LAT:R=2,0 E H=3,85 M</v>
          </cell>
          <cell r="C387" t="str">
            <v>UN</v>
          </cell>
          <cell r="D387">
            <v>4456.25</v>
          </cell>
        </row>
        <row r="388">
          <cell r="A388">
            <v>21160</v>
          </cell>
          <cell r="B388" t="str">
            <v>PERFURACAO POCO TUB. PROF.INCLUSIVE ENCAMISAMENTO</v>
          </cell>
          <cell r="C388" t="str">
            <v>M</v>
          </cell>
          <cell r="D388">
            <v>193</v>
          </cell>
        </row>
        <row r="389">
          <cell r="A389">
            <v>21166</v>
          </cell>
          <cell r="B389" t="str">
            <v>ENERG.P.T.P.SUB.TEMPO (A.T.,TRANSF.,MED.E P.CONC.)</v>
          </cell>
          <cell r="C389" t="str">
            <v>VB</v>
          </cell>
          <cell r="D389">
            <v>2944.8</v>
          </cell>
        </row>
        <row r="390">
          <cell r="A390">
            <v>21167</v>
          </cell>
          <cell r="B390" t="str">
            <v>ENERG.P.T.P.PADRAO CELG (BX.TENSAO C/MEDID.CONS.)</v>
          </cell>
          <cell r="C390" t="str">
            <v>VB</v>
          </cell>
          <cell r="D390">
            <v>900</v>
          </cell>
        </row>
        <row r="391">
          <cell r="A391">
            <v>21168</v>
          </cell>
          <cell r="B391" t="str">
            <v>ENERG.P.T.P.E C.CLO.SIMP.SUB.TPO.(A.T.TRANSF.MED.)</v>
          </cell>
          <cell r="C391" t="str">
            <v>VB</v>
          </cell>
          <cell r="D391">
            <v>275.39999999999998</v>
          </cell>
        </row>
        <row r="392">
          <cell r="A392">
            <v>21169</v>
          </cell>
          <cell r="B392" t="str">
            <v>ENERG.P.T.P.E C.CLO.SIMP.P.CELG (B.T.C/MED.CONS.)</v>
          </cell>
          <cell r="C392" t="str">
            <v>VB</v>
          </cell>
          <cell r="D392">
            <v>636.34</v>
          </cell>
        </row>
        <row r="393">
          <cell r="A393">
            <v>21170</v>
          </cell>
          <cell r="B393" t="str">
            <v>ENERG.P/AREA RESERV.C/PADRAO CELG (B.T.C/MED.CONS)</v>
          </cell>
          <cell r="C393" t="str">
            <v>VB</v>
          </cell>
          <cell r="D393">
            <v>475.8</v>
          </cell>
        </row>
        <row r="394">
          <cell r="A394">
            <v>21186</v>
          </cell>
          <cell r="B394" t="str">
            <v>INST.ELET.P.T.P.INCL.QD.COMANDO C/PROTECAO TEMPO</v>
          </cell>
          <cell r="C394" t="str">
            <v>VB</v>
          </cell>
          <cell r="D394">
            <v>3444</v>
          </cell>
        </row>
        <row r="395">
          <cell r="A395">
            <v>21187</v>
          </cell>
          <cell r="B395" t="str">
            <v>INST.ELET.P.T.P.E C.CLO.SIMP.C/QD.COM.PROT.TEM.BT.</v>
          </cell>
          <cell r="C395" t="str">
            <v>VB</v>
          </cell>
          <cell r="D395">
            <v>2517.6</v>
          </cell>
        </row>
        <row r="396">
          <cell r="A396">
            <v>21188</v>
          </cell>
          <cell r="B396" t="str">
            <v>INST.ELET.CASA QUIMICA PADRAO INCL.QUADRO COMANDO</v>
          </cell>
          <cell r="C396" t="str">
            <v>VB</v>
          </cell>
          <cell r="D396">
            <v>778.8</v>
          </cell>
        </row>
        <row r="397">
          <cell r="A397">
            <v>21189</v>
          </cell>
          <cell r="B397" t="str">
            <v>INST.ELET.CASA CLORACAO PADRAO INCL.QD.COMANDO</v>
          </cell>
          <cell r="C397" t="str">
            <v>VB</v>
          </cell>
          <cell r="D397">
            <v>396</v>
          </cell>
        </row>
        <row r="398">
          <cell r="A398">
            <v>21190</v>
          </cell>
          <cell r="B398" t="str">
            <v>INST.ELET.RESERV.(LUZ PILOTO,P.-RAIOS T.FRANK.ETC)</v>
          </cell>
          <cell r="C398" t="str">
            <v>VB</v>
          </cell>
          <cell r="D398">
            <v>342</v>
          </cell>
        </row>
        <row r="399">
          <cell r="A399">
            <v>21191</v>
          </cell>
          <cell r="B399" t="str">
            <v>INST.ELET.P.T.P.E C.CLO.SIMP.C/QD.COM.PROT.TEM.AT.</v>
          </cell>
          <cell r="C399" t="str">
            <v>VB</v>
          </cell>
          <cell r="D399">
            <v>2941.2</v>
          </cell>
        </row>
        <row r="400">
          <cell r="A400">
            <v>21192</v>
          </cell>
          <cell r="B400" t="str">
            <v>INST.ELET.P/RES.(PARA-RAIOS FRANKLIN,COND.CU.ETC.)</v>
          </cell>
          <cell r="C400" t="str">
            <v>VB</v>
          </cell>
          <cell r="D400">
            <v>122.4</v>
          </cell>
        </row>
        <row r="401">
          <cell r="A401">
            <v>21206</v>
          </cell>
          <cell r="B401" t="str">
            <v>ILUMIN.EXT.P.T.P.(POSTES,LUM.,FIACOES ETC.)</v>
          </cell>
          <cell r="C401" t="str">
            <v>VB</v>
          </cell>
          <cell r="D401">
            <v>298.8</v>
          </cell>
        </row>
        <row r="402">
          <cell r="A402">
            <v>21207</v>
          </cell>
          <cell r="B402" t="str">
            <v>ILUM.EXT.P.T.P.E C.CLO.SIMP.(PTES,LUM.FIACOES ETC)</v>
          </cell>
          <cell r="C402" t="str">
            <v>VB</v>
          </cell>
          <cell r="D402">
            <v>298.8</v>
          </cell>
        </row>
        <row r="403">
          <cell r="A403">
            <v>21208</v>
          </cell>
          <cell r="B403" t="str">
            <v>ILUM.EXT.C.QUIM.PADRAO (POSTES,LUM.,FIACOES ETC.)</v>
          </cell>
          <cell r="C403" t="str">
            <v>VB</v>
          </cell>
          <cell r="D403">
            <v>298.8</v>
          </cell>
        </row>
        <row r="404">
          <cell r="A404">
            <v>21209</v>
          </cell>
          <cell r="B404" t="str">
            <v>ILUMIN.EXT.C.CLO.PADRAO (POSTES,LUM.,FIACOES ETC.)</v>
          </cell>
          <cell r="C404" t="str">
            <v>VB</v>
          </cell>
          <cell r="D404">
            <v>298.8</v>
          </cell>
        </row>
        <row r="405">
          <cell r="A405">
            <v>21217</v>
          </cell>
          <cell r="B405" t="str">
            <v>ALUMINIO P/:PERFIS, DIVISORIAS, ESQUADRIAS E TUBOS</v>
          </cell>
          <cell r="C405" t="str">
            <v>KG</v>
          </cell>
          <cell r="D405">
            <v>15.5</v>
          </cell>
        </row>
        <row r="406">
          <cell r="A406">
            <v>21219</v>
          </cell>
          <cell r="B406" t="str">
            <v>PARAFUSO ZINC.C.LISA 1/2"C=35CM ROSCA PORCA ARRUE.</v>
          </cell>
          <cell r="C406" t="str">
            <v>UN</v>
          </cell>
          <cell r="D406">
            <v>1.85</v>
          </cell>
        </row>
        <row r="407">
          <cell r="A407">
            <v>21220</v>
          </cell>
          <cell r="B407" t="str">
            <v>PARAFUSO C.CHATA FENDA 3/16"C=5/8"E ROSCA SOBERBA</v>
          </cell>
          <cell r="C407" t="str">
            <v>UN</v>
          </cell>
          <cell r="D407">
            <v>0.04</v>
          </cell>
        </row>
        <row r="408">
          <cell r="A408">
            <v>21221</v>
          </cell>
          <cell r="B408" t="str">
            <v>PORTA LISA CEDRO P/RECEBER PINTURA VERNIZ:0,6X2,1M</v>
          </cell>
          <cell r="C408" t="str">
            <v>UN</v>
          </cell>
          <cell r="D408">
            <v>45</v>
          </cell>
        </row>
        <row r="409">
          <cell r="A409">
            <v>21222</v>
          </cell>
          <cell r="B409" t="str">
            <v>PORTA LISA CEDRO P/RECEBER PINTURA VERNIZ:O,8X2,1M</v>
          </cell>
          <cell r="C409" t="str">
            <v>UN</v>
          </cell>
          <cell r="D409">
            <v>45</v>
          </cell>
        </row>
        <row r="410">
          <cell r="A410">
            <v>21223</v>
          </cell>
          <cell r="B410" t="str">
            <v>BANCADA EM GRANITINA PARA PIA OU LAVATORIO</v>
          </cell>
          <cell r="C410" t="str">
            <v>M2</v>
          </cell>
          <cell r="D410">
            <v>23</v>
          </cell>
        </row>
        <row r="411">
          <cell r="A411">
            <v>21224</v>
          </cell>
          <cell r="B411" t="str">
            <v>CUBA EM ACO INOX NUMERO 02</v>
          </cell>
          <cell r="C411" t="str">
            <v>UN</v>
          </cell>
          <cell r="D411">
            <v>56.3</v>
          </cell>
        </row>
        <row r="412">
          <cell r="A412">
            <v>21225</v>
          </cell>
          <cell r="B412" t="str">
            <v>ARMARIO DE EMBUTIR EM FORMICA</v>
          </cell>
          <cell r="C412" t="str">
            <v>M2</v>
          </cell>
          <cell r="D412">
            <v>350</v>
          </cell>
        </row>
        <row r="413">
          <cell r="A413">
            <v>21226</v>
          </cell>
          <cell r="B413" t="str">
            <v>VIGOTA EM MADEIRA: 6 X 16 CM</v>
          </cell>
          <cell r="C413" t="str">
            <v>M</v>
          </cell>
          <cell r="D413">
            <v>4.67</v>
          </cell>
        </row>
        <row r="414">
          <cell r="A414">
            <v>21228</v>
          </cell>
          <cell r="B414" t="str">
            <v>TUBOS E CONEX.INST.HIDRO-SAN.CASA QUIM.PAD.ANTIGO</v>
          </cell>
          <cell r="C414" t="str">
            <v>VB</v>
          </cell>
          <cell r="D414">
            <v>215.13</v>
          </cell>
        </row>
        <row r="415">
          <cell r="A415">
            <v>21229</v>
          </cell>
          <cell r="B415" t="str">
            <v>TUBOS E CONEX.INST.HIDRO-SAN.CASA CLOR.PAD.ANTIGO</v>
          </cell>
          <cell r="C415" t="str">
            <v>VB</v>
          </cell>
          <cell r="D415">
            <v>34.31</v>
          </cell>
        </row>
        <row r="416">
          <cell r="A416">
            <v>21300</v>
          </cell>
          <cell r="B416" t="str">
            <v>CURVA 90G MBV DN 150</v>
          </cell>
          <cell r="C416" t="str">
            <v>UN</v>
          </cell>
          <cell r="D416">
            <v>10</v>
          </cell>
        </row>
        <row r="417">
          <cell r="A417">
            <v>21301</v>
          </cell>
          <cell r="B417" t="str">
            <v>CURVA 90G MBV DN 200</v>
          </cell>
          <cell r="C417" t="str">
            <v>UN</v>
          </cell>
          <cell r="D417">
            <v>17.329999999999998</v>
          </cell>
        </row>
        <row r="418">
          <cell r="A418">
            <v>21302</v>
          </cell>
          <cell r="B418" t="str">
            <v>CURVA 90G MBV DN 250</v>
          </cell>
          <cell r="C418" t="str">
            <v>UN</v>
          </cell>
          <cell r="D418">
            <v>31.68</v>
          </cell>
        </row>
        <row r="419">
          <cell r="A419">
            <v>21303</v>
          </cell>
          <cell r="B419" t="str">
            <v>CURVA 90G MBV DN 300</v>
          </cell>
          <cell r="C419" t="str">
            <v>UN</v>
          </cell>
          <cell r="D419">
            <v>109.85</v>
          </cell>
        </row>
        <row r="420">
          <cell r="A420">
            <v>21304</v>
          </cell>
          <cell r="B420" t="str">
            <v>TE MBV DN 150</v>
          </cell>
          <cell r="C420" t="str">
            <v>UN</v>
          </cell>
          <cell r="D420">
            <v>8.2899999999999991</v>
          </cell>
        </row>
        <row r="421">
          <cell r="A421">
            <v>21305</v>
          </cell>
          <cell r="B421" t="str">
            <v>TE MBV DN 200</v>
          </cell>
          <cell r="C421" t="str">
            <v>UN</v>
          </cell>
          <cell r="D421">
            <v>11.12</v>
          </cell>
        </row>
        <row r="422">
          <cell r="A422">
            <v>21306</v>
          </cell>
          <cell r="B422" t="str">
            <v>TE MBV DN 250</v>
          </cell>
          <cell r="C422" t="str">
            <v>UN</v>
          </cell>
          <cell r="D422">
            <v>30.48</v>
          </cell>
        </row>
        <row r="423">
          <cell r="A423">
            <v>21307</v>
          </cell>
          <cell r="B423" t="str">
            <v>TE MBV DN 300</v>
          </cell>
          <cell r="C423" t="str">
            <v>UN</v>
          </cell>
          <cell r="D423">
            <v>84.74</v>
          </cell>
        </row>
        <row r="424">
          <cell r="A424">
            <v>21308</v>
          </cell>
          <cell r="B424" t="str">
            <v>GRAXA LUBRIFICANTE</v>
          </cell>
          <cell r="C424" t="str">
            <v>KG</v>
          </cell>
          <cell r="D424">
            <v>10</v>
          </cell>
        </row>
        <row r="426">
          <cell r="B426" t="str">
            <v>3000 MATERIAL HIDRAULICO</v>
          </cell>
        </row>
        <row r="428">
          <cell r="B428" t="str">
            <v>8000 EQUIPAMENTOS</v>
          </cell>
        </row>
        <row r="430">
          <cell r="A430">
            <v>80001</v>
          </cell>
          <cell r="B430" t="str">
            <v>BATE ESTACAS LEVE</v>
          </cell>
          <cell r="C430" t="str">
            <v>H</v>
          </cell>
          <cell r="D430">
            <v>25.57</v>
          </cell>
        </row>
        <row r="431">
          <cell r="A431">
            <v>80002</v>
          </cell>
          <cell r="B431" t="str">
            <v>BETONEIRA 320 L</v>
          </cell>
          <cell r="C431" t="str">
            <v>H</v>
          </cell>
          <cell r="D431">
            <v>1.81</v>
          </cell>
        </row>
        <row r="432">
          <cell r="A432">
            <v>80003</v>
          </cell>
          <cell r="B432" t="str">
            <v>BOMBA SPV 2"</v>
          </cell>
          <cell r="C432" t="str">
            <v>H</v>
          </cell>
          <cell r="D432">
            <v>1.77</v>
          </cell>
        </row>
        <row r="433">
          <cell r="A433">
            <v>80004</v>
          </cell>
          <cell r="B433" t="str">
            <v>BOMBA SPV 3"</v>
          </cell>
          <cell r="C433" t="str">
            <v>H</v>
          </cell>
          <cell r="D433">
            <v>1.88</v>
          </cell>
        </row>
        <row r="434">
          <cell r="A434">
            <v>80005</v>
          </cell>
          <cell r="B434" t="str">
            <v>CALDEIRA</v>
          </cell>
          <cell r="C434" t="str">
            <v>H</v>
          </cell>
          <cell r="D434">
            <v>10.84</v>
          </cell>
        </row>
        <row r="435">
          <cell r="A435">
            <v>80006</v>
          </cell>
          <cell r="B435" t="str">
            <v>CAMINHAO BASCULANTE</v>
          </cell>
          <cell r="C435" t="str">
            <v>H</v>
          </cell>
          <cell r="D435">
            <v>36.979999999999997</v>
          </cell>
        </row>
        <row r="436">
          <cell r="A436">
            <v>80007</v>
          </cell>
          <cell r="B436" t="str">
            <v>CAMINHAO BASCULANTE</v>
          </cell>
          <cell r="C436" t="str">
            <v>HI</v>
          </cell>
          <cell r="D436">
            <v>36.979999999999997</v>
          </cell>
        </row>
        <row r="437">
          <cell r="A437">
            <v>80008</v>
          </cell>
          <cell r="B437" t="str">
            <v>CAMINHAO BASCULANTE 5 M3</v>
          </cell>
          <cell r="C437" t="str">
            <v>H</v>
          </cell>
          <cell r="D437">
            <v>36.979999999999997</v>
          </cell>
        </row>
        <row r="438">
          <cell r="A438">
            <v>80009</v>
          </cell>
          <cell r="B438" t="str">
            <v>CAMINHAO BASCULANTE 5 M3</v>
          </cell>
          <cell r="C438" t="str">
            <v>HI</v>
          </cell>
          <cell r="D438">
            <v>36.979999999999997</v>
          </cell>
        </row>
        <row r="439">
          <cell r="A439">
            <v>80010</v>
          </cell>
          <cell r="B439" t="str">
            <v>CAMINHAO BASCULANTE MB - 1313 - 6M3</v>
          </cell>
          <cell r="C439" t="str">
            <v>H</v>
          </cell>
          <cell r="D439">
            <v>36.979999999999997</v>
          </cell>
        </row>
        <row r="440">
          <cell r="A440">
            <v>80011</v>
          </cell>
          <cell r="B440" t="str">
            <v>CAMINHAO BASCULANTE MB - 1313 - 6M3</v>
          </cell>
          <cell r="C440" t="str">
            <v>HI</v>
          </cell>
          <cell r="D440">
            <v>36.979999999999997</v>
          </cell>
        </row>
        <row r="441">
          <cell r="A441">
            <v>80012</v>
          </cell>
          <cell r="B441" t="str">
            <v>CAMINHAO CARROCERIA</v>
          </cell>
          <cell r="C441" t="str">
            <v>H</v>
          </cell>
          <cell r="D441">
            <v>30.96</v>
          </cell>
        </row>
        <row r="442">
          <cell r="A442">
            <v>80013</v>
          </cell>
          <cell r="B442" t="str">
            <v>CAMINHAO CARROCERIA (FORD F-11.000)</v>
          </cell>
          <cell r="C442" t="str">
            <v>H</v>
          </cell>
          <cell r="D442">
            <v>30.96</v>
          </cell>
        </row>
        <row r="443">
          <cell r="A443">
            <v>80014</v>
          </cell>
          <cell r="B443" t="str">
            <v>CAMINHAO CARROCERIA (FORD F-11.000) L-1313-48</v>
          </cell>
          <cell r="C443" t="str">
            <v>H</v>
          </cell>
          <cell r="D443">
            <v>30.96</v>
          </cell>
        </row>
        <row r="444">
          <cell r="A444">
            <v>80015</v>
          </cell>
          <cell r="B444" t="str">
            <v>CAMINHAO CARROCERIA 5 TON.</v>
          </cell>
          <cell r="C444" t="str">
            <v>H</v>
          </cell>
          <cell r="D444">
            <v>30.96</v>
          </cell>
        </row>
        <row r="445">
          <cell r="A445">
            <v>80016</v>
          </cell>
          <cell r="B445" t="str">
            <v>CAMINHAO CARROCERIA 7 TON.</v>
          </cell>
          <cell r="C445" t="str">
            <v>H</v>
          </cell>
          <cell r="D445">
            <v>30.96</v>
          </cell>
        </row>
        <row r="446">
          <cell r="A446">
            <v>80017</v>
          </cell>
          <cell r="B446" t="str">
            <v>CAMINHAO CARROCERIA 8 TON.</v>
          </cell>
          <cell r="C446" t="str">
            <v>H</v>
          </cell>
          <cell r="D446">
            <v>31.04</v>
          </cell>
        </row>
        <row r="447">
          <cell r="A447">
            <v>80018</v>
          </cell>
          <cell r="B447" t="str">
            <v>CAMINHAO C/MUNCK</v>
          </cell>
          <cell r="C447" t="str">
            <v>H</v>
          </cell>
          <cell r="D447">
            <v>55.83</v>
          </cell>
        </row>
        <row r="448">
          <cell r="A448">
            <v>80019</v>
          </cell>
          <cell r="B448" t="str">
            <v>CAMINHAO C/MUNCK 2 TON</v>
          </cell>
          <cell r="C448" t="str">
            <v>H</v>
          </cell>
          <cell r="D448">
            <v>55.83</v>
          </cell>
        </row>
        <row r="449">
          <cell r="A449">
            <v>80020</v>
          </cell>
          <cell r="B449" t="str">
            <v>CAMINHAO PIPA MB LK 1513</v>
          </cell>
          <cell r="C449" t="str">
            <v>H</v>
          </cell>
          <cell r="D449">
            <v>30.53</v>
          </cell>
        </row>
        <row r="450">
          <cell r="A450">
            <v>80021</v>
          </cell>
          <cell r="B450" t="str">
            <v>CAMINHAO TANQUE 6.000 L</v>
          </cell>
          <cell r="C450" t="str">
            <v>H</v>
          </cell>
          <cell r="D450">
            <v>30.53</v>
          </cell>
        </row>
        <row r="451">
          <cell r="A451">
            <v>80022</v>
          </cell>
          <cell r="B451" t="str">
            <v>CAMINHAO TANQUE 6.000 L CHEVROLET D-653</v>
          </cell>
          <cell r="C451" t="str">
            <v>H</v>
          </cell>
          <cell r="D451">
            <v>30.53</v>
          </cell>
        </row>
        <row r="452">
          <cell r="A452">
            <v>80023</v>
          </cell>
          <cell r="B452" t="str">
            <v>CAMINHAO TANQUE 6.000 L CHEVROLET D-653</v>
          </cell>
          <cell r="C452" t="str">
            <v>HI</v>
          </cell>
          <cell r="D452">
            <v>30.53</v>
          </cell>
        </row>
        <row r="453">
          <cell r="A453">
            <v>80024</v>
          </cell>
          <cell r="B453" t="str">
            <v>CAMINHAO TANQUE P/AGUA MB-1313 10.000 PIPA</v>
          </cell>
          <cell r="C453" t="str">
            <v>H</v>
          </cell>
          <cell r="D453">
            <v>30.62</v>
          </cell>
        </row>
        <row r="454">
          <cell r="A454">
            <v>80025</v>
          </cell>
          <cell r="B454" t="str">
            <v>CARREGADEIRA TIPO CLARK MICHIGAN 75-III</v>
          </cell>
          <cell r="C454" t="str">
            <v>H</v>
          </cell>
          <cell r="D454">
            <v>26.3</v>
          </cell>
        </row>
        <row r="455">
          <cell r="A455">
            <v>80026</v>
          </cell>
          <cell r="B455" t="str">
            <v>CAV. MEC. C/CARRETA DE 25 TON.</v>
          </cell>
          <cell r="C455" t="str">
            <v>H</v>
          </cell>
          <cell r="D455">
            <v>56.35</v>
          </cell>
        </row>
        <row r="456">
          <cell r="A456">
            <v>80027</v>
          </cell>
          <cell r="B456" t="str">
            <v>CONJ. OXIACETILENO</v>
          </cell>
          <cell r="C456" t="str">
            <v>H</v>
          </cell>
          <cell r="D456">
            <v>1.1499999999999999</v>
          </cell>
        </row>
        <row r="457">
          <cell r="A457">
            <v>80028</v>
          </cell>
          <cell r="B457" t="str">
            <v>COMPACTADOR CLORIZONI-SAPO T.C.</v>
          </cell>
          <cell r="C457" t="str">
            <v>H</v>
          </cell>
          <cell r="D457">
            <v>3.08</v>
          </cell>
        </row>
        <row r="458">
          <cell r="A458">
            <v>80029</v>
          </cell>
          <cell r="B458" t="str">
            <v>COMPACTADOR CM - 20</v>
          </cell>
          <cell r="C458" t="str">
            <v>H</v>
          </cell>
          <cell r="D458">
            <v>6.28</v>
          </cell>
        </row>
        <row r="459">
          <cell r="A459">
            <v>80030</v>
          </cell>
          <cell r="B459" t="str">
            <v>COMPACTADOR CM - 20 CS - 15 AGRALE</v>
          </cell>
          <cell r="C459" t="str">
            <v>H</v>
          </cell>
          <cell r="D459">
            <v>5.28</v>
          </cell>
        </row>
        <row r="460">
          <cell r="A460">
            <v>80031</v>
          </cell>
          <cell r="B460" t="str">
            <v>COMPACTADOR CS - 15 AGRALE</v>
          </cell>
          <cell r="C460" t="str">
            <v>H</v>
          </cell>
          <cell r="D460">
            <v>5.28</v>
          </cell>
        </row>
        <row r="461">
          <cell r="A461">
            <v>80032</v>
          </cell>
          <cell r="B461" t="str">
            <v>COMPACTADOR DE PLACAS VIBR.</v>
          </cell>
          <cell r="C461" t="str">
            <v>H</v>
          </cell>
          <cell r="D461">
            <v>6.28</v>
          </cell>
        </row>
        <row r="462">
          <cell r="A462">
            <v>80033</v>
          </cell>
          <cell r="B462" t="str">
            <v>COMPACTADOR DE PLACAS VIBR. CM-20</v>
          </cell>
          <cell r="C462" t="str">
            <v>H</v>
          </cell>
          <cell r="D462">
            <v>6.28</v>
          </cell>
        </row>
        <row r="463">
          <cell r="A463">
            <v>80034</v>
          </cell>
          <cell r="B463" t="str">
            <v>COMPACTADOR MYKASA - MTR - 80</v>
          </cell>
          <cell r="C463" t="str">
            <v>H</v>
          </cell>
          <cell r="D463">
            <v>6.28</v>
          </cell>
        </row>
        <row r="464">
          <cell r="A464">
            <v>80035</v>
          </cell>
          <cell r="B464" t="str">
            <v>COMPRESSOR</v>
          </cell>
          <cell r="C464" t="str">
            <v>H</v>
          </cell>
          <cell r="D464">
            <v>17.97</v>
          </cell>
        </row>
        <row r="465">
          <cell r="A465">
            <v>80036</v>
          </cell>
          <cell r="B465" t="str">
            <v>COMPACTADOR MR-80</v>
          </cell>
          <cell r="C465" t="str">
            <v>H</v>
          </cell>
          <cell r="D465">
            <v>6.28</v>
          </cell>
        </row>
        <row r="466">
          <cell r="A466">
            <v>80037</v>
          </cell>
          <cell r="B466" t="str">
            <v>COMPRESSOR 250 PCM</v>
          </cell>
          <cell r="C466" t="str">
            <v>H</v>
          </cell>
          <cell r="D466">
            <v>17.97</v>
          </cell>
        </row>
        <row r="467">
          <cell r="A467">
            <v>80038</v>
          </cell>
          <cell r="B467" t="str">
            <v>COMPRESSOR 275 PCM</v>
          </cell>
          <cell r="C467" t="str">
            <v>H</v>
          </cell>
          <cell r="D467">
            <v>17.97</v>
          </cell>
        </row>
        <row r="468">
          <cell r="A468">
            <v>80039</v>
          </cell>
          <cell r="B468" t="str">
            <v>COMPRESSOR 275 PCM</v>
          </cell>
          <cell r="C468" t="str">
            <v>HI</v>
          </cell>
          <cell r="D468">
            <v>17.97</v>
          </cell>
        </row>
        <row r="469">
          <cell r="A469">
            <v>80040</v>
          </cell>
          <cell r="B469" t="str">
            <v>CTD (KG/M)</v>
          </cell>
          <cell r="C469" t="str">
            <v>GM</v>
          </cell>
          <cell r="D469">
            <v>0.01</v>
          </cell>
        </row>
        <row r="470">
          <cell r="A470">
            <v>80041</v>
          </cell>
          <cell r="B470" t="str">
            <v>DOSADOR</v>
          </cell>
          <cell r="C470" t="str">
            <v>%</v>
          </cell>
          <cell r="D470">
            <v>0</v>
          </cell>
        </row>
        <row r="471">
          <cell r="A471">
            <v>80042</v>
          </cell>
          <cell r="B471" t="str">
            <v>ESCAVADEIRA</v>
          </cell>
          <cell r="C471" t="str">
            <v>H</v>
          </cell>
          <cell r="D471">
            <v>22</v>
          </cell>
        </row>
        <row r="472">
          <cell r="A472">
            <v>80043</v>
          </cell>
          <cell r="B472" t="str">
            <v>ESCAVADEIRA A CABO BUCYRUS 34 JC MOD 22 B</v>
          </cell>
          <cell r="C472" t="str">
            <v>H</v>
          </cell>
          <cell r="D472">
            <v>65.209999999999994</v>
          </cell>
        </row>
        <row r="473">
          <cell r="A473">
            <v>80044</v>
          </cell>
          <cell r="B473" t="str">
            <v>ESCAVADEIRA FIAT S-90</v>
          </cell>
          <cell r="C473" t="str">
            <v>H</v>
          </cell>
          <cell r="D473">
            <v>62.22</v>
          </cell>
        </row>
        <row r="474">
          <cell r="A474">
            <v>80045</v>
          </cell>
          <cell r="B474" t="str">
            <v>GERADOR</v>
          </cell>
          <cell r="C474" t="str">
            <v>H</v>
          </cell>
          <cell r="D474">
            <v>7.13</v>
          </cell>
        </row>
        <row r="475">
          <cell r="A475">
            <v>80046</v>
          </cell>
          <cell r="B475" t="str">
            <v>GERADOR  5 KVA</v>
          </cell>
          <cell r="C475" t="str">
            <v>H</v>
          </cell>
          <cell r="D475">
            <v>2.88</v>
          </cell>
        </row>
        <row r="476">
          <cell r="A476">
            <v>80047</v>
          </cell>
          <cell r="B476" t="str">
            <v>GERADOR 20 KVA</v>
          </cell>
          <cell r="C476" t="str">
            <v>H</v>
          </cell>
          <cell r="D476">
            <v>3.46</v>
          </cell>
        </row>
        <row r="477">
          <cell r="A477">
            <v>80048</v>
          </cell>
          <cell r="B477" t="str">
            <v>GERADOR 40 KVA</v>
          </cell>
          <cell r="C477" t="str">
            <v>H</v>
          </cell>
          <cell r="D477">
            <v>6.71</v>
          </cell>
        </row>
        <row r="478">
          <cell r="A478">
            <v>80049</v>
          </cell>
          <cell r="B478" t="str">
            <v>GUINCHO</v>
          </cell>
          <cell r="C478" t="str">
            <v>H</v>
          </cell>
          <cell r="D478">
            <v>18.8</v>
          </cell>
        </row>
        <row r="479">
          <cell r="A479">
            <v>80050</v>
          </cell>
          <cell r="B479" t="str">
            <v>GUINCHO - GUINDASTE</v>
          </cell>
          <cell r="C479" t="str">
            <v>H</v>
          </cell>
          <cell r="D479">
            <v>18.8</v>
          </cell>
        </row>
        <row r="480">
          <cell r="A480">
            <v>80051</v>
          </cell>
          <cell r="B480" t="str">
            <v>GUINCHO T</v>
          </cell>
          <cell r="C480" t="str">
            <v>H</v>
          </cell>
          <cell r="D480">
            <v>18.8</v>
          </cell>
        </row>
        <row r="481">
          <cell r="A481">
            <v>80052</v>
          </cell>
          <cell r="B481" t="str">
            <v>GUINDASTE 9 TON</v>
          </cell>
          <cell r="C481" t="str">
            <v>H</v>
          </cell>
          <cell r="D481">
            <v>32.35</v>
          </cell>
        </row>
        <row r="482">
          <cell r="A482">
            <v>80053</v>
          </cell>
          <cell r="B482" t="str">
            <v>GUISTANTE GALION</v>
          </cell>
          <cell r="C482" t="str">
            <v>H</v>
          </cell>
          <cell r="D482">
            <v>137.65</v>
          </cell>
        </row>
        <row r="483">
          <cell r="A483">
            <v>80054</v>
          </cell>
          <cell r="B483" t="str">
            <v>GUINDASTE GALION 15 TON.</v>
          </cell>
          <cell r="C483" t="str">
            <v>H</v>
          </cell>
          <cell r="D483">
            <v>137.65</v>
          </cell>
        </row>
        <row r="484">
          <cell r="A484">
            <v>80055</v>
          </cell>
          <cell r="B484" t="str">
            <v>GUINDASTE HWB- GALION 9 TON.</v>
          </cell>
          <cell r="C484" t="str">
            <v>H</v>
          </cell>
          <cell r="D484">
            <v>32.35</v>
          </cell>
        </row>
        <row r="485">
          <cell r="A485">
            <v>80056</v>
          </cell>
          <cell r="B485" t="str">
            <v>IRRIGADEIRA</v>
          </cell>
          <cell r="C485" t="str">
            <v>H</v>
          </cell>
          <cell r="D485">
            <v>1.99</v>
          </cell>
        </row>
        <row r="486">
          <cell r="A486">
            <v>80057</v>
          </cell>
          <cell r="B486" t="str">
            <v>JATO DE AREIA 250 L</v>
          </cell>
          <cell r="C486" t="str">
            <v>H</v>
          </cell>
          <cell r="D486">
            <v>1.38</v>
          </cell>
        </row>
        <row r="487">
          <cell r="A487">
            <v>80058</v>
          </cell>
          <cell r="B487" t="str">
            <v>MAQUINA DE CARPINTARIA</v>
          </cell>
          <cell r="C487" t="str">
            <v>H</v>
          </cell>
          <cell r="D487">
            <v>0.67</v>
          </cell>
        </row>
        <row r="488">
          <cell r="A488">
            <v>80059</v>
          </cell>
          <cell r="B488" t="str">
            <v>MAQUINA DE DOBRAR NEOCONDE CA 50 1 1/2 ''</v>
          </cell>
          <cell r="C488" t="str">
            <v>H</v>
          </cell>
          <cell r="D488">
            <v>0.67</v>
          </cell>
        </row>
        <row r="489">
          <cell r="A489">
            <v>80060</v>
          </cell>
          <cell r="B489" t="str">
            <v>MAQUINA DE CORTAR FERRO SOGEMAT 50</v>
          </cell>
          <cell r="C489" t="str">
            <v>H</v>
          </cell>
          <cell r="D489">
            <v>0.67</v>
          </cell>
        </row>
        <row r="490">
          <cell r="A490">
            <v>80061</v>
          </cell>
          <cell r="B490" t="str">
            <v>MAQUINA DE SOLDA 375 A</v>
          </cell>
          <cell r="C490" t="str">
            <v>H</v>
          </cell>
          <cell r="D490">
            <v>14.14</v>
          </cell>
        </row>
        <row r="491">
          <cell r="A491">
            <v>80062</v>
          </cell>
          <cell r="B491" t="str">
            <v>MARTELETE</v>
          </cell>
          <cell r="C491" t="str">
            <v>H</v>
          </cell>
          <cell r="D491">
            <v>5.66</v>
          </cell>
        </row>
        <row r="492">
          <cell r="A492">
            <v>80063</v>
          </cell>
          <cell r="B492" t="str">
            <v>MARTELETE TEX 21</v>
          </cell>
          <cell r="C492" t="str">
            <v>H</v>
          </cell>
          <cell r="D492">
            <v>5.66</v>
          </cell>
        </row>
        <row r="493">
          <cell r="A493">
            <v>80064</v>
          </cell>
          <cell r="B493" t="str">
            <v>MARTELETE TEX 31</v>
          </cell>
          <cell r="C493" t="str">
            <v>H</v>
          </cell>
          <cell r="D493">
            <v>5.66</v>
          </cell>
        </row>
        <row r="494">
          <cell r="A494">
            <v>80065</v>
          </cell>
          <cell r="B494" t="str">
            <v>MOTONIVELADORA</v>
          </cell>
          <cell r="C494" t="str">
            <v>H</v>
          </cell>
          <cell r="D494">
            <v>51.43</v>
          </cell>
        </row>
        <row r="495">
          <cell r="A495">
            <v>80066</v>
          </cell>
          <cell r="B495" t="str">
            <v>MOTONIVELADORA CAT - 120</v>
          </cell>
          <cell r="C495" t="str">
            <v>H</v>
          </cell>
          <cell r="D495">
            <v>51.43</v>
          </cell>
        </row>
        <row r="496">
          <cell r="A496">
            <v>80067</v>
          </cell>
          <cell r="B496" t="str">
            <v>MUNCK 2 TON</v>
          </cell>
          <cell r="C496" t="str">
            <v>H</v>
          </cell>
          <cell r="D496">
            <v>6.24</v>
          </cell>
        </row>
        <row r="497">
          <cell r="A497">
            <v>80068</v>
          </cell>
          <cell r="B497" t="str">
            <v>PA CARREGADEIRA</v>
          </cell>
          <cell r="C497" t="str">
            <v>H</v>
          </cell>
          <cell r="D497">
            <v>26.3</v>
          </cell>
        </row>
        <row r="498">
          <cell r="A498">
            <v>80069</v>
          </cell>
          <cell r="B498" t="str">
            <v>PERFURATRIZ SH - 21</v>
          </cell>
          <cell r="C498" t="str">
            <v>H</v>
          </cell>
          <cell r="D498">
            <v>2.6</v>
          </cell>
        </row>
        <row r="499">
          <cell r="A499">
            <v>80070</v>
          </cell>
          <cell r="B499" t="str">
            <v>RETROESCAVADEIRA</v>
          </cell>
          <cell r="C499" t="str">
            <v>H</v>
          </cell>
          <cell r="D499">
            <v>31.54</v>
          </cell>
        </row>
        <row r="500">
          <cell r="A500">
            <v>80071</v>
          </cell>
          <cell r="B500" t="str">
            <v>RETROESCAVADEIRA CASE 580H</v>
          </cell>
          <cell r="C500" t="str">
            <v>H</v>
          </cell>
          <cell r="D500">
            <v>31.54</v>
          </cell>
        </row>
        <row r="501">
          <cell r="A501">
            <v>80072</v>
          </cell>
          <cell r="B501" t="str">
            <v>ROLO DE PNEUS</v>
          </cell>
          <cell r="C501" t="str">
            <v>H</v>
          </cell>
          <cell r="D501">
            <v>45.47</v>
          </cell>
        </row>
        <row r="502">
          <cell r="A502">
            <v>80073</v>
          </cell>
          <cell r="B502" t="str">
            <v>ROLO PE DE CARNEIRO</v>
          </cell>
          <cell r="C502" t="str">
            <v>H</v>
          </cell>
          <cell r="D502">
            <v>35.86</v>
          </cell>
        </row>
        <row r="503">
          <cell r="A503">
            <v>80074</v>
          </cell>
          <cell r="B503" t="str">
            <v>ROLO PE DE CARNEIRO AUTO PROP. DYNAPAC CA 25 PD</v>
          </cell>
          <cell r="C503" t="str">
            <v>H</v>
          </cell>
          <cell r="D503">
            <v>32.840000000000003</v>
          </cell>
        </row>
        <row r="504">
          <cell r="A504">
            <v>80075</v>
          </cell>
          <cell r="B504" t="str">
            <v>ROMPEDOR TEX-31</v>
          </cell>
          <cell r="C504" t="str">
            <v>H</v>
          </cell>
          <cell r="D504">
            <v>5.66</v>
          </cell>
        </row>
        <row r="505">
          <cell r="A505">
            <v>80076</v>
          </cell>
          <cell r="B505" t="str">
            <v>TRATOR CAT D-6</v>
          </cell>
          <cell r="C505" t="str">
            <v>H</v>
          </cell>
          <cell r="D505">
            <v>60.24</v>
          </cell>
        </row>
        <row r="506">
          <cell r="A506">
            <v>80077</v>
          </cell>
          <cell r="B506" t="str">
            <v>TRATOR DE PNEUS E GRADE DISCO  (CRT + GRADE)</v>
          </cell>
          <cell r="C506" t="str">
            <v>H</v>
          </cell>
          <cell r="D506">
            <v>22.72</v>
          </cell>
        </row>
        <row r="507">
          <cell r="A507">
            <v>80078</v>
          </cell>
          <cell r="B507" t="str">
            <v>VIBRADOR DE IMERSAO AAS - 46</v>
          </cell>
          <cell r="C507" t="str">
            <v>H</v>
          </cell>
          <cell r="D507">
            <v>0.84</v>
          </cell>
        </row>
        <row r="508">
          <cell r="A508">
            <v>80079</v>
          </cell>
          <cell r="B508" t="str">
            <v>BATE ESTACAS LEVE</v>
          </cell>
          <cell r="C508" t="str">
            <v>HI</v>
          </cell>
          <cell r="D508">
            <v>25.57</v>
          </cell>
        </row>
        <row r="509">
          <cell r="A509">
            <v>80080</v>
          </cell>
          <cell r="B509" t="str">
            <v>GUINDASTE GALION 15TON</v>
          </cell>
          <cell r="C509" t="str">
            <v>HI</v>
          </cell>
          <cell r="D509">
            <v>59.18</v>
          </cell>
        </row>
        <row r="510">
          <cell r="A510">
            <v>80081</v>
          </cell>
          <cell r="B510" t="str">
            <v>MUNCK 2 TON</v>
          </cell>
          <cell r="C510" t="str">
            <v>HI</v>
          </cell>
          <cell r="D510">
            <v>6.24</v>
          </cell>
        </row>
        <row r="511">
          <cell r="A511">
            <v>80082</v>
          </cell>
          <cell r="B511" t="str">
            <v>MAQUINA DE SOLDA 375 A</v>
          </cell>
          <cell r="C511" t="str">
            <v>HI</v>
          </cell>
          <cell r="D511">
            <v>14.14</v>
          </cell>
        </row>
        <row r="512">
          <cell r="A512">
            <v>80083</v>
          </cell>
          <cell r="B512" t="str">
            <v>MAÇARICO</v>
          </cell>
          <cell r="C512" t="str">
            <v>H</v>
          </cell>
          <cell r="D512">
            <v>0</v>
          </cell>
        </row>
        <row r="513">
          <cell r="A513">
            <v>80084</v>
          </cell>
          <cell r="B513" t="str">
            <v>TEODOLITO LEITURA DIRETA 1",6",20" (MEDIA)</v>
          </cell>
          <cell r="C513" t="str">
            <v>H</v>
          </cell>
          <cell r="D513">
            <v>3.65</v>
          </cell>
        </row>
        <row r="514">
          <cell r="A514">
            <v>80085</v>
          </cell>
          <cell r="B514" t="str">
            <v>GUINDASTE BANTAN 20 TON.</v>
          </cell>
          <cell r="C514" t="str">
            <v>H</v>
          </cell>
          <cell r="D514">
            <v>159.96</v>
          </cell>
        </row>
        <row r="515">
          <cell r="A515">
            <v>80086</v>
          </cell>
          <cell r="B515" t="str">
            <v>GUINDASTE BANTAN 20 TON.</v>
          </cell>
          <cell r="C515" t="str">
            <v>HI</v>
          </cell>
          <cell r="D515">
            <v>159.96</v>
          </cell>
        </row>
        <row r="516">
          <cell r="A516">
            <v>80087</v>
          </cell>
          <cell r="B516" t="str">
            <v>TRATOR DE PNEUS E GRADE DE DISCO</v>
          </cell>
          <cell r="C516" t="str">
            <v>HI</v>
          </cell>
          <cell r="D516">
            <v>9.77</v>
          </cell>
        </row>
        <row r="517">
          <cell r="A517">
            <v>80088</v>
          </cell>
          <cell r="B517" t="str">
            <v>MOTONIVELADORA CAT 120</v>
          </cell>
          <cell r="C517" t="str">
            <v>HI</v>
          </cell>
          <cell r="D517">
            <v>22.11</v>
          </cell>
        </row>
        <row r="518">
          <cell r="A518">
            <v>80089</v>
          </cell>
          <cell r="B518" t="str">
            <v>ROLO DE ACO VIBRATORIO</v>
          </cell>
          <cell r="C518" t="str">
            <v>HI</v>
          </cell>
          <cell r="D518">
            <v>15.43</v>
          </cell>
        </row>
        <row r="519">
          <cell r="A519">
            <v>80090</v>
          </cell>
          <cell r="B519" t="str">
            <v>CAMINHAO TANQUE - CAP.= 10000 LITROS</v>
          </cell>
          <cell r="C519" t="str">
            <v>HI</v>
          </cell>
          <cell r="D519">
            <v>13.17</v>
          </cell>
        </row>
        <row r="520">
          <cell r="A520">
            <v>80091</v>
          </cell>
          <cell r="B520" t="str">
            <v>TAMPA DE CONCRETO PARA CAIXA DE LIGACAO</v>
          </cell>
          <cell r="C520" t="str">
            <v>UN</v>
          </cell>
          <cell r="D520">
            <v>0</v>
          </cell>
        </row>
        <row r="521">
          <cell r="A521">
            <v>80092</v>
          </cell>
          <cell r="B521" t="str">
            <v>TRATOR CAT - D8 LAMINA</v>
          </cell>
          <cell r="C521" t="str">
            <v>H</v>
          </cell>
          <cell r="D521">
            <v>160.21</v>
          </cell>
        </row>
        <row r="522">
          <cell r="A522">
            <v>80093</v>
          </cell>
          <cell r="B522" t="str">
            <v>COMPRESSOR PORTATIL 335 PCM</v>
          </cell>
          <cell r="C522" t="str">
            <v>H</v>
          </cell>
          <cell r="D522">
            <v>25.16</v>
          </cell>
        </row>
        <row r="523">
          <cell r="A523">
            <v>80094</v>
          </cell>
          <cell r="B523" t="str">
            <v>MOTOESCAVOTRANSPORTADOR (MOTOESCRAPER CAT-621-R)</v>
          </cell>
          <cell r="C523" t="str">
            <v>H</v>
          </cell>
          <cell r="D523">
            <v>146.36000000000001</v>
          </cell>
        </row>
        <row r="524">
          <cell r="A524">
            <v>80095</v>
          </cell>
          <cell r="B524" t="str">
            <v>TRATOR CAT D-8 - PUSHER</v>
          </cell>
          <cell r="C524" t="str">
            <v>H</v>
          </cell>
          <cell r="D524">
            <v>160.21</v>
          </cell>
        </row>
        <row r="525">
          <cell r="A525">
            <v>80096</v>
          </cell>
          <cell r="B525" t="str">
            <v>TRATOR DE ESTEIRAS CAT D8-L - C/RIPPER</v>
          </cell>
          <cell r="C525" t="str">
            <v>H</v>
          </cell>
          <cell r="D525">
            <v>160.21</v>
          </cell>
        </row>
        <row r="526">
          <cell r="A526">
            <v>80097</v>
          </cell>
          <cell r="B526" t="str">
            <v>CAMINHAO BASCULANTE 6 M3 MB LK-1618/42</v>
          </cell>
          <cell r="C526" t="str">
            <v>H</v>
          </cell>
          <cell r="D526">
            <v>45.83</v>
          </cell>
        </row>
        <row r="527">
          <cell r="A527">
            <v>80098</v>
          </cell>
          <cell r="B527" t="str">
            <v>CAMINHAO BASCULANTE 10 M3 VOLVO/SCANIA</v>
          </cell>
          <cell r="C527" t="str">
            <v>H</v>
          </cell>
          <cell r="D527">
            <v>68.63</v>
          </cell>
        </row>
        <row r="528">
          <cell r="A528">
            <v>80099</v>
          </cell>
          <cell r="B528" t="str">
            <v>CAMINHAO BASCULANTE 22T RANDOM RK-424</v>
          </cell>
          <cell r="C528" t="str">
            <v>H</v>
          </cell>
          <cell r="D528">
            <v>88.22</v>
          </cell>
        </row>
        <row r="530">
          <cell r="B530" t="str">
            <v>81000 MATERIAL HIDRAULICO F0F0</v>
          </cell>
        </row>
        <row r="532">
          <cell r="A532">
            <v>81001</v>
          </cell>
          <cell r="B532" t="str">
            <v>TUBO F0F0 JE CL K-9 1,00M DN 50</v>
          </cell>
          <cell r="C532" t="str">
            <v>M</v>
          </cell>
          <cell r="D532">
            <v>19.29</v>
          </cell>
        </row>
        <row r="533">
          <cell r="A533">
            <v>81002</v>
          </cell>
          <cell r="B533" t="str">
            <v>TUBO F0F0 JE CL K-9 1,00M DN 75</v>
          </cell>
          <cell r="C533" t="str">
            <v>M</v>
          </cell>
          <cell r="D533">
            <v>58.35</v>
          </cell>
        </row>
        <row r="534">
          <cell r="A534">
            <v>81003</v>
          </cell>
          <cell r="B534" t="str">
            <v>TUBO F0F0 JE CL K-9 1,00M DN 100</v>
          </cell>
          <cell r="C534" t="str">
            <v>M</v>
          </cell>
          <cell r="D534">
            <v>66.239999999999995</v>
          </cell>
        </row>
        <row r="535">
          <cell r="A535">
            <v>81004</v>
          </cell>
          <cell r="B535" t="str">
            <v>TUBO F0F0 JE CL K-9 1,00M DN 150</v>
          </cell>
          <cell r="C535" t="str">
            <v>M</v>
          </cell>
          <cell r="D535">
            <v>91.7</v>
          </cell>
        </row>
        <row r="536">
          <cell r="A536">
            <v>81005</v>
          </cell>
          <cell r="B536" t="str">
            <v>TUBO F0F0 JE CL K-9 1,00M DN 200</v>
          </cell>
          <cell r="C536" t="str">
            <v>M</v>
          </cell>
          <cell r="D536">
            <v>123.24</v>
          </cell>
        </row>
        <row r="537">
          <cell r="A537">
            <v>81006</v>
          </cell>
          <cell r="B537" t="str">
            <v>TUBO F0F0 JE CL K-9 1,00M DN 250</v>
          </cell>
          <cell r="C537" t="str">
            <v>M</v>
          </cell>
          <cell r="D537">
            <v>161.18</v>
          </cell>
        </row>
        <row r="538">
          <cell r="A538">
            <v>81007</v>
          </cell>
          <cell r="B538" t="str">
            <v>TUBO F0F0 JE CL K-9 1,00M DN 300</v>
          </cell>
          <cell r="C538" t="str">
            <v>M</v>
          </cell>
          <cell r="D538">
            <v>203.14</v>
          </cell>
        </row>
        <row r="539">
          <cell r="A539">
            <v>81008</v>
          </cell>
          <cell r="B539" t="str">
            <v>TUBO F0F0 JE CL K-9 1,00M DN 400</v>
          </cell>
          <cell r="C539" t="str">
            <v>M</v>
          </cell>
          <cell r="D539">
            <v>315.91000000000003</v>
          </cell>
        </row>
        <row r="540">
          <cell r="A540">
            <v>81009</v>
          </cell>
          <cell r="B540" t="str">
            <v>TUBO F0F0 JE CL K-9 1,00M DN 500</v>
          </cell>
          <cell r="C540" t="str">
            <v>M</v>
          </cell>
          <cell r="D540">
            <v>431.56</v>
          </cell>
        </row>
        <row r="541">
          <cell r="A541">
            <v>81010</v>
          </cell>
          <cell r="B541" t="str">
            <v>TUBO F0F0 JE CL K-9 1,00M DN 600</v>
          </cell>
          <cell r="C541" t="str">
            <v>M</v>
          </cell>
          <cell r="D541">
            <v>562.63</v>
          </cell>
        </row>
        <row r="542">
          <cell r="A542">
            <v>81011</v>
          </cell>
          <cell r="B542" t="str">
            <v>TUBO F0F0 JE CL K-9 1,00M DN 700</v>
          </cell>
          <cell r="C542" t="str">
            <v>M</v>
          </cell>
          <cell r="D542">
            <v>677.96</v>
          </cell>
        </row>
        <row r="543">
          <cell r="A543">
            <v>81012</v>
          </cell>
          <cell r="B543" t="str">
            <v>TUBO F0F0 JE CL K-9 1,00M DN 800</v>
          </cell>
          <cell r="C543" t="str">
            <v>M</v>
          </cell>
          <cell r="D543">
            <v>832.08</v>
          </cell>
        </row>
        <row r="544">
          <cell r="A544">
            <v>81013</v>
          </cell>
          <cell r="B544" t="str">
            <v>TUBO F0F0 JE CL K-9 1,00M DN 900</v>
          </cell>
          <cell r="C544" t="str">
            <v>M</v>
          </cell>
          <cell r="D544">
            <v>999.9</v>
          </cell>
        </row>
        <row r="545">
          <cell r="A545">
            <v>81014</v>
          </cell>
          <cell r="B545" t="str">
            <v>TUBO F0F0 JE CL K-9 1,00M DN 1000</v>
          </cell>
          <cell r="C545" t="str">
            <v>M</v>
          </cell>
          <cell r="D545">
            <v>1182.2</v>
          </cell>
        </row>
        <row r="546">
          <cell r="A546">
            <v>81015</v>
          </cell>
          <cell r="B546" t="str">
            <v>TUBO F0F0 JE CL K-9 1,00M DN 1200</v>
          </cell>
          <cell r="C546" t="str">
            <v>M</v>
          </cell>
          <cell r="D546">
            <v>1593.15</v>
          </cell>
        </row>
        <row r="547">
          <cell r="A547">
            <v>81016</v>
          </cell>
          <cell r="B547" t="str">
            <v>TUBO F0F0 JE CL K-7 1,00M DN 100</v>
          </cell>
          <cell r="C547" t="str">
            <v>M</v>
          </cell>
          <cell r="D547">
            <v>36.61</v>
          </cell>
        </row>
        <row r="548">
          <cell r="A548">
            <v>81017</v>
          </cell>
          <cell r="B548" t="str">
            <v>TUBO F0F0 JE CL K-7 1,00M DN 150</v>
          </cell>
          <cell r="C548" t="str">
            <v>M</v>
          </cell>
          <cell r="D548">
            <v>78.290000000000006</v>
          </cell>
        </row>
        <row r="549">
          <cell r="A549">
            <v>81018</v>
          </cell>
          <cell r="B549" t="str">
            <v>TUBO F0F0 JE CL K-7 1,00M DN 200</v>
          </cell>
          <cell r="C549" t="str">
            <v>M</v>
          </cell>
          <cell r="D549">
            <v>105.62</v>
          </cell>
        </row>
        <row r="550">
          <cell r="A550">
            <v>81019</v>
          </cell>
          <cell r="B550" t="str">
            <v>TUBO F0F0 JE CL K-7 1,00M DN 250</v>
          </cell>
          <cell r="C550" t="str">
            <v>M</v>
          </cell>
          <cell r="D550">
            <v>135.63</v>
          </cell>
        </row>
        <row r="551">
          <cell r="A551">
            <v>81020</v>
          </cell>
          <cell r="B551" t="str">
            <v>TUBO F0F0 JE CL K-7 1,00M DN 300</v>
          </cell>
          <cell r="C551" t="str">
            <v>M</v>
          </cell>
          <cell r="D551">
            <v>167.37</v>
          </cell>
        </row>
        <row r="552">
          <cell r="A552">
            <v>81021</v>
          </cell>
          <cell r="B552" t="str">
            <v>TUBO F0F0 JE CL K-7 1,00M DN 400</v>
          </cell>
          <cell r="C552" t="str">
            <v>M</v>
          </cell>
          <cell r="D552">
            <v>261.42</v>
          </cell>
        </row>
        <row r="553">
          <cell r="A553">
            <v>81022</v>
          </cell>
          <cell r="B553" t="str">
            <v>TUBO F0F0 JE CL K-7 1,00M DN 500</v>
          </cell>
          <cell r="C553" t="str">
            <v>M</v>
          </cell>
          <cell r="D553">
            <v>355.14</v>
          </cell>
        </row>
        <row r="554">
          <cell r="A554">
            <v>81023</v>
          </cell>
          <cell r="B554" t="str">
            <v>TUBO F0F0 JE CL K-7 1,00M DN 600</v>
          </cell>
          <cell r="C554" t="str">
            <v>M</v>
          </cell>
          <cell r="D554">
            <v>461.25</v>
          </cell>
        </row>
        <row r="555">
          <cell r="A555">
            <v>81024</v>
          </cell>
          <cell r="B555" t="str">
            <v>TUBO F0F0 JE CL K-7 1,00M DN 700</v>
          </cell>
          <cell r="C555" t="str">
            <v>M</v>
          </cell>
          <cell r="D555">
            <v>557.19000000000005</v>
          </cell>
        </row>
        <row r="556">
          <cell r="A556">
            <v>81025</v>
          </cell>
          <cell r="B556" t="str">
            <v>TUBO F0F0 JE CL K-7 1,00M DN 800</v>
          </cell>
          <cell r="C556" t="str">
            <v>M</v>
          </cell>
          <cell r="D556">
            <v>685.62</v>
          </cell>
        </row>
        <row r="557">
          <cell r="A557">
            <v>81026</v>
          </cell>
          <cell r="B557" t="str">
            <v>TUBO F0F0 JE CL K-7 1,00M DN 900</v>
          </cell>
          <cell r="C557" t="str">
            <v>M</v>
          </cell>
          <cell r="D557">
            <v>818.89</v>
          </cell>
        </row>
        <row r="558">
          <cell r="A558">
            <v>81027</v>
          </cell>
          <cell r="B558" t="str">
            <v>TUBO F0F0 JE CL K-7 1,00M DN 1000</v>
          </cell>
          <cell r="C558" t="str">
            <v>M</v>
          </cell>
          <cell r="D558">
            <v>967.14</v>
          </cell>
        </row>
        <row r="559">
          <cell r="A559">
            <v>81028</v>
          </cell>
          <cell r="B559" t="str">
            <v>TUBO F0F0 JE CL K-7 1,00M DN 1200</v>
          </cell>
          <cell r="C559" t="str">
            <v>M</v>
          </cell>
          <cell r="D559">
            <v>1300.57</v>
          </cell>
        </row>
        <row r="560">
          <cell r="A560">
            <v>81029</v>
          </cell>
          <cell r="B560" t="str">
            <v>CURVA 90G F0F0 JE DN 50</v>
          </cell>
          <cell r="C560" t="str">
            <v>UN</v>
          </cell>
          <cell r="D560">
            <v>38.43</v>
          </cell>
        </row>
        <row r="561">
          <cell r="A561">
            <v>81030</v>
          </cell>
          <cell r="B561" t="str">
            <v>CURVA 90G F0F0 JE DN 75</v>
          </cell>
          <cell r="C561" t="str">
            <v>UN</v>
          </cell>
          <cell r="D561">
            <v>58.86</v>
          </cell>
        </row>
        <row r="562">
          <cell r="A562">
            <v>81031</v>
          </cell>
          <cell r="B562" t="str">
            <v>CURVA 90G F0F0 JE DN 100</v>
          </cell>
          <cell r="C562" t="str">
            <v>UN</v>
          </cell>
          <cell r="D562">
            <v>76.23</v>
          </cell>
        </row>
        <row r="563">
          <cell r="A563">
            <v>81032</v>
          </cell>
          <cell r="B563" t="str">
            <v>CURVA 90G F0F0 JE DN 150</v>
          </cell>
          <cell r="C563" t="str">
            <v>UN</v>
          </cell>
          <cell r="D563">
            <v>141.15</v>
          </cell>
        </row>
        <row r="564">
          <cell r="A564">
            <v>81033</v>
          </cell>
          <cell r="B564" t="str">
            <v>CURVA 90G F0F0 JE DN 200</v>
          </cell>
          <cell r="C564" t="str">
            <v>UN</v>
          </cell>
          <cell r="D564">
            <v>235.42</v>
          </cell>
        </row>
        <row r="565">
          <cell r="A565">
            <v>81034</v>
          </cell>
          <cell r="B565" t="str">
            <v>CURVA 90G F0F0 JE DN 250</v>
          </cell>
          <cell r="C565" t="str">
            <v>UN</v>
          </cell>
          <cell r="D565">
            <v>333.98</v>
          </cell>
        </row>
        <row r="566">
          <cell r="A566">
            <v>81035</v>
          </cell>
          <cell r="B566" t="str">
            <v>CURVA 90G F0F0 JE DN 300</v>
          </cell>
          <cell r="C566" t="str">
            <v>UN</v>
          </cell>
          <cell r="D566">
            <v>513.89</v>
          </cell>
        </row>
        <row r="567">
          <cell r="A567">
            <v>81036</v>
          </cell>
          <cell r="B567" t="str">
            <v>CURVA 90G F0F0 JE DN 400</v>
          </cell>
          <cell r="C567" t="str">
            <v>UN</v>
          </cell>
          <cell r="D567">
            <v>865.96</v>
          </cell>
        </row>
        <row r="568">
          <cell r="A568">
            <v>81037</v>
          </cell>
          <cell r="B568" t="str">
            <v>CURVA 90G F0F0 JE DN 500</v>
          </cell>
          <cell r="C568" t="str">
            <v>UN</v>
          </cell>
          <cell r="D568">
            <v>1480.33</v>
          </cell>
        </row>
        <row r="569">
          <cell r="A569">
            <v>81038</v>
          </cell>
          <cell r="B569" t="str">
            <v>CURVA 90G F0F0 JE DN 600</v>
          </cell>
          <cell r="C569" t="str">
            <v>UN</v>
          </cell>
          <cell r="D569">
            <v>2056.23</v>
          </cell>
        </row>
        <row r="570">
          <cell r="A570">
            <v>81039</v>
          </cell>
          <cell r="B570" t="str">
            <v>CURVA 45G F0F0 JE DN 50</v>
          </cell>
          <cell r="C570" t="str">
            <v>UN</v>
          </cell>
          <cell r="D570">
            <v>37.479999999999997</v>
          </cell>
        </row>
        <row r="571">
          <cell r="A571">
            <v>81040</v>
          </cell>
          <cell r="B571" t="str">
            <v>CURVA 45G F0F0 JE DN 75</v>
          </cell>
          <cell r="C571" t="str">
            <v>UN</v>
          </cell>
          <cell r="D571">
            <v>49.78</v>
          </cell>
        </row>
        <row r="572">
          <cell r="A572">
            <v>81041</v>
          </cell>
          <cell r="B572" t="str">
            <v>CURVA 45G F0F0 JE DN 100</v>
          </cell>
          <cell r="C572" t="str">
            <v>UN</v>
          </cell>
          <cell r="D572">
            <v>70.66</v>
          </cell>
        </row>
        <row r="573">
          <cell r="A573">
            <v>81042</v>
          </cell>
          <cell r="B573" t="str">
            <v>CURVA 45G F0F0 JE DN 150</v>
          </cell>
          <cell r="C573" t="str">
            <v>UN</v>
          </cell>
          <cell r="D573">
            <v>123.52</v>
          </cell>
        </row>
        <row r="574">
          <cell r="A574">
            <v>81043</v>
          </cell>
          <cell r="B574" t="str">
            <v>CURVA 45G F0F0 JE DN 200</v>
          </cell>
          <cell r="C574" t="str">
            <v>UN</v>
          </cell>
          <cell r="D574">
            <v>196.32</v>
          </cell>
        </row>
        <row r="575">
          <cell r="A575">
            <v>81044</v>
          </cell>
          <cell r="B575" t="str">
            <v>CURVA 45G F0F0 JE DN 250</v>
          </cell>
          <cell r="C575" t="str">
            <v>UN</v>
          </cell>
          <cell r="D575">
            <v>264.92</v>
          </cell>
        </row>
        <row r="576">
          <cell r="A576">
            <v>81045</v>
          </cell>
          <cell r="B576" t="str">
            <v>CURVA 45G F0F0 JE DN 300</v>
          </cell>
          <cell r="C576" t="str">
            <v>UN</v>
          </cell>
          <cell r="D576">
            <v>406.61</v>
          </cell>
        </row>
        <row r="577">
          <cell r="A577">
            <v>81046</v>
          </cell>
          <cell r="B577" t="str">
            <v>CURVA 45G F0F0 JE DN 400</v>
          </cell>
          <cell r="C577" t="str">
            <v>UN</v>
          </cell>
          <cell r="D577">
            <v>614.78</v>
          </cell>
        </row>
        <row r="578">
          <cell r="A578">
            <v>81047</v>
          </cell>
          <cell r="B578" t="str">
            <v>CURVA 45G F0F0 JE DN 500</v>
          </cell>
          <cell r="C578" t="str">
            <v>UN</v>
          </cell>
          <cell r="D578">
            <v>1140.23</v>
          </cell>
        </row>
        <row r="579">
          <cell r="A579">
            <v>81048</v>
          </cell>
          <cell r="B579" t="str">
            <v>CURVA 45G F0F0 JE DN 600</v>
          </cell>
          <cell r="C579" t="str">
            <v>UN</v>
          </cell>
          <cell r="D579">
            <v>1976.48</v>
          </cell>
        </row>
        <row r="580">
          <cell r="A580">
            <v>81049</v>
          </cell>
          <cell r="B580" t="str">
            <v>CURVA 22G30' F0F0 JE DN 50</v>
          </cell>
          <cell r="C580" t="str">
            <v>UN</v>
          </cell>
          <cell r="D580">
            <v>36.92</v>
          </cell>
        </row>
        <row r="581">
          <cell r="A581">
            <v>81050</v>
          </cell>
          <cell r="B581" t="str">
            <v>CURVA 22G30' F0F0 JE DN 75</v>
          </cell>
          <cell r="C581" t="str">
            <v>UN</v>
          </cell>
          <cell r="D581">
            <v>47.89</v>
          </cell>
        </row>
        <row r="582">
          <cell r="A582">
            <v>81051</v>
          </cell>
          <cell r="B582" t="str">
            <v>CURVA 22G30' F0F0 JE DN 100</v>
          </cell>
          <cell r="C582" t="str">
            <v>UN</v>
          </cell>
          <cell r="D582">
            <v>65.44</v>
          </cell>
        </row>
        <row r="583">
          <cell r="A583">
            <v>81052</v>
          </cell>
          <cell r="B583" t="str">
            <v>CURVA 22G30' F0F0 JE DN 150</v>
          </cell>
          <cell r="C583" t="str">
            <v>UN</v>
          </cell>
          <cell r="D583">
            <v>115.05</v>
          </cell>
        </row>
        <row r="584">
          <cell r="A584">
            <v>81053</v>
          </cell>
          <cell r="B584" t="str">
            <v>CURVA 22G30' F0F0 JE DN 200</v>
          </cell>
          <cell r="C584" t="str">
            <v>UN</v>
          </cell>
          <cell r="D584">
            <v>157.43</v>
          </cell>
        </row>
        <row r="585">
          <cell r="A585">
            <v>81054</v>
          </cell>
          <cell r="B585" t="str">
            <v>CURVA 22G30' F0F0 JE DN 250</v>
          </cell>
          <cell r="C585" t="str">
            <v>UN</v>
          </cell>
          <cell r="D585">
            <v>271.73</v>
          </cell>
        </row>
        <row r="586">
          <cell r="A586">
            <v>81055</v>
          </cell>
          <cell r="B586" t="str">
            <v>CURVA 22G30' F0F0 JE DN 300</v>
          </cell>
          <cell r="C586" t="str">
            <v>UN</v>
          </cell>
          <cell r="D586">
            <v>306.72000000000003</v>
          </cell>
        </row>
        <row r="587">
          <cell r="A587">
            <v>81056</v>
          </cell>
          <cell r="B587" t="str">
            <v>CURVA 22G30' F0F0 JE DN 400</v>
          </cell>
          <cell r="C587" t="str">
            <v>UN</v>
          </cell>
          <cell r="D587">
            <v>551.29</v>
          </cell>
        </row>
        <row r="588">
          <cell r="A588">
            <v>81057</v>
          </cell>
          <cell r="B588" t="str">
            <v>CURVA 22G30' F0F0 JE DN 500</v>
          </cell>
          <cell r="C588" t="str">
            <v>UN</v>
          </cell>
          <cell r="D588">
            <v>710.35</v>
          </cell>
        </row>
        <row r="589">
          <cell r="A589">
            <v>81058</v>
          </cell>
          <cell r="B589" t="str">
            <v>CURVA 22G30' F0F0 JE DN 600</v>
          </cell>
          <cell r="C589" t="str">
            <v>UN</v>
          </cell>
          <cell r="D589" t="str">
            <v>1 705,93</v>
          </cell>
        </row>
        <row r="590">
          <cell r="A590">
            <v>81059</v>
          </cell>
          <cell r="B590" t="str">
            <v>CURVA 11G15' F0F0 JE DN 300</v>
          </cell>
          <cell r="C590" t="str">
            <v>UN</v>
          </cell>
          <cell r="D590">
            <v>188.37</v>
          </cell>
        </row>
        <row r="591">
          <cell r="A591">
            <v>81060</v>
          </cell>
          <cell r="B591" t="str">
            <v>CURVA 11G15' F0F0 JE DN 400</v>
          </cell>
          <cell r="C591" t="str">
            <v>UN</v>
          </cell>
          <cell r="D591">
            <v>487.93</v>
          </cell>
        </row>
        <row r="592">
          <cell r="A592">
            <v>81061</v>
          </cell>
          <cell r="B592" t="str">
            <v>CURVA 11G15' F0F0 JE DN 500</v>
          </cell>
          <cell r="C592" t="str">
            <v>UN</v>
          </cell>
          <cell r="D592">
            <v>668.45</v>
          </cell>
        </row>
        <row r="593">
          <cell r="A593">
            <v>81062</v>
          </cell>
          <cell r="B593" t="str">
            <v>CURVA 11G15' F0F0 JE DN 600</v>
          </cell>
          <cell r="C593" t="str">
            <v>UN</v>
          </cell>
          <cell r="D593">
            <v>961.99</v>
          </cell>
        </row>
        <row r="594">
          <cell r="A594">
            <v>81063</v>
          </cell>
          <cell r="B594" t="str">
            <v>CRUZETA F0F0 JE DN 50 X 50</v>
          </cell>
          <cell r="C594" t="str">
            <v>UN</v>
          </cell>
          <cell r="D594">
            <v>74.16</v>
          </cell>
        </row>
        <row r="595">
          <cell r="A595">
            <v>81064</v>
          </cell>
          <cell r="B595" t="str">
            <v>CRUZETA F0F0 JE DN 75 X 50</v>
          </cell>
          <cell r="C595" t="str">
            <v>UN</v>
          </cell>
          <cell r="D595">
            <v>106.08</v>
          </cell>
        </row>
        <row r="596">
          <cell r="A596">
            <v>81065</v>
          </cell>
          <cell r="B596" t="str">
            <v>CRUZETA F0F0 JE DN 75 X 75</v>
          </cell>
          <cell r="C596" t="str">
            <v>UN</v>
          </cell>
          <cell r="D596">
            <v>99.51</v>
          </cell>
        </row>
        <row r="597">
          <cell r="A597">
            <v>81066</v>
          </cell>
          <cell r="B597" t="str">
            <v>CRUZETA F0F0 JE DN 100 X 50</v>
          </cell>
          <cell r="C597" t="str">
            <v>UN</v>
          </cell>
          <cell r="D597">
            <v>102.18</v>
          </cell>
        </row>
        <row r="598">
          <cell r="A598">
            <v>81067</v>
          </cell>
          <cell r="B598" t="str">
            <v>CRUZETA F0F0 JE DN 100 X 75</v>
          </cell>
          <cell r="C598" t="str">
            <v>UN</v>
          </cell>
          <cell r="D598">
            <v>111.6</v>
          </cell>
        </row>
        <row r="599">
          <cell r="A599">
            <v>81068</v>
          </cell>
          <cell r="B599" t="str">
            <v>CRUZETA F0F0 JE DN 100 X 100</v>
          </cell>
          <cell r="C599" t="str">
            <v>UN</v>
          </cell>
          <cell r="D599">
            <v>131.53</v>
          </cell>
        </row>
        <row r="600">
          <cell r="A600">
            <v>81069</v>
          </cell>
          <cell r="B600" t="str">
            <v>CRUZETA F0F0 JE DN 150 X 50</v>
          </cell>
          <cell r="C600" t="str">
            <v>UN</v>
          </cell>
          <cell r="D600">
            <v>139.62</v>
          </cell>
        </row>
        <row r="601">
          <cell r="A601">
            <v>81070</v>
          </cell>
          <cell r="B601" t="str">
            <v>CRUZETA F0F0 JE DN 150 X 75</v>
          </cell>
          <cell r="C601" t="str">
            <v>UN</v>
          </cell>
          <cell r="D601">
            <v>195.77</v>
          </cell>
        </row>
        <row r="602">
          <cell r="A602">
            <v>81071</v>
          </cell>
          <cell r="B602" t="str">
            <v>CRUZETA F0F0 JE DN 150 X 100</v>
          </cell>
          <cell r="C602" t="str">
            <v>UN</v>
          </cell>
          <cell r="D602">
            <v>215.56</v>
          </cell>
        </row>
        <row r="603">
          <cell r="A603">
            <v>81072</v>
          </cell>
          <cell r="B603" t="str">
            <v>CRUZETA F0F0 JE DN 150 X 150</v>
          </cell>
          <cell r="C603" t="str">
            <v>UN</v>
          </cell>
          <cell r="D603">
            <v>281.58999999999997</v>
          </cell>
        </row>
        <row r="604">
          <cell r="A604">
            <v>81073</v>
          </cell>
          <cell r="B604" t="str">
            <v>CRUZETA F0F0 JE DN 200 X 50</v>
          </cell>
          <cell r="C604" t="str">
            <v>UN</v>
          </cell>
          <cell r="D604">
            <v>179.5</v>
          </cell>
        </row>
        <row r="605">
          <cell r="A605">
            <v>81074</v>
          </cell>
          <cell r="B605" t="str">
            <v>CRUZETA F0F0 JE DN 200 X 75</v>
          </cell>
          <cell r="C605" t="str">
            <v>UN</v>
          </cell>
          <cell r="D605">
            <v>244.85</v>
          </cell>
        </row>
        <row r="606">
          <cell r="A606">
            <v>81075</v>
          </cell>
          <cell r="B606" t="str">
            <v>CRUZETA F0F0 JE DN 200 X 100</v>
          </cell>
          <cell r="C606" t="str">
            <v>UN</v>
          </cell>
          <cell r="D606">
            <v>283.45999999999998</v>
          </cell>
        </row>
        <row r="607">
          <cell r="A607">
            <v>81076</v>
          </cell>
          <cell r="B607" t="str">
            <v>CRUZETA F0F0 JE DN 200 X 200</v>
          </cell>
          <cell r="C607" t="str">
            <v>UN</v>
          </cell>
          <cell r="D607">
            <v>379.78</v>
          </cell>
        </row>
        <row r="608">
          <cell r="A608">
            <v>81077</v>
          </cell>
          <cell r="B608" t="str">
            <v>CRUZETA F0F0 JE DN 250 X 50</v>
          </cell>
          <cell r="C608" t="str">
            <v>UN</v>
          </cell>
          <cell r="D608">
            <v>382.45</v>
          </cell>
        </row>
        <row r="609">
          <cell r="A609">
            <v>81078</v>
          </cell>
          <cell r="B609" t="str">
            <v>CRUZETA F0F0 JE DN 250 X 75</v>
          </cell>
          <cell r="C609" t="str">
            <v>UN</v>
          </cell>
          <cell r="D609">
            <v>402.65</v>
          </cell>
        </row>
        <row r="610">
          <cell r="A610">
            <v>81079</v>
          </cell>
          <cell r="B610" t="str">
            <v>CRUZETA F0F0 JE DN 250 X 100</v>
          </cell>
          <cell r="C610" t="str">
            <v>UN</v>
          </cell>
          <cell r="D610">
            <v>430.28</v>
          </cell>
        </row>
        <row r="611">
          <cell r="A611">
            <v>81080</v>
          </cell>
          <cell r="B611" t="str">
            <v>CRUZETA F0F0 JE DN 250 X 250</v>
          </cell>
          <cell r="C611" t="str">
            <v>UN</v>
          </cell>
          <cell r="D611">
            <v>505.21</v>
          </cell>
        </row>
        <row r="612">
          <cell r="A612">
            <v>81081</v>
          </cell>
          <cell r="B612" t="str">
            <v>CRUZETA F0F0 JE DN 300 X 75</v>
          </cell>
          <cell r="C612" t="str">
            <v>UN</v>
          </cell>
          <cell r="D612">
            <v>382.11</v>
          </cell>
        </row>
        <row r="613">
          <cell r="A613">
            <v>81082</v>
          </cell>
          <cell r="B613" t="str">
            <v>CRUZETA F0F0 JE DN 300 X 100</v>
          </cell>
          <cell r="C613" t="str">
            <v>UN</v>
          </cell>
          <cell r="D613">
            <v>408.56</v>
          </cell>
        </row>
        <row r="614">
          <cell r="A614">
            <v>81083</v>
          </cell>
          <cell r="B614" t="str">
            <v>CRUZETA F0F0 JE DN 300 X 200</v>
          </cell>
          <cell r="C614" t="str">
            <v>UN</v>
          </cell>
          <cell r="D614">
            <v>532.77</v>
          </cell>
        </row>
        <row r="615">
          <cell r="A615">
            <v>81084</v>
          </cell>
          <cell r="B615" t="str">
            <v>CRUZETA F0F0 JE DN 300 X 300</v>
          </cell>
          <cell r="C615" t="str">
            <v>UN</v>
          </cell>
          <cell r="D615">
            <v>663.03</v>
          </cell>
        </row>
        <row r="616">
          <cell r="A616">
            <v>81085</v>
          </cell>
          <cell r="B616" t="str">
            <v>CRUZETA F0F0 JE DN 400 X 75</v>
          </cell>
          <cell r="C616" t="str">
            <v>UN</v>
          </cell>
          <cell r="D616">
            <v>537.94000000000005</v>
          </cell>
        </row>
        <row r="617">
          <cell r="A617">
            <v>81086</v>
          </cell>
          <cell r="B617" t="str">
            <v>CRUZETA F0F0 JE DN 400 X 100</v>
          </cell>
          <cell r="C617" t="str">
            <v>UN</v>
          </cell>
          <cell r="D617">
            <v>710.62</v>
          </cell>
        </row>
        <row r="618">
          <cell r="A618">
            <v>81087</v>
          </cell>
          <cell r="B618" t="str">
            <v>CRUZETA F0F0 JE DN 400 X 200</v>
          </cell>
          <cell r="C618" t="str">
            <v>UN</v>
          </cell>
          <cell r="D618">
            <v>695.54</v>
          </cell>
        </row>
        <row r="619">
          <cell r="A619">
            <v>81088</v>
          </cell>
          <cell r="B619" t="str">
            <v>CRUZETA F0F0 JE DN 400 X 300</v>
          </cell>
          <cell r="C619" t="str">
            <v>UN</v>
          </cell>
          <cell r="D619">
            <v>1062.54</v>
          </cell>
        </row>
        <row r="620">
          <cell r="A620">
            <v>81089</v>
          </cell>
          <cell r="B620" t="str">
            <v>CRUZETA F0F0 JE DN 400 X 400</v>
          </cell>
          <cell r="C620" t="str">
            <v>UN</v>
          </cell>
          <cell r="D620">
            <v>1347.19</v>
          </cell>
        </row>
        <row r="621">
          <cell r="A621">
            <v>81090</v>
          </cell>
          <cell r="B621" t="str">
            <v>CRUZETA F0F0 JE DN 500 X 75</v>
          </cell>
          <cell r="C621" t="str">
            <v>UN</v>
          </cell>
          <cell r="D621">
            <v>1359.59</v>
          </cell>
        </row>
        <row r="622">
          <cell r="A622">
            <v>81091</v>
          </cell>
          <cell r="B622" t="str">
            <v>CRUZETA F0F0 JE DN 500 X 100</v>
          </cell>
          <cell r="C622" t="str">
            <v>UN</v>
          </cell>
          <cell r="D622">
            <v>981.91</v>
          </cell>
        </row>
        <row r="623">
          <cell r="A623">
            <v>81092</v>
          </cell>
          <cell r="B623" t="str">
            <v>CRUZETA F0F0 JE DN 500 X 200</v>
          </cell>
          <cell r="C623" t="str">
            <v>UN</v>
          </cell>
          <cell r="D623">
            <v>1099.8399999999999</v>
          </cell>
        </row>
        <row r="624">
          <cell r="A624">
            <v>81093</v>
          </cell>
          <cell r="B624" t="str">
            <v>CRUZETA F0F0 JE DN 500 X 300</v>
          </cell>
          <cell r="C624" t="str">
            <v>UN</v>
          </cell>
          <cell r="D624">
            <v>2288.48</v>
          </cell>
        </row>
        <row r="625">
          <cell r="A625">
            <v>81094</v>
          </cell>
          <cell r="B625" t="str">
            <v>CRUZETA F0F0 JE DN 500 X 500</v>
          </cell>
          <cell r="C625" t="str">
            <v>UN</v>
          </cell>
          <cell r="D625">
            <v>2684.96</v>
          </cell>
        </row>
        <row r="626">
          <cell r="A626">
            <v>81095</v>
          </cell>
          <cell r="B626" t="str">
            <v>CRUZETA F0F0 JE DN 600 X 75</v>
          </cell>
          <cell r="C626" t="str">
            <v>UN</v>
          </cell>
          <cell r="D626">
            <v>1706.2</v>
          </cell>
        </row>
        <row r="627">
          <cell r="A627">
            <v>81096</v>
          </cell>
          <cell r="B627" t="str">
            <v>CRUZETA F0F0 JE DN 600 X 100</v>
          </cell>
          <cell r="C627" t="str">
            <v>UN</v>
          </cell>
          <cell r="D627">
            <v>1785.85</v>
          </cell>
        </row>
        <row r="628">
          <cell r="A628">
            <v>81097</v>
          </cell>
          <cell r="B628" t="str">
            <v>CRUZETA F0F0 JE DN 600 X 200</v>
          </cell>
          <cell r="C628" t="str">
            <v>UN</v>
          </cell>
          <cell r="D628">
            <v>1961.55</v>
          </cell>
        </row>
        <row r="629">
          <cell r="A629">
            <v>81098</v>
          </cell>
          <cell r="B629" t="str">
            <v>CRUZETA F0F0 JE DN 600 X 300</v>
          </cell>
          <cell r="C629" t="str">
            <v>UN</v>
          </cell>
          <cell r="D629">
            <v>2554.61</v>
          </cell>
        </row>
        <row r="630">
          <cell r="A630">
            <v>81099</v>
          </cell>
          <cell r="B630" t="str">
            <v>CRUZETA F0F0 JE DN 600 X 400</v>
          </cell>
          <cell r="C630" t="str">
            <v>UN</v>
          </cell>
          <cell r="D630">
            <v>2762.66</v>
          </cell>
        </row>
        <row r="631">
          <cell r="A631">
            <v>81101</v>
          </cell>
          <cell r="B631" t="str">
            <v>CRUZETA F0F0 JE DN 600 X 600</v>
          </cell>
          <cell r="C631" t="str">
            <v>UN</v>
          </cell>
          <cell r="D631">
            <v>3395.17</v>
          </cell>
        </row>
        <row r="632">
          <cell r="A632">
            <v>81102</v>
          </cell>
          <cell r="B632" t="str">
            <v>TE F0F0 JE DN 50 X 50</v>
          </cell>
          <cell r="C632" t="str">
            <v>UN</v>
          </cell>
          <cell r="D632">
            <v>49.42</v>
          </cell>
        </row>
        <row r="633">
          <cell r="A633">
            <v>81103</v>
          </cell>
          <cell r="B633" t="str">
            <v>TE F0F0 JE DN 75 X 50</v>
          </cell>
          <cell r="C633" t="str">
            <v>UN</v>
          </cell>
          <cell r="D633">
            <v>59.21</v>
          </cell>
        </row>
        <row r="634">
          <cell r="A634">
            <v>81104</v>
          </cell>
          <cell r="B634" t="str">
            <v>TE F0F0 JE DN 75 X 75</v>
          </cell>
          <cell r="C634" t="str">
            <v>UN</v>
          </cell>
          <cell r="D634">
            <v>71.16</v>
          </cell>
        </row>
        <row r="635">
          <cell r="A635">
            <v>81105</v>
          </cell>
          <cell r="B635" t="str">
            <v>TE F0F0 JE DN 100 X 50</v>
          </cell>
          <cell r="C635" t="str">
            <v>UN</v>
          </cell>
          <cell r="D635">
            <v>101.33</v>
          </cell>
        </row>
        <row r="636">
          <cell r="A636">
            <v>81106</v>
          </cell>
          <cell r="B636" t="str">
            <v>TE F0F0 JE DN 100 X 75</v>
          </cell>
          <cell r="C636" t="str">
            <v>UN</v>
          </cell>
          <cell r="D636">
            <v>106.39</v>
          </cell>
        </row>
        <row r="637">
          <cell r="A637">
            <v>81107</v>
          </cell>
          <cell r="B637" t="str">
            <v>TE F0F0 JE DN 100 X 100</v>
          </cell>
          <cell r="C637" t="str">
            <v>UN</v>
          </cell>
          <cell r="D637">
            <v>117.33</v>
          </cell>
        </row>
        <row r="638">
          <cell r="A638">
            <v>81108</v>
          </cell>
          <cell r="B638" t="str">
            <v>TE F0F0 JE DN 150 X 50</v>
          </cell>
          <cell r="C638" t="str">
            <v>UN</v>
          </cell>
          <cell r="D638">
            <v>138.13999999999999</v>
          </cell>
        </row>
        <row r="639">
          <cell r="A639">
            <v>81109</v>
          </cell>
          <cell r="B639" t="str">
            <v>TE F0F0 JE DN 150 X 75</v>
          </cell>
          <cell r="C639" t="str">
            <v>UN</v>
          </cell>
          <cell r="D639">
            <v>143.34</v>
          </cell>
        </row>
        <row r="640">
          <cell r="A640">
            <v>81110</v>
          </cell>
          <cell r="B640" t="str">
            <v>TE F0F0 JE DN 150 X 100</v>
          </cell>
          <cell r="C640" t="str">
            <v>UN</v>
          </cell>
          <cell r="D640">
            <v>156.41999999999999</v>
          </cell>
        </row>
        <row r="641">
          <cell r="A641">
            <v>81111</v>
          </cell>
          <cell r="B641" t="str">
            <v>TE F0F0 JE DN 150 X 150</v>
          </cell>
          <cell r="C641" t="str">
            <v>UN</v>
          </cell>
          <cell r="D641">
            <v>185.68</v>
          </cell>
        </row>
        <row r="642">
          <cell r="A642">
            <v>81112</v>
          </cell>
          <cell r="B642" t="str">
            <v>TE F0F0 JE DN 200 X 50</v>
          </cell>
          <cell r="C642" t="str">
            <v>UN</v>
          </cell>
          <cell r="D642">
            <v>170.1</v>
          </cell>
        </row>
        <row r="643">
          <cell r="A643">
            <v>81113</v>
          </cell>
          <cell r="B643" t="str">
            <v>TE F0F0 JE DN 200 X 75</v>
          </cell>
          <cell r="C643" t="str">
            <v>UN</v>
          </cell>
          <cell r="D643">
            <v>189.81</v>
          </cell>
        </row>
        <row r="644">
          <cell r="A644">
            <v>81114</v>
          </cell>
          <cell r="B644" t="str">
            <v>TE F0F0 JE DN 200 X 100</v>
          </cell>
          <cell r="C644" t="str">
            <v>UN</v>
          </cell>
          <cell r="D644">
            <v>215.91</v>
          </cell>
        </row>
        <row r="645">
          <cell r="A645">
            <v>81115</v>
          </cell>
          <cell r="B645" t="str">
            <v>TE F0F0 JE DN 200 X 200</v>
          </cell>
          <cell r="C645" t="str">
            <v>UN</v>
          </cell>
          <cell r="D645">
            <v>287.35000000000002</v>
          </cell>
        </row>
        <row r="646">
          <cell r="A646">
            <v>81116</v>
          </cell>
          <cell r="B646" t="str">
            <v>TE F0F0 JE DN 250 X 50</v>
          </cell>
          <cell r="C646" t="str">
            <v>UN</v>
          </cell>
          <cell r="D646">
            <v>285.87</v>
          </cell>
        </row>
        <row r="647">
          <cell r="A647">
            <v>81117</v>
          </cell>
          <cell r="B647" t="str">
            <v>TE F0F0 JE DN 250 X 75</v>
          </cell>
          <cell r="C647" t="str">
            <v>UN</v>
          </cell>
          <cell r="D647">
            <v>278.77999999999997</v>
          </cell>
        </row>
        <row r="648">
          <cell r="A648">
            <v>81118</v>
          </cell>
          <cell r="B648" t="str">
            <v>TE F0F0 JE DN 250 X 100</v>
          </cell>
          <cell r="C648" t="str">
            <v>UN</v>
          </cell>
          <cell r="D648">
            <v>324.17</v>
          </cell>
        </row>
        <row r="649">
          <cell r="A649">
            <v>81119</v>
          </cell>
          <cell r="B649" t="str">
            <v>TE F0F0 JE DN 250 X 250</v>
          </cell>
          <cell r="C649" t="str">
            <v>UN</v>
          </cell>
          <cell r="D649">
            <v>433.06</v>
          </cell>
        </row>
        <row r="650">
          <cell r="A650">
            <v>81120</v>
          </cell>
          <cell r="B650" t="str">
            <v>TE F0F0 JE DN 300 X 75</v>
          </cell>
          <cell r="C650" t="str">
            <v>UN</v>
          </cell>
          <cell r="D650">
            <v>370.42</v>
          </cell>
        </row>
        <row r="651">
          <cell r="A651">
            <v>81121</v>
          </cell>
          <cell r="B651" t="str">
            <v>TE F0F0 JE DN 300 X 100</v>
          </cell>
          <cell r="C651" t="str">
            <v>UN</v>
          </cell>
          <cell r="D651">
            <v>395.25</v>
          </cell>
        </row>
        <row r="652">
          <cell r="A652">
            <v>81122</v>
          </cell>
          <cell r="B652" t="str">
            <v>TE F0F0 JE DN 300 X 150</v>
          </cell>
          <cell r="C652" t="str">
            <v>UN</v>
          </cell>
          <cell r="D652">
            <v>430.06</v>
          </cell>
        </row>
        <row r="653">
          <cell r="A653">
            <v>81123</v>
          </cell>
          <cell r="B653" t="str">
            <v>TE F0F0 JE DN 300 X 200</v>
          </cell>
          <cell r="C653" t="str">
            <v>UN</v>
          </cell>
          <cell r="D653">
            <v>472.02</v>
          </cell>
        </row>
        <row r="654">
          <cell r="A654">
            <v>81124</v>
          </cell>
          <cell r="B654" t="str">
            <v>TE F0F0 JE DN 300 X 250</v>
          </cell>
          <cell r="C654" t="str">
            <v>UN</v>
          </cell>
          <cell r="D654">
            <v>506.23</v>
          </cell>
        </row>
        <row r="655">
          <cell r="A655">
            <v>81125</v>
          </cell>
          <cell r="B655" t="str">
            <v>TE F0F0 JE DN 300 X 300</v>
          </cell>
          <cell r="C655" t="str">
            <v>UN</v>
          </cell>
          <cell r="D655">
            <v>582.89</v>
          </cell>
        </row>
        <row r="656">
          <cell r="A656">
            <v>81126</v>
          </cell>
          <cell r="B656" t="str">
            <v>TE F0F0 JE DN 400 X 75</v>
          </cell>
          <cell r="C656" t="str">
            <v>UN</v>
          </cell>
          <cell r="D656">
            <v>528.96</v>
          </cell>
        </row>
        <row r="657">
          <cell r="A657">
            <v>81127</v>
          </cell>
          <cell r="B657" t="str">
            <v>TE F0F0 JE DN 400 X 100</v>
          </cell>
          <cell r="C657" t="str">
            <v>UN</v>
          </cell>
          <cell r="D657">
            <v>549.65</v>
          </cell>
        </row>
        <row r="658">
          <cell r="A658">
            <v>81128</v>
          </cell>
          <cell r="B658" t="str">
            <v>TE F0F0 JE DN 400 X 200</v>
          </cell>
          <cell r="C658" t="str">
            <v>UN</v>
          </cell>
          <cell r="D658">
            <v>661.3</v>
          </cell>
        </row>
        <row r="659">
          <cell r="A659">
            <v>81129</v>
          </cell>
          <cell r="B659" t="str">
            <v>TE F0F0 JE DN 400 X 300</v>
          </cell>
          <cell r="C659" t="str">
            <v>UN</v>
          </cell>
          <cell r="D659">
            <v>752.74</v>
          </cell>
        </row>
        <row r="660">
          <cell r="A660">
            <v>81130</v>
          </cell>
          <cell r="B660" t="str">
            <v>TE F0F0 JE DN 400 X 400</v>
          </cell>
          <cell r="C660" t="str">
            <v>UN</v>
          </cell>
          <cell r="D660">
            <v>866.47</v>
          </cell>
        </row>
        <row r="661">
          <cell r="A661">
            <v>81131</v>
          </cell>
          <cell r="B661" t="str">
            <v>TE F0F0 JE DN 500 X 100</v>
          </cell>
          <cell r="C661" t="str">
            <v>UN</v>
          </cell>
          <cell r="D661">
            <v>743.83</v>
          </cell>
        </row>
        <row r="662">
          <cell r="A662">
            <v>81132</v>
          </cell>
          <cell r="B662" t="str">
            <v>TE F0F0 JE DN 500 X 200</v>
          </cell>
          <cell r="C662" t="str">
            <v>UN</v>
          </cell>
          <cell r="D662">
            <v>844.5</v>
          </cell>
        </row>
        <row r="663">
          <cell r="A663">
            <v>81133</v>
          </cell>
          <cell r="B663" t="str">
            <v>TE F0F0 JE DN 500 X 300</v>
          </cell>
          <cell r="C663" t="str">
            <v>UN</v>
          </cell>
          <cell r="D663">
            <v>1639</v>
          </cell>
        </row>
        <row r="664">
          <cell r="A664">
            <v>81134</v>
          </cell>
          <cell r="B664" t="str">
            <v>TE F0F0 JE DN 500 X 500</v>
          </cell>
          <cell r="C664" t="str">
            <v>UN</v>
          </cell>
          <cell r="D664">
            <v>1911.33</v>
          </cell>
        </row>
        <row r="665">
          <cell r="A665">
            <v>81135</v>
          </cell>
          <cell r="B665" t="str">
            <v>TE F0F0 JE DN 600 X 100</v>
          </cell>
          <cell r="C665" t="str">
            <v>UN</v>
          </cell>
          <cell r="D665">
            <v>1492.11</v>
          </cell>
        </row>
        <row r="666">
          <cell r="A666">
            <v>81136</v>
          </cell>
          <cell r="B666" t="str">
            <v>TE F0F0 JE DN 600 X 200</v>
          </cell>
          <cell r="C666" t="str">
            <v>UN</v>
          </cell>
          <cell r="D666">
            <v>1601.31</v>
          </cell>
        </row>
        <row r="667">
          <cell r="A667">
            <v>81137</v>
          </cell>
          <cell r="B667" t="str">
            <v>TE F0F0 JE DN 600 X 300</v>
          </cell>
          <cell r="C667" t="str">
            <v>UN</v>
          </cell>
          <cell r="D667">
            <v>2068.9699999999998</v>
          </cell>
        </row>
        <row r="668">
          <cell r="A668">
            <v>81138</v>
          </cell>
          <cell r="B668" t="str">
            <v>TE F0F0 JE DN 600 X 400</v>
          </cell>
          <cell r="C668" t="str">
            <v>UN</v>
          </cell>
          <cell r="D668">
            <v>2211.44</v>
          </cell>
        </row>
        <row r="669">
          <cell r="A669">
            <v>81139</v>
          </cell>
          <cell r="B669" t="str">
            <v>TE F0F0 JE DN 600 X 600</v>
          </cell>
          <cell r="C669" t="str">
            <v>UN</v>
          </cell>
          <cell r="D669">
            <v>2402.54</v>
          </cell>
        </row>
        <row r="670">
          <cell r="A670">
            <v>81140</v>
          </cell>
          <cell r="B670" t="str">
            <v>TE F0F0 JE E FLANGE DN 50 X 50</v>
          </cell>
          <cell r="C670" t="str">
            <v>UN</v>
          </cell>
          <cell r="D670">
            <v>66.540000000000006</v>
          </cell>
        </row>
        <row r="671">
          <cell r="A671">
            <v>81141</v>
          </cell>
          <cell r="B671" t="str">
            <v>TE F0F0 JE E FLANGE DN 75 X 50</v>
          </cell>
          <cell r="C671" t="str">
            <v>UN</v>
          </cell>
          <cell r="D671">
            <v>81.14</v>
          </cell>
        </row>
        <row r="672">
          <cell r="A672">
            <v>81142</v>
          </cell>
          <cell r="B672" t="str">
            <v>TE F0F0 JE E FLANGE DN 75 X 75</v>
          </cell>
          <cell r="C672" t="str">
            <v>UN</v>
          </cell>
          <cell r="D672">
            <v>91.65</v>
          </cell>
        </row>
        <row r="673">
          <cell r="A673">
            <v>81143</v>
          </cell>
          <cell r="B673" t="str">
            <v>TE F0F0 JE E FLANGE DN 100 X 50</v>
          </cell>
          <cell r="C673" t="str">
            <v>UN</v>
          </cell>
          <cell r="D673">
            <v>85.54</v>
          </cell>
        </row>
        <row r="674">
          <cell r="A674">
            <v>81144</v>
          </cell>
          <cell r="B674" t="str">
            <v>TE F0F0 JE E FLANGE DN 150 X 50</v>
          </cell>
          <cell r="C674" t="str">
            <v>UN</v>
          </cell>
          <cell r="D674">
            <v>144.37</v>
          </cell>
        </row>
        <row r="675">
          <cell r="A675">
            <v>81145</v>
          </cell>
          <cell r="B675" t="str">
            <v>TE F0F0 JE E FLANGE DN 150 X 75</v>
          </cell>
          <cell r="C675" t="str">
            <v>UN</v>
          </cell>
          <cell r="D675">
            <v>143.03</v>
          </cell>
        </row>
        <row r="676">
          <cell r="A676">
            <v>81146</v>
          </cell>
          <cell r="B676" t="str">
            <v>TE F0F0 JE E FLANGE DN 200 X 50</v>
          </cell>
          <cell r="C676" t="str">
            <v>UN</v>
          </cell>
          <cell r="D676">
            <v>189.06</v>
          </cell>
        </row>
        <row r="677">
          <cell r="A677">
            <v>81147</v>
          </cell>
          <cell r="B677" t="str">
            <v>TE F0F0 JE E FLANGE DN 200 X 75</v>
          </cell>
          <cell r="C677" t="str">
            <v>UN</v>
          </cell>
          <cell r="D677">
            <v>195.67</v>
          </cell>
        </row>
        <row r="678">
          <cell r="A678">
            <v>81148</v>
          </cell>
          <cell r="B678" t="str">
            <v>TE F0F0 JE E FLANGE DN 200 X 100</v>
          </cell>
          <cell r="C678" t="str">
            <v>UN</v>
          </cell>
          <cell r="D678">
            <v>209.19</v>
          </cell>
        </row>
        <row r="679">
          <cell r="A679">
            <v>81149</v>
          </cell>
          <cell r="B679" t="str">
            <v>TE F0F0 JE E FLANGE DN 250 X 50</v>
          </cell>
          <cell r="C679" t="str">
            <v>UN</v>
          </cell>
          <cell r="D679">
            <v>236.52</v>
          </cell>
        </row>
        <row r="680">
          <cell r="A680">
            <v>81150</v>
          </cell>
          <cell r="B680" t="str">
            <v>TE F0F0 JE E FLANGE DN 250 X 75</v>
          </cell>
          <cell r="C680" t="str">
            <v>UN</v>
          </cell>
          <cell r="D680">
            <v>293.44</v>
          </cell>
        </row>
        <row r="681">
          <cell r="A681">
            <v>81151</v>
          </cell>
          <cell r="B681" t="str">
            <v>TE F0F0 JE E FLANGE DN 250 X 100</v>
          </cell>
          <cell r="C681" t="str">
            <v>UN</v>
          </cell>
          <cell r="D681">
            <v>343.22</v>
          </cell>
        </row>
        <row r="682">
          <cell r="A682">
            <v>81152</v>
          </cell>
          <cell r="B682" t="str">
            <v>TE F0F0 JE E FLANGE DN 300 X 100</v>
          </cell>
          <cell r="C682" t="str">
            <v>UN</v>
          </cell>
          <cell r="D682">
            <v>407.8</v>
          </cell>
        </row>
        <row r="683">
          <cell r="A683">
            <v>81153</v>
          </cell>
          <cell r="B683" t="str">
            <v>TE F0F0 JE E FLANGE DN 300 X 200</v>
          </cell>
          <cell r="C683" t="str">
            <v>UN</v>
          </cell>
          <cell r="D683">
            <v>506.68</v>
          </cell>
        </row>
        <row r="684">
          <cell r="A684">
            <v>81154</v>
          </cell>
          <cell r="B684" t="str">
            <v>TE F0F0 JE E FLANGE DN 300 X 300</v>
          </cell>
          <cell r="C684" t="str">
            <v>UN</v>
          </cell>
          <cell r="D684">
            <v>646.78</v>
          </cell>
        </row>
        <row r="685">
          <cell r="A685">
            <v>81155</v>
          </cell>
          <cell r="B685" t="str">
            <v>TE F0F0 JE E FLANGE DN 400 X 100</v>
          </cell>
          <cell r="C685" t="str">
            <v>UN</v>
          </cell>
          <cell r="D685">
            <v>1199.28</v>
          </cell>
        </row>
        <row r="686">
          <cell r="A686">
            <v>81156</v>
          </cell>
          <cell r="B686" t="str">
            <v>TE F0F0 JE E FLANGE DN 400 X 200</v>
          </cell>
          <cell r="C686" t="str">
            <v>UN</v>
          </cell>
          <cell r="D686">
            <v>693.94</v>
          </cell>
        </row>
        <row r="687">
          <cell r="A687">
            <v>81157</v>
          </cell>
          <cell r="B687" t="str">
            <v>TE F0F0 JE E FLANGE DN 400 X 300</v>
          </cell>
          <cell r="C687" t="str">
            <v>UN</v>
          </cell>
          <cell r="D687">
            <v>1298.07</v>
          </cell>
        </row>
        <row r="688">
          <cell r="A688">
            <v>81158</v>
          </cell>
          <cell r="B688" t="str">
            <v>TE F0F0 JE E FLANGE DN 400 X 400</v>
          </cell>
          <cell r="C688" t="str">
            <v>UN</v>
          </cell>
          <cell r="D688">
            <v>1671.43</v>
          </cell>
        </row>
        <row r="689">
          <cell r="A689">
            <v>81159</v>
          </cell>
          <cell r="B689" t="str">
            <v>TE F0F0 JE E FLANGE DN 500 X 100</v>
          </cell>
          <cell r="C689" t="str">
            <v>UN</v>
          </cell>
          <cell r="D689">
            <v>834.99</v>
          </cell>
        </row>
        <row r="690">
          <cell r="A690">
            <v>81160</v>
          </cell>
          <cell r="B690" t="str">
            <v>TE F0F0 JE E FLANGE DN 500 X 200</v>
          </cell>
          <cell r="C690" t="str">
            <v>UN</v>
          </cell>
          <cell r="D690">
            <v>893.83</v>
          </cell>
        </row>
        <row r="691">
          <cell r="A691">
            <v>81161</v>
          </cell>
          <cell r="B691" t="str">
            <v>TE F0F0 JE E FLANGE DN 500 X 300</v>
          </cell>
          <cell r="C691" t="str">
            <v>UN</v>
          </cell>
          <cell r="D691">
            <v>1715.02</v>
          </cell>
        </row>
        <row r="692">
          <cell r="A692">
            <v>81162</v>
          </cell>
          <cell r="B692" t="str">
            <v>TE F0F0 JE E FLANGE DN 500 X 500</v>
          </cell>
          <cell r="C692" t="str">
            <v>UN</v>
          </cell>
          <cell r="D692">
            <v>2210.2399999999998</v>
          </cell>
        </row>
        <row r="693">
          <cell r="A693">
            <v>81163</v>
          </cell>
          <cell r="B693" t="str">
            <v>TE F0F0 JE E FLANGE DN 600 X 100</v>
          </cell>
          <cell r="C693" t="str">
            <v>UN</v>
          </cell>
          <cell r="D693">
            <v>1512.2</v>
          </cell>
        </row>
        <row r="694">
          <cell r="A694">
            <v>81164</v>
          </cell>
          <cell r="B694" t="str">
            <v>TE F0F0 JE E FLANGE DN 600 X 200</v>
          </cell>
          <cell r="C694" t="str">
            <v>UN</v>
          </cell>
          <cell r="D694">
            <v>1663.61</v>
          </cell>
        </row>
        <row r="695">
          <cell r="A695">
            <v>81165</v>
          </cell>
          <cell r="B695" t="str">
            <v>TE F0F0 JE E FLANGE DN 600 X 400</v>
          </cell>
          <cell r="C695" t="str">
            <v>UN</v>
          </cell>
          <cell r="D695">
            <v>2331.2199999999998</v>
          </cell>
        </row>
        <row r="696">
          <cell r="A696">
            <v>81166</v>
          </cell>
          <cell r="B696" t="str">
            <v>TE F0F0 JE E FLANGE DN 600 X 600</v>
          </cell>
          <cell r="C696" t="str">
            <v>UN</v>
          </cell>
          <cell r="D696">
            <v>2779.04</v>
          </cell>
        </row>
        <row r="697">
          <cell r="A697">
            <v>81167</v>
          </cell>
          <cell r="B697" t="str">
            <v>REDUCAO F0F0 PB JE DN 75 X 50</v>
          </cell>
          <cell r="C697" t="str">
            <v>UN</v>
          </cell>
          <cell r="D697">
            <v>29.73</v>
          </cell>
        </row>
        <row r="698">
          <cell r="A698">
            <v>81168</v>
          </cell>
          <cell r="B698" t="str">
            <v>REDUCAO F0F0 PB JE DN 100 X 50</v>
          </cell>
          <cell r="C698" t="str">
            <v>UN</v>
          </cell>
          <cell r="D698">
            <v>33.79</v>
          </cell>
        </row>
        <row r="699">
          <cell r="A699">
            <v>81169</v>
          </cell>
          <cell r="B699" t="str">
            <v>REDUCAO F0F0 PB JE DN 100 X 75</v>
          </cell>
          <cell r="C699" t="str">
            <v>UN</v>
          </cell>
          <cell r="D699">
            <v>38.26</v>
          </cell>
        </row>
        <row r="700">
          <cell r="A700">
            <v>81170</v>
          </cell>
          <cell r="B700" t="str">
            <v>REDUCAO F0F0 PB JE DN 150 X 75</v>
          </cell>
          <cell r="C700" t="str">
            <v>UN</v>
          </cell>
          <cell r="D700">
            <v>64.05</v>
          </cell>
        </row>
        <row r="701">
          <cell r="A701">
            <v>81171</v>
          </cell>
          <cell r="B701" t="str">
            <v>REDUCAO F0F0 PB JE DN 150 X 100</v>
          </cell>
          <cell r="C701" t="str">
            <v>UN</v>
          </cell>
          <cell r="D701">
            <v>68.66</v>
          </cell>
        </row>
        <row r="702">
          <cell r="A702">
            <v>81172</v>
          </cell>
          <cell r="B702" t="str">
            <v>REDUCAO F0F0 PB JE DN 200 X 100</v>
          </cell>
          <cell r="C702" t="str">
            <v>UN</v>
          </cell>
          <cell r="D702">
            <v>110.51</v>
          </cell>
        </row>
        <row r="703">
          <cell r="A703">
            <v>81173</v>
          </cell>
          <cell r="B703" t="str">
            <v>REDUCAO F0F0 PB JE DN 200 X 150</v>
          </cell>
          <cell r="C703" t="str">
            <v>UN</v>
          </cell>
          <cell r="D703">
            <v>127.42</v>
          </cell>
        </row>
        <row r="704">
          <cell r="A704">
            <v>81174</v>
          </cell>
          <cell r="B704" t="str">
            <v>REDUCAO F0F0 PB JE DN 250 X 100</v>
          </cell>
          <cell r="C704" t="str">
            <v>UN</v>
          </cell>
          <cell r="D704">
            <v>171.72</v>
          </cell>
        </row>
        <row r="705">
          <cell r="A705">
            <v>81175</v>
          </cell>
          <cell r="B705" t="str">
            <v>REDUCAO F0F0 PB JE DN 250 X 150</v>
          </cell>
          <cell r="C705" t="str">
            <v>UN</v>
          </cell>
          <cell r="D705">
            <v>170.1</v>
          </cell>
        </row>
        <row r="706">
          <cell r="A706">
            <v>81176</v>
          </cell>
          <cell r="B706" t="str">
            <v>REDUCAO F0F0 PB JE DN 250 X 200</v>
          </cell>
          <cell r="C706" t="str">
            <v>UN</v>
          </cell>
          <cell r="D706">
            <v>141.76</v>
          </cell>
        </row>
        <row r="707">
          <cell r="A707">
            <v>81177</v>
          </cell>
          <cell r="B707" t="str">
            <v>REDUCAO F0F0 PB JE DN 300 X 150</v>
          </cell>
          <cell r="C707" t="str">
            <v>UN</v>
          </cell>
          <cell r="D707">
            <v>223.16</v>
          </cell>
        </row>
        <row r="708">
          <cell r="A708">
            <v>81178</v>
          </cell>
          <cell r="B708" t="str">
            <v>REDUCAO F0F0 PB JE DN 300 X 200</v>
          </cell>
          <cell r="C708" t="str">
            <v>UN</v>
          </cell>
          <cell r="D708">
            <v>220.54</v>
          </cell>
        </row>
        <row r="709">
          <cell r="A709">
            <v>81179</v>
          </cell>
          <cell r="B709" t="str">
            <v>REDUCAO F0F0 PB JE DN 300 X 250</v>
          </cell>
          <cell r="C709" t="str">
            <v>UN</v>
          </cell>
          <cell r="D709">
            <v>210.74</v>
          </cell>
        </row>
        <row r="710">
          <cell r="A710">
            <v>81180</v>
          </cell>
          <cell r="B710" t="str">
            <v>REDUCAO F0F0 PB JE DN 400 X 250</v>
          </cell>
          <cell r="C710" t="str">
            <v>UN</v>
          </cell>
          <cell r="D710">
            <v>376.2</v>
          </cell>
        </row>
        <row r="711">
          <cell r="A711">
            <v>81181</v>
          </cell>
          <cell r="B711" t="str">
            <v>REDUCAO F0F0 PB JE DN 400 X 300</v>
          </cell>
          <cell r="C711" t="str">
            <v>UN</v>
          </cell>
          <cell r="D711">
            <v>332.13</v>
          </cell>
        </row>
        <row r="712">
          <cell r="A712">
            <v>81182</v>
          </cell>
          <cell r="B712" t="str">
            <v>REDUCAO F0F0 PB JE DN 400 X 350</v>
          </cell>
          <cell r="C712" t="str">
            <v>UN</v>
          </cell>
          <cell r="D712">
            <v>348.33</v>
          </cell>
        </row>
        <row r="713">
          <cell r="A713">
            <v>81183</v>
          </cell>
          <cell r="B713" t="str">
            <v>REDUCAO F0F0 PB JE DN 500 X 400</v>
          </cell>
          <cell r="C713" t="str">
            <v>UN</v>
          </cell>
          <cell r="D713">
            <v>480.09</v>
          </cell>
        </row>
        <row r="714">
          <cell r="A714">
            <v>81184</v>
          </cell>
          <cell r="B714" t="str">
            <v>REDUCAO F0F0 PB JE DN 600 X 400</v>
          </cell>
          <cell r="C714" t="str">
            <v>UN</v>
          </cell>
          <cell r="D714">
            <v>923.74</v>
          </cell>
        </row>
        <row r="715">
          <cell r="A715">
            <v>81185</v>
          </cell>
          <cell r="B715" t="str">
            <v>REDUCAO F0F0 PB JE DN 600 X 500</v>
          </cell>
          <cell r="C715" t="str">
            <v>UN</v>
          </cell>
          <cell r="D715">
            <v>1116.93</v>
          </cell>
        </row>
        <row r="716">
          <cell r="A716">
            <v>81186</v>
          </cell>
          <cell r="B716" t="str">
            <v>LUVA F0F0 JE DN 50</v>
          </cell>
          <cell r="C716" t="str">
            <v>UN</v>
          </cell>
          <cell r="D716">
            <v>37.58</v>
          </cell>
        </row>
        <row r="717">
          <cell r="A717">
            <v>81187</v>
          </cell>
          <cell r="B717" t="str">
            <v>LUVA F0F0 JE DN 75</v>
          </cell>
          <cell r="C717" t="str">
            <v>UN</v>
          </cell>
          <cell r="D717">
            <v>50.17</v>
          </cell>
        </row>
        <row r="718">
          <cell r="A718">
            <v>81188</v>
          </cell>
          <cell r="B718" t="str">
            <v>LUVA F0F0 JE DN 100</v>
          </cell>
          <cell r="C718" t="str">
            <v>UN</v>
          </cell>
          <cell r="D718">
            <v>72.459999999999994</v>
          </cell>
        </row>
        <row r="719">
          <cell r="A719">
            <v>81189</v>
          </cell>
          <cell r="B719" t="str">
            <v>LUVA F0F0 JE DN 150</v>
          </cell>
          <cell r="C719" t="str">
            <v>UN</v>
          </cell>
          <cell r="D719">
            <v>126.32</v>
          </cell>
        </row>
        <row r="720">
          <cell r="A720">
            <v>81190</v>
          </cell>
          <cell r="B720" t="str">
            <v>LUVA F0F0 JE DN 200</v>
          </cell>
          <cell r="C720" t="str">
            <v>UN</v>
          </cell>
          <cell r="D720">
            <v>163.92</v>
          </cell>
        </row>
        <row r="721">
          <cell r="A721">
            <v>81191</v>
          </cell>
          <cell r="B721" t="str">
            <v>LUVA F0F0 JE DN 250</v>
          </cell>
          <cell r="C721" t="str">
            <v>UN</v>
          </cell>
          <cell r="D721">
            <v>210.66</v>
          </cell>
        </row>
        <row r="722">
          <cell r="A722">
            <v>81192</v>
          </cell>
          <cell r="B722" t="str">
            <v>LUVA F0F0 JE DN 300</v>
          </cell>
          <cell r="C722" t="str">
            <v>UN</v>
          </cell>
          <cell r="D722">
            <v>291.94</v>
          </cell>
        </row>
        <row r="723">
          <cell r="A723">
            <v>81193</v>
          </cell>
          <cell r="B723" t="str">
            <v>LUVA F0F0 JE DN 400</v>
          </cell>
          <cell r="C723" t="str">
            <v>UN</v>
          </cell>
          <cell r="D723">
            <v>517.03</v>
          </cell>
        </row>
        <row r="724">
          <cell r="A724">
            <v>81194</v>
          </cell>
          <cell r="B724" t="str">
            <v>LUVA F0F0 JE DN 500</v>
          </cell>
          <cell r="C724" t="str">
            <v>UN</v>
          </cell>
          <cell r="D724">
            <v>671.02</v>
          </cell>
        </row>
        <row r="725">
          <cell r="A725">
            <v>81195</v>
          </cell>
          <cell r="B725" t="str">
            <v>LUVA F0F0 JE DN 600</v>
          </cell>
          <cell r="C725" t="str">
            <v>UN</v>
          </cell>
          <cell r="D725">
            <v>995.64</v>
          </cell>
        </row>
        <row r="726">
          <cell r="A726">
            <v>81196</v>
          </cell>
          <cell r="B726" t="str">
            <v>CAP F0F0 JE DN 50</v>
          </cell>
          <cell r="C726" t="str">
            <v>UN</v>
          </cell>
          <cell r="D726">
            <v>14.98</v>
          </cell>
        </row>
        <row r="727">
          <cell r="A727">
            <v>81197</v>
          </cell>
          <cell r="B727" t="str">
            <v>CAP F0F0 JE DN 75</v>
          </cell>
          <cell r="C727" t="str">
            <v>UN</v>
          </cell>
          <cell r="D727">
            <v>22.02</v>
          </cell>
        </row>
        <row r="728">
          <cell r="A728">
            <v>81198</v>
          </cell>
          <cell r="B728" t="str">
            <v>CAP F0F0 JE DN 100</v>
          </cell>
          <cell r="C728" t="str">
            <v>UN</v>
          </cell>
          <cell r="D728">
            <v>31.82</v>
          </cell>
        </row>
        <row r="729">
          <cell r="A729">
            <v>81199</v>
          </cell>
          <cell r="B729" t="str">
            <v>CAP F0F0 JE DN 150</v>
          </cell>
          <cell r="C729" t="str">
            <v>UN</v>
          </cell>
          <cell r="D729">
            <v>55.55</v>
          </cell>
        </row>
        <row r="730">
          <cell r="A730">
            <v>81201</v>
          </cell>
          <cell r="B730" t="str">
            <v>CAP F0F0 JE DN 200</v>
          </cell>
          <cell r="C730" t="str">
            <v>UN</v>
          </cell>
          <cell r="D730">
            <v>87.79</v>
          </cell>
        </row>
        <row r="731">
          <cell r="A731">
            <v>81202</v>
          </cell>
          <cell r="B731" t="str">
            <v>CAP F0F0 JE DN 250</v>
          </cell>
          <cell r="C731" t="str">
            <v>UN</v>
          </cell>
          <cell r="D731">
            <v>127.24</v>
          </cell>
        </row>
        <row r="732">
          <cell r="A732">
            <v>81203</v>
          </cell>
          <cell r="B732" t="str">
            <v>CAP F0F0 JE DN 300</v>
          </cell>
          <cell r="C732" t="str">
            <v>UN</v>
          </cell>
          <cell r="D732">
            <v>217.31</v>
          </cell>
        </row>
        <row r="733">
          <cell r="A733">
            <v>81204</v>
          </cell>
          <cell r="B733" t="str">
            <v>CAP F0F0 JE DN 400</v>
          </cell>
          <cell r="C733" t="str">
            <v>UN</v>
          </cell>
          <cell r="D733">
            <v>368.47</v>
          </cell>
        </row>
        <row r="734">
          <cell r="A734">
            <v>81205</v>
          </cell>
          <cell r="B734" t="str">
            <v>CAP F0F0 JE DN 500</v>
          </cell>
          <cell r="C734" t="str">
            <v>UN</v>
          </cell>
          <cell r="D734">
            <v>512.89</v>
          </cell>
        </row>
        <row r="735">
          <cell r="A735">
            <v>81206</v>
          </cell>
          <cell r="B735" t="str">
            <v>CAP F0F0 JE DN 600</v>
          </cell>
          <cell r="C735" t="str">
            <v>UN</v>
          </cell>
          <cell r="D735">
            <v>736.87</v>
          </cell>
        </row>
        <row r="736">
          <cell r="A736">
            <v>81207</v>
          </cell>
          <cell r="B736" t="str">
            <v>EXTREMIDADE F0F0 FLANGE E JE DN 50</v>
          </cell>
          <cell r="C736" t="str">
            <v>UN</v>
          </cell>
          <cell r="D736">
            <v>40.159999999999997</v>
          </cell>
        </row>
        <row r="737">
          <cell r="A737">
            <v>81208</v>
          </cell>
          <cell r="B737" t="str">
            <v>EXTREMIDADE F0F0 FLANGE E JE DN 75</v>
          </cell>
          <cell r="C737" t="str">
            <v>UN</v>
          </cell>
          <cell r="D737">
            <v>58.58</v>
          </cell>
        </row>
        <row r="738">
          <cell r="A738">
            <v>81209</v>
          </cell>
          <cell r="B738" t="str">
            <v>EXTREMIDADE F0F0 FLANGE E JE DN 100</v>
          </cell>
          <cell r="C738" t="str">
            <v>UN</v>
          </cell>
          <cell r="D738">
            <v>71.489999999999995</v>
          </cell>
        </row>
        <row r="739">
          <cell r="A739">
            <v>81210</v>
          </cell>
          <cell r="B739" t="str">
            <v>EXTREMIDADE F0F0 FLANGE E JE DN 150</v>
          </cell>
          <cell r="C739" t="str">
            <v>UN</v>
          </cell>
          <cell r="D739">
            <v>102.35</v>
          </cell>
        </row>
        <row r="740">
          <cell r="A740">
            <v>81211</v>
          </cell>
          <cell r="B740" t="str">
            <v>EXTREMIDADE F0F0 FLANGE E JE DN 200</v>
          </cell>
          <cell r="C740" t="str">
            <v>UN</v>
          </cell>
          <cell r="D740">
            <v>125.56</v>
          </cell>
        </row>
        <row r="741">
          <cell r="A741">
            <v>81212</v>
          </cell>
          <cell r="B741" t="str">
            <v>EXTREMIDADE F0F0 FLANGE E JE DN 250</v>
          </cell>
          <cell r="C741" t="str">
            <v>UN</v>
          </cell>
          <cell r="D741">
            <v>241.79</v>
          </cell>
        </row>
        <row r="742">
          <cell r="A742">
            <v>81213</v>
          </cell>
          <cell r="B742" t="str">
            <v>EXTREMIDADE F0F0 FLANGE E JE DN 300</v>
          </cell>
          <cell r="C742" t="str">
            <v>UN</v>
          </cell>
          <cell r="D742">
            <v>262.7</v>
          </cell>
        </row>
        <row r="743">
          <cell r="A743">
            <v>81214</v>
          </cell>
          <cell r="B743" t="str">
            <v>EXTREMIDADE F0F0 FLANGE E JE DN 400</v>
          </cell>
          <cell r="C743" t="str">
            <v>UN</v>
          </cell>
          <cell r="D743">
            <v>412.92</v>
          </cell>
        </row>
        <row r="744">
          <cell r="A744">
            <v>81215</v>
          </cell>
          <cell r="B744" t="str">
            <v>EXTREMIDADE F0F0 FLANGE E JE DN 500</v>
          </cell>
          <cell r="C744" t="str">
            <v>UN</v>
          </cell>
          <cell r="D744">
            <v>538.19000000000005</v>
          </cell>
        </row>
        <row r="745">
          <cell r="A745">
            <v>81216</v>
          </cell>
          <cell r="B745" t="str">
            <v>EXTREMIDADE F0F0 FLANGE E JE DN 600</v>
          </cell>
          <cell r="C745" t="str">
            <v>UN</v>
          </cell>
          <cell r="D745">
            <v>935.58</v>
          </cell>
        </row>
        <row r="746">
          <cell r="A746">
            <v>81217</v>
          </cell>
          <cell r="B746" t="str">
            <v>EXTREMIDADE F0F0 FP DN 50</v>
          </cell>
          <cell r="C746" t="str">
            <v>UN</v>
          </cell>
          <cell r="D746">
            <v>46.07</v>
          </cell>
        </row>
        <row r="747">
          <cell r="A747">
            <v>81218</v>
          </cell>
          <cell r="B747" t="str">
            <v>EXTREMIDADE F0F0 FP DN 75</v>
          </cell>
          <cell r="C747" t="str">
            <v>UN</v>
          </cell>
          <cell r="D747">
            <v>57.52</v>
          </cell>
        </row>
        <row r="748">
          <cell r="A748">
            <v>81219</v>
          </cell>
          <cell r="B748" t="str">
            <v>EXTREMIDADE F0F0 FP DN 100</v>
          </cell>
          <cell r="C748" t="str">
            <v>UN</v>
          </cell>
          <cell r="D748">
            <v>70.59</v>
          </cell>
        </row>
        <row r="749">
          <cell r="A749">
            <v>81220</v>
          </cell>
          <cell r="B749" t="str">
            <v>EXTREMIDADE F0F0 FP DN 150</v>
          </cell>
          <cell r="C749" t="str">
            <v>UN</v>
          </cell>
          <cell r="D749">
            <v>121.02</v>
          </cell>
        </row>
        <row r="750">
          <cell r="A750">
            <v>81221</v>
          </cell>
          <cell r="B750" t="str">
            <v>EXTREMIDADE F0F0 FP DN 200</v>
          </cell>
          <cell r="C750" t="str">
            <v>UN</v>
          </cell>
          <cell r="D750">
            <v>161.68</v>
          </cell>
        </row>
        <row r="751">
          <cell r="A751">
            <v>81222</v>
          </cell>
          <cell r="B751" t="str">
            <v>EXTREMIDADE F0F0 FP DN 250</v>
          </cell>
          <cell r="C751" t="str">
            <v>UN</v>
          </cell>
          <cell r="D751">
            <v>656.02</v>
          </cell>
        </row>
        <row r="752">
          <cell r="A752">
            <v>81223</v>
          </cell>
          <cell r="B752" t="str">
            <v>EXTREMIDADE F0F0 FP DN 300</v>
          </cell>
          <cell r="C752" t="str">
            <v>UN</v>
          </cell>
          <cell r="D752">
            <v>377.46</v>
          </cell>
        </row>
        <row r="753">
          <cell r="A753">
            <v>81224</v>
          </cell>
          <cell r="B753" t="str">
            <v>EXTREMIDADE F0F0 FP DN 400</v>
          </cell>
          <cell r="C753" t="str">
            <v>UN</v>
          </cell>
          <cell r="D753">
            <v>1171.71</v>
          </cell>
        </row>
        <row r="754">
          <cell r="A754">
            <v>81225</v>
          </cell>
          <cell r="B754" t="str">
            <v>EXTREMIDADE F0F0 FP DN 500</v>
          </cell>
          <cell r="C754" t="str">
            <v>UN</v>
          </cell>
          <cell r="D754">
            <v>1457.05</v>
          </cell>
        </row>
        <row r="755">
          <cell r="A755">
            <v>81226</v>
          </cell>
          <cell r="B755" t="str">
            <v>EXTREMIDADE F0F0 FP DN 600</v>
          </cell>
          <cell r="C755" t="str">
            <v>UN</v>
          </cell>
          <cell r="D755">
            <v>927.66</v>
          </cell>
        </row>
        <row r="756">
          <cell r="A756">
            <v>81227</v>
          </cell>
          <cell r="B756" t="str">
            <v>REDUCAO F0F0 PB P/ PVC PBA EB-183 DN 100 X 50</v>
          </cell>
          <cell r="C756" t="str">
            <v>UN</v>
          </cell>
          <cell r="D756">
            <v>31.96</v>
          </cell>
        </row>
        <row r="757">
          <cell r="A757">
            <v>81228</v>
          </cell>
          <cell r="B757" t="str">
            <v>REDUCAO F0F0 PB P/ PVC PBA EB-183 DN 100 X 75</v>
          </cell>
          <cell r="C757" t="str">
            <v>UN</v>
          </cell>
          <cell r="D757">
            <v>36.47</v>
          </cell>
        </row>
        <row r="758">
          <cell r="A758">
            <v>81229</v>
          </cell>
          <cell r="B758" t="str">
            <v>REDUCAO F0F0 PB P/ PVC PBA EB-183 DN 150 X 75</v>
          </cell>
          <cell r="C758" t="str">
            <v>UN</v>
          </cell>
          <cell r="D758">
            <v>46.23</v>
          </cell>
        </row>
        <row r="759">
          <cell r="A759">
            <v>81230</v>
          </cell>
          <cell r="B759" t="str">
            <v>REDUCAO F0F0 PB  P/ PVC PBA EB-183 DN 150 X 100</v>
          </cell>
          <cell r="C759" t="str">
            <v>UN</v>
          </cell>
          <cell r="D759">
            <v>48.3</v>
          </cell>
        </row>
        <row r="760">
          <cell r="A760">
            <v>81231</v>
          </cell>
          <cell r="B760" t="str">
            <v>REDUCAO F0F0 PB P/ PVC PBA EB-183 DN 200 X 100</v>
          </cell>
          <cell r="C760" t="str">
            <v>UN</v>
          </cell>
          <cell r="D760">
            <v>87.4</v>
          </cell>
        </row>
        <row r="761">
          <cell r="A761">
            <v>81232</v>
          </cell>
          <cell r="B761" t="str">
            <v>CRUZETA F0F0 C/DERIV. P/PVC PBA EB-183 DN 150 X 50</v>
          </cell>
          <cell r="C761" t="str">
            <v>UN</v>
          </cell>
          <cell r="D761">
            <v>139.86000000000001</v>
          </cell>
        </row>
        <row r="762">
          <cell r="A762">
            <v>81233</v>
          </cell>
          <cell r="B762" t="str">
            <v>CRUZETA F0F0 C/DERIV. P/PVC PBA EB-183 DN 150 X 75</v>
          </cell>
          <cell r="C762" t="str">
            <v>UN</v>
          </cell>
          <cell r="D762">
            <v>195.7</v>
          </cell>
        </row>
        <row r="763">
          <cell r="A763">
            <v>81234</v>
          </cell>
          <cell r="B763" t="str">
            <v>CRUZETA F0F0 C/DERIV.P/PVC PBA EB-183 DN 150 X 100</v>
          </cell>
          <cell r="C763" t="str">
            <v>UN</v>
          </cell>
          <cell r="D763">
            <v>215.73</v>
          </cell>
        </row>
        <row r="764">
          <cell r="A764">
            <v>81235</v>
          </cell>
          <cell r="B764" t="str">
            <v>CRUZETA F0F0 C/DERIV. P/PVC PBA EB-183 DN 200 X 50</v>
          </cell>
          <cell r="C764" t="str">
            <v>UN</v>
          </cell>
          <cell r="D764">
            <v>235.54</v>
          </cell>
        </row>
        <row r="765">
          <cell r="A765">
            <v>81236</v>
          </cell>
          <cell r="B765" t="str">
            <v>CRUZETA F0F0 C/DERIV. P/PVC PBA EB-183 DN 200 X 75</v>
          </cell>
          <cell r="C765" t="str">
            <v>UN</v>
          </cell>
          <cell r="D765">
            <v>270.19</v>
          </cell>
        </row>
        <row r="766">
          <cell r="A766">
            <v>81237</v>
          </cell>
          <cell r="B766" t="str">
            <v>CRUZETA F0F0 C/DERIV.P/PVC PBA EB-183 DN 200 X 100</v>
          </cell>
          <cell r="C766" t="str">
            <v>UN</v>
          </cell>
          <cell r="D766">
            <v>281.56</v>
          </cell>
        </row>
        <row r="767">
          <cell r="A767">
            <v>81238</v>
          </cell>
          <cell r="B767" t="str">
            <v>CRUZETA F0F0 C/DERIV. P/PVC PBA EB-183 DN 250 X 50</v>
          </cell>
          <cell r="C767" t="str">
            <v>UN</v>
          </cell>
          <cell r="D767">
            <v>328.07</v>
          </cell>
        </row>
        <row r="768">
          <cell r="A768">
            <v>81239</v>
          </cell>
          <cell r="B768" t="str">
            <v>CRUZETA F0F0 C/DERIV. P/PVC PBA EB-183 DN 250 X 75</v>
          </cell>
          <cell r="C768" t="str">
            <v>UN</v>
          </cell>
          <cell r="D768">
            <v>348.66</v>
          </cell>
        </row>
        <row r="769">
          <cell r="A769">
            <v>81240</v>
          </cell>
          <cell r="B769" t="str">
            <v>CRUZETA F0F0 C/DERIV.P/PVC PBA EB-183 DN 250 X 100</v>
          </cell>
          <cell r="C769" t="str">
            <v>UN</v>
          </cell>
          <cell r="D769">
            <v>344.9</v>
          </cell>
        </row>
        <row r="770">
          <cell r="A770">
            <v>81241</v>
          </cell>
          <cell r="B770" t="str">
            <v>TE F0F0 C/DERIVACOES P/PVC PBA EB-183 DN 150 X 50</v>
          </cell>
          <cell r="C770" t="str">
            <v>UN</v>
          </cell>
          <cell r="D770">
            <v>127.59</v>
          </cell>
        </row>
        <row r="771">
          <cell r="A771">
            <v>81242</v>
          </cell>
          <cell r="B771" t="str">
            <v>TE F0F0 C/DERIVACOES P/PVC PBA EB-183 DN 150 X 75</v>
          </cell>
          <cell r="C771" t="str">
            <v>UN</v>
          </cell>
          <cell r="D771">
            <v>133.05000000000001</v>
          </cell>
        </row>
        <row r="772">
          <cell r="A772">
            <v>81243</v>
          </cell>
          <cell r="B772" t="str">
            <v>TE F0F0 C/DERIVACOES P/PVC PBA EB-183 DN 150 X 100</v>
          </cell>
          <cell r="C772" t="str">
            <v>UN</v>
          </cell>
          <cell r="D772">
            <v>142.78</v>
          </cell>
        </row>
        <row r="773">
          <cell r="A773">
            <v>81244</v>
          </cell>
          <cell r="B773" t="str">
            <v>TE F0F0 C/DERIVACOES P/PVC PBA EB-183 DN 200 X 50</v>
          </cell>
          <cell r="C773" t="str">
            <v>UN</v>
          </cell>
          <cell r="D773">
            <v>166.03</v>
          </cell>
        </row>
        <row r="774">
          <cell r="A774">
            <v>81245</v>
          </cell>
          <cell r="B774" t="str">
            <v>TE F0F0 C/DERIVACOES P/PVC PBA EB-183 DN 200 X 75</v>
          </cell>
          <cell r="C774" t="str">
            <v>UN</v>
          </cell>
          <cell r="D774">
            <v>175.3</v>
          </cell>
        </row>
        <row r="775">
          <cell r="A775">
            <v>81246</v>
          </cell>
          <cell r="B775" t="str">
            <v>TE F0F0 C/DERIVACOES P/PVC PBA EB-183 DN 200 X 100</v>
          </cell>
          <cell r="C775" t="str">
            <v>UN</v>
          </cell>
          <cell r="D775">
            <v>192.17</v>
          </cell>
        </row>
        <row r="776">
          <cell r="A776">
            <v>81247</v>
          </cell>
          <cell r="B776" t="str">
            <v>TE F0F0 C/DERIVACOES P/PVC PBA EB-183 DN 250 X 50</v>
          </cell>
          <cell r="C776" t="str">
            <v>UN</v>
          </cell>
          <cell r="D776">
            <v>264.99</v>
          </cell>
        </row>
        <row r="777">
          <cell r="A777">
            <v>81248</v>
          </cell>
          <cell r="B777" t="str">
            <v>TE F0F0 C/DERIVACOES P/PVC PBA EB-183 DN 250 X 75</v>
          </cell>
          <cell r="C777" t="str">
            <v>UN</v>
          </cell>
          <cell r="D777">
            <v>279.27999999999997</v>
          </cell>
        </row>
        <row r="778">
          <cell r="A778">
            <v>81249</v>
          </cell>
          <cell r="B778" t="str">
            <v>TE F0F0 C/DERIVACOES P/PVC PBA EB-183 DN 250 X 100</v>
          </cell>
          <cell r="C778" t="str">
            <v>UN</v>
          </cell>
          <cell r="D778">
            <v>290.69</v>
          </cell>
        </row>
        <row r="779">
          <cell r="A779">
            <v>81250</v>
          </cell>
          <cell r="B779" t="str">
            <v>CURVA 90G F0F0 JM DN 300</v>
          </cell>
          <cell r="C779" t="str">
            <v>UN</v>
          </cell>
          <cell r="D779">
            <v>1084.3599999999999</v>
          </cell>
        </row>
        <row r="780">
          <cell r="A780">
            <v>81251</v>
          </cell>
          <cell r="B780" t="str">
            <v>CURVA 45G F0F0 JM DN 300</v>
          </cell>
          <cell r="C780" t="str">
            <v>UN</v>
          </cell>
          <cell r="D780">
            <v>938.11</v>
          </cell>
        </row>
        <row r="781">
          <cell r="A781">
            <v>81252</v>
          </cell>
          <cell r="B781" t="str">
            <v>CURVA 45G F0F0 JM DN 400</v>
          </cell>
          <cell r="C781" t="str">
            <v>UN</v>
          </cell>
          <cell r="D781">
            <v>3778.94</v>
          </cell>
        </row>
        <row r="782">
          <cell r="A782">
            <v>81253</v>
          </cell>
          <cell r="B782" t="str">
            <v>CURVA 45G F0F0 JM DN 500</v>
          </cell>
          <cell r="C782" t="str">
            <v>UN</v>
          </cell>
          <cell r="D782">
            <v>2317.0100000000002</v>
          </cell>
        </row>
        <row r="783">
          <cell r="A783">
            <v>81254</v>
          </cell>
          <cell r="B783" t="str">
            <v>CURVA 45G F0F0 JM DN 600</v>
          </cell>
          <cell r="C783" t="str">
            <v>UN</v>
          </cell>
          <cell r="D783">
            <v>3601.65</v>
          </cell>
        </row>
        <row r="784">
          <cell r="A784">
            <v>81255</v>
          </cell>
          <cell r="B784" t="str">
            <v>CURVA 45G F0F0 JM DN 700</v>
          </cell>
          <cell r="C784" t="str">
            <v>UN</v>
          </cell>
          <cell r="D784">
            <v>4489.8900000000003</v>
          </cell>
        </row>
        <row r="785">
          <cell r="A785">
            <v>81256</v>
          </cell>
          <cell r="B785" t="str">
            <v>CURVA 45G F0F0 JM DN 800</v>
          </cell>
          <cell r="C785" t="str">
            <v>UN</v>
          </cell>
          <cell r="D785">
            <v>5790.42</v>
          </cell>
        </row>
        <row r="786">
          <cell r="A786">
            <v>81257</v>
          </cell>
          <cell r="B786" t="str">
            <v>CURVA 45G F0F0 JM DN 900</v>
          </cell>
          <cell r="C786" t="str">
            <v>UN</v>
          </cell>
          <cell r="D786">
            <v>7321.86</v>
          </cell>
        </row>
        <row r="787">
          <cell r="A787">
            <v>81258</v>
          </cell>
          <cell r="B787" t="str">
            <v>CURVA 45G F0F0 JM DN 1000</v>
          </cell>
          <cell r="C787" t="str">
            <v>UN</v>
          </cell>
          <cell r="D787">
            <v>10187.200000000001</v>
          </cell>
        </row>
        <row r="788">
          <cell r="A788">
            <v>81259</v>
          </cell>
          <cell r="B788" t="str">
            <v>CURVA 45G F0F0 JM DN 1200</v>
          </cell>
          <cell r="C788" t="str">
            <v>UN</v>
          </cell>
          <cell r="D788">
            <v>14350.35</v>
          </cell>
        </row>
        <row r="789">
          <cell r="A789">
            <v>81260</v>
          </cell>
          <cell r="B789" t="str">
            <v>CURVA 22G30' F0F0 JM DN 300</v>
          </cell>
          <cell r="C789" t="str">
            <v>UN</v>
          </cell>
          <cell r="D789">
            <v>920.81</v>
          </cell>
        </row>
        <row r="790">
          <cell r="A790">
            <v>81261</v>
          </cell>
          <cell r="B790" t="str">
            <v>CURVA 22G30' F0F0 JM DN 400</v>
          </cell>
          <cell r="C790" t="str">
            <v>UN</v>
          </cell>
          <cell r="D790" t="str">
            <v>2 385,57</v>
          </cell>
        </row>
        <row r="791">
          <cell r="A791">
            <v>81262</v>
          </cell>
          <cell r="B791" t="str">
            <v>CURVA 22G30' F0F0 JM DN 500</v>
          </cell>
          <cell r="C791" t="str">
            <v>UN</v>
          </cell>
          <cell r="D791" t="str">
            <v>2 450,61</v>
          </cell>
        </row>
        <row r="792">
          <cell r="A792">
            <v>81263</v>
          </cell>
          <cell r="B792" t="str">
            <v>CURVA 22G30' F0F0 JM DN 600</v>
          </cell>
          <cell r="C792" t="str">
            <v>UN</v>
          </cell>
          <cell r="D792" t="str">
            <v>3 081,58</v>
          </cell>
        </row>
        <row r="793">
          <cell r="A793">
            <v>81264</v>
          </cell>
          <cell r="B793" t="str">
            <v>CURVA 22G30' F0F0 JM DN 700</v>
          </cell>
          <cell r="C793" t="str">
            <v>UN</v>
          </cell>
          <cell r="D793" t="str">
            <v>3 934,07</v>
          </cell>
        </row>
        <row r="794">
          <cell r="A794">
            <v>81265</v>
          </cell>
          <cell r="B794" t="str">
            <v>CURVA 22G30' F0F0 JM DN 800</v>
          </cell>
          <cell r="C794" t="str">
            <v>UN</v>
          </cell>
          <cell r="D794" t="str">
            <v>5 296,96</v>
          </cell>
        </row>
        <row r="795">
          <cell r="A795">
            <v>81266</v>
          </cell>
          <cell r="B795" t="str">
            <v>CURVA 22G30' F0F0 JM DN 900</v>
          </cell>
          <cell r="C795" t="str">
            <v>UN</v>
          </cell>
          <cell r="D795" t="str">
            <v>6 546,94</v>
          </cell>
        </row>
        <row r="796">
          <cell r="A796">
            <v>81267</v>
          </cell>
          <cell r="B796" t="str">
            <v>CURVA 22G30' F0F0 JM DN 1000</v>
          </cell>
          <cell r="C796" t="str">
            <v>UN</v>
          </cell>
          <cell r="D796" t="str">
            <v>9 007,95</v>
          </cell>
        </row>
        <row r="797">
          <cell r="A797">
            <v>81268</v>
          </cell>
          <cell r="B797" t="str">
            <v>CURVA 22G30' F0F0 JM DN 1200</v>
          </cell>
          <cell r="C797" t="str">
            <v>UN</v>
          </cell>
          <cell r="D797" t="str">
            <v>13 072,42</v>
          </cell>
        </row>
        <row r="798">
          <cell r="A798">
            <v>81269</v>
          </cell>
          <cell r="B798" t="str">
            <v>CURVA 11G15' F0F0 JM DN 300</v>
          </cell>
          <cell r="C798" t="str">
            <v>UI</v>
          </cell>
          <cell r="D798">
            <v>848.22</v>
          </cell>
        </row>
        <row r="799">
          <cell r="A799">
            <v>81270</v>
          </cell>
          <cell r="B799" t="str">
            <v>CURVA 11G15' F0F0 JM DN 400</v>
          </cell>
          <cell r="C799" t="str">
            <v>UN</v>
          </cell>
          <cell r="D799" t="str">
            <v>2 297,54</v>
          </cell>
        </row>
        <row r="800">
          <cell r="A800">
            <v>81271</v>
          </cell>
          <cell r="B800" t="str">
            <v>CURVA 11G30' F0F0 JM DN 500</v>
          </cell>
          <cell r="C800" t="str">
            <v>UN</v>
          </cell>
          <cell r="D800" t="str">
            <v>2 382,54</v>
          </cell>
        </row>
        <row r="801">
          <cell r="A801">
            <v>81272</v>
          </cell>
          <cell r="B801" t="str">
            <v>CURVA 11G30' F0F0 JM DN 600</v>
          </cell>
          <cell r="C801" t="str">
            <v>UN</v>
          </cell>
          <cell r="D801" t="str">
            <v>2 758,82</v>
          </cell>
        </row>
        <row r="802">
          <cell r="A802">
            <v>81273</v>
          </cell>
          <cell r="B802" t="str">
            <v>CURVA 11G30' F0F0 JM DN 700</v>
          </cell>
          <cell r="C802" t="str">
            <v>UN</v>
          </cell>
          <cell r="D802" t="str">
            <v>3 642,64</v>
          </cell>
        </row>
        <row r="803">
          <cell r="A803">
            <v>81274</v>
          </cell>
          <cell r="B803" t="str">
            <v>CURVA 11G15' F0F0 JM DN 800</v>
          </cell>
          <cell r="C803" t="str">
            <v>UN</v>
          </cell>
          <cell r="D803" t="str">
            <v>4 566,73</v>
          </cell>
        </row>
        <row r="804">
          <cell r="A804">
            <v>81275</v>
          </cell>
          <cell r="B804" t="str">
            <v>CURVA 11G15' F0F0 JM DN 900</v>
          </cell>
          <cell r="C804" t="str">
            <v>UN</v>
          </cell>
          <cell r="D804" t="str">
            <v>5 931,44</v>
          </cell>
        </row>
        <row r="805">
          <cell r="A805">
            <v>81276</v>
          </cell>
          <cell r="B805" t="str">
            <v>CURVA 11G30' F0F0 JM DN 1000</v>
          </cell>
          <cell r="C805" t="str">
            <v>UN</v>
          </cell>
          <cell r="D805" t="str">
            <v>7 859,97</v>
          </cell>
        </row>
        <row r="806">
          <cell r="A806">
            <v>81277</v>
          </cell>
          <cell r="B806" t="str">
            <v>CURVA 11G15' F0F0 JM DN 1200</v>
          </cell>
          <cell r="C806" t="str">
            <v>UN</v>
          </cell>
          <cell r="D806" t="str">
            <v>10 267,43</v>
          </cell>
        </row>
        <row r="807">
          <cell r="A807">
            <v>81278</v>
          </cell>
          <cell r="B807" t="str">
            <v>TE F0F0 JM E FLANGE DN 300 X 100</v>
          </cell>
          <cell r="C807" t="str">
            <v>UN</v>
          </cell>
          <cell r="D807">
            <v>751.98</v>
          </cell>
        </row>
        <row r="808">
          <cell r="A808">
            <v>81279</v>
          </cell>
          <cell r="B808" t="str">
            <v>TE F0F0 JM E FLANGE DN 300 X 200</v>
          </cell>
          <cell r="C808" t="str">
            <v>UN</v>
          </cell>
          <cell r="D808">
            <v>870.04</v>
          </cell>
        </row>
        <row r="809">
          <cell r="A809">
            <v>81280</v>
          </cell>
          <cell r="B809" t="str">
            <v>TE F0F0 JM E FLANGE DN 300 X 300</v>
          </cell>
          <cell r="C809" t="str">
            <v>UN</v>
          </cell>
          <cell r="D809">
            <v>1085.8499999999999</v>
          </cell>
        </row>
        <row r="810">
          <cell r="A810">
            <v>81281</v>
          </cell>
          <cell r="B810" t="str">
            <v>TE F0F0 JM E FLANGE DN 400 X 100</v>
          </cell>
          <cell r="C810" t="str">
            <v>UN</v>
          </cell>
          <cell r="D810">
            <v>1283.07</v>
          </cell>
        </row>
        <row r="811">
          <cell r="A811">
            <v>81282</v>
          </cell>
          <cell r="B811" t="str">
            <v>TE F0F0 JM E FLANGE DN 400 X 200</v>
          </cell>
          <cell r="C811" t="str">
            <v>UN</v>
          </cell>
          <cell r="D811">
            <v>1418.63</v>
          </cell>
        </row>
        <row r="812">
          <cell r="A812">
            <v>81283</v>
          </cell>
          <cell r="B812" t="str">
            <v>TE F0F0 JM E FLANGE DN 400 X 300</v>
          </cell>
          <cell r="C812" t="str">
            <v>UN</v>
          </cell>
          <cell r="D812">
            <v>2019.49</v>
          </cell>
        </row>
        <row r="813">
          <cell r="A813">
            <v>81284</v>
          </cell>
          <cell r="B813" t="str">
            <v>TE F0F0 JM E FLANGE DN 400 X 400</v>
          </cell>
          <cell r="C813" t="str">
            <v>UN</v>
          </cell>
          <cell r="D813">
            <v>2177.19</v>
          </cell>
        </row>
        <row r="814">
          <cell r="A814">
            <v>81285</v>
          </cell>
          <cell r="B814" t="str">
            <v>TE F0F0 JM E FLANGE DN 500 X 100</v>
          </cell>
          <cell r="C814" t="str">
            <v>UN</v>
          </cell>
          <cell r="D814">
            <v>2102.44</v>
          </cell>
        </row>
        <row r="815">
          <cell r="A815">
            <v>81286</v>
          </cell>
          <cell r="B815" t="str">
            <v>TE F0F0 JM E FLANGE DN 500 X 200</v>
          </cell>
          <cell r="C815" t="str">
            <v>UN</v>
          </cell>
          <cell r="D815">
            <v>2266.17</v>
          </cell>
        </row>
        <row r="816">
          <cell r="A816">
            <v>81287</v>
          </cell>
          <cell r="B816" t="str">
            <v>TE F0F0 JM E FLANGE DN 500 X 300</v>
          </cell>
          <cell r="C816" t="str">
            <v>UN</v>
          </cell>
          <cell r="D816">
            <v>2463.23</v>
          </cell>
        </row>
        <row r="817">
          <cell r="A817">
            <v>81288</v>
          </cell>
          <cell r="B817" t="str">
            <v>TE F0F0 JM E FLANGE DN 500 X 500</v>
          </cell>
          <cell r="C817" t="str">
            <v>UN</v>
          </cell>
          <cell r="D817">
            <v>3023.61</v>
          </cell>
        </row>
        <row r="818">
          <cell r="A818">
            <v>81289</v>
          </cell>
          <cell r="B818" t="str">
            <v>TE F0F0 JM E FLANGE DN 600 X 100</v>
          </cell>
          <cell r="C818" t="str">
            <v>UN</v>
          </cell>
          <cell r="D818">
            <v>2577.1</v>
          </cell>
        </row>
        <row r="819">
          <cell r="A819">
            <v>81290</v>
          </cell>
          <cell r="B819" t="str">
            <v>TE F0F0 JM E FLANGE DN 600 X 200</v>
          </cell>
          <cell r="C819" t="str">
            <v>UN</v>
          </cell>
          <cell r="D819">
            <v>2836.18</v>
          </cell>
        </row>
        <row r="820">
          <cell r="A820">
            <v>81291</v>
          </cell>
          <cell r="B820" t="str">
            <v>TE F0F0 JM E FLANGE DN 600 X 300</v>
          </cell>
          <cell r="C820" t="str">
            <v>UN</v>
          </cell>
          <cell r="D820">
            <v>3081.55</v>
          </cell>
        </row>
        <row r="821">
          <cell r="A821">
            <v>81292</v>
          </cell>
          <cell r="B821" t="str">
            <v>TE F0F0 JM E FLANGE DN 600 X 400</v>
          </cell>
          <cell r="C821" t="str">
            <v>UN</v>
          </cell>
          <cell r="D821">
            <v>3463.07</v>
          </cell>
        </row>
        <row r="822">
          <cell r="A822">
            <v>81293</v>
          </cell>
          <cell r="B822" t="str">
            <v>TE F0F0 JM E FLANGE DN 600 X 600</v>
          </cell>
          <cell r="C822" t="str">
            <v>UN</v>
          </cell>
          <cell r="D822">
            <v>3994.35</v>
          </cell>
        </row>
        <row r="823">
          <cell r="A823">
            <v>81294</v>
          </cell>
          <cell r="B823" t="str">
            <v>TE F0F0 JM E FLANGE DN 700 X 200</v>
          </cell>
          <cell r="C823" t="str">
            <v>UN</v>
          </cell>
          <cell r="D823">
            <v>3654.58</v>
          </cell>
        </row>
        <row r="824">
          <cell r="A824">
            <v>81295</v>
          </cell>
          <cell r="B824" t="str">
            <v>TE F0F0 JM E FLANGE DN 700 X 400</v>
          </cell>
          <cell r="C824" t="str">
            <v>UN</v>
          </cell>
          <cell r="D824">
            <v>4291.41</v>
          </cell>
        </row>
        <row r="825">
          <cell r="A825">
            <v>81296</v>
          </cell>
          <cell r="B825" t="str">
            <v>TE F0F0 JM E FLANGE DN 700 X 700</v>
          </cell>
          <cell r="C825" t="str">
            <v>UN</v>
          </cell>
          <cell r="D825">
            <v>5293.72</v>
          </cell>
        </row>
        <row r="826">
          <cell r="A826">
            <v>81297</v>
          </cell>
          <cell r="B826" t="str">
            <v>TE F0F0 JM E FLANGE DN 800 X 200</v>
          </cell>
          <cell r="C826" t="str">
            <v>UN</v>
          </cell>
          <cell r="D826">
            <v>4707.54</v>
          </cell>
        </row>
        <row r="827">
          <cell r="A827">
            <v>81298</v>
          </cell>
          <cell r="B827" t="str">
            <v>TE F0F0 JM E FLANGE DN 800 X 400</v>
          </cell>
          <cell r="C827" t="str">
            <v>UN</v>
          </cell>
          <cell r="D827">
            <v>5462.69</v>
          </cell>
        </row>
        <row r="828">
          <cell r="A828">
            <v>81299</v>
          </cell>
          <cell r="B828" t="str">
            <v>TE F0F0 JM E FLANGE DN 800 X 600</v>
          </cell>
          <cell r="C828" t="str">
            <v>UN</v>
          </cell>
          <cell r="D828">
            <v>7256.45</v>
          </cell>
        </row>
        <row r="829">
          <cell r="A829">
            <v>81301</v>
          </cell>
          <cell r="B829" t="str">
            <v>TE F0F0 JM E FLANGE DN 800 X 800</v>
          </cell>
          <cell r="C829" t="str">
            <v>UN</v>
          </cell>
          <cell r="D829">
            <v>7501.9</v>
          </cell>
        </row>
        <row r="830">
          <cell r="A830">
            <v>81302</v>
          </cell>
          <cell r="B830" t="str">
            <v>TE F0F0 JM E FLANGE DN 900 X 200</v>
          </cell>
          <cell r="C830" t="str">
            <v>UN</v>
          </cell>
          <cell r="D830">
            <v>5853.9</v>
          </cell>
        </row>
        <row r="831">
          <cell r="A831">
            <v>81303</v>
          </cell>
          <cell r="B831" t="str">
            <v>TE F0F0 JM E FLANGE DN 900 X 300</v>
          </cell>
          <cell r="C831" t="str">
            <v>UN</v>
          </cell>
          <cell r="D831">
            <v>6379.92</v>
          </cell>
        </row>
        <row r="832">
          <cell r="A832">
            <v>81304</v>
          </cell>
          <cell r="B832" t="str">
            <v>TE F0F0 JM E FLANGE DN 900 X 400</v>
          </cell>
          <cell r="C832" t="str">
            <v>UN</v>
          </cell>
          <cell r="D832">
            <v>6905.94</v>
          </cell>
        </row>
        <row r="833">
          <cell r="A833">
            <v>81305</v>
          </cell>
          <cell r="B833" t="str">
            <v>TE F0F0 JM E FLANGE DN 900 X 600</v>
          </cell>
          <cell r="C833" t="str">
            <v>UN</v>
          </cell>
          <cell r="D833">
            <v>8742.01</v>
          </cell>
        </row>
        <row r="834">
          <cell r="A834">
            <v>81306</v>
          </cell>
          <cell r="B834" t="str">
            <v>TE F0F0 JM E FLANGE DN 900 X 900</v>
          </cell>
          <cell r="C834" t="str">
            <v>UN</v>
          </cell>
          <cell r="D834">
            <v>10658.68</v>
          </cell>
        </row>
        <row r="835">
          <cell r="A835">
            <v>81307</v>
          </cell>
          <cell r="B835" t="str">
            <v>TE F0F0 JM E FLANGE DN 1000 X 200</v>
          </cell>
          <cell r="C835" t="str">
            <v>UN</v>
          </cell>
          <cell r="D835">
            <v>8937.2199999999993</v>
          </cell>
        </row>
        <row r="836">
          <cell r="A836">
            <v>81308</v>
          </cell>
          <cell r="B836" t="str">
            <v>TE F0F0 JM E FLANGE DN 1000 X 400</v>
          </cell>
          <cell r="C836" t="str">
            <v>UN</v>
          </cell>
          <cell r="D836">
            <v>9648.69</v>
          </cell>
        </row>
        <row r="837">
          <cell r="A837">
            <v>81309</v>
          </cell>
          <cell r="B837" t="str">
            <v>TE F0F0 JM E FLANGE DN 1000 X 600</v>
          </cell>
          <cell r="C837" t="str">
            <v>UN</v>
          </cell>
          <cell r="D837">
            <v>12319.84</v>
          </cell>
        </row>
        <row r="838">
          <cell r="A838">
            <v>81310</v>
          </cell>
          <cell r="B838" t="str">
            <v>TE F0F0 JM E FLANGE DN 1000 X 1000</v>
          </cell>
          <cell r="C838" t="str">
            <v>UN</v>
          </cell>
          <cell r="D838">
            <v>13580.86</v>
          </cell>
        </row>
        <row r="839">
          <cell r="A839">
            <v>81311</v>
          </cell>
          <cell r="B839" t="str">
            <v>TE F0F0 JM E FLANGE DN 1200 X 200</v>
          </cell>
          <cell r="C839" t="str">
            <v>UN</v>
          </cell>
          <cell r="D839">
            <v>11000.68</v>
          </cell>
        </row>
        <row r="840">
          <cell r="A840">
            <v>81312</v>
          </cell>
          <cell r="B840" t="str">
            <v>TE F0F0 JM E FLANGE DN 1200 X 400</v>
          </cell>
          <cell r="C840" t="str">
            <v>UN</v>
          </cell>
          <cell r="D840">
            <v>12224.91</v>
          </cell>
        </row>
        <row r="841">
          <cell r="A841">
            <v>81313</v>
          </cell>
          <cell r="B841" t="str">
            <v>TE F0F0 JM E FLANGE DN 1200 X 600</v>
          </cell>
          <cell r="C841" t="str">
            <v>UN</v>
          </cell>
          <cell r="D841">
            <v>14607.71</v>
          </cell>
        </row>
        <row r="842">
          <cell r="A842">
            <v>81314</v>
          </cell>
          <cell r="B842" t="str">
            <v>TE F0F0 JM E FLANGE DN 1200 X 800</v>
          </cell>
          <cell r="C842" t="str">
            <v>UN</v>
          </cell>
          <cell r="D842">
            <v>17040.79</v>
          </cell>
        </row>
        <row r="843">
          <cell r="A843">
            <v>81315</v>
          </cell>
          <cell r="B843" t="str">
            <v>TE F0F0 JM E FLANGE DN 1200 X 1000</v>
          </cell>
          <cell r="C843" t="str">
            <v>UN</v>
          </cell>
          <cell r="D843">
            <v>18297.78</v>
          </cell>
        </row>
        <row r="844">
          <cell r="A844">
            <v>81316</v>
          </cell>
          <cell r="B844" t="str">
            <v>TE F0F0 JM E FLANGE DN 1200 X 1200</v>
          </cell>
          <cell r="C844" t="str">
            <v>UN</v>
          </cell>
          <cell r="D844">
            <v>16233.02</v>
          </cell>
        </row>
        <row r="845">
          <cell r="A845">
            <v>81317</v>
          </cell>
          <cell r="B845" t="str">
            <v>REDUCAO F0F0 JM DN 300 X 150</v>
          </cell>
          <cell r="C845" t="str">
            <v>UN</v>
          </cell>
          <cell r="D845">
            <v>715.3</v>
          </cell>
        </row>
        <row r="846">
          <cell r="A846">
            <v>81318</v>
          </cell>
          <cell r="B846" t="str">
            <v>REDUCAO F0F0 JM DN 300 X 200</v>
          </cell>
          <cell r="C846" t="str">
            <v>UN</v>
          </cell>
          <cell r="D846">
            <v>751.77</v>
          </cell>
        </row>
        <row r="847">
          <cell r="A847">
            <v>81319</v>
          </cell>
          <cell r="B847" t="str">
            <v>REDUCAO FOFO JM DN 300 X 250</v>
          </cell>
          <cell r="C847" t="str">
            <v>UN</v>
          </cell>
          <cell r="D847">
            <v>738.14</v>
          </cell>
        </row>
        <row r="848">
          <cell r="A848">
            <v>81320</v>
          </cell>
          <cell r="B848" t="str">
            <v>REDUCAO F0F0 JM DN 400 X 250</v>
          </cell>
          <cell r="C848" t="str">
            <v>UN</v>
          </cell>
          <cell r="D848">
            <v>1149.45</v>
          </cell>
        </row>
        <row r="849">
          <cell r="A849">
            <v>81321</v>
          </cell>
          <cell r="B849" t="str">
            <v>REDUCAO F0F0 JM DN 400 X 300</v>
          </cell>
          <cell r="C849" t="str">
            <v>UN</v>
          </cell>
          <cell r="D849">
            <v>1770.89</v>
          </cell>
        </row>
        <row r="850">
          <cell r="A850">
            <v>81322</v>
          </cell>
          <cell r="B850" t="str">
            <v>REDUCAO F0F0 JM DN 500 X 400</v>
          </cell>
          <cell r="C850" t="str">
            <v>UN</v>
          </cell>
          <cell r="D850">
            <v>1592.06</v>
          </cell>
        </row>
        <row r="851">
          <cell r="A851">
            <v>81323</v>
          </cell>
          <cell r="B851" t="str">
            <v>REDUCAO F0F0 JM DN 600 X 400</v>
          </cell>
          <cell r="C851" t="str">
            <v>UN</v>
          </cell>
          <cell r="D851">
            <v>2565.63</v>
          </cell>
        </row>
        <row r="852">
          <cell r="A852">
            <v>81324</v>
          </cell>
          <cell r="B852" t="str">
            <v>REDUCAO F0F0 JM DN 600 X 500</v>
          </cell>
          <cell r="C852" t="str">
            <v>UN</v>
          </cell>
          <cell r="D852">
            <v>2571.85</v>
          </cell>
        </row>
        <row r="853">
          <cell r="A853">
            <v>81325</v>
          </cell>
          <cell r="B853" t="str">
            <v>REDUCAO F0F0 JM DN 700 X 500</v>
          </cell>
          <cell r="C853" t="str">
            <v>UN</v>
          </cell>
          <cell r="D853">
            <v>3675.74</v>
          </cell>
        </row>
        <row r="854">
          <cell r="A854">
            <v>81326</v>
          </cell>
          <cell r="B854" t="str">
            <v>REDUCAO F0F0 JM DN 700 X 600</v>
          </cell>
          <cell r="C854" t="str">
            <v>UN</v>
          </cell>
          <cell r="D854">
            <v>3611.89</v>
          </cell>
        </row>
        <row r="855">
          <cell r="A855">
            <v>81327</v>
          </cell>
          <cell r="B855" t="str">
            <v>REDUCAO F0F0 JM DN 800 X 600</v>
          </cell>
          <cell r="C855" t="str">
            <v>UN</v>
          </cell>
          <cell r="D855">
            <v>4920.9399999999996</v>
          </cell>
        </row>
        <row r="856">
          <cell r="A856">
            <v>81328</v>
          </cell>
          <cell r="B856" t="str">
            <v>REDUCAO F0F0 JM DN 800 X 700</v>
          </cell>
          <cell r="C856" t="str">
            <v>UN</v>
          </cell>
          <cell r="D856">
            <v>4799.96</v>
          </cell>
        </row>
        <row r="857">
          <cell r="A857">
            <v>81329</v>
          </cell>
          <cell r="B857" t="str">
            <v>REDUCAO F0F0 JM DN 900 X 700</v>
          </cell>
          <cell r="C857" t="str">
            <v>UN</v>
          </cell>
          <cell r="D857">
            <v>5817.65</v>
          </cell>
        </row>
        <row r="858">
          <cell r="A858">
            <v>81330</v>
          </cell>
          <cell r="B858" t="str">
            <v>REDUCAO F0F0 JM DN 900 X 800</v>
          </cell>
          <cell r="C858" t="str">
            <v>UN</v>
          </cell>
          <cell r="D858">
            <v>5741.25</v>
          </cell>
        </row>
        <row r="859">
          <cell r="A859">
            <v>81331</v>
          </cell>
          <cell r="B859" t="str">
            <v>REDUCAO F0F0 JM DN 1000 X 800</v>
          </cell>
          <cell r="C859" t="str">
            <v>UN</v>
          </cell>
          <cell r="D859">
            <v>7554.03</v>
          </cell>
        </row>
        <row r="860">
          <cell r="A860">
            <v>81332</v>
          </cell>
          <cell r="B860" t="str">
            <v>REDUCAO F0F0 JM DN 1000 X 900</v>
          </cell>
          <cell r="C860" t="str">
            <v>UN</v>
          </cell>
          <cell r="D860">
            <v>6839.29</v>
          </cell>
        </row>
        <row r="861">
          <cell r="A861">
            <v>81333</v>
          </cell>
          <cell r="B861" t="str">
            <v>REDUCAO F0F0 JM DN 1200 X 1000</v>
          </cell>
          <cell r="C861" t="str">
            <v>UN</v>
          </cell>
          <cell r="D861">
            <v>10414.4</v>
          </cell>
        </row>
        <row r="862">
          <cell r="A862">
            <v>81334</v>
          </cell>
          <cell r="B862" t="str">
            <v>LUVA DE CORRER F0F0 JM DN 50</v>
          </cell>
          <cell r="C862" t="str">
            <v>UN</v>
          </cell>
          <cell r="D862">
            <v>81.41</v>
          </cell>
        </row>
        <row r="863">
          <cell r="A863">
            <v>81335</v>
          </cell>
          <cell r="B863" t="str">
            <v>LUVA DE CORRER F0F0 JM DN 75</v>
          </cell>
          <cell r="C863" t="str">
            <v>UN</v>
          </cell>
          <cell r="D863">
            <v>189.66</v>
          </cell>
        </row>
        <row r="864">
          <cell r="A864">
            <v>81336</v>
          </cell>
          <cell r="B864" t="str">
            <v>LUVA DE CORRER F0F0 JM DN 100</v>
          </cell>
          <cell r="C864" t="str">
            <v>UN</v>
          </cell>
          <cell r="D864">
            <v>164.76</v>
          </cell>
        </row>
        <row r="865">
          <cell r="A865">
            <v>81337</v>
          </cell>
          <cell r="B865" t="str">
            <v>LUVA DE CORRER F0F0 JM DN 150</v>
          </cell>
          <cell r="C865" t="str">
            <v>UN</v>
          </cell>
          <cell r="D865">
            <v>274.87</v>
          </cell>
        </row>
        <row r="866">
          <cell r="A866">
            <v>81338</v>
          </cell>
          <cell r="B866" t="str">
            <v>LUVA DE CORRER F0F0 JM DN 200</v>
          </cell>
          <cell r="C866" t="str">
            <v>UN</v>
          </cell>
          <cell r="D866">
            <v>411.66</v>
          </cell>
        </row>
        <row r="867">
          <cell r="A867">
            <v>81339</v>
          </cell>
          <cell r="B867" t="str">
            <v>LUVA DE CORRER F0F0 JM DN 250</v>
          </cell>
          <cell r="C867" t="str">
            <v>UN</v>
          </cell>
          <cell r="D867">
            <v>596.38</v>
          </cell>
        </row>
        <row r="868">
          <cell r="A868">
            <v>81340</v>
          </cell>
          <cell r="B868" t="str">
            <v>LUVA DE CORRER F0F0 JM DN 300</v>
          </cell>
          <cell r="C868" t="str">
            <v>UN</v>
          </cell>
          <cell r="D868">
            <v>680.92</v>
          </cell>
        </row>
        <row r="869">
          <cell r="A869">
            <v>81341</v>
          </cell>
          <cell r="B869" t="str">
            <v>LUVA DE CORRER F0F0 JM DN 400</v>
          </cell>
          <cell r="C869" t="str">
            <v>UN</v>
          </cell>
          <cell r="D869">
            <v>1073.3699999999999</v>
          </cell>
        </row>
        <row r="870">
          <cell r="A870">
            <v>81342</v>
          </cell>
          <cell r="B870" t="str">
            <v>LUVA DE CORRER F0F0 JM DN 500</v>
          </cell>
          <cell r="C870" t="str">
            <v>UN</v>
          </cell>
          <cell r="D870">
            <v>1402.65</v>
          </cell>
        </row>
        <row r="871">
          <cell r="A871">
            <v>81343</v>
          </cell>
          <cell r="B871" t="str">
            <v>LUVA DE CORRER F0F0 JM DN 600</v>
          </cell>
          <cell r="C871" t="str">
            <v>UN</v>
          </cell>
          <cell r="D871">
            <v>2196.5500000000002</v>
          </cell>
        </row>
        <row r="872">
          <cell r="A872">
            <v>81344</v>
          </cell>
          <cell r="B872" t="str">
            <v>LUVA DE CORRER F0F0 JM DN 700</v>
          </cell>
          <cell r="C872" t="str">
            <v>UN</v>
          </cell>
          <cell r="D872">
            <v>2333.9</v>
          </cell>
        </row>
        <row r="873">
          <cell r="A873">
            <v>81345</v>
          </cell>
          <cell r="B873" t="str">
            <v>LUVA DE CORRER F0F0 JM DN 800</v>
          </cell>
          <cell r="C873" t="str">
            <v>UN</v>
          </cell>
          <cell r="D873">
            <v>3164.7</v>
          </cell>
        </row>
        <row r="874">
          <cell r="A874">
            <v>81346</v>
          </cell>
          <cell r="B874" t="str">
            <v>LUVA DE CORRER F0F0 JM DN 900</v>
          </cell>
          <cell r="C874" t="str">
            <v>UN</v>
          </cell>
          <cell r="D874">
            <v>3869.56</v>
          </cell>
        </row>
        <row r="875">
          <cell r="A875">
            <v>81347</v>
          </cell>
          <cell r="B875" t="str">
            <v>LUVA DE CORRER F0F0 JM DN 1000</v>
          </cell>
          <cell r="C875" t="str">
            <v>UN</v>
          </cell>
          <cell r="D875">
            <v>6515.16</v>
          </cell>
        </row>
        <row r="876">
          <cell r="A876">
            <v>81348</v>
          </cell>
          <cell r="B876" t="str">
            <v>LUVA DE CORRER F0F0 JM DN 1200</v>
          </cell>
          <cell r="C876" t="str">
            <v>UN</v>
          </cell>
          <cell r="D876">
            <v>7953.16</v>
          </cell>
        </row>
        <row r="877">
          <cell r="A877">
            <v>81349</v>
          </cell>
          <cell r="B877" t="str">
            <v>EXTREMIDADE F0F0 FLANGE E JM DN 300</v>
          </cell>
          <cell r="C877" t="str">
            <v>UN</v>
          </cell>
          <cell r="D877">
            <v>505.31</v>
          </cell>
        </row>
        <row r="878">
          <cell r="A878">
            <v>81350</v>
          </cell>
          <cell r="B878" t="str">
            <v>EXTREMIDADE F0F0 FLANGE E JM DN 400</v>
          </cell>
          <cell r="C878" t="str">
            <v>UN</v>
          </cell>
          <cell r="D878">
            <v>1571.3</v>
          </cell>
        </row>
        <row r="879">
          <cell r="A879">
            <v>81351</v>
          </cell>
          <cell r="B879" t="str">
            <v>EXTREMIDADE F0F0 FLANGE E JM DN 500</v>
          </cell>
          <cell r="C879" t="str">
            <v>UN</v>
          </cell>
          <cell r="D879">
            <v>979.21</v>
          </cell>
        </row>
        <row r="880">
          <cell r="A880">
            <v>81352</v>
          </cell>
          <cell r="B880" t="str">
            <v>EXTREMIDADE F0F0 FLANGE E JM DN 600</v>
          </cell>
          <cell r="C880" t="str">
            <v>UN</v>
          </cell>
          <cell r="D880">
            <v>1036.6300000000001</v>
          </cell>
        </row>
        <row r="881">
          <cell r="A881">
            <v>81353</v>
          </cell>
          <cell r="B881" t="str">
            <v>EXTREMIDADE F0F0 FLANGE E JM DN 700</v>
          </cell>
          <cell r="C881" t="str">
            <v>UN</v>
          </cell>
          <cell r="D881">
            <v>3094.38</v>
          </cell>
        </row>
        <row r="882">
          <cell r="A882">
            <v>81354</v>
          </cell>
          <cell r="B882" t="str">
            <v>EXTREMIDADE F0F0 FLANGE E JM DN 800</v>
          </cell>
          <cell r="C882" t="str">
            <v>UN</v>
          </cell>
          <cell r="D882">
            <v>4295.9799999999996</v>
          </cell>
        </row>
        <row r="883">
          <cell r="A883">
            <v>81355</v>
          </cell>
          <cell r="B883" t="str">
            <v>EXTREMIDADE FOFO FLANGE E JM DN 900</v>
          </cell>
          <cell r="C883" t="str">
            <v>UN</v>
          </cell>
          <cell r="D883">
            <v>4749.5</v>
          </cell>
        </row>
        <row r="884">
          <cell r="A884">
            <v>81356</v>
          </cell>
          <cell r="B884" t="str">
            <v>EXTREMIDADE F0F0 FLANGE E JM DN 1000</v>
          </cell>
          <cell r="C884" t="str">
            <v>UN</v>
          </cell>
          <cell r="D884">
            <v>6058.64</v>
          </cell>
        </row>
        <row r="885">
          <cell r="A885">
            <v>81357</v>
          </cell>
          <cell r="B885" t="str">
            <v>EXTREMIDADE F0F0 FLANGE E JM DN 1200</v>
          </cell>
          <cell r="C885" t="str">
            <v>UN</v>
          </cell>
          <cell r="D885">
            <v>7387.43</v>
          </cell>
        </row>
        <row r="886">
          <cell r="A886">
            <v>81362</v>
          </cell>
          <cell r="B886" t="str">
            <v>EXTREMIDADE F0F0 FP DN 700</v>
          </cell>
          <cell r="C886" t="str">
            <v>UN</v>
          </cell>
          <cell r="D886">
            <v>1674.11</v>
          </cell>
        </row>
        <row r="887">
          <cell r="A887">
            <v>81363</v>
          </cell>
          <cell r="B887" t="str">
            <v>EXTREMIDADE F0F0 FP DN 800</v>
          </cell>
          <cell r="C887" t="str">
            <v>UN</v>
          </cell>
          <cell r="D887">
            <v>2229.64</v>
          </cell>
        </row>
        <row r="888">
          <cell r="A888">
            <v>81364</v>
          </cell>
          <cell r="B888" t="str">
            <v>EXTREMIDADE F0F0 FP DN 900</v>
          </cell>
          <cell r="C888" t="str">
            <v>UN</v>
          </cell>
          <cell r="D888">
            <v>2462.87</v>
          </cell>
        </row>
        <row r="889">
          <cell r="A889">
            <v>81365</v>
          </cell>
          <cell r="B889" t="str">
            <v>EXTREMIDADE F0F0 FP DN 1000</v>
          </cell>
          <cell r="C889" t="str">
            <v>UN</v>
          </cell>
          <cell r="D889">
            <v>3305.69</v>
          </cell>
        </row>
        <row r="890">
          <cell r="A890">
            <v>81366</v>
          </cell>
          <cell r="B890" t="str">
            <v>EXTREMIDADE F0F0 FP DN 1200</v>
          </cell>
          <cell r="C890" t="str">
            <v>UN</v>
          </cell>
          <cell r="D890">
            <v>3837.02</v>
          </cell>
        </row>
        <row r="891">
          <cell r="A891">
            <v>81367</v>
          </cell>
          <cell r="B891" t="str">
            <v>CONTRA FLANGE F0F0 JM DN 50</v>
          </cell>
          <cell r="C891" t="str">
            <v>UN</v>
          </cell>
          <cell r="D891">
            <v>14.39</v>
          </cell>
        </row>
        <row r="892">
          <cell r="A892">
            <v>81368</v>
          </cell>
          <cell r="B892" t="str">
            <v>CONTRA FLANGE F0F0 JM DN 75</v>
          </cell>
          <cell r="C892" t="str">
            <v>UN</v>
          </cell>
          <cell r="D892">
            <v>17.38</v>
          </cell>
        </row>
        <row r="893">
          <cell r="A893">
            <v>81369</v>
          </cell>
          <cell r="B893" t="str">
            <v>CONTRA FLANGE F0F0 JM DN 100</v>
          </cell>
          <cell r="C893" t="str">
            <v>UN</v>
          </cell>
          <cell r="D893">
            <v>20.46</v>
          </cell>
        </row>
        <row r="894">
          <cell r="A894">
            <v>81370</v>
          </cell>
          <cell r="B894" t="str">
            <v>CONTRA FLANGE F0F0 JM DN 150</v>
          </cell>
          <cell r="C894" t="str">
            <v>UN</v>
          </cell>
          <cell r="D894">
            <v>50.14</v>
          </cell>
        </row>
        <row r="895">
          <cell r="A895">
            <v>81371</v>
          </cell>
          <cell r="B895" t="str">
            <v>CONTRA FLANGE F0F0 JM DN 200</v>
          </cell>
          <cell r="C895" t="str">
            <v>UN</v>
          </cell>
          <cell r="D895">
            <v>82.15</v>
          </cell>
        </row>
        <row r="896">
          <cell r="A896">
            <v>81372</v>
          </cell>
          <cell r="B896" t="str">
            <v>CONTRA FLANGE F0F0 JM DN 250</v>
          </cell>
          <cell r="C896" t="str">
            <v>UN</v>
          </cell>
          <cell r="D896">
            <v>108.49</v>
          </cell>
        </row>
        <row r="897">
          <cell r="A897">
            <v>81373</v>
          </cell>
          <cell r="B897" t="str">
            <v>CONTRA FLANGE F0F0 JM DN 300</v>
          </cell>
          <cell r="C897" t="str">
            <v>UN</v>
          </cell>
          <cell r="D897">
            <v>121.81</v>
          </cell>
        </row>
        <row r="898">
          <cell r="A898">
            <v>81375</v>
          </cell>
          <cell r="B898" t="str">
            <v>CONTRA FLANGE F0F0 JM DN 400</v>
          </cell>
          <cell r="C898" t="str">
            <v>UN</v>
          </cell>
          <cell r="D898">
            <v>228.82</v>
          </cell>
        </row>
        <row r="899">
          <cell r="A899">
            <v>81376</v>
          </cell>
          <cell r="B899" t="str">
            <v>CONTRA FLANGE F0F0 JM DN 500</v>
          </cell>
          <cell r="C899" t="str">
            <v>UN</v>
          </cell>
          <cell r="D899">
            <v>291.07</v>
          </cell>
        </row>
        <row r="900">
          <cell r="A900">
            <v>81377</v>
          </cell>
          <cell r="B900" t="str">
            <v>CONTRA FLANGE F0F0 JM DN 600</v>
          </cell>
          <cell r="C900" t="str">
            <v>UN</v>
          </cell>
          <cell r="D900">
            <v>353.77</v>
          </cell>
        </row>
        <row r="901">
          <cell r="A901">
            <v>81378</v>
          </cell>
          <cell r="B901" t="str">
            <v>CONTRA FLANGE F0F0 JM DN 700</v>
          </cell>
          <cell r="C901" t="str">
            <v>UN</v>
          </cell>
          <cell r="D901">
            <v>429.39</v>
          </cell>
        </row>
        <row r="902">
          <cell r="A902">
            <v>81379</v>
          </cell>
          <cell r="B902" t="str">
            <v>CONTRA FLANGE F0F0 JM DN 800</v>
          </cell>
          <cell r="C902" t="str">
            <v>UN</v>
          </cell>
          <cell r="D902">
            <v>587.19000000000005</v>
          </cell>
        </row>
        <row r="903">
          <cell r="A903">
            <v>81380</v>
          </cell>
          <cell r="B903" t="str">
            <v>CONTRA FLANGE F0F0 JM DN 900</v>
          </cell>
          <cell r="C903" t="str">
            <v>UN</v>
          </cell>
          <cell r="D903">
            <v>704.58</v>
          </cell>
        </row>
        <row r="904">
          <cell r="A904">
            <v>81381</v>
          </cell>
          <cell r="B904" t="str">
            <v>CONTRA FLANGE F0F0 JM DN 1000</v>
          </cell>
          <cell r="C904" t="str">
            <v>UN</v>
          </cell>
          <cell r="D904">
            <v>1310.68</v>
          </cell>
        </row>
        <row r="905">
          <cell r="A905">
            <v>81382</v>
          </cell>
          <cell r="B905" t="str">
            <v>CONTRA FLANGE F0F0 JM DN 1200</v>
          </cell>
          <cell r="C905" t="str">
            <v>UN</v>
          </cell>
          <cell r="D905">
            <v>1674.55</v>
          </cell>
        </row>
        <row r="906">
          <cell r="A906">
            <v>81383</v>
          </cell>
          <cell r="B906" t="str">
            <v>BOLSA DE TUBO F0F0 JE TRAVADA DN 300</v>
          </cell>
          <cell r="C906" t="str">
            <v>UN</v>
          </cell>
          <cell r="D906">
            <v>0</v>
          </cell>
        </row>
        <row r="907">
          <cell r="A907">
            <v>81384</v>
          </cell>
          <cell r="B907" t="str">
            <v>BOLSA DE TUBO F0F0 JE TRAVADA DN 400</v>
          </cell>
          <cell r="C907" t="str">
            <v>UN</v>
          </cell>
          <cell r="D907">
            <v>0</v>
          </cell>
        </row>
        <row r="908">
          <cell r="A908">
            <v>81385</v>
          </cell>
          <cell r="B908" t="str">
            <v>BOLSA DE TUBO F0F0 JE TRAVADA DN 500</v>
          </cell>
          <cell r="C908" t="str">
            <v>UN</v>
          </cell>
          <cell r="D908">
            <v>0</v>
          </cell>
        </row>
        <row r="909">
          <cell r="A909">
            <v>81386</v>
          </cell>
          <cell r="B909" t="str">
            <v>BOLSA DE TUBO F0F0 JE TRAVADA DN 600</v>
          </cell>
          <cell r="C909" t="str">
            <v>UN</v>
          </cell>
          <cell r="D909">
            <v>0</v>
          </cell>
        </row>
        <row r="910">
          <cell r="A910">
            <v>81387</v>
          </cell>
          <cell r="B910" t="str">
            <v>BOLSA DE TUBO F0F0 JE TRAVADA DN 700</v>
          </cell>
          <cell r="C910" t="str">
            <v>UN</v>
          </cell>
          <cell r="D910">
            <v>0</v>
          </cell>
        </row>
        <row r="911">
          <cell r="A911">
            <v>81388</v>
          </cell>
          <cell r="B911" t="str">
            <v>BOLSA DE TUBO F0F0 JE TRAVADA DN 800</v>
          </cell>
          <cell r="C911" t="str">
            <v>UN</v>
          </cell>
          <cell r="D911">
            <v>0</v>
          </cell>
        </row>
        <row r="912">
          <cell r="A912">
            <v>81389</v>
          </cell>
          <cell r="B912" t="str">
            <v>BOLSA DE TUBO F0F0 JE TRAVADA DN 900</v>
          </cell>
          <cell r="C912" t="str">
            <v>UN</v>
          </cell>
          <cell r="D912">
            <v>0</v>
          </cell>
        </row>
        <row r="913">
          <cell r="A913">
            <v>81390</v>
          </cell>
          <cell r="B913" t="str">
            <v>BOLSA DE TUBO F0F0 JE TRAVADA DN 1000</v>
          </cell>
          <cell r="C913" t="str">
            <v>UN</v>
          </cell>
          <cell r="D913">
            <v>0</v>
          </cell>
        </row>
        <row r="914">
          <cell r="A914">
            <v>81391</v>
          </cell>
          <cell r="B914" t="str">
            <v>BOLSA DE TUBO F0F0 JE TRAVADA DN 1200</v>
          </cell>
          <cell r="C914" t="str">
            <v>UN</v>
          </cell>
          <cell r="D914">
            <v>0</v>
          </cell>
        </row>
        <row r="915">
          <cell r="A915">
            <v>81392</v>
          </cell>
          <cell r="B915" t="str">
            <v>BOLSA DE CONEXOES F0F0 JM TRAVADA DN 300</v>
          </cell>
          <cell r="C915" t="str">
            <v>UN</v>
          </cell>
          <cell r="D915">
            <v>0</v>
          </cell>
        </row>
        <row r="916">
          <cell r="A916">
            <v>81393</v>
          </cell>
          <cell r="B916" t="str">
            <v>BOLSA DE CONEXOES F0F0 JM TRAVADA DN 400</v>
          </cell>
          <cell r="C916" t="str">
            <v>UN</v>
          </cell>
          <cell r="D916">
            <v>0</v>
          </cell>
        </row>
        <row r="917">
          <cell r="A917">
            <v>81394</v>
          </cell>
          <cell r="B917" t="str">
            <v>BOLSA DE CONEXOES F0F0 JM TRAVADA DN 500</v>
          </cell>
          <cell r="C917" t="str">
            <v>UN</v>
          </cell>
          <cell r="D917">
            <v>0</v>
          </cell>
        </row>
        <row r="918">
          <cell r="A918">
            <v>81395</v>
          </cell>
          <cell r="B918" t="str">
            <v>BOLSA DE CONEXOES F0F0 JM TRAVADA DN 600</v>
          </cell>
          <cell r="C918" t="str">
            <v>UN</v>
          </cell>
          <cell r="D918">
            <v>0</v>
          </cell>
        </row>
        <row r="919">
          <cell r="A919">
            <v>81396</v>
          </cell>
          <cell r="B919" t="str">
            <v>BOLSA DE CONEXOES F0F0 JM TRAVADA DN 700</v>
          </cell>
          <cell r="C919" t="str">
            <v>UN</v>
          </cell>
          <cell r="D919">
            <v>0</v>
          </cell>
        </row>
        <row r="920">
          <cell r="A920">
            <v>81397</v>
          </cell>
          <cell r="B920" t="str">
            <v>BOLSA DE CONEXOES F0F0 JM TRAVADA DN 800</v>
          </cell>
          <cell r="C920" t="str">
            <v>UN</v>
          </cell>
          <cell r="D920">
            <v>0</v>
          </cell>
        </row>
        <row r="921">
          <cell r="A921">
            <v>81398</v>
          </cell>
          <cell r="B921" t="str">
            <v>BOLSA DE CONEXOES F0F0 JM TRAVADA DN 900</v>
          </cell>
          <cell r="C921" t="str">
            <v>UN</v>
          </cell>
          <cell r="D921">
            <v>0</v>
          </cell>
        </row>
        <row r="922">
          <cell r="A922">
            <v>81399</v>
          </cell>
          <cell r="B922" t="str">
            <v>BOLSA DE CONEXOES F0F0 JM TRAVADA DN 1000</v>
          </cell>
          <cell r="C922" t="str">
            <v>UN</v>
          </cell>
          <cell r="D922">
            <v>0</v>
          </cell>
        </row>
        <row r="923">
          <cell r="A923">
            <v>81401</v>
          </cell>
          <cell r="B923" t="str">
            <v>BOLSA DE CONEXOES F0F0 JM TRAVADA DN 1200</v>
          </cell>
          <cell r="C923" t="str">
            <v>UN</v>
          </cell>
          <cell r="D923">
            <v>0</v>
          </cell>
        </row>
        <row r="924">
          <cell r="A924">
            <v>81402</v>
          </cell>
          <cell r="B924" t="str">
            <v>TUBO F0F0 K-12 C/FLANGES L = 0,25M DN 50</v>
          </cell>
          <cell r="C924" t="str">
            <v>UN</v>
          </cell>
          <cell r="D924">
            <v>66.099999999999994</v>
          </cell>
        </row>
        <row r="925">
          <cell r="A925">
            <v>81403</v>
          </cell>
          <cell r="B925" t="str">
            <v>TUBO F0F0 K-12 C/FLANGES L = 0,50M DN 50</v>
          </cell>
          <cell r="C925" t="str">
            <v>UN</v>
          </cell>
          <cell r="D925">
            <v>77.94</v>
          </cell>
        </row>
        <row r="926">
          <cell r="A926">
            <v>81404</v>
          </cell>
          <cell r="B926" t="str">
            <v>TUBO F0F0 K-12 C/FLANGES L = 1,00M DN 50</v>
          </cell>
          <cell r="C926" t="str">
            <v>UN</v>
          </cell>
          <cell r="D926">
            <v>162.16999999999999</v>
          </cell>
        </row>
        <row r="927">
          <cell r="A927">
            <v>81405</v>
          </cell>
          <cell r="B927" t="str">
            <v>TUBO F0F0 K-12 C/FLANGES L = 1,50M DN 50</v>
          </cell>
          <cell r="C927" t="str">
            <v>UN</v>
          </cell>
          <cell r="D927">
            <v>171.8</v>
          </cell>
        </row>
        <row r="928">
          <cell r="A928">
            <v>81406</v>
          </cell>
          <cell r="B928" t="str">
            <v>TUBO F0F0 K-12 C/FLANGES L = 2,00M DN 50</v>
          </cell>
          <cell r="C928" t="str">
            <v>UN</v>
          </cell>
          <cell r="D928">
            <v>181.4</v>
          </cell>
        </row>
        <row r="929">
          <cell r="A929">
            <v>81407</v>
          </cell>
          <cell r="B929" t="str">
            <v>TUBO F0F0 K-12 C/FLANGES L = 2,50M DN 50</v>
          </cell>
          <cell r="C929" t="str">
            <v>UN</v>
          </cell>
          <cell r="D929">
            <v>190.99</v>
          </cell>
        </row>
        <row r="930">
          <cell r="A930">
            <v>81408</v>
          </cell>
          <cell r="B930" t="str">
            <v>TUBO F0F0 K-12 C/FLANGES L = 2,90M DN 50</v>
          </cell>
          <cell r="C930" t="str">
            <v>UN</v>
          </cell>
          <cell r="D930">
            <v>200.6</v>
          </cell>
        </row>
        <row r="931">
          <cell r="A931">
            <v>81409</v>
          </cell>
          <cell r="B931" t="str">
            <v>TUBO F0F0 K-12 C/FLANGES L = 0,25M DN 75</v>
          </cell>
          <cell r="C931" t="str">
            <v>UN</v>
          </cell>
          <cell r="D931">
            <v>84.38</v>
          </cell>
        </row>
        <row r="932">
          <cell r="A932">
            <v>81410</v>
          </cell>
          <cell r="B932" t="str">
            <v>TUBO F0F0 K-12 C/FLANGES L = 0,50M DN 75</v>
          </cell>
          <cell r="C932" t="str">
            <v>UN</v>
          </cell>
          <cell r="D932">
            <v>101.81</v>
          </cell>
        </row>
        <row r="933">
          <cell r="A933">
            <v>81411</v>
          </cell>
          <cell r="B933" t="str">
            <v>TUBO F0F0 K-12 C/FLANGES L = 1,00M DN 75</v>
          </cell>
          <cell r="C933" t="str">
            <v>UN</v>
          </cell>
          <cell r="D933">
            <v>209.39</v>
          </cell>
        </row>
        <row r="934">
          <cell r="A934">
            <v>81412</v>
          </cell>
          <cell r="B934" t="str">
            <v>TUBO F0F0 K-12 C/FLANGES L = 1,50M DN 75</v>
          </cell>
          <cell r="C934" t="str">
            <v>UN</v>
          </cell>
          <cell r="D934">
            <v>221.82</v>
          </cell>
        </row>
        <row r="935">
          <cell r="A935">
            <v>81413</v>
          </cell>
          <cell r="B935" t="str">
            <v>TUBO F0F0 K-12 C/FLANGES L = 2,00M DN 75</v>
          </cell>
          <cell r="C935" t="str">
            <v>UN</v>
          </cell>
          <cell r="D935">
            <v>234.21</v>
          </cell>
        </row>
        <row r="936">
          <cell r="A936">
            <v>81414</v>
          </cell>
          <cell r="B936" t="str">
            <v>TUBO F0F0 K-12 C/FLANGES L = 2,50M DN 75</v>
          </cell>
          <cell r="C936" t="str">
            <v>UN</v>
          </cell>
          <cell r="D936">
            <v>246.6</v>
          </cell>
        </row>
        <row r="937">
          <cell r="A937">
            <v>81415</v>
          </cell>
          <cell r="B937" t="str">
            <v>TUBO F0F0 K-12 C/FLANGES L = 3,00M DN 75</v>
          </cell>
          <cell r="C937" t="str">
            <v>UN</v>
          </cell>
          <cell r="D937">
            <v>259.01</v>
          </cell>
        </row>
        <row r="938">
          <cell r="A938">
            <v>81416</v>
          </cell>
          <cell r="B938" t="str">
            <v>TUBO F0F0 K-12 C/FLANGES L = 3,50M DN 75</v>
          </cell>
          <cell r="C938" t="str">
            <v>UN</v>
          </cell>
          <cell r="D938">
            <v>271.37</v>
          </cell>
        </row>
        <row r="939">
          <cell r="A939">
            <v>81417</v>
          </cell>
          <cell r="B939" t="str">
            <v>TUBO F0F0 K-12 C/FLANGES L = 4,00M DN 75</v>
          </cell>
          <cell r="C939" t="str">
            <v>UN</v>
          </cell>
          <cell r="D939">
            <v>289.33999999999997</v>
          </cell>
        </row>
        <row r="940">
          <cell r="A940">
            <v>81418</v>
          </cell>
          <cell r="B940" t="str">
            <v>TUBO F0F0 K-12 C/FLANGES L = 4,50M DN 75</v>
          </cell>
          <cell r="C940" t="str">
            <v>UN</v>
          </cell>
          <cell r="D940">
            <v>301.70999999999998</v>
          </cell>
        </row>
        <row r="941">
          <cell r="A941">
            <v>81419</v>
          </cell>
          <cell r="B941" t="str">
            <v>TUBO F0F0 K-12 C/FLANGES L = 5,00M DN 75</v>
          </cell>
          <cell r="C941" t="str">
            <v>UN</v>
          </cell>
          <cell r="D941">
            <v>314.08999999999997</v>
          </cell>
        </row>
        <row r="942">
          <cell r="A942">
            <v>81420</v>
          </cell>
          <cell r="B942" t="str">
            <v>TUBO F0F0 K-12 C/FLANGES L = 5,50M DN 75</v>
          </cell>
          <cell r="C942" t="str">
            <v>UN</v>
          </cell>
          <cell r="D942">
            <v>326.5</v>
          </cell>
        </row>
        <row r="943">
          <cell r="A943">
            <v>81421</v>
          </cell>
          <cell r="B943" t="str">
            <v>TUBO FOFO K-12 C/FLANGES L = 5,80M DN 75</v>
          </cell>
          <cell r="C943" t="str">
            <v>UN</v>
          </cell>
          <cell r="D943">
            <v>333.95</v>
          </cell>
        </row>
        <row r="944">
          <cell r="A944">
            <v>81422</v>
          </cell>
          <cell r="B944" t="str">
            <v>TUBO F0F0 K-12 C/FLANGES L = 0,25M DN 100</v>
          </cell>
          <cell r="C944" t="str">
            <v>UN</v>
          </cell>
          <cell r="D944">
            <v>102.67</v>
          </cell>
        </row>
        <row r="945">
          <cell r="A945">
            <v>81423</v>
          </cell>
          <cell r="B945" t="str">
            <v>TUBO F0F0 K-12 C/FLANGES L = 0,50M DN 100</v>
          </cell>
          <cell r="C945" t="str">
            <v>UN</v>
          </cell>
          <cell r="D945">
            <v>141.83000000000001</v>
          </cell>
        </row>
        <row r="946">
          <cell r="A946">
            <v>81424</v>
          </cell>
          <cell r="B946" t="str">
            <v>TUBO F0F0 K-12 C/FLANGES L = 1,00M DN 100</v>
          </cell>
          <cell r="C946" t="str">
            <v>UN</v>
          </cell>
          <cell r="D946">
            <v>234.68</v>
          </cell>
        </row>
        <row r="947">
          <cell r="A947">
            <v>81425</v>
          </cell>
          <cell r="B947" t="str">
            <v>TUBO F0F0 K-12 C/FLANGES L = 1,50M DN 100</v>
          </cell>
          <cell r="C947" t="str">
            <v>UN</v>
          </cell>
          <cell r="D947">
            <v>251.83</v>
          </cell>
        </row>
        <row r="948">
          <cell r="A948">
            <v>81426</v>
          </cell>
          <cell r="B948" t="str">
            <v>TUBO F0F0 K-12 C/FLANGES L = 2,00M DN 100</v>
          </cell>
          <cell r="C948" t="str">
            <v>UN</v>
          </cell>
          <cell r="D948">
            <v>269.01</v>
          </cell>
        </row>
        <row r="949">
          <cell r="A949">
            <v>81427</v>
          </cell>
          <cell r="B949" t="str">
            <v>TUBO F0F0 K-12 C/FLANGES L = 2,50M DN 100</v>
          </cell>
          <cell r="C949" t="str">
            <v>UN</v>
          </cell>
          <cell r="D949">
            <v>286.18</v>
          </cell>
        </row>
        <row r="950">
          <cell r="A950">
            <v>81428</v>
          </cell>
          <cell r="B950" t="str">
            <v>TUBO F0F0 K-12 C/FLANGES L = 3,00M DN 100</v>
          </cell>
          <cell r="C950" t="str">
            <v>UN</v>
          </cell>
          <cell r="D950">
            <v>303.33</v>
          </cell>
        </row>
        <row r="951">
          <cell r="A951">
            <v>81429</v>
          </cell>
          <cell r="B951" t="str">
            <v>TUBO F0F0 K-12 C/FLANGES L = 3,50M DN 100</v>
          </cell>
          <cell r="C951" t="str">
            <v>UN</v>
          </cell>
          <cell r="D951">
            <v>320.49</v>
          </cell>
        </row>
        <row r="952">
          <cell r="A952">
            <v>81430</v>
          </cell>
          <cell r="B952" t="str">
            <v>TUBO F0F0 K-12 C/FLANGES L = 4,00M DN 100</v>
          </cell>
          <cell r="C952" t="str">
            <v>UN</v>
          </cell>
          <cell r="D952">
            <v>342.09</v>
          </cell>
        </row>
        <row r="953">
          <cell r="A953">
            <v>81431</v>
          </cell>
          <cell r="B953" t="str">
            <v>TUBO F0F0 K-12 C/FLANGES L = 4,50M DN 100</v>
          </cell>
          <cell r="C953" t="str">
            <v>UN</v>
          </cell>
          <cell r="D953">
            <v>359.32</v>
          </cell>
        </row>
        <row r="954">
          <cell r="A954">
            <v>81432</v>
          </cell>
          <cell r="B954" t="str">
            <v>TUBO F0F0 K-12 C/FLANGES L = 5,00M DN 100</v>
          </cell>
          <cell r="C954" t="str">
            <v>UN</v>
          </cell>
          <cell r="D954">
            <v>376.42</v>
          </cell>
        </row>
        <row r="955">
          <cell r="A955">
            <v>81433</v>
          </cell>
          <cell r="B955" t="str">
            <v>TUBO F0F0 K-12 C/FLANGES L = 5,50M DN 100</v>
          </cell>
          <cell r="C955" t="str">
            <v>UN</v>
          </cell>
          <cell r="D955">
            <v>393.62</v>
          </cell>
        </row>
        <row r="956">
          <cell r="A956">
            <v>81434</v>
          </cell>
          <cell r="B956" t="str">
            <v>TUBO F0F0 K-12 C/FLANGES L = 5,80M DN 100</v>
          </cell>
          <cell r="C956" t="str">
            <v>UN</v>
          </cell>
          <cell r="D956">
            <v>403.92</v>
          </cell>
        </row>
        <row r="957">
          <cell r="A957">
            <v>81435</v>
          </cell>
          <cell r="B957" t="str">
            <v>TUBO F0F0 K-12 C/FLANGES L = 0,25M DN 150</v>
          </cell>
          <cell r="C957" t="str">
            <v>UN</v>
          </cell>
          <cell r="D957">
            <v>160.21</v>
          </cell>
        </row>
        <row r="958">
          <cell r="A958">
            <v>81436</v>
          </cell>
          <cell r="B958" t="str">
            <v>TUBO F0F0 K-12 C/FLANGES L = 0,50M DN 150</v>
          </cell>
          <cell r="C958" t="str">
            <v>UN</v>
          </cell>
          <cell r="D958">
            <v>214.99</v>
          </cell>
        </row>
        <row r="959">
          <cell r="A959">
            <v>81437</v>
          </cell>
          <cell r="B959" t="str">
            <v>TUBO F0F0 K-12 C/FLANGES L = 1,00M DN 150</v>
          </cell>
          <cell r="C959" t="str">
            <v>UN</v>
          </cell>
          <cell r="D959">
            <v>323.08999999999997</v>
          </cell>
        </row>
        <row r="960">
          <cell r="A960">
            <v>81438</v>
          </cell>
          <cell r="B960" t="str">
            <v>TUBO F0F0 K-12 C/FLANGES L = 1,50M DN 150</v>
          </cell>
          <cell r="C960" t="str">
            <v>UN</v>
          </cell>
          <cell r="D960">
            <v>349.8</v>
          </cell>
        </row>
        <row r="961">
          <cell r="A961">
            <v>81439</v>
          </cell>
          <cell r="B961" t="str">
            <v>TUBO F0F0 K-12 C/FLANGES L = 2,00M DN 150</v>
          </cell>
          <cell r="C961" t="str">
            <v>UN</v>
          </cell>
          <cell r="D961">
            <v>376.53</v>
          </cell>
        </row>
        <row r="962">
          <cell r="A962">
            <v>81440</v>
          </cell>
          <cell r="B962" t="str">
            <v>TUBO F0F0 K-12 C/FLANGES L = 2,50M DN 150</v>
          </cell>
          <cell r="C962" t="str">
            <v>UN</v>
          </cell>
          <cell r="D962">
            <v>403.22</v>
          </cell>
        </row>
        <row r="963">
          <cell r="A963">
            <v>81441</v>
          </cell>
          <cell r="B963" t="str">
            <v>TUBO F0F0 K-12 C/FLANGES L = 3,00M DN 150</v>
          </cell>
          <cell r="C963" t="str">
            <v>UN</v>
          </cell>
          <cell r="D963">
            <v>429.91</v>
          </cell>
        </row>
        <row r="964">
          <cell r="A964">
            <v>81442</v>
          </cell>
          <cell r="B964" t="str">
            <v>TUBO F0F0 K-12 C/FLANGES L = 3,50M DN 150</v>
          </cell>
          <cell r="C964" t="str">
            <v>UN</v>
          </cell>
          <cell r="D964">
            <v>456.57</v>
          </cell>
        </row>
        <row r="965">
          <cell r="A965">
            <v>81443</v>
          </cell>
          <cell r="B965" t="str">
            <v>TUBO F0F0 K-12 C/FLANGES L = 4,00M DN 150</v>
          </cell>
          <cell r="C965" t="str">
            <v>UN</v>
          </cell>
          <cell r="D965">
            <v>487.78</v>
          </cell>
        </row>
        <row r="966">
          <cell r="A966">
            <v>81444</v>
          </cell>
          <cell r="B966" t="str">
            <v>TUBO F0F0 K-12 C/FLANGES L = 4,50M DN 150</v>
          </cell>
          <cell r="C966" t="str">
            <v>UN</v>
          </cell>
          <cell r="D966">
            <v>514.46</v>
          </cell>
        </row>
        <row r="967">
          <cell r="A967">
            <v>81445</v>
          </cell>
          <cell r="B967" t="str">
            <v>TUBO F0F0 K-12 C/FLANGES L = 5,00M DN 150</v>
          </cell>
          <cell r="C967" t="str">
            <v>UN</v>
          </cell>
          <cell r="D967">
            <v>541.14</v>
          </cell>
        </row>
        <row r="968">
          <cell r="A968">
            <v>81446</v>
          </cell>
          <cell r="B968" t="str">
            <v>TUBO F0F0 K-12 C/FLANGES L = 5,50M DN 150</v>
          </cell>
          <cell r="C968" t="str">
            <v>UN</v>
          </cell>
          <cell r="D968">
            <v>567.79999999999995</v>
          </cell>
        </row>
        <row r="969">
          <cell r="A969">
            <v>81447</v>
          </cell>
          <cell r="B969" t="str">
            <v>TUBO F0F0 K-12 C/FLANGES L = 5,80M DN 150</v>
          </cell>
          <cell r="C969" t="str">
            <v>UN</v>
          </cell>
          <cell r="D969">
            <v>583.87</v>
          </cell>
        </row>
        <row r="970">
          <cell r="A970">
            <v>81448</v>
          </cell>
          <cell r="B970" t="str">
            <v>TUBO F0F0 K-12 C/FLANGES L = 0,25M DN 200</v>
          </cell>
          <cell r="C970" t="str">
            <v>UN</v>
          </cell>
          <cell r="D970">
            <v>227.49</v>
          </cell>
        </row>
        <row r="971">
          <cell r="A971">
            <v>81449</v>
          </cell>
          <cell r="B971" t="str">
            <v>TUBO F0F0 K-12 C/FLANGES L = 0,50M DN 200</v>
          </cell>
          <cell r="C971" t="str">
            <v>UN</v>
          </cell>
          <cell r="D971">
            <v>284.45999999999998</v>
          </cell>
        </row>
        <row r="972">
          <cell r="A972">
            <v>81450</v>
          </cell>
          <cell r="B972" t="str">
            <v>TUBO F0F0 K-12 C/FLANGES L = 1,00M DN 200</v>
          </cell>
          <cell r="C972" t="str">
            <v>UN</v>
          </cell>
          <cell r="D972">
            <v>415.76</v>
          </cell>
        </row>
        <row r="973">
          <cell r="A973">
            <v>81451</v>
          </cell>
          <cell r="B973" t="str">
            <v>TUBO F0F0 K-12 C/FLANGES L = 1,50M DN 200</v>
          </cell>
          <cell r="C973" t="str">
            <v>UN</v>
          </cell>
          <cell r="D973">
            <v>453.7</v>
          </cell>
        </row>
        <row r="974">
          <cell r="A974">
            <v>81452</v>
          </cell>
          <cell r="B974" t="str">
            <v>TUBO F0F0 K-12 C/FLANGES L = 2,00M DN 200</v>
          </cell>
          <cell r="C974" t="str">
            <v>UN</v>
          </cell>
          <cell r="D974">
            <v>491.68</v>
          </cell>
        </row>
        <row r="975">
          <cell r="A975">
            <v>81453</v>
          </cell>
          <cell r="B975" t="str">
            <v>TUBO F0F0 K-12 C/FLANGES L = 2,50M DN 200</v>
          </cell>
          <cell r="C975" t="str">
            <v>UN</v>
          </cell>
          <cell r="D975">
            <v>529.69000000000005</v>
          </cell>
        </row>
        <row r="976">
          <cell r="A976">
            <v>81454</v>
          </cell>
          <cell r="B976" t="str">
            <v>TUBO F0F0 K-12 C/FLANGES L = 3,00M DN 200</v>
          </cell>
          <cell r="C976" t="str">
            <v>UN</v>
          </cell>
          <cell r="D976">
            <v>567.65</v>
          </cell>
        </row>
        <row r="977">
          <cell r="A977">
            <v>81455</v>
          </cell>
          <cell r="B977" t="str">
            <v>TUBO F0F0 K-12 C/FLANGES L = 3,50M DN 200</v>
          </cell>
          <cell r="C977" t="str">
            <v>UN</v>
          </cell>
          <cell r="D977">
            <v>605.57000000000005</v>
          </cell>
        </row>
        <row r="978">
          <cell r="A978">
            <v>81456</v>
          </cell>
          <cell r="B978" t="str">
            <v>TUBO F0F0 K-12 C/FLANGES L = 4,00M DN 200</v>
          </cell>
          <cell r="C978" t="str">
            <v>UN</v>
          </cell>
          <cell r="D978">
            <v>643.62</v>
          </cell>
        </row>
        <row r="979">
          <cell r="A979">
            <v>81457</v>
          </cell>
          <cell r="B979" t="str">
            <v>TUBO F0F0 K-12 C/FLANGES L = 4,50M DN 200</v>
          </cell>
          <cell r="C979" t="str">
            <v>UN</v>
          </cell>
          <cell r="D979">
            <v>681.54</v>
          </cell>
        </row>
        <row r="980">
          <cell r="A980">
            <v>81458</v>
          </cell>
          <cell r="B980" t="str">
            <v>TUBO F0F0 K-12 C/FLANGES L = 5,00M DN 200</v>
          </cell>
          <cell r="C980" t="str">
            <v>UN</v>
          </cell>
          <cell r="D980">
            <v>719.5</v>
          </cell>
        </row>
        <row r="981">
          <cell r="A981">
            <v>81459</v>
          </cell>
          <cell r="B981" t="str">
            <v>TUBO F0F0 K-12 C/FLANGES L = 5,50M DN 200</v>
          </cell>
          <cell r="C981" t="str">
            <v>UN</v>
          </cell>
          <cell r="D981">
            <v>757.5</v>
          </cell>
        </row>
        <row r="982">
          <cell r="A982">
            <v>81460</v>
          </cell>
          <cell r="B982" t="str">
            <v>TUBO F0F0 K-12 C/FLANGES L = 5,80M DN 200</v>
          </cell>
          <cell r="C982" t="str">
            <v>UN</v>
          </cell>
          <cell r="D982">
            <v>780.27</v>
          </cell>
        </row>
        <row r="983">
          <cell r="A983">
            <v>81461</v>
          </cell>
          <cell r="B983" t="str">
            <v>TUBO F0F0 K-12 C/FLANGES L = 0,25M DN 250</v>
          </cell>
          <cell r="C983" t="str">
            <v>UN</v>
          </cell>
          <cell r="D983">
            <v>339.46</v>
          </cell>
        </row>
        <row r="984">
          <cell r="A984">
            <v>81462</v>
          </cell>
          <cell r="B984" t="str">
            <v>TUBO F0F0 K-12 C/FLANGES L = 0,50M DN 250</v>
          </cell>
          <cell r="C984" t="str">
            <v>UN</v>
          </cell>
          <cell r="D984">
            <v>473.68</v>
          </cell>
        </row>
        <row r="985">
          <cell r="A985">
            <v>81463</v>
          </cell>
          <cell r="B985" t="str">
            <v>TUBO F0F0 K-12 C/FLANGES L = 1,00M DN 250</v>
          </cell>
          <cell r="C985" t="str">
            <v>UN</v>
          </cell>
          <cell r="D985">
            <v>516.30999999999995</v>
          </cell>
        </row>
        <row r="986">
          <cell r="A986">
            <v>81464</v>
          </cell>
          <cell r="B986" t="str">
            <v>TUBO F0F0 K-12 C/FLANGES L = 1,50M DN 250</v>
          </cell>
          <cell r="C986" t="str">
            <v>UN</v>
          </cell>
          <cell r="D986">
            <v>566.66</v>
          </cell>
        </row>
        <row r="987">
          <cell r="A987">
            <v>81465</v>
          </cell>
          <cell r="B987" t="str">
            <v>TUBO F0F0 K-12 C/FALNGES L = 2,00M DN 250</v>
          </cell>
          <cell r="C987" t="str">
            <v>UN</v>
          </cell>
          <cell r="D987">
            <v>616.95000000000005</v>
          </cell>
        </row>
        <row r="988">
          <cell r="A988">
            <v>81466</v>
          </cell>
          <cell r="B988" t="str">
            <v>TUBO F0F0 K-12 C/FLANGES L = 2,50M DN 250</v>
          </cell>
          <cell r="C988" t="str">
            <v>UN</v>
          </cell>
          <cell r="D988">
            <v>667.27</v>
          </cell>
        </row>
        <row r="989">
          <cell r="A989">
            <v>81467</v>
          </cell>
          <cell r="B989" t="str">
            <v>TUBO F0F0 K-12 C/FLANGES L = 3,00M DN 250</v>
          </cell>
          <cell r="C989" t="str">
            <v>UN</v>
          </cell>
          <cell r="D989">
            <v>717.58</v>
          </cell>
        </row>
        <row r="990">
          <cell r="A990">
            <v>81468</v>
          </cell>
          <cell r="B990" t="str">
            <v>TUBO F0F0 K-12 C/FLANGES L = 3,50M DN 250</v>
          </cell>
          <cell r="C990" t="str">
            <v>UN</v>
          </cell>
          <cell r="D990">
            <v>767.84</v>
          </cell>
        </row>
        <row r="991">
          <cell r="A991">
            <v>81469</v>
          </cell>
          <cell r="B991" t="str">
            <v>TUBO F0F0 K-12 C/FLANGES L = 4,00M DN 250</v>
          </cell>
          <cell r="C991" t="str">
            <v>UN</v>
          </cell>
          <cell r="D991">
            <v>825.36</v>
          </cell>
        </row>
        <row r="992">
          <cell r="A992">
            <v>81470</v>
          </cell>
          <cell r="B992" t="str">
            <v>TUBO FOFO K-12 C/FLANGES L = 4,50M DN 250</v>
          </cell>
          <cell r="C992" t="str">
            <v>UN</v>
          </cell>
          <cell r="D992">
            <v>875.67</v>
          </cell>
        </row>
        <row r="993">
          <cell r="A993">
            <v>81471</v>
          </cell>
          <cell r="B993" t="str">
            <v>TUBO F0F0 K-12 C/FLANGES L = 5,00M DN 250</v>
          </cell>
          <cell r="C993" t="str">
            <v>UN</v>
          </cell>
          <cell r="D993">
            <v>925.97</v>
          </cell>
        </row>
        <row r="994">
          <cell r="A994">
            <v>81472</v>
          </cell>
          <cell r="B994" t="str">
            <v>TUBO F0F0 K-12 C/FLANGES L = 5,50M DN 250</v>
          </cell>
          <cell r="C994" t="str">
            <v>UN</v>
          </cell>
          <cell r="D994">
            <v>976.3</v>
          </cell>
        </row>
        <row r="995">
          <cell r="A995">
            <v>81473</v>
          </cell>
          <cell r="B995" t="str">
            <v>TUBO F0F0 K-12 C/FLANGES L = 5,80M DN 250</v>
          </cell>
          <cell r="C995" t="str">
            <v>UN</v>
          </cell>
          <cell r="D995">
            <v>1006.49</v>
          </cell>
        </row>
        <row r="996">
          <cell r="A996">
            <v>81474</v>
          </cell>
          <cell r="B996" t="str">
            <v>TUBO F0F0 K-12 C/FLANGES L = 0,25M DN 300</v>
          </cell>
          <cell r="C996" t="str">
            <v>UN</v>
          </cell>
          <cell r="D996">
            <v>542.08000000000004</v>
          </cell>
        </row>
        <row r="997">
          <cell r="A997">
            <v>81475</v>
          </cell>
          <cell r="B997" t="str">
            <v>TUBO F0F0 K-12 C/FLANGES L = 0,50M DN 300</v>
          </cell>
          <cell r="C997" t="str">
            <v>UN</v>
          </cell>
          <cell r="D997">
            <v>571.94000000000005</v>
          </cell>
        </row>
        <row r="998">
          <cell r="A998">
            <v>81476</v>
          </cell>
          <cell r="B998" t="str">
            <v>TUBO F0F0 K-12 C/FLANGES L = 1,00M DN 300</v>
          </cell>
          <cell r="C998" t="str">
            <v>UN</v>
          </cell>
          <cell r="D998">
            <v>643.63</v>
          </cell>
        </row>
        <row r="999">
          <cell r="A999">
            <v>81477</v>
          </cell>
          <cell r="B999" t="str">
            <v>TUBO F0F0 K-12 C/FLANGES L = 1,50M DN 300</v>
          </cell>
          <cell r="C999" t="str">
            <v>UN</v>
          </cell>
          <cell r="D999">
            <v>709.12</v>
          </cell>
        </row>
        <row r="1000">
          <cell r="A1000">
            <v>81478</v>
          </cell>
          <cell r="B1000" t="str">
            <v>TUBO F0F0 K-12 C/FLANGES L = 2,00M DN 300</v>
          </cell>
          <cell r="C1000" t="str">
            <v>UN</v>
          </cell>
          <cell r="D1000">
            <v>774.58</v>
          </cell>
        </row>
        <row r="1001">
          <cell r="A1001">
            <v>81479</v>
          </cell>
          <cell r="B1001" t="str">
            <v>TUBO F0F0 K-12 C/FLANGES L = 2,50M DN 300</v>
          </cell>
          <cell r="C1001" t="str">
            <v>UN</v>
          </cell>
          <cell r="D1001">
            <v>840.08</v>
          </cell>
        </row>
        <row r="1002">
          <cell r="A1002">
            <v>81480</v>
          </cell>
          <cell r="B1002" t="str">
            <v>TUBO F0F0 K-12 C/FLANGES L = 3,00M DN 300</v>
          </cell>
          <cell r="C1002" t="str">
            <v>UN</v>
          </cell>
          <cell r="D1002">
            <v>905.62</v>
          </cell>
        </row>
        <row r="1003">
          <cell r="A1003">
            <v>81481</v>
          </cell>
          <cell r="B1003" t="str">
            <v>TUBO F0F0 K-12 C/FLANGES L = 3,50M DN 300</v>
          </cell>
          <cell r="C1003" t="str">
            <v>UN</v>
          </cell>
          <cell r="D1003">
            <v>971.09</v>
          </cell>
        </row>
        <row r="1004">
          <cell r="A1004">
            <v>81482</v>
          </cell>
          <cell r="B1004" t="str">
            <v>TUBO F0F0 K-12 C/FLANGES L = 4,00M DN 300</v>
          </cell>
          <cell r="C1004" t="str">
            <v>UN</v>
          </cell>
          <cell r="D1004">
            <v>1039.3499999999999</v>
          </cell>
        </row>
        <row r="1005">
          <cell r="A1005">
            <v>81483</v>
          </cell>
          <cell r="B1005" t="str">
            <v>TUBO F0F0 K-12 C/FLANGES L = 4,50M DN 300</v>
          </cell>
          <cell r="C1005" t="str">
            <v>UN</v>
          </cell>
          <cell r="D1005">
            <v>1104.8499999999999</v>
          </cell>
        </row>
        <row r="1006">
          <cell r="A1006">
            <v>81484</v>
          </cell>
          <cell r="B1006" t="str">
            <v>TUBO F0F0 K-12 C/FLANGES L = 5,00M DN 300</v>
          </cell>
          <cell r="C1006" t="str">
            <v>UN</v>
          </cell>
          <cell r="D1006">
            <v>1170.3800000000001</v>
          </cell>
        </row>
        <row r="1007">
          <cell r="A1007">
            <v>81485</v>
          </cell>
          <cell r="B1007" t="str">
            <v>TUBO F0F0 K-12 C/FLANGES L = 5,50M DN 300</v>
          </cell>
          <cell r="C1007" t="str">
            <v>UN</v>
          </cell>
          <cell r="D1007">
            <v>1235.8699999999999</v>
          </cell>
        </row>
        <row r="1008">
          <cell r="A1008">
            <v>81486</v>
          </cell>
          <cell r="B1008" t="str">
            <v>TUBO F0F0 K-12 C/FLANGES L = 5,80M DN 300</v>
          </cell>
          <cell r="C1008" t="str">
            <v>UN</v>
          </cell>
          <cell r="D1008">
            <v>1275.1199999999999</v>
          </cell>
        </row>
        <row r="1009">
          <cell r="A1009">
            <v>81487</v>
          </cell>
          <cell r="B1009" t="str">
            <v>TUBO F0F0 K-12 C/FLANGES L = 0,25M DN 400</v>
          </cell>
          <cell r="C1009" t="str">
            <v>UN</v>
          </cell>
          <cell r="D1009">
            <v>932.16</v>
          </cell>
        </row>
        <row r="1010">
          <cell r="A1010">
            <v>81488</v>
          </cell>
          <cell r="B1010" t="str">
            <v>TUBO F0F0 K-12 C/FLANGES L = 0,50M DN 400</v>
          </cell>
          <cell r="C1010" t="str">
            <v>UN</v>
          </cell>
          <cell r="D1010">
            <v>1503.68</v>
          </cell>
        </row>
        <row r="1011">
          <cell r="A1011">
            <v>81489</v>
          </cell>
          <cell r="B1011" t="str">
            <v>TUBO F0F0 K-12 C/FLANGES L = 1,00M DN 400</v>
          </cell>
          <cell r="C1011" t="str">
            <v>UN</v>
          </cell>
          <cell r="D1011">
            <v>866.18</v>
          </cell>
        </row>
        <row r="1012">
          <cell r="A1012">
            <v>81490</v>
          </cell>
          <cell r="B1012" t="str">
            <v>TUBO F0F0 K-12 C/FLANGES L = 1,50M DN 400</v>
          </cell>
          <cell r="C1012" t="str">
            <v>UN</v>
          </cell>
          <cell r="D1012">
            <v>954.71</v>
          </cell>
        </row>
        <row r="1013">
          <cell r="A1013">
            <v>81491</v>
          </cell>
          <cell r="B1013" t="str">
            <v>TUBO F0F0 K-12 C/FLANGES L = 2,00M DN 400</v>
          </cell>
          <cell r="C1013" t="str">
            <v>UN</v>
          </cell>
          <cell r="D1013">
            <v>1043.1500000000001</v>
          </cell>
        </row>
        <row r="1014">
          <cell r="A1014">
            <v>81492</v>
          </cell>
          <cell r="B1014" t="str">
            <v>TUBO F0F0 K-12 C/FLANGES L = 2,50M DN 400</v>
          </cell>
          <cell r="C1014" t="str">
            <v>UN</v>
          </cell>
          <cell r="D1014">
            <v>1131.68</v>
          </cell>
        </row>
        <row r="1015">
          <cell r="A1015">
            <v>81493</v>
          </cell>
          <cell r="B1015" t="str">
            <v>TUBO F0F0 K-12 C/FLANGES L = 3,00M DN 400</v>
          </cell>
          <cell r="C1015" t="str">
            <v>UN</v>
          </cell>
          <cell r="D1015">
            <v>1220.21</v>
          </cell>
        </row>
        <row r="1016">
          <cell r="A1016">
            <v>81494</v>
          </cell>
          <cell r="B1016" t="str">
            <v>TUBO F0F0 K-12 C/FLANGES L = 3,50M DN 400</v>
          </cell>
          <cell r="C1016" t="str">
            <v>UN</v>
          </cell>
          <cell r="D1016">
            <v>1308.7</v>
          </cell>
        </row>
        <row r="1017">
          <cell r="A1017">
            <v>81495</v>
          </cell>
          <cell r="B1017" t="str">
            <v>TUBO F0F0 K-12 C/FLANGES L = 4,00M DN 400</v>
          </cell>
          <cell r="C1017" t="str">
            <v>UN</v>
          </cell>
          <cell r="D1017">
            <v>1402.74</v>
          </cell>
        </row>
        <row r="1018">
          <cell r="A1018">
            <v>81496</v>
          </cell>
          <cell r="B1018" t="str">
            <v>TUBO F0F0 K-12 C/FLANGES L = 4,50M DN 400</v>
          </cell>
          <cell r="C1018" t="str">
            <v>UN</v>
          </cell>
          <cell r="D1018">
            <v>1491.19</v>
          </cell>
        </row>
        <row r="1019">
          <cell r="A1019">
            <v>81497</v>
          </cell>
          <cell r="B1019" t="str">
            <v>TUBO F0F0 K-12 C/FLANGES L = 5,00M DN 400</v>
          </cell>
          <cell r="C1019" t="str">
            <v>UN</v>
          </cell>
          <cell r="D1019">
            <v>1579.68</v>
          </cell>
        </row>
        <row r="1020">
          <cell r="A1020">
            <v>81498</v>
          </cell>
          <cell r="B1020" t="str">
            <v>TUBO F0F0 K-12 C/FLANGES L = 5,50M DN 400</v>
          </cell>
          <cell r="C1020" t="str">
            <v>UN</v>
          </cell>
          <cell r="D1020">
            <v>1668.21</v>
          </cell>
        </row>
        <row r="1021">
          <cell r="A1021">
            <v>81499</v>
          </cell>
          <cell r="B1021" t="str">
            <v>TUBO F0F0 K-12 C/FLANGES L = 5,80M DN 400</v>
          </cell>
          <cell r="C1021" t="str">
            <v>UN</v>
          </cell>
          <cell r="D1021">
            <v>1721.26</v>
          </cell>
        </row>
        <row r="1022">
          <cell r="A1022">
            <v>81501</v>
          </cell>
          <cell r="B1022" t="str">
            <v>TUBO F0F0 K-12 C/FLANGES L = 0,25M DN 500</v>
          </cell>
          <cell r="C1022" t="str">
            <v>UN</v>
          </cell>
          <cell r="D1022">
            <v>957.63</v>
          </cell>
        </row>
        <row r="1023">
          <cell r="A1023">
            <v>81502</v>
          </cell>
          <cell r="B1023" t="str">
            <v>TUBO F0F0 K-12 C/FLANGES L = 0,50M DN 500</v>
          </cell>
          <cell r="C1023" t="str">
            <v>UN</v>
          </cell>
          <cell r="D1023">
            <v>1142.53</v>
          </cell>
        </row>
        <row r="1024">
          <cell r="A1024">
            <v>81503</v>
          </cell>
          <cell r="B1024" t="str">
            <v>TUBO F0F0 K-12 C/FLANGES L = 1,00M DN 500</v>
          </cell>
          <cell r="C1024" t="str">
            <v>UN</v>
          </cell>
          <cell r="D1024">
            <v>1162.33</v>
          </cell>
        </row>
        <row r="1025">
          <cell r="A1025">
            <v>81504</v>
          </cell>
          <cell r="B1025" t="str">
            <v>TUBO F0F0 K-12 C/FLANGES L = 1,50M DN 500</v>
          </cell>
          <cell r="C1025" t="str">
            <v>UN</v>
          </cell>
          <cell r="D1025">
            <v>1284.5</v>
          </cell>
        </row>
        <row r="1026">
          <cell r="A1026">
            <v>81505</v>
          </cell>
          <cell r="B1026" t="str">
            <v>TUBO F0F0 K-12 C/FLANGES L = 2,00M DN 500</v>
          </cell>
          <cell r="C1026" t="str">
            <v>UN</v>
          </cell>
          <cell r="D1026">
            <v>1406.57</v>
          </cell>
        </row>
        <row r="1027">
          <cell r="A1027">
            <v>81506</v>
          </cell>
          <cell r="B1027" t="str">
            <v>TUBO F0F0 K-12 C/FLANGES L = 2,50M DN 500</v>
          </cell>
          <cell r="C1027" t="str">
            <v>UN</v>
          </cell>
          <cell r="D1027">
            <v>1528.74</v>
          </cell>
        </row>
        <row r="1028">
          <cell r="A1028">
            <v>81507</v>
          </cell>
          <cell r="B1028" t="str">
            <v>TUBO F0F0 K-12 C/FLANGES L = 3,00M DN 500</v>
          </cell>
          <cell r="C1028" t="str">
            <v>UN</v>
          </cell>
          <cell r="D1028">
            <v>1650.86</v>
          </cell>
        </row>
        <row r="1029">
          <cell r="A1029">
            <v>81508</v>
          </cell>
          <cell r="B1029" t="str">
            <v>TUBO F0F0 K-12 C/FLANGES L = 3,50M DN 500</v>
          </cell>
          <cell r="C1029" t="str">
            <v>UN</v>
          </cell>
          <cell r="D1029">
            <v>1772.99</v>
          </cell>
        </row>
        <row r="1030">
          <cell r="A1030">
            <v>81509</v>
          </cell>
          <cell r="B1030" t="str">
            <v>TUBO F0F0 K-12 C/FLANGES L = 4,00M DN 500</v>
          </cell>
          <cell r="C1030" t="str">
            <v>UN</v>
          </cell>
          <cell r="D1030">
            <v>1897.89</v>
          </cell>
        </row>
        <row r="1031">
          <cell r="A1031">
            <v>81510</v>
          </cell>
          <cell r="B1031" t="str">
            <v>TUBO F0F0 K-12 C/FLANGES L = 4,50M DN 500</v>
          </cell>
          <cell r="C1031" t="str">
            <v>UN</v>
          </cell>
          <cell r="D1031">
            <v>2020</v>
          </cell>
        </row>
        <row r="1032">
          <cell r="A1032">
            <v>81511</v>
          </cell>
          <cell r="B1032" t="str">
            <v>TUBO F0F0 K-12 C/FLANGES L = 5,00M DN 500</v>
          </cell>
          <cell r="C1032" t="str">
            <v>UN</v>
          </cell>
          <cell r="D1032">
            <v>2142.08</v>
          </cell>
        </row>
        <row r="1033">
          <cell r="A1033">
            <v>81512</v>
          </cell>
          <cell r="B1033" t="str">
            <v>TUBO F0F0 K-12 C/FLANGES L = 5,50M DN 500</v>
          </cell>
          <cell r="C1033" t="str">
            <v>UN</v>
          </cell>
          <cell r="D1033">
            <v>2264.1999999999998</v>
          </cell>
        </row>
        <row r="1034">
          <cell r="A1034">
            <v>81513</v>
          </cell>
          <cell r="B1034" t="str">
            <v>TUBO F0F0 K-12 C/FLANGES L = 5,80M DN 500</v>
          </cell>
          <cell r="C1034" t="str">
            <v>UN</v>
          </cell>
          <cell r="D1034">
            <v>2337.52</v>
          </cell>
        </row>
        <row r="1035">
          <cell r="A1035">
            <v>81514</v>
          </cell>
          <cell r="B1035" t="str">
            <v>TUBO F0F0 K-12 C/FLANGES L = 0,25M DN 600</v>
          </cell>
          <cell r="C1035" t="str">
            <v>UN</v>
          </cell>
          <cell r="D1035">
            <v>1804.85</v>
          </cell>
        </row>
        <row r="1036">
          <cell r="A1036">
            <v>81515</v>
          </cell>
          <cell r="B1036" t="str">
            <v>TUBO F0F0 K-12 C/FLANGES L = 0,50M DN 600</v>
          </cell>
          <cell r="C1036" t="str">
            <v>UN</v>
          </cell>
          <cell r="D1036">
            <v>2074.73</v>
          </cell>
        </row>
        <row r="1037">
          <cell r="A1037">
            <v>81516</v>
          </cell>
          <cell r="B1037" t="str">
            <v>TUBO F0F0 K-12 C/FLANGES L = 1,00M DN 600</v>
          </cell>
          <cell r="C1037" t="str">
            <v>UN</v>
          </cell>
          <cell r="D1037">
            <v>1579.31</v>
          </cell>
        </row>
        <row r="1038">
          <cell r="A1038">
            <v>81517</v>
          </cell>
          <cell r="B1038" t="str">
            <v>TUBO F0F0 K-12 C/FLANGES L = 1,50M DN 600</v>
          </cell>
          <cell r="C1038" t="str">
            <v>UN</v>
          </cell>
          <cell r="D1038">
            <v>1740.39</v>
          </cell>
        </row>
        <row r="1039">
          <cell r="A1039">
            <v>81518</v>
          </cell>
          <cell r="B1039" t="str">
            <v>TUBO F0F0 K-12 C/FLANGES L = 2,00M DN 600</v>
          </cell>
          <cell r="C1039" t="str">
            <v>UN</v>
          </cell>
          <cell r="D1039">
            <v>1901.41</v>
          </cell>
        </row>
        <row r="1040">
          <cell r="A1040">
            <v>81519</v>
          </cell>
          <cell r="B1040" t="str">
            <v>TUBO F0F0 K-12 C/FLANGES L = 2,50M DN 600</v>
          </cell>
          <cell r="C1040" t="str">
            <v>UN</v>
          </cell>
          <cell r="D1040">
            <v>2062.5100000000002</v>
          </cell>
        </row>
        <row r="1041">
          <cell r="A1041">
            <v>81520</v>
          </cell>
          <cell r="B1041" t="str">
            <v>TUBO F0F0 K-12 C/FLANGES L = 3,00M DN 600</v>
          </cell>
          <cell r="C1041" t="str">
            <v>UN</v>
          </cell>
          <cell r="D1041">
            <v>2223.61</v>
          </cell>
        </row>
        <row r="1042">
          <cell r="A1042">
            <v>81521</v>
          </cell>
          <cell r="B1042" t="str">
            <v>TUBO F0F0 K-12 C/FLANGES L = 3,50M DN 600</v>
          </cell>
          <cell r="C1042" t="str">
            <v>UN</v>
          </cell>
          <cell r="D1042">
            <v>2384.61</v>
          </cell>
        </row>
        <row r="1043">
          <cell r="A1043">
            <v>81522</v>
          </cell>
          <cell r="B1043" t="str">
            <v>TUBO F0F0 K-12 C/FLANGES L = 4,00M DN 600</v>
          </cell>
          <cell r="C1043" t="str">
            <v>UN</v>
          </cell>
          <cell r="D1043">
            <v>2551.1799999999998</v>
          </cell>
        </row>
        <row r="1044">
          <cell r="A1044">
            <v>81523</v>
          </cell>
          <cell r="B1044" t="str">
            <v>TUBO F0F0 K-12 C/FLANGES L = 4,50M DN 600</v>
          </cell>
          <cell r="C1044" t="str">
            <v>UN</v>
          </cell>
          <cell r="D1044">
            <v>2712.26</v>
          </cell>
        </row>
        <row r="1045">
          <cell r="A1045">
            <v>81524</v>
          </cell>
          <cell r="B1045" t="str">
            <v>TUBO F0F0 K-12 C/FLANGES L = 5,00M DN 600</v>
          </cell>
          <cell r="C1045" t="str">
            <v>UN</v>
          </cell>
          <cell r="D1045">
            <v>2873.36</v>
          </cell>
        </row>
        <row r="1046">
          <cell r="A1046">
            <v>81525</v>
          </cell>
          <cell r="B1046" t="str">
            <v>TUBO F0F0 K-12 C/FLANGES L = 5,50M DN 600</v>
          </cell>
          <cell r="C1046" t="str">
            <v>UN</v>
          </cell>
          <cell r="D1046">
            <v>3034.44</v>
          </cell>
        </row>
        <row r="1047">
          <cell r="A1047">
            <v>81526</v>
          </cell>
          <cell r="B1047" t="str">
            <v>TUBO F0F0 K-12 C/FLANGES L = 5,80M DN 600</v>
          </cell>
          <cell r="C1047" t="str">
            <v>UN</v>
          </cell>
          <cell r="D1047">
            <v>3131.1</v>
          </cell>
        </row>
        <row r="1048">
          <cell r="A1048">
            <v>81527</v>
          </cell>
          <cell r="B1048" t="str">
            <v>TUBO F0F0 K-12 C/FLANGES L = 0,25M DN 700</v>
          </cell>
          <cell r="C1048" t="str">
            <v>UN</v>
          </cell>
          <cell r="D1048">
            <v>2110.89</v>
          </cell>
        </row>
        <row r="1049">
          <cell r="A1049">
            <v>81528</v>
          </cell>
          <cell r="B1049" t="str">
            <v>TUBO F0F0 K-12 C/FLANGES L = 0,50M DN 700</v>
          </cell>
          <cell r="C1049" t="str">
            <v>UN</v>
          </cell>
          <cell r="D1049">
            <v>2468.2399999999998</v>
          </cell>
        </row>
        <row r="1050">
          <cell r="A1050">
            <v>81529</v>
          </cell>
          <cell r="B1050" t="str">
            <v>TUBO F0F0 K-12 C/FLANGES L = 1,00M DN 700</v>
          </cell>
          <cell r="C1050" t="str">
            <v>UN</v>
          </cell>
          <cell r="D1050">
            <v>3692.86</v>
          </cell>
        </row>
        <row r="1051">
          <cell r="A1051">
            <v>81530</v>
          </cell>
          <cell r="B1051" t="str">
            <v>TUBO F0F0 K-12 C/FLANGES L = 1,50M DN 700</v>
          </cell>
          <cell r="C1051" t="str">
            <v>UN</v>
          </cell>
          <cell r="D1051">
            <v>3910.11</v>
          </cell>
        </row>
        <row r="1052">
          <cell r="A1052">
            <v>81531</v>
          </cell>
          <cell r="B1052" t="str">
            <v>TUBO F0F0 K-12 C/FLANGES L = 2,00M DN 700</v>
          </cell>
          <cell r="C1052" t="str">
            <v>UN</v>
          </cell>
          <cell r="D1052">
            <v>4127.33</v>
          </cell>
        </row>
        <row r="1053">
          <cell r="A1053">
            <v>81532</v>
          </cell>
          <cell r="B1053" t="str">
            <v>TUBO F0F0 K-12 C/FLANGES L = 2,50M DN 700</v>
          </cell>
          <cell r="C1053" t="str">
            <v>UN</v>
          </cell>
          <cell r="D1053">
            <v>4344.62</v>
          </cell>
        </row>
        <row r="1054">
          <cell r="A1054">
            <v>81533</v>
          </cell>
          <cell r="B1054" t="str">
            <v>TUBO F0F0 K-12 C/FLANGES L = 3,00M DN 700</v>
          </cell>
          <cell r="C1054" t="str">
            <v>UN</v>
          </cell>
          <cell r="D1054">
            <v>4561.88</v>
          </cell>
        </row>
        <row r="1055">
          <cell r="A1055">
            <v>81534</v>
          </cell>
          <cell r="B1055" t="str">
            <v>TUBO F0F0 K-12 C/FLANGES L = 3,50M DN 700</v>
          </cell>
          <cell r="C1055" t="str">
            <v>UN</v>
          </cell>
          <cell r="D1055">
            <v>4779.1000000000004</v>
          </cell>
        </row>
        <row r="1056">
          <cell r="A1056">
            <v>81535</v>
          </cell>
          <cell r="B1056" t="str">
            <v>TUBO F0F0 K-12 C/FLANGES L = 4,00M DN 700</v>
          </cell>
          <cell r="C1056" t="str">
            <v>UN</v>
          </cell>
          <cell r="D1056">
            <v>4996.3500000000004</v>
          </cell>
        </row>
        <row r="1057">
          <cell r="A1057">
            <v>81536</v>
          </cell>
          <cell r="B1057" t="str">
            <v>TUBO F0F0 K-12 C/FLANGES L = 4,50M DN 700</v>
          </cell>
          <cell r="C1057" t="str">
            <v>UN</v>
          </cell>
          <cell r="D1057">
            <v>5213.6099999999997</v>
          </cell>
        </row>
        <row r="1058">
          <cell r="A1058">
            <v>81537</v>
          </cell>
          <cell r="B1058" t="str">
            <v>TUBO F0F0 K-12 C/FLANGES L = 5,00M DN 700</v>
          </cell>
          <cell r="C1058" t="str">
            <v>UN</v>
          </cell>
          <cell r="D1058">
            <v>5430.89</v>
          </cell>
        </row>
        <row r="1059">
          <cell r="A1059">
            <v>81538</v>
          </cell>
          <cell r="B1059" t="str">
            <v>TUBO F0F0 K-12 C/FLANGES L = 5,50M DN 700</v>
          </cell>
          <cell r="C1059" t="str">
            <v>UN</v>
          </cell>
          <cell r="D1059">
            <v>5648.19</v>
          </cell>
        </row>
        <row r="1060">
          <cell r="A1060">
            <v>81539</v>
          </cell>
          <cell r="B1060" t="str">
            <v>TUBO F0F0 K-12 C/FLANGES L = 6,00M DN 700</v>
          </cell>
          <cell r="C1060" t="str">
            <v>UN</v>
          </cell>
          <cell r="D1060">
            <v>5865.44</v>
          </cell>
        </row>
        <row r="1061">
          <cell r="A1061">
            <v>81540</v>
          </cell>
          <cell r="B1061" t="str">
            <v>TUBO F0F0 K-12 C/FLANGES L = 6,50M DN 700</v>
          </cell>
          <cell r="C1061" t="str">
            <v>UN</v>
          </cell>
          <cell r="D1061">
            <v>6082.7</v>
          </cell>
        </row>
        <row r="1062">
          <cell r="A1062">
            <v>81541</v>
          </cell>
          <cell r="B1062" t="str">
            <v>TUBO F0F0 K-12 C/FLANGES L = 6,80M DN 700</v>
          </cell>
          <cell r="C1062" t="str">
            <v>UN</v>
          </cell>
          <cell r="D1062">
            <v>6213.06</v>
          </cell>
        </row>
        <row r="1063">
          <cell r="A1063">
            <v>81542</v>
          </cell>
          <cell r="B1063" t="str">
            <v>TUBO F0F0 K-12 C/FLANGES L = 0,25M DN 800</v>
          </cell>
          <cell r="C1063" t="str">
            <v>UN</v>
          </cell>
          <cell r="D1063">
            <v>2639.86</v>
          </cell>
        </row>
        <row r="1064">
          <cell r="A1064">
            <v>81543</v>
          </cell>
          <cell r="B1064" t="str">
            <v>TUBO F0F0 K-12 C/FLANGES L = 0,50M DN 800</v>
          </cell>
          <cell r="C1064" t="str">
            <v>UN</v>
          </cell>
          <cell r="D1064">
            <v>3077.08</v>
          </cell>
        </row>
        <row r="1065">
          <cell r="A1065">
            <v>81544</v>
          </cell>
          <cell r="B1065" t="str">
            <v>TUBO F0F0 K-12 C/FLANGES L = 1,00M DN 800</v>
          </cell>
          <cell r="C1065" t="str">
            <v>UN</v>
          </cell>
          <cell r="D1065">
            <v>4536.93</v>
          </cell>
        </row>
        <row r="1066">
          <cell r="A1066">
            <v>81545</v>
          </cell>
          <cell r="B1066" t="str">
            <v>TUBO F0F0 K-12 C/FLANGES L = 1,50M DN 800</v>
          </cell>
          <cell r="C1066" t="str">
            <v>UN</v>
          </cell>
          <cell r="D1066">
            <v>4805.93</v>
          </cell>
        </row>
        <row r="1067">
          <cell r="A1067">
            <v>81546</v>
          </cell>
          <cell r="B1067" t="str">
            <v>TUBO F0F0 K-12 C/FLANGES L = 2,00M DN 800</v>
          </cell>
          <cell r="C1067" t="str">
            <v>UN</v>
          </cell>
          <cell r="D1067">
            <v>5074.9399999999996</v>
          </cell>
        </row>
        <row r="1068">
          <cell r="A1068">
            <v>81547</v>
          </cell>
          <cell r="B1068" t="str">
            <v>TUBO F0F0 K-12 C/FLANGES L = 2,50M DN 800</v>
          </cell>
          <cell r="C1068" t="str">
            <v>UN</v>
          </cell>
          <cell r="D1068">
            <v>5343.94</v>
          </cell>
        </row>
        <row r="1069">
          <cell r="A1069">
            <v>81548</v>
          </cell>
          <cell r="B1069" t="str">
            <v>TUBO F0F0 K-12 C/FLANGES L = 3,00M DN 800</v>
          </cell>
          <cell r="C1069" t="str">
            <v>UN</v>
          </cell>
          <cell r="D1069">
            <v>5612.92</v>
          </cell>
        </row>
        <row r="1070">
          <cell r="A1070">
            <v>81549</v>
          </cell>
          <cell r="B1070" t="str">
            <v>TUBO F0F0 K-12 C/FLANGES L = 3,50M DN 800</v>
          </cell>
          <cell r="C1070" t="str">
            <v>UN</v>
          </cell>
          <cell r="D1070">
            <v>5881.84</v>
          </cell>
        </row>
        <row r="1071">
          <cell r="A1071">
            <v>81550</v>
          </cell>
          <cell r="B1071" t="str">
            <v>TUBO F0F0 K-12 C/FLANGES L = 4,00M DN 800</v>
          </cell>
          <cell r="C1071" t="str">
            <v>UN</v>
          </cell>
          <cell r="D1071">
            <v>6150.88</v>
          </cell>
        </row>
        <row r="1072">
          <cell r="A1072">
            <v>81551</v>
          </cell>
          <cell r="B1072" t="str">
            <v>TUBO F0F0 K-12 C/FLANGES L = 4,50M DN 800</v>
          </cell>
          <cell r="C1072" t="str">
            <v>UN</v>
          </cell>
          <cell r="D1072">
            <v>6419.89</v>
          </cell>
        </row>
        <row r="1073">
          <cell r="A1073">
            <v>81552</v>
          </cell>
          <cell r="B1073" t="str">
            <v>TUBO F0F0 K-12 C/FLANGES L = 5,00M DN 800</v>
          </cell>
          <cell r="C1073" t="str">
            <v>UN</v>
          </cell>
          <cell r="D1073">
            <v>6688.88</v>
          </cell>
        </row>
        <row r="1074">
          <cell r="A1074">
            <v>81553</v>
          </cell>
          <cell r="B1074" t="str">
            <v>TUBO F0F0 K-12 C/FLANGES L = 5,50M DN 800</v>
          </cell>
          <cell r="C1074" t="str">
            <v>UN</v>
          </cell>
          <cell r="D1074">
            <v>6957.89</v>
          </cell>
        </row>
        <row r="1075">
          <cell r="A1075">
            <v>81554</v>
          </cell>
          <cell r="B1075" t="str">
            <v>TUBO F0F0 K-12 C/FLANGES L = 6,00M DN 800</v>
          </cell>
          <cell r="C1075" t="str">
            <v>UN</v>
          </cell>
          <cell r="D1075">
            <v>7226.78</v>
          </cell>
        </row>
        <row r="1076">
          <cell r="A1076">
            <v>81555</v>
          </cell>
          <cell r="B1076" t="str">
            <v>TUBO F0F0 K-12 C/FLANGES L = 6,50M DN 800</v>
          </cell>
          <cell r="C1076" t="str">
            <v>UN</v>
          </cell>
          <cell r="D1076">
            <v>7495.88</v>
          </cell>
        </row>
        <row r="1077">
          <cell r="A1077">
            <v>81556</v>
          </cell>
          <cell r="B1077" t="str">
            <v>TUBO F0F0 K-12 C/FLANGES L = 6,80M DN 800</v>
          </cell>
          <cell r="C1077" t="str">
            <v>UN</v>
          </cell>
          <cell r="D1077">
            <v>7657.25</v>
          </cell>
        </row>
        <row r="1078">
          <cell r="A1078">
            <v>81557</v>
          </cell>
          <cell r="B1078" t="str">
            <v>TUBO F0F0 K-12 C/FLANGES L = 0,25M DN 900</v>
          </cell>
          <cell r="C1078" t="str">
            <v>UN</v>
          </cell>
          <cell r="D1078">
            <v>2952.48</v>
          </cell>
        </row>
        <row r="1079">
          <cell r="A1079">
            <v>81558</v>
          </cell>
          <cell r="B1079" t="str">
            <v>TUBO F0F0 K-12 C/FLANGES L = 0,50M DN 900</v>
          </cell>
          <cell r="C1079" t="str">
            <v>UN</v>
          </cell>
          <cell r="D1079">
            <v>3424.56</v>
          </cell>
        </row>
        <row r="1080">
          <cell r="A1080">
            <v>81559</v>
          </cell>
          <cell r="B1080" t="str">
            <v>TUBO F0F0 K-12 C/FLANGES L = 1,00M DN 900</v>
          </cell>
          <cell r="C1080" t="str">
            <v>UN</v>
          </cell>
          <cell r="D1080">
            <v>6181.28</v>
          </cell>
        </row>
        <row r="1081">
          <cell r="A1081">
            <v>81560</v>
          </cell>
          <cell r="B1081" t="str">
            <v>TUBO F0F0 K-12 C/FLANGES L = 1,50M DN 900</v>
          </cell>
          <cell r="C1081" t="str">
            <v>UN</v>
          </cell>
          <cell r="D1081">
            <v>6505.73</v>
          </cell>
        </row>
        <row r="1082">
          <cell r="A1082">
            <v>81561</v>
          </cell>
          <cell r="B1082" t="str">
            <v>TUBO F0F0 K-12 C/FLANGES L = 2,00M DN 900</v>
          </cell>
          <cell r="C1082" t="str">
            <v>UN</v>
          </cell>
          <cell r="D1082">
            <v>6830.23</v>
          </cell>
        </row>
        <row r="1083">
          <cell r="A1083">
            <v>81562</v>
          </cell>
          <cell r="B1083" t="str">
            <v>TUBO F0F0 K-12 C/FLANGES L = 0,25M DN 1000</v>
          </cell>
          <cell r="C1083" t="str">
            <v>UN</v>
          </cell>
          <cell r="D1083">
            <v>3937.9</v>
          </cell>
        </row>
        <row r="1084">
          <cell r="A1084">
            <v>81563</v>
          </cell>
          <cell r="B1084" t="str">
            <v>TUBO F0F0 K-12 C/FLANGES L = 0,50M DN 1000</v>
          </cell>
          <cell r="C1084" t="str">
            <v>UN</v>
          </cell>
          <cell r="D1084">
            <v>4573.91</v>
          </cell>
        </row>
        <row r="1085">
          <cell r="A1085">
            <v>81564</v>
          </cell>
          <cell r="B1085" t="str">
            <v>TUBO F0F0 K-12 C/FLANGES L = 1,00M DN 1000</v>
          </cell>
          <cell r="C1085" t="str">
            <v>UN</v>
          </cell>
          <cell r="D1085">
            <v>7885.29</v>
          </cell>
        </row>
        <row r="1086">
          <cell r="A1086">
            <v>81565</v>
          </cell>
          <cell r="B1086" t="str">
            <v>TUBO F0F0 K-12 C/FLANGES L = 1,50M DN 1000</v>
          </cell>
          <cell r="C1086" t="str">
            <v>UN</v>
          </cell>
          <cell r="D1086">
            <v>8268.31</v>
          </cell>
        </row>
        <row r="1087">
          <cell r="A1087">
            <v>81566</v>
          </cell>
          <cell r="B1087" t="str">
            <v>TUBO F0F0 K-12 C/FLANGES L = 2,00M DN 1000</v>
          </cell>
          <cell r="C1087" t="str">
            <v>UN</v>
          </cell>
          <cell r="D1087">
            <v>8651.34</v>
          </cell>
        </row>
        <row r="1088">
          <cell r="A1088">
            <v>81567</v>
          </cell>
          <cell r="B1088" t="str">
            <v>CURVA 90G F0F0 C/FLANGES DN 400</v>
          </cell>
          <cell r="C1088" t="str">
            <v>UN</v>
          </cell>
          <cell r="D1088">
            <v>882.52</v>
          </cell>
        </row>
        <row r="1089">
          <cell r="A1089">
            <v>81568</v>
          </cell>
          <cell r="B1089" t="str">
            <v>CURVA 90G F0F0 C/FLANGES DN 500</v>
          </cell>
          <cell r="C1089" t="str">
            <v>UN</v>
          </cell>
          <cell r="D1089">
            <v>1517.46</v>
          </cell>
        </row>
        <row r="1090">
          <cell r="A1090">
            <v>81569</v>
          </cell>
          <cell r="B1090" t="str">
            <v>CURVA 90G F0F0 C/FLANGES DN 600</v>
          </cell>
          <cell r="C1090" t="str">
            <v>UN</v>
          </cell>
          <cell r="D1090">
            <v>2138.98</v>
          </cell>
        </row>
        <row r="1091">
          <cell r="A1091">
            <v>81570</v>
          </cell>
          <cell r="B1091" t="str">
            <v>CURVA 90G F0F0 C/FLANGES DN 700</v>
          </cell>
          <cell r="C1091" t="str">
            <v>UN</v>
          </cell>
          <cell r="D1091">
            <v>3974.4</v>
          </cell>
        </row>
        <row r="1092">
          <cell r="A1092">
            <v>81571</v>
          </cell>
          <cell r="B1092" t="str">
            <v>CURVA 90G F0F0 C/FLANGES DN 800</v>
          </cell>
          <cell r="C1092" t="str">
            <v>UN</v>
          </cell>
          <cell r="D1092">
            <v>5783.35</v>
          </cell>
        </row>
        <row r="1093">
          <cell r="A1093">
            <v>81572</v>
          </cell>
          <cell r="B1093" t="str">
            <v>CURVA 90G F0F0 C/FLANGES DN 900</v>
          </cell>
          <cell r="C1093" t="str">
            <v>UN</v>
          </cell>
          <cell r="D1093">
            <v>6639.76</v>
          </cell>
        </row>
        <row r="1094">
          <cell r="A1094">
            <v>81573</v>
          </cell>
          <cell r="B1094" t="str">
            <v>CURVA 90G F0F0 C/FLANGES DN 1000</v>
          </cell>
          <cell r="C1094" t="str">
            <v>UN</v>
          </cell>
          <cell r="D1094">
            <v>9105.3799999999992</v>
          </cell>
        </row>
        <row r="1095">
          <cell r="A1095">
            <v>81574</v>
          </cell>
          <cell r="B1095" t="str">
            <v>CURVA DE PE 90G F0F0 C/FLANGES DN 50</v>
          </cell>
          <cell r="C1095" t="str">
            <v>UN</v>
          </cell>
          <cell r="D1095">
            <v>70.89</v>
          </cell>
        </row>
        <row r="1096">
          <cell r="A1096">
            <v>81575</v>
          </cell>
          <cell r="B1096" t="str">
            <v>CURVA DE PE 90G F0F0 C/FLANGES DN 75</v>
          </cell>
          <cell r="C1096" t="str">
            <v>UN</v>
          </cell>
          <cell r="D1096">
            <v>111.46</v>
          </cell>
        </row>
        <row r="1097">
          <cell r="A1097">
            <v>81576</v>
          </cell>
          <cell r="B1097" t="str">
            <v>CURVA DE PE 90G F0F0 C/FLANGES DN 100</v>
          </cell>
          <cell r="C1097" t="str">
            <v>UN</v>
          </cell>
          <cell r="D1097">
            <v>172.42</v>
          </cell>
        </row>
        <row r="1098">
          <cell r="A1098">
            <v>81577</v>
          </cell>
          <cell r="B1098" t="str">
            <v>CURVA DE PE 90G F0F0 C/FLANGES DN 150</v>
          </cell>
          <cell r="C1098" t="str">
            <v>UN</v>
          </cell>
          <cell r="D1098">
            <v>271.01</v>
          </cell>
        </row>
        <row r="1099">
          <cell r="A1099">
            <v>81578</v>
          </cell>
          <cell r="B1099" t="str">
            <v>CURVA DE PE 90G F0F0 C/FLANGES DN 200</v>
          </cell>
          <cell r="C1099" t="str">
            <v>UN</v>
          </cell>
          <cell r="D1099">
            <v>363.29</v>
          </cell>
        </row>
        <row r="1100">
          <cell r="A1100">
            <v>81579</v>
          </cell>
          <cell r="B1100" t="str">
            <v>CURVA DE PE 90G F0F0 C/FLANGES DN 250</v>
          </cell>
          <cell r="C1100" t="str">
            <v>UN</v>
          </cell>
          <cell r="D1100">
            <v>451.06</v>
          </cell>
        </row>
        <row r="1101">
          <cell r="A1101">
            <v>81580</v>
          </cell>
          <cell r="B1101" t="str">
            <v>CURVA DE PE 90G F0F0 C/FLANGES DN 300</v>
          </cell>
          <cell r="C1101" t="str">
            <v>UN</v>
          </cell>
          <cell r="D1101">
            <v>1649.06</v>
          </cell>
        </row>
        <row r="1102">
          <cell r="A1102">
            <v>81581</v>
          </cell>
          <cell r="B1102" t="str">
            <v>CURVA DE PE 90G F0F0 C/FLANGES DN 400</v>
          </cell>
          <cell r="C1102" t="str">
            <v>UN</v>
          </cell>
          <cell r="D1102">
            <v>2206.89</v>
          </cell>
        </row>
        <row r="1103">
          <cell r="A1103">
            <v>81582</v>
          </cell>
          <cell r="B1103" t="str">
            <v>CURVA DE PE 90G F0F0 C/FLANGES DN 500</v>
          </cell>
          <cell r="C1103" t="str">
            <v>UN</v>
          </cell>
          <cell r="D1103">
            <v>2919.15</v>
          </cell>
        </row>
        <row r="1104">
          <cell r="A1104">
            <v>81583</v>
          </cell>
          <cell r="B1104" t="str">
            <v>CURVA DE PE 90G F0F0 C/FLANGES DN 600</v>
          </cell>
          <cell r="C1104" t="str">
            <v>UN</v>
          </cell>
          <cell r="D1104">
            <v>3465.87</v>
          </cell>
        </row>
        <row r="1105">
          <cell r="A1105">
            <v>81584</v>
          </cell>
          <cell r="B1105" t="str">
            <v>CURVA 45G F0F0 C/FLANGES DN 50</v>
          </cell>
          <cell r="C1105" t="str">
            <v>UN</v>
          </cell>
          <cell r="D1105">
            <v>56.39</v>
          </cell>
        </row>
        <row r="1106">
          <cell r="A1106">
            <v>81585</v>
          </cell>
          <cell r="B1106" t="str">
            <v>CURVA 45G F0F0 C/FLANGES DN 75</v>
          </cell>
          <cell r="C1106" t="str">
            <v>UN</v>
          </cell>
          <cell r="D1106">
            <v>85.11</v>
          </cell>
        </row>
        <row r="1107">
          <cell r="A1107">
            <v>81586</v>
          </cell>
          <cell r="B1107" t="str">
            <v>CURVA 45G F0F0 C/FLANGES DN 100</v>
          </cell>
          <cell r="C1107" t="str">
            <v>UN</v>
          </cell>
          <cell r="D1107">
            <v>98.87</v>
          </cell>
        </row>
        <row r="1108">
          <cell r="A1108">
            <v>81587</v>
          </cell>
          <cell r="B1108" t="str">
            <v>CURVA 45G F0F0 C/FLANGES DN 150</v>
          </cell>
          <cell r="C1108" t="str">
            <v>UN</v>
          </cell>
          <cell r="D1108">
            <v>137.01</v>
          </cell>
        </row>
        <row r="1109">
          <cell r="A1109">
            <v>81588</v>
          </cell>
          <cell r="B1109" t="str">
            <v>CURVA 45G F0F0 C/FLANGES DN 200</v>
          </cell>
          <cell r="C1109" t="str">
            <v>UN</v>
          </cell>
          <cell r="D1109">
            <v>207.05</v>
          </cell>
        </row>
        <row r="1110">
          <cell r="A1110">
            <v>81589</v>
          </cell>
          <cell r="B1110" t="str">
            <v>CURVA 45G F0F0 C/FLANGES DN 250</v>
          </cell>
          <cell r="C1110" t="str">
            <v>UN</v>
          </cell>
          <cell r="D1110">
            <v>441.99</v>
          </cell>
        </row>
        <row r="1111">
          <cell r="A1111">
            <v>81590</v>
          </cell>
          <cell r="B1111" t="str">
            <v>CURVA 45G F0F0 C/FLANGES DN 300</v>
          </cell>
          <cell r="C1111" t="str">
            <v>UN</v>
          </cell>
          <cell r="D1111">
            <v>616.16</v>
          </cell>
        </row>
        <row r="1112">
          <cell r="A1112">
            <v>81591</v>
          </cell>
          <cell r="B1112" t="str">
            <v>CURVA 45G F0F0 C/FLANGES DN 400</v>
          </cell>
          <cell r="C1112" t="str">
            <v>UN</v>
          </cell>
          <cell r="D1112">
            <v>1445.86</v>
          </cell>
        </row>
        <row r="1113">
          <cell r="A1113">
            <v>81592</v>
          </cell>
          <cell r="B1113" t="str">
            <v>CURVA 45G F0F0 C/FLANGES DN 500</v>
          </cell>
          <cell r="C1113" t="str">
            <v>UN</v>
          </cell>
          <cell r="D1113">
            <v>1625.09</v>
          </cell>
        </row>
        <row r="1114">
          <cell r="A1114">
            <v>81593</v>
          </cell>
          <cell r="B1114" t="str">
            <v>CURVA 45G F0F0 C/FLANGES DN 600</v>
          </cell>
          <cell r="C1114" t="str">
            <v>UN</v>
          </cell>
          <cell r="D1114">
            <v>2186.0500000000002</v>
          </cell>
        </row>
        <row r="1115">
          <cell r="A1115">
            <v>81594</v>
          </cell>
          <cell r="B1115" t="str">
            <v>CURVA 45G F0F0 C/FLANGES DN 700</v>
          </cell>
          <cell r="C1115" t="str">
            <v>UN</v>
          </cell>
          <cell r="D1115">
            <v>3242.32</v>
          </cell>
        </row>
        <row r="1116">
          <cell r="A1116">
            <v>81595</v>
          </cell>
          <cell r="B1116" t="str">
            <v>CURVA 45G F0F0 C/FLANGES DN 800</v>
          </cell>
          <cell r="C1116" t="str">
            <v>UN</v>
          </cell>
          <cell r="D1116">
            <v>4230.3</v>
          </cell>
        </row>
        <row r="1117">
          <cell r="A1117">
            <v>81596</v>
          </cell>
          <cell r="B1117" t="str">
            <v>CURVA 45G F0F0 C/FLANGES DN 900</v>
          </cell>
          <cell r="C1117" t="str">
            <v>UN</v>
          </cell>
          <cell r="D1117">
            <v>4931.58</v>
          </cell>
        </row>
        <row r="1118">
          <cell r="A1118">
            <v>81597</v>
          </cell>
          <cell r="B1118" t="str">
            <v>CURVA 45G F0F0 C/FLANGES DN 1000</v>
          </cell>
          <cell r="C1118" t="str">
            <v>UN</v>
          </cell>
          <cell r="D1118">
            <v>6120.59</v>
          </cell>
        </row>
        <row r="1119">
          <cell r="A1119">
            <v>81598</v>
          </cell>
          <cell r="B1119" t="str">
            <v>TE F0F0 C/FLANGES DN 50 X 50</v>
          </cell>
          <cell r="C1119" t="str">
            <v>UN</v>
          </cell>
          <cell r="D1119">
            <v>104.13</v>
          </cell>
        </row>
        <row r="1120">
          <cell r="A1120">
            <v>81599</v>
          </cell>
          <cell r="B1120" t="str">
            <v>TE F0F0 C/FLANGES DN 75 X 50</v>
          </cell>
          <cell r="C1120" t="str">
            <v>UN</v>
          </cell>
          <cell r="D1120">
            <v>147.11000000000001</v>
          </cell>
        </row>
        <row r="1121">
          <cell r="A1121">
            <v>81601</v>
          </cell>
          <cell r="B1121" t="str">
            <v>TE F0F0 C/FLANGES DN 75 X 75</v>
          </cell>
          <cell r="C1121" t="str">
            <v>UN</v>
          </cell>
          <cell r="D1121">
            <v>123.44</v>
          </cell>
        </row>
        <row r="1122">
          <cell r="A1122">
            <v>81602</v>
          </cell>
          <cell r="B1122" t="str">
            <v>TE F0F0 C/FLANGES DN 100 X 50</v>
          </cell>
          <cell r="C1122" t="str">
            <v>UN</v>
          </cell>
          <cell r="D1122">
            <v>132.68</v>
          </cell>
        </row>
        <row r="1123">
          <cell r="A1123">
            <v>81603</v>
          </cell>
          <cell r="B1123" t="str">
            <v>TE F0F0 C/FLANGES DN 100 X 75</v>
          </cell>
          <cell r="C1123" t="str">
            <v>UN</v>
          </cell>
          <cell r="D1123">
            <v>140.75</v>
          </cell>
        </row>
        <row r="1124">
          <cell r="A1124">
            <v>81604</v>
          </cell>
          <cell r="B1124" t="str">
            <v>TE F0F0 C/FLANGES DN 100 X 100</v>
          </cell>
          <cell r="C1124" t="str">
            <v>UN</v>
          </cell>
          <cell r="D1124">
            <v>146.88999999999999</v>
          </cell>
        </row>
        <row r="1125">
          <cell r="A1125">
            <v>81605</v>
          </cell>
          <cell r="B1125" t="str">
            <v>TE F0F0 C/FLANGES DN 150 X 50</v>
          </cell>
          <cell r="C1125" t="str">
            <v>UN</v>
          </cell>
          <cell r="D1125">
            <v>235.31</v>
          </cell>
        </row>
        <row r="1126">
          <cell r="A1126">
            <v>81606</v>
          </cell>
          <cell r="B1126" t="str">
            <v>TE F0F0 C/FLANGES DN 150 X 75</v>
          </cell>
          <cell r="C1126" t="str">
            <v>UN</v>
          </cell>
          <cell r="D1126">
            <v>242.87</v>
          </cell>
        </row>
        <row r="1127">
          <cell r="A1127">
            <v>81607</v>
          </cell>
          <cell r="B1127" t="str">
            <v>TE F0F0 C/FLANGES DN 150 X 100</v>
          </cell>
          <cell r="C1127" t="str">
            <v>UN</v>
          </cell>
          <cell r="D1127">
            <v>204.65</v>
          </cell>
        </row>
        <row r="1128">
          <cell r="A1128">
            <v>81608</v>
          </cell>
          <cell r="B1128" t="str">
            <v>TE F0F0 C/FLANGES DN 150 X 150</v>
          </cell>
          <cell r="C1128" t="str">
            <v>UN</v>
          </cell>
          <cell r="D1128">
            <v>225.93</v>
          </cell>
        </row>
        <row r="1129">
          <cell r="A1129">
            <v>81609</v>
          </cell>
          <cell r="B1129" t="str">
            <v>TE F0F0 C/FLANGES DN 200 X 50</v>
          </cell>
          <cell r="C1129" t="str">
            <v>UN</v>
          </cell>
          <cell r="D1129">
            <v>363.09</v>
          </cell>
        </row>
        <row r="1130">
          <cell r="A1130">
            <v>81610</v>
          </cell>
          <cell r="B1130" t="str">
            <v>TE F0F0 C/FLANGES DN 200 X 75</v>
          </cell>
          <cell r="C1130" t="str">
            <v>UN</v>
          </cell>
          <cell r="D1130">
            <v>323.74</v>
          </cell>
        </row>
        <row r="1131">
          <cell r="A1131">
            <v>81611</v>
          </cell>
          <cell r="B1131" t="str">
            <v>TE F0F0 C/FLANGES DN 200 X 100</v>
          </cell>
          <cell r="C1131" t="str">
            <v>UN</v>
          </cell>
          <cell r="D1131">
            <v>330.89</v>
          </cell>
        </row>
        <row r="1132">
          <cell r="A1132">
            <v>81612</v>
          </cell>
          <cell r="B1132" t="str">
            <v>TE F0F0 C/FLANGES DN 200 X 150</v>
          </cell>
          <cell r="C1132" t="str">
            <v>UN</v>
          </cell>
          <cell r="D1132">
            <v>349.06</v>
          </cell>
        </row>
        <row r="1133">
          <cell r="A1133">
            <v>81613</v>
          </cell>
          <cell r="B1133" t="str">
            <v>TE F0F0 C/FLANGES DN 200 X 200</v>
          </cell>
          <cell r="C1133" t="str">
            <v>UN</v>
          </cell>
          <cell r="D1133">
            <v>396.77</v>
          </cell>
        </row>
        <row r="1134">
          <cell r="A1134">
            <v>81614</v>
          </cell>
          <cell r="B1134" t="str">
            <v>TE F0F0 C/FLANGES DN 250 X 50</v>
          </cell>
          <cell r="C1134" t="str">
            <v>UN</v>
          </cell>
          <cell r="D1134">
            <v>519.9</v>
          </cell>
        </row>
        <row r="1135">
          <cell r="A1135">
            <v>81615</v>
          </cell>
          <cell r="B1135" t="str">
            <v>TE F0F0 C/FLANGES DN 250 X 75</v>
          </cell>
          <cell r="C1135" t="str">
            <v>UN</v>
          </cell>
          <cell r="D1135">
            <v>566.95000000000005</v>
          </cell>
        </row>
        <row r="1136">
          <cell r="A1136">
            <v>81616</v>
          </cell>
          <cell r="B1136" t="str">
            <v>TE F0F0 C/FLANGES DN 250 X 100</v>
          </cell>
          <cell r="C1136" t="str">
            <v>UN</v>
          </cell>
          <cell r="D1136">
            <v>520.53</v>
          </cell>
        </row>
        <row r="1137">
          <cell r="A1137">
            <v>81617</v>
          </cell>
          <cell r="B1137" t="str">
            <v>TE F0F0 C/FLANGES DN 250 X 200</v>
          </cell>
          <cell r="C1137" t="str">
            <v>UN</v>
          </cell>
          <cell r="D1137">
            <v>564.72</v>
          </cell>
        </row>
        <row r="1138">
          <cell r="A1138">
            <v>81618</v>
          </cell>
          <cell r="B1138" t="str">
            <v>TE F0F0 C/FLANGES DN 250 X 250</v>
          </cell>
          <cell r="C1138" t="str">
            <v>UN</v>
          </cell>
          <cell r="D1138">
            <v>635.12</v>
          </cell>
        </row>
        <row r="1139">
          <cell r="A1139">
            <v>81619</v>
          </cell>
          <cell r="B1139" t="str">
            <v>TE F0F0 C/FLANGES DN 300 X 100</v>
          </cell>
          <cell r="C1139" t="str">
            <v>UN</v>
          </cell>
          <cell r="D1139">
            <v>756.59</v>
          </cell>
        </row>
        <row r="1140">
          <cell r="A1140">
            <v>81620</v>
          </cell>
          <cell r="B1140" t="str">
            <v>TE F0F0 C/FLANGES DN 300 X 200</v>
          </cell>
          <cell r="C1140" t="str">
            <v>UN</v>
          </cell>
          <cell r="D1140">
            <v>863.16</v>
          </cell>
        </row>
        <row r="1141">
          <cell r="A1141">
            <v>81621</v>
          </cell>
          <cell r="B1141" t="str">
            <v>TE F0F0 C/FLANGES DN 300 X 300</v>
          </cell>
          <cell r="C1141" t="str">
            <v>UN</v>
          </cell>
          <cell r="D1141">
            <v>941.41</v>
          </cell>
        </row>
        <row r="1142">
          <cell r="A1142">
            <v>81622</v>
          </cell>
          <cell r="B1142" t="str">
            <v>TE F0F0 C/FLANGES DN 400 X 100</v>
          </cell>
          <cell r="C1142" t="str">
            <v>UN</v>
          </cell>
          <cell r="D1142">
            <v>3346.3</v>
          </cell>
        </row>
        <row r="1143">
          <cell r="A1143">
            <v>81623</v>
          </cell>
          <cell r="B1143" t="str">
            <v>TE F0F0 C/FLANGES DN 400 X 200</v>
          </cell>
          <cell r="C1143" t="str">
            <v>UN</v>
          </cell>
          <cell r="D1143">
            <v>1705.03</v>
          </cell>
        </row>
        <row r="1144">
          <cell r="A1144">
            <v>81624</v>
          </cell>
          <cell r="B1144" t="str">
            <v>TE F0F0 C/FLANGES DN 400 X 400</v>
          </cell>
          <cell r="C1144" t="str">
            <v>UN</v>
          </cell>
          <cell r="D1144">
            <v>1901.54</v>
          </cell>
        </row>
        <row r="1145">
          <cell r="A1145">
            <v>81625</v>
          </cell>
          <cell r="B1145" t="str">
            <v>TE F0F0 C/FLANGES DN 500 X 100</v>
          </cell>
          <cell r="C1145" t="str">
            <v>UN</v>
          </cell>
          <cell r="D1145">
            <v>2108.5300000000002</v>
          </cell>
        </row>
        <row r="1146">
          <cell r="A1146">
            <v>81626</v>
          </cell>
          <cell r="B1146" t="str">
            <v>TE F0F0 C/FLANGES DN 500 X 200</v>
          </cell>
          <cell r="C1146" t="str">
            <v>UN</v>
          </cell>
          <cell r="D1146">
            <v>2149.88</v>
          </cell>
        </row>
        <row r="1147">
          <cell r="A1147">
            <v>81627</v>
          </cell>
          <cell r="B1147" t="str">
            <v>TE F0F0 C/FLANGES DN 500 X 400</v>
          </cell>
          <cell r="C1147" t="str">
            <v>UN</v>
          </cell>
          <cell r="D1147">
            <v>2416.0300000000002</v>
          </cell>
        </row>
        <row r="1148">
          <cell r="A1148">
            <v>81628</v>
          </cell>
          <cell r="B1148" t="str">
            <v>TE F0F0 C/FLANGES DN 500 X 500</v>
          </cell>
          <cell r="C1148" t="str">
            <v>UN</v>
          </cell>
          <cell r="D1148">
            <v>2475.09</v>
          </cell>
        </row>
        <row r="1149">
          <cell r="A1149">
            <v>81629</v>
          </cell>
          <cell r="B1149" t="str">
            <v>TE F0F0 C/FLANGES DN 600 X 200</v>
          </cell>
          <cell r="C1149" t="str">
            <v>UN</v>
          </cell>
          <cell r="D1149">
            <v>2611.09</v>
          </cell>
        </row>
        <row r="1150">
          <cell r="A1150">
            <v>81630</v>
          </cell>
          <cell r="B1150" t="str">
            <v>TE F0F0 C/FLANGES DN 600 X 400</v>
          </cell>
          <cell r="C1150" t="str">
            <v>UN</v>
          </cell>
          <cell r="D1150">
            <v>2948.44</v>
          </cell>
        </row>
        <row r="1151">
          <cell r="A1151">
            <v>81631</v>
          </cell>
          <cell r="B1151" t="str">
            <v>TE F0F0 C/FLANGES DN 600 X 600</v>
          </cell>
          <cell r="C1151" t="str">
            <v>UN</v>
          </cell>
          <cell r="D1151">
            <v>3201.29</v>
          </cell>
        </row>
        <row r="1152">
          <cell r="A1152">
            <v>81632</v>
          </cell>
          <cell r="B1152" t="str">
            <v>TE F0F0 C/FLANGES DN 700 X 200</v>
          </cell>
          <cell r="C1152" t="str">
            <v>UN</v>
          </cell>
          <cell r="D1152">
            <v>2829.92</v>
          </cell>
        </row>
        <row r="1153">
          <cell r="A1153">
            <v>81633</v>
          </cell>
          <cell r="B1153" t="str">
            <v>TE F0F0 C/FLANGES DN 700 X 400</v>
          </cell>
          <cell r="C1153" t="str">
            <v>UN</v>
          </cell>
          <cell r="D1153">
            <v>3332.13</v>
          </cell>
        </row>
        <row r="1154">
          <cell r="A1154">
            <v>81634</v>
          </cell>
          <cell r="B1154" t="str">
            <v>TE F0F0 C/FLANGES DN 700 X 700</v>
          </cell>
          <cell r="C1154" t="str">
            <v>UN</v>
          </cell>
          <cell r="D1154">
            <v>4305.3599999999997</v>
          </cell>
        </row>
        <row r="1155">
          <cell r="A1155">
            <v>81635</v>
          </cell>
          <cell r="B1155" t="str">
            <v>TE F0F0 C/FLANGES DN 800 X 200</v>
          </cell>
          <cell r="C1155" t="str">
            <v>UN</v>
          </cell>
          <cell r="D1155">
            <v>3328.45</v>
          </cell>
        </row>
        <row r="1156">
          <cell r="A1156">
            <v>81636</v>
          </cell>
          <cell r="B1156" t="str">
            <v>TE F0F0 C/FLANGES DN 800 X 400</v>
          </cell>
          <cell r="C1156" t="str">
            <v>UN</v>
          </cell>
          <cell r="D1156">
            <v>4018.29</v>
          </cell>
        </row>
        <row r="1157">
          <cell r="A1157">
            <v>81637</v>
          </cell>
          <cell r="B1157" t="str">
            <v>TE F0F0 C/FLANGES DN 800 X 600</v>
          </cell>
          <cell r="C1157" t="str">
            <v>UN</v>
          </cell>
          <cell r="D1157">
            <v>5409.83</v>
          </cell>
        </row>
        <row r="1158">
          <cell r="A1158">
            <v>81638</v>
          </cell>
          <cell r="B1158" t="str">
            <v>TE F0F0 C/FLANGES DN 800 X 800</v>
          </cell>
          <cell r="C1158" t="str">
            <v>UN</v>
          </cell>
          <cell r="D1158">
            <v>5931.34</v>
          </cell>
        </row>
        <row r="1159">
          <cell r="A1159">
            <v>81639</v>
          </cell>
          <cell r="B1159" t="str">
            <v>TE F0F0 C/FLANGES DN 900 X 200</v>
          </cell>
          <cell r="C1159" t="str">
            <v>UN</v>
          </cell>
          <cell r="D1159">
            <v>4292.17</v>
          </cell>
        </row>
        <row r="1160">
          <cell r="A1160">
            <v>81640</v>
          </cell>
          <cell r="B1160" t="str">
            <v>TE F0F0 C/FLANGES DN 900 X 400</v>
          </cell>
          <cell r="C1160" t="str">
            <v>UN</v>
          </cell>
          <cell r="D1160">
            <v>5053.75</v>
          </cell>
        </row>
        <row r="1161">
          <cell r="A1161">
            <v>81641</v>
          </cell>
          <cell r="B1161" t="str">
            <v>TE F0F0 C/FLANGES DN 900 X 600</v>
          </cell>
          <cell r="C1161" t="str">
            <v>UN</v>
          </cell>
          <cell r="D1161">
            <v>7240.51</v>
          </cell>
        </row>
        <row r="1162">
          <cell r="A1162">
            <v>81642</v>
          </cell>
          <cell r="B1162" t="str">
            <v>TE F0F0 C/FLANGES DN 900 X 900</v>
          </cell>
          <cell r="C1162" t="str">
            <v>UN</v>
          </cell>
          <cell r="D1162">
            <v>7544.2</v>
          </cell>
        </row>
        <row r="1163">
          <cell r="A1163">
            <v>81643</v>
          </cell>
          <cell r="B1163" t="str">
            <v>TE F0F0 C/FLANGES DN 1000 X 200</v>
          </cell>
          <cell r="C1163" t="str">
            <v>UN</v>
          </cell>
          <cell r="D1163">
            <v>5095.4399999999996</v>
          </cell>
        </row>
        <row r="1164">
          <cell r="A1164">
            <v>81644</v>
          </cell>
          <cell r="B1164" t="str">
            <v>TE F0F0 C/FLANGES DN 1000 X 400</v>
          </cell>
          <cell r="C1164" t="str">
            <v>UN</v>
          </cell>
          <cell r="D1164">
            <v>5973.77</v>
          </cell>
        </row>
        <row r="1165">
          <cell r="A1165">
            <v>81645</v>
          </cell>
          <cell r="B1165" t="str">
            <v>TE F0F0 C/FLANGES DN 1000 X 600</v>
          </cell>
          <cell r="C1165" t="str">
            <v>UN</v>
          </cell>
          <cell r="D1165">
            <v>8104.61</v>
          </cell>
        </row>
        <row r="1166">
          <cell r="A1166">
            <v>81646</v>
          </cell>
          <cell r="B1166" t="str">
            <v>TE F0F0 C/FLANGES DN 1000 X 1000</v>
          </cell>
          <cell r="C1166" t="str">
            <v>UN</v>
          </cell>
          <cell r="D1166">
            <v>9196.9500000000007</v>
          </cell>
        </row>
        <row r="1167">
          <cell r="A1167">
            <v>81647</v>
          </cell>
          <cell r="B1167" t="str">
            <v>REDUCAO NORMAL F0F0 C/FLANGES DN 75 X 50</v>
          </cell>
          <cell r="C1167" t="str">
            <v>UN</v>
          </cell>
          <cell r="D1167">
            <v>71.89</v>
          </cell>
        </row>
        <row r="1168">
          <cell r="A1168">
            <v>81648</v>
          </cell>
          <cell r="B1168" t="str">
            <v>REDUCAO NORMAL F0F0 C/FLANGES DN 100 X 75</v>
          </cell>
          <cell r="C1168" t="str">
            <v>UN</v>
          </cell>
          <cell r="D1168">
            <v>77.5</v>
          </cell>
        </row>
        <row r="1169">
          <cell r="A1169">
            <v>81649</v>
          </cell>
          <cell r="B1169" t="str">
            <v>REDUCAO NORMAL F0F0 C/FLANGES DN 150 X 100</v>
          </cell>
          <cell r="C1169" t="str">
            <v>UN</v>
          </cell>
          <cell r="D1169">
            <v>187.22</v>
          </cell>
        </row>
        <row r="1170">
          <cell r="A1170">
            <v>81650</v>
          </cell>
          <cell r="B1170" t="str">
            <v>REDUCAO NORMAL F0F0 C/FLANGES DN 200 X 150</v>
          </cell>
          <cell r="C1170" t="str">
            <v>UN</v>
          </cell>
          <cell r="D1170">
            <v>165.11</v>
          </cell>
        </row>
        <row r="1171">
          <cell r="A1171">
            <v>81651</v>
          </cell>
          <cell r="B1171" t="str">
            <v>REDUCAO NORMAL F0F0 C/FLANGES DN 250 X 150</v>
          </cell>
          <cell r="C1171" t="str">
            <v>UN</v>
          </cell>
          <cell r="D1171">
            <v>371.17</v>
          </cell>
        </row>
        <row r="1172">
          <cell r="A1172">
            <v>81652</v>
          </cell>
          <cell r="B1172" t="str">
            <v>REDUCAO NORMAL F0F0 C/FLANGES DN 250 X 200</v>
          </cell>
          <cell r="C1172" t="str">
            <v>UN</v>
          </cell>
          <cell r="D1172">
            <v>237.47</v>
          </cell>
        </row>
        <row r="1173">
          <cell r="A1173">
            <v>81653</v>
          </cell>
          <cell r="B1173" t="str">
            <v>REDUCAO NORMAL F0F0 C/FLANGES DN 300 X 250</v>
          </cell>
          <cell r="C1173" t="str">
            <v>UN</v>
          </cell>
          <cell r="D1173">
            <v>367.62</v>
          </cell>
        </row>
        <row r="1174">
          <cell r="A1174">
            <v>81654</v>
          </cell>
          <cell r="B1174" t="str">
            <v>REDUCAO NORMAL F0F0 C/FLANGES DN 400 X 250</v>
          </cell>
          <cell r="C1174" t="str">
            <v>UN</v>
          </cell>
          <cell r="D1174">
            <v>1203.08</v>
          </cell>
        </row>
        <row r="1175">
          <cell r="A1175">
            <v>81655</v>
          </cell>
          <cell r="B1175" t="str">
            <v>REDUCAO NORMAL F0F0 C/FLANGES DN 400 X 300</v>
          </cell>
          <cell r="C1175" t="str">
            <v>UN</v>
          </cell>
          <cell r="D1175">
            <v>326.5</v>
          </cell>
        </row>
        <row r="1176">
          <cell r="A1176">
            <v>81656</v>
          </cell>
          <cell r="B1176" t="str">
            <v>REDUCAO NORMAL F0F0 C/FLANGES DN 500 X 400</v>
          </cell>
          <cell r="C1176" t="str">
            <v>UN</v>
          </cell>
          <cell r="D1176">
            <v>1681.27</v>
          </cell>
        </row>
        <row r="1177">
          <cell r="A1177">
            <v>81657</v>
          </cell>
          <cell r="B1177" t="str">
            <v>REDUCAO NORMAL F0F0 C/FLANGES DN 600 X 500</v>
          </cell>
          <cell r="C1177" t="str">
            <v>UN</v>
          </cell>
          <cell r="D1177">
            <v>1667.94</v>
          </cell>
        </row>
        <row r="1178">
          <cell r="A1178">
            <v>81658</v>
          </cell>
          <cell r="B1178" t="str">
            <v>REDUCAO NORMAL F0F0 C/FLANGES DN 700 X 600</v>
          </cell>
          <cell r="C1178" t="str">
            <v>UN</v>
          </cell>
          <cell r="D1178">
            <v>2094.7800000000002</v>
          </cell>
        </row>
        <row r="1179">
          <cell r="A1179">
            <v>81659</v>
          </cell>
          <cell r="B1179" t="str">
            <v>REDUCAO NORMAL F0F0 C/FLANGES DN 800 X 700</v>
          </cell>
          <cell r="C1179" t="str">
            <v>UN</v>
          </cell>
          <cell r="D1179">
            <v>2653.74</v>
          </cell>
        </row>
        <row r="1180">
          <cell r="A1180">
            <v>81660</v>
          </cell>
          <cell r="B1180" t="str">
            <v>REDUCAO NORMAL F0F0 C/FLANGES DN 900 X 800</v>
          </cell>
          <cell r="C1180" t="str">
            <v>UN</v>
          </cell>
          <cell r="D1180">
            <v>3092.8</v>
          </cell>
        </row>
        <row r="1181">
          <cell r="A1181">
            <v>81661</v>
          </cell>
          <cell r="B1181" t="str">
            <v>REDUCAO NORMAL F0F0 C/FLANGES DN 1000 X 900</v>
          </cell>
          <cell r="C1181" t="str">
            <v>UN</v>
          </cell>
          <cell r="D1181">
            <v>3940.99</v>
          </cell>
        </row>
        <row r="1182">
          <cell r="A1182">
            <v>81662</v>
          </cell>
          <cell r="B1182" t="str">
            <v>REDUCAO EXCENTRICA F0F0 C/FLANGES DN 75 X 50</v>
          </cell>
          <cell r="C1182" t="str">
            <v>UN</v>
          </cell>
          <cell r="D1182">
            <v>76.67</v>
          </cell>
        </row>
        <row r="1183">
          <cell r="A1183">
            <v>81663</v>
          </cell>
          <cell r="B1183" t="str">
            <v>REDUCAO EXCENTRICA F0F0 C/FLANGES DN 100 X 50</v>
          </cell>
          <cell r="C1183" t="str">
            <v>UN</v>
          </cell>
          <cell r="D1183">
            <v>81.45</v>
          </cell>
        </row>
        <row r="1184">
          <cell r="A1184">
            <v>81664</v>
          </cell>
          <cell r="B1184" t="str">
            <v>REDUCAO EXCENTRICA F0F0 C/FLANGES DN 100 X 75</v>
          </cell>
          <cell r="C1184" t="str">
            <v>UN</v>
          </cell>
          <cell r="D1184">
            <v>77.22</v>
          </cell>
        </row>
        <row r="1185">
          <cell r="A1185">
            <v>81665</v>
          </cell>
          <cell r="B1185" t="str">
            <v>REDUCAO EXCENTRICA F0F0 C/FLANGES DN 150 X 75</v>
          </cell>
          <cell r="C1185" t="str">
            <v>UN</v>
          </cell>
          <cell r="D1185">
            <v>128.94999999999999</v>
          </cell>
        </row>
        <row r="1186">
          <cell r="A1186">
            <v>81666</v>
          </cell>
          <cell r="B1186" t="str">
            <v>REDUCAO EXCENTRICA F0F0 C/FLANGES DN 150 X 100</v>
          </cell>
          <cell r="C1186" t="str">
            <v>UN</v>
          </cell>
          <cell r="D1186">
            <v>126.42</v>
          </cell>
        </row>
        <row r="1187">
          <cell r="A1187">
            <v>81667</v>
          </cell>
          <cell r="B1187" t="str">
            <v>REDUCAO EXCENTRICA F0F0 C/FLANGES DN 200 X 100</v>
          </cell>
          <cell r="C1187" t="str">
            <v>UN</v>
          </cell>
          <cell r="D1187">
            <v>498.99</v>
          </cell>
        </row>
        <row r="1188">
          <cell r="A1188">
            <v>81668</v>
          </cell>
          <cell r="B1188" t="str">
            <v>REDUCAO EXCENTRICA F0F0 C/FLANGES DN 200 X 150</v>
          </cell>
          <cell r="C1188" t="str">
            <v>UN</v>
          </cell>
          <cell r="D1188">
            <v>169.45</v>
          </cell>
        </row>
        <row r="1189">
          <cell r="A1189">
            <v>81669</v>
          </cell>
          <cell r="B1189" t="str">
            <v>REDUCAO EXCENTRICA F0F0 C/FLANGES DN 250 X 150</v>
          </cell>
          <cell r="C1189" t="str">
            <v>UN</v>
          </cell>
          <cell r="D1189">
            <v>340.37</v>
          </cell>
        </row>
        <row r="1190">
          <cell r="A1190">
            <v>81670</v>
          </cell>
          <cell r="B1190" t="str">
            <v>REDUCAO EXCENTRICA F0F0 C/FLANGES DN 250 X 200</v>
          </cell>
          <cell r="C1190" t="str">
            <v>UN</v>
          </cell>
          <cell r="D1190">
            <v>296.62</v>
          </cell>
        </row>
        <row r="1191">
          <cell r="A1191">
            <v>81671</v>
          </cell>
          <cell r="B1191" t="str">
            <v>REDUCAO EXCENTRICA F0F0 C/FLANGES DN 300 X 150</v>
          </cell>
          <cell r="C1191" t="str">
            <v>UN</v>
          </cell>
          <cell r="D1191">
            <v>409.37</v>
          </cell>
        </row>
        <row r="1192">
          <cell r="A1192">
            <v>81672</v>
          </cell>
          <cell r="B1192" t="str">
            <v>REDUCAO EXCENTRICA F0F0 C/FLANGES DN 300 X 200</v>
          </cell>
          <cell r="C1192" t="str">
            <v>UN</v>
          </cell>
          <cell r="D1192">
            <v>430.28</v>
          </cell>
        </row>
        <row r="1193">
          <cell r="A1193">
            <v>81673</v>
          </cell>
          <cell r="B1193" t="str">
            <v>REDUCAO EXCENTRICA F0F0 C/FLANGES DN 300 X 250</v>
          </cell>
          <cell r="C1193" t="str">
            <v>UN</v>
          </cell>
          <cell r="D1193">
            <v>765.59</v>
          </cell>
        </row>
        <row r="1194">
          <cell r="A1194">
            <v>81674</v>
          </cell>
          <cell r="B1194" t="str">
            <v>REDUCAO EXCENTRICA F0F0 C/FLANGES DN 400 X 250</v>
          </cell>
          <cell r="C1194" t="str">
            <v>UN</v>
          </cell>
          <cell r="D1194">
            <v>995.83</v>
          </cell>
        </row>
        <row r="1195">
          <cell r="A1195">
            <v>81675</v>
          </cell>
          <cell r="B1195" t="str">
            <v>REDUCAO EXCENTRICA F0F0 C/FLANGES DN 400 X 300</v>
          </cell>
          <cell r="C1195" t="str">
            <v>UN</v>
          </cell>
          <cell r="D1195">
            <v>1035.04</v>
          </cell>
        </row>
        <row r="1196">
          <cell r="A1196">
            <v>81676</v>
          </cell>
          <cell r="B1196" t="str">
            <v>PLACA DE REDUCAO F0F0 DN 100 X 50</v>
          </cell>
          <cell r="C1196" t="str">
            <v>UN</v>
          </cell>
          <cell r="D1196">
            <v>68.7</v>
          </cell>
        </row>
        <row r="1197">
          <cell r="A1197">
            <v>81677</v>
          </cell>
          <cell r="B1197" t="str">
            <v>PLACA DE REDUCAO F0F0 DN 200 X 75</v>
          </cell>
          <cell r="C1197" t="str">
            <v>UN</v>
          </cell>
          <cell r="D1197">
            <v>142.91999999999999</v>
          </cell>
        </row>
        <row r="1198">
          <cell r="A1198">
            <v>81678</v>
          </cell>
          <cell r="B1198" t="str">
            <v>PLACA DE REDUCAO F0F0 DN 200 X 100</v>
          </cell>
          <cell r="C1198" t="str">
            <v>UN</v>
          </cell>
          <cell r="D1198">
            <v>180.42</v>
          </cell>
        </row>
        <row r="1199">
          <cell r="A1199">
            <v>81679</v>
          </cell>
          <cell r="B1199" t="str">
            <v>PLACA DE REDUCAO F0F0 DN 400 X 150</v>
          </cell>
          <cell r="C1199" t="str">
            <v>UN</v>
          </cell>
          <cell r="D1199">
            <v>729.23</v>
          </cell>
        </row>
        <row r="1200">
          <cell r="A1200">
            <v>81680</v>
          </cell>
          <cell r="B1200" t="str">
            <v>PLACA DE REDUCAO F0F0 DN 400 X 200</v>
          </cell>
          <cell r="C1200" t="str">
            <v>UN</v>
          </cell>
          <cell r="D1200">
            <v>375.65</v>
          </cell>
        </row>
        <row r="1201">
          <cell r="A1201">
            <v>81681</v>
          </cell>
          <cell r="B1201" t="str">
            <v>PLACA DE REDUCAO F0F0 DN 400 X 250</v>
          </cell>
          <cell r="C1201" t="str">
            <v>UN</v>
          </cell>
          <cell r="D1201">
            <v>504.14</v>
          </cell>
        </row>
        <row r="1202">
          <cell r="A1202">
            <v>81682</v>
          </cell>
          <cell r="B1202" t="str">
            <v>PLACA DE REDUCAO F0F0 DN 400 X 300</v>
          </cell>
          <cell r="C1202" t="str">
            <v>UN</v>
          </cell>
          <cell r="D1202">
            <v>378.81</v>
          </cell>
        </row>
        <row r="1203">
          <cell r="A1203">
            <v>81683</v>
          </cell>
          <cell r="B1203" t="str">
            <v>PLACA DE REDUCAO F0F0 DN 500 X 400</v>
          </cell>
          <cell r="C1203" t="str">
            <v>UN</v>
          </cell>
          <cell r="D1203">
            <v>1813.93</v>
          </cell>
        </row>
        <row r="1204">
          <cell r="A1204">
            <v>81684</v>
          </cell>
          <cell r="B1204" t="str">
            <v>PLACA DE REDUCAO F0F0 DN 700 X 500</v>
          </cell>
          <cell r="C1204" t="str">
            <v>UN</v>
          </cell>
          <cell r="D1204">
            <v>1793.25</v>
          </cell>
        </row>
        <row r="1205">
          <cell r="A1205">
            <v>81685</v>
          </cell>
          <cell r="B1205" t="str">
            <v>PLACA DE REDUCAO F0F0 DN 900 X 700</v>
          </cell>
          <cell r="C1205" t="str">
            <v>UN</v>
          </cell>
          <cell r="D1205">
            <v>2136.0300000000002</v>
          </cell>
        </row>
        <row r="1206">
          <cell r="A1206">
            <v>81686</v>
          </cell>
          <cell r="B1206" t="str">
            <v>PLACA DE REDUCAO F0F0 DN 1000 X 700</v>
          </cell>
          <cell r="C1206" t="str">
            <v>UN</v>
          </cell>
          <cell r="D1206">
            <v>2719.26</v>
          </cell>
        </row>
        <row r="1207">
          <cell r="A1207">
            <v>81687</v>
          </cell>
          <cell r="B1207" t="str">
            <v>PLACA DE REDUCAO F0F0 DN 1000 X 800</v>
          </cell>
          <cell r="C1207" t="str">
            <v>UN</v>
          </cell>
          <cell r="D1207">
            <v>2674.89</v>
          </cell>
        </row>
        <row r="1208">
          <cell r="A1208">
            <v>81688</v>
          </cell>
          <cell r="B1208" t="str">
            <v>JUNCAO 45G F0F0 C/FLANGES DN 50 X 50</v>
          </cell>
          <cell r="C1208" t="str">
            <v>UN</v>
          </cell>
          <cell r="D1208">
            <v>128.96</v>
          </cell>
        </row>
        <row r="1209">
          <cell r="A1209">
            <v>81689</v>
          </cell>
          <cell r="B1209" t="str">
            <v>JUNCAO 45G F0F0 C/FLANGES DN 75 X 75</v>
          </cell>
          <cell r="C1209" t="str">
            <v>UN</v>
          </cell>
          <cell r="D1209">
            <v>165.69</v>
          </cell>
        </row>
        <row r="1210">
          <cell r="A1210">
            <v>81690</v>
          </cell>
          <cell r="B1210" t="str">
            <v>JUNCAO 45G F0F0 C/FLANGES DN 100 X 75</v>
          </cell>
          <cell r="C1210" t="str">
            <v>UN</v>
          </cell>
          <cell r="D1210">
            <v>192.82</v>
          </cell>
        </row>
        <row r="1211">
          <cell r="A1211">
            <v>81691</v>
          </cell>
          <cell r="B1211" t="str">
            <v>JUNCAO 45G F0F0 C/FLANGES DN 100 X 100</v>
          </cell>
          <cell r="C1211" t="str">
            <v>UN</v>
          </cell>
          <cell r="D1211">
            <v>202.37</v>
          </cell>
        </row>
        <row r="1212">
          <cell r="A1212">
            <v>81692</v>
          </cell>
          <cell r="B1212" t="str">
            <v>JUNCAO 45G F0F0 C/FLANGES DN 150 X 100</v>
          </cell>
          <cell r="C1212" t="str">
            <v>UN</v>
          </cell>
          <cell r="D1212">
            <v>372.33</v>
          </cell>
        </row>
        <row r="1213">
          <cell r="A1213">
            <v>81693</v>
          </cell>
          <cell r="B1213" t="str">
            <v>JUNCAO 45G F0F0 C/FLANGES DN 150 X 150</v>
          </cell>
          <cell r="C1213" t="str">
            <v>UN</v>
          </cell>
          <cell r="D1213">
            <v>402.29</v>
          </cell>
        </row>
        <row r="1214">
          <cell r="A1214">
            <v>81694</v>
          </cell>
          <cell r="B1214" t="str">
            <v>JUNCAO 45G F0F0 C/FLANGES DN 200 X 100</v>
          </cell>
          <cell r="C1214" t="str">
            <v>UN</v>
          </cell>
          <cell r="D1214">
            <v>389.8</v>
          </cell>
        </row>
        <row r="1215">
          <cell r="A1215">
            <v>81695</v>
          </cell>
          <cell r="B1215" t="str">
            <v>JUNCAO 45G F0F0 C/FLANGES DN 200 X 150</v>
          </cell>
          <cell r="C1215" t="str">
            <v>UN</v>
          </cell>
          <cell r="D1215">
            <v>448.92</v>
          </cell>
        </row>
        <row r="1216">
          <cell r="A1216">
            <v>81696</v>
          </cell>
          <cell r="B1216" t="str">
            <v>JUNCAO 45G F0F0 C/FLANGES DN 200 X 200</v>
          </cell>
          <cell r="C1216" t="str">
            <v>UN</v>
          </cell>
          <cell r="D1216">
            <v>449.23</v>
          </cell>
        </row>
        <row r="1217">
          <cell r="A1217">
            <v>81697</v>
          </cell>
          <cell r="B1217" t="str">
            <v>JUNCAO 45G F0F0 C/FLANGES DN 250 X 150</v>
          </cell>
          <cell r="C1217" t="str">
            <v>UN</v>
          </cell>
          <cell r="D1217">
            <v>1061.3499999999999</v>
          </cell>
        </row>
        <row r="1218">
          <cell r="A1218">
            <v>81698</v>
          </cell>
          <cell r="B1218" t="str">
            <v>JUNCAO 45G F0F0 C/FLANGES DN 250 X 200</v>
          </cell>
          <cell r="C1218" t="str">
            <v>UN</v>
          </cell>
          <cell r="D1218">
            <v>615.66</v>
          </cell>
        </row>
        <row r="1219">
          <cell r="A1219">
            <v>81699</v>
          </cell>
          <cell r="B1219" t="str">
            <v>JUNCAO 45G F0F0 C/FLANGES DN 250 X 250</v>
          </cell>
          <cell r="C1219" t="str">
            <v>UN</v>
          </cell>
          <cell r="D1219">
            <v>669.7</v>
          </cell>
        </row>
        <row r="1220">
          <cell r="A1220">
            <v>81701</v>
          </cell>
          <cell r="B1220" t="str">
            <v>JUNCAO 45G F0F0 C/FLANGES DN 300 X 200</v>
          </cell>
          <cell r="C1220" t="str">
            <v>UN</v>
          </cell>
          <cell r="D1220">
            <v>838.23</v>
          </cell>
        </row>
        <row r="1221">
          <cell r="A1221">
            <v>81702</v>
          </cell>
          <cell r="B1221" t="str">
            <v>JUNCAO 45G F0F0 C/FLANGES DN 300 X 300</v>
          </cell>
          <cell r="C1221" t="str">
            <v>UN</v>
          </cell>
          <cell r="D1221">
            <v>955.54</v>
          </cell>
        </row>
        <row r="1222">
          <cell r="A1222">
            <v>81703</v>
          </cell>
          <cell r="B1222" t="str">
            <v>JUNCAO 45G F0F0 C/FLANGES DN 400 X 300</v>
          </cell>
          <cell r="C1222" t="str">
            <v>UN</v>
          </cell>
          <cell r="D1222">
            <v>1902.02</v>
          </cell>
        </row>
        <row r="1223">
          <cell r="A1223">
            <v>81704</v>
          </cell>
          <cell r="B1223" t="str">
            <v>JUNCAO 45G F0F0 C/FLANGES DN 400 X 400</v>
          </cell>
          <cell r="C1223" t="str">
            <v>UN</v>
          </cell>
          <cell r="D1223">
            <v>4269.8900000000003</v>
          </cell>
        </row>
        <row r="1224">
          <cell r="A1224">
            <v>81705</v>
          </cell>
          <cell r="B1224" t="str">
            <v>FLANGE CEGO F0F0 DN 50</v>
          </cell>
          <cell r="C1224" t="str">
            <v>UN</v>
          </cell>
          <cell r="D1224">
            <v>26.4</v>
          </cell>
        </row>
        <row r="1225">
          <cell r="A1225">
            <v>81706</v>
          </cell>
          <cell r="B1225" t="str">
            <v>FLANGE CEGO F0F0 DN 75</v>
          </cell>
          <cell r="C1225" t="str">
            <v>UN</v>
          </cell>
          <cell r="D1225">
            <v>39.590000000000003</v>
          </cell>
        </row>
        <row r="1226">
          <cell r="A1226">
            <v>81707</v>
          </cell>
          <cell r="B1226" t="str">
            <v>FLANGE CEGO F0F0 DN 100</v>
          </cell>
          <cell r="C1226" t="str">
            <v>UN</v>
          </cell>
          <cell r="D1226">
            <v>42.68</v>
          </cell>
        </row>
        <row r="1227">
          <cell r="A1227">
            <v>81708</v>
          </cell>
          <cell r="B1227" t="str">
            <v>FLANGE CEGO F0F0 DN 150</v>
          </cell>
          <cell r="C1227" t="str">
            <v>UN</v>
          </cell>
          <cell r="D1227">
            <v>61.04</v>
          </cell>
        </row>
        <row r="1228">
          <cell r="A1228">
            <v>81709</v>
          </cell>
          <cell r="B1228" t="str">
            <v>FLANGE CEGO F0F0 DN 200</v>
          </cell>
          <cell r="C1228" t="str">
            <v>UN</v>
          </cell>
          <cell r="D1228">
            <v>100.43</v>
          </cell>
        </row>
        <row r="1229">
          <cell r="A1229">
            <v>81710</v>
          </cell>
          <cell r="B1229" t="str">
            <v>FLANGE CEGO F0F0 DN 250</v>
          </cell>
          <cell r="C1229" t="str">
            <v>UN</v>
          </cell>
          <cell r="D1229">
            <v>132.97999999999999</v>
          </cell>
        </row>
        <row r="1230">
          <cell r="A1230">
            <v>81711</v>
          </cell>
          <cell r="B1230" t="str">
            <v>FLANGE CEGO F0F0 DN 300</v>
          </cell>
          <cell r="C1230" t="str">
            <v>UN</v>
          </cell>
          <cell r="D1230">
            <v>186.65</v>
          </cell>
        </row>
        <row r="1231">
          <cell r="A1231">
            <v>81712</v>
          </cell>
          <cell r="B1231" t="str">
            <v>FLANGE CEGO F0F0 DN 400</v>
          </cell>
          <cell r="C1231" t="str">
            <v>UN</v>
          </cell>
          <cell r="D1231">
            <v>567.89</v>
          </cell>
        </row>
        <row r="1232">
          <cell r="A1232">
            <v>81713</v>
          </cell>
          <cell r="B1232" t="str">
            <v>FLANGE CEGO F0F0 DN 500</v>
          </cell>
          <cell r="C1232" t="str">
            <v>UN</v>
          </cell>
          <cell r="D1232">
            <v>436.88</v>
          </cell>
        </row>
        <row r="1233">
          <cell r="A1233">
            <v>81714</v>
          </cell>
          <cell r="B1233" t="str">
            <v>FLANGE CEGO F0F0 DN 600</v>
          </cell>
          <cell r="C1233" t="str">
            <v>UN</v>
          </cell>
          <cell r="D1233">
            <v>965.79</v>
          </cell>
        </row>
        <row r="1234">
          <cell r="A1234">
            <v>81715</v>
          </cell>
          <cell r="B1234" t="str">
            <v>FLANGE CEGO F0F0 DN 700</v>
          </cell>
          <cell r="C1234" t="str">
            <v>UN</v>
          </cell>
          <cell r="D1234">
            <v>1518.85</v>
          </cell>
        </row>
        <row r="1235">
          <cell r="A1235">
            <v>81716</v>
          </cell>
          <cell r="B1235" t="str">
            <v>FLANGE CEGO F0F0 DN 800</v>
          </cell>
          <cell r="C1235" t="str">
            <v>UN</v>
          </cell>
          <cell r="D1235">
            <v>1805.48</v>
          </cell>
        </row>
        <row r="1236">
          <cell r="A1236">
            <v>81717</v>
          </cell>
          <cell r="B1236" t="str">
            <v>FLANGE CEGO F0F0 DN 900</v>
          </cell>
          <cell r="C1236" t="str">
            <v>UN</v>
          </cell>
          <cell r="D1236">
            <v>2171.4899999999998</v>
          </cell>
        </row>
        <row r="1237">
          <cell r="A1237">
            <v>81718</v>
          </cell>
          <cell r="B1237" t="str">
            <v>FLANGE CEGO F0F0 DN 1000</v>
          </cell>
          <cell r="C1237" t="str">
            <v>UN</v>
          </cell>
          <cell r="D1237">
            <v>2586.0500000000002</v>
          </cell>
        </row>
        <row r="1238">
          <cell r="A1238">
            <v>81719</v>
          </cell>
          <cell r="B1238" t="str">
            <v>RG F0F0 DUC.PN 10 C/FLANGES ACION.DIR.C/CAB.DN 200</v>
          </cell>
          <cell r="C1238" t="str">
            <v>UN</v>
          </cell>
          <cell r="D1238">
            <v>1152.8800000000001</v>
          </cell>
        </row>
        <row r="1239">
          <cell r="A1239">
            <v>81720</v>
          </cell>
          <cell r="B1239" t="str">
            <v>RG F0F0 DUC.PN 10 C/FLANGES ACION.DIR.C/CAB.DN 250</v>
          </cell>
          <cell r="C1239" t="str">
            <v>UN</v>
          </cell>
          <cell r="D1239">
            <v>1842.65</v>
          </cell>
        </row>
        <row r="1240">
          <cell r="A1240">
            <v>81721</v>
          </cell>
          <cell r="B1240" t="str">
            <v>RG F0F0 DUC.PN 10 C/FLANGES ACION.DIR.C/CAB.DN 300</v>
          </cell>
          <cell r="C1240" t="str">
            <v>UN</v>
          </cell>
          <cell r="D1240">
            <v>2434.94</v>
          </cell>
        </row>
        <row r="1241">
          <cell r="A1241">
            <v>81722</v>
          </cell>
          <cell r="B1241" t="str">
            <v>RG F0F0 DUC.PN 10 C/FLANGES ACION.DIR.C/CAB.DN 400</v>
          </cell>
          <cell r="C1241" t="str">
            <v>UN</v>
          </cell>
          <cell r="D1241">
            <v>4301.05</v>
          </cell>
        </row>
        <row r="1242">
          <cell r="A1242">
            <v>81723</v>
          </cell>
          <cell r="B1242" t="str">
            <v>RG F0F0 DUC.PN 10 C/FLANGES ACION.DIR.C/CAB.DN 500</v>
          </cell>
          <cell r="C1242" t="str">
            <v>UN</v>
          </cell>
          <cell r="D1242">
            <v>6100.96</v>
          </cell>
        </row>
        <row r="1243">
          <cell r="A1243">
            <v>81724</v>
          </cell>
          <cell r="B1243" t="str">
            <v>RG F0F0 DUC.PN 10 C/FLANGES ACION.DIR.C/CAB.DN 600</v>
          </cell>
          <cell r="C1243" t="str">
            <v>UN</v>
          </cell>
          <cell r="D1243">
            <v>9803.4</v>
          </cell>
        </row>
        <row r="1244">
          <cell r="A1244">
            <v>81725</v>
          </cell>
          <cell r="B1244" t="str">
            <v>RG F0F0 DUC.PN 10 C/FLANGES ACION.DIR.C/CAB.DN 700</v>
          </cell>
          <cell r="C1244" t="str">
            <v>UN</v>
          </cell>
          <cell r="D1244">
            <v>16779.259999999998</v>
          </cell>
        </row>
        <row r="1245">
          <cell r="A1245">
            <v>81726</v>
          </cell>
          <cell r="B1245" t="str">
            <v>RG F0F0 DUC.PN 10 C/FLANGES ACION.DIR.C/CAB.DN 800</v>
          </cell>
          <cell r="C1245" t="str">
            <v>UN</v>
          </cell>
          <cell r="D1245">
            <v>21028.37</v>
          </cell>
        </row>
        <row r="1246">
          <cell r="A1246">
            <v>81727</v>
          </cell>
          <cell r="B1246" t="str">
            <v>RG F0F0 DUC.PN 10 C/FLANGES ACION.DIR.C/CAB.DN 900</v>
          </cell>
          <cell r="C1246" t="str">
            <v>UN</v>
          </cell>
          <cell r="D1246">
            <v>26326.36</v>
          </cell>
        </row>
        <row r="1247">
          <cell r="A1247">
            <v>81728</v>
          </cell>
          <cell r="B1247" t="str">
            <v>RG F0F0 DUC.PN 10 C/ FLANGES AC.DIR.C/CAB.DN 1000</v>
          </cell>
          <cell r="C1247" t="str">
            <v>UN</v>
          </cell>
          <cell r="D1247">
            <v>34023.42</v>
          </cell>
        </row>
        <row r="1248">
          <cell r="A1248">
            <v>81729</v>
          </cell>
          <cell r="B1248" t="str">
            <v>RG F0F0 DUC.PN 10 C/ FLANGES AC.DIR.C/CAB.DN 1200</v>
          </cell>
          <cell r="C1248" t="str">
            <v>UN</v>
          </cell>
          <cell r="D1248">
            <v>43970.879999999997</v>
          </cell>
        </row>
        <row r="1249">
          <cell r="A1249">
            <v>81730</v>
          </cell>
          <cell r="B1249" t="str">
            <v>RG F0F0 DUC.PN 10 C/FLANGES ACION.DIR.C/VOL.DN 200</v>
          </cell>
          <cell r="C1249" t="str">
            <v>UN</v>
          </cell>
          <cell r="D1249">
            <v>1247.57</v>
          </cell>
        </row>
        <row r="1250">
          <cell r="A1250">
            <v>81731</v>
          </cell>
          <cell r="B1250" t="str">
            <v>RG F0F0 DUC.PN 10 C/FLANGES ACION.DIR.C/VOL.DN 250</v>
          </cell>
          <cell r="C1250" t="str">
            <v>UN</v>
          </cell>
          <cell r="D1250">
            <v>1960.81</v>
          </cell>
        </row>
        <row r="1251">
          <cell r="A1251">
            <v>81732</v>
          </cell>
          <cell r="B1251" t="str">
            <v>RG F0F0 DUC.PN 10 C/FLANGES ACION.DIR.C/VOL.DN 300</v>
          </cell>
          <cell r="C1251" t="str">
            <v>UN</v>
          </cell>
          <cell r="D1251">
            <v>2553.11</v>
          </cell>
        </row>
        <row r="1252">
          <cell r="A1252">
            <v>81733</v>
          </cell>
          <cell r="B1252" t="str">
            <v>RG F0F0 DUC.PN 10 C/FLANGES ACION.DIR.C/VOL.DN 400</v>
          </cell>
          <cell r="C1252" t="str">
            <v>UN</v>
          </cell>
          <cell r="D1252">
            <v>4419.2299999999996</v>
          </cell>
        </row>
        <row r="1253">
          <cell r="A1253">
            <v>81734</v>
          </cell>
          <cell r="B1253" t="str">
            <v>RG F0F0 DUC.PN 10 C/FLANGES ACION.DIR.C/VOL.DN 500</v>
          </cell>
          <cell r="C1253" t="str">
            <v>UN</v>
          </cell>
          <cell r="D1253">
            <v>6219.17</v>
          </cell>
        </row>
        <row r="1254">
          <cell r="A1254">
            <v>81735</v>
          </cell>
          <cell r="B1254" t="str">
            <v>RG F0F0 DUC.PN 10 C/FLANGES ACION.DIR.C/VOL.DN 600</v>
          </cell>
          <cell r="C1254" t="str">
            <v>UN</v>
          </cell>
          <cell r="D1254">
            <v>9898.06</v>
          </cell>
        </row>
        <row r="1255">
          <cell r="A1255">
            <v>81736</v>
          </cell>
          <cell r="B1255" t="str">
            <v>RG F0F0 DUC.PN 10 C/FLANGES ACION.DIR.C/VOL.DN 700</v>
          </cell>
          <cell r="C1255" t="str">
            <v>UN</v>
          </cell>
          <cell r="D1255">
            <v>16880.689999999999</v>
          </cell>
        </row>
        <row r="1256">
          <cell r="A1256">
            <v>81737</v>
          </cell>
          <cell r="B1256" t="str">
            <v>RG F0F0 DUC.PN 10 C/FLANGES ACION.DIR.C/VOL.DN 800</v>
          </cell>
          <cell r="C1256" t="str">
            <v>UN</v>
          </cell>
          <cell r="D1256">
            <v>21129.82</v>
          </cell>
        </row>
        <row r="1257">
          <cell r="A1257">
            <v>81738</v>
          </cell>
          <cell r="B1257" t="str">
            <v>RG F0F0 DUC.PN 10 C/FLANGES ACION.DIR.C/VOL.DN 900</v>
          </cell>
          <cell r="C1257" t="str">
            <v>UN</v>
          </cell>
          <cell r="D1257">
            <v>26427.8</v>
          </cell>
        </row>
        <row r="1258">
          <cell r="A1258">
            <v>81739</v>
          </cell>
          <cell r="B1258" t="str">
            <v>RG F0F0 DUC.PN 10 C/FLANGES AC.DIR.C/VOL.DN 1000</v>
          </cell>
          <cell r="C1258" t="str">
            <v>UN</v>
          </cell>
          <cell r="D1258">
            <v>34124.83</v>
          </cell>
        </row>
        <row r="1259">
          <cell r="A1259">
            <v>81740</v>
          </cell>
          <cell r="B1259" t="str">
            <v>RG F0F0 DUC.PN 10 C/FLANGES AC.DIR.C/VOL.DN 1200</v>
          </cell>
          <cell r="C1259" t="str">
            <v>UN</v>
          </cell>
          <cell r="D1259">
            <v>44063.6</v>
          </cell>
        </row>
        <row r="1260">
          <cell r="A1260">
            <v>81741</v>
          </cell>
          <cell r="B1260" t="str">
            <v>RG F0F0 DUC.PN10 FF ACION.DIR.BY-PASS C/VOL.DN 400</v>
          </cell>
          <cell r="C1260" t="str">
            <v>UN</v>
          </cell>
          <cell r="D1260">
            <v>4905.8999999999996</v>
          </cell>
        </row>
        <row r="1261">
          <cell r="A1261">
            <v>81742</v>
          </cell>
          <cell r="B1261" t="str">
            <v>RG F0F0 DUC.PN10 FF ACION.DIR.BY-PASS C/VOL.DN 500</v>
          </cell>
          <cell r="C1261" t="str">
            <v>UN</v>
          </cell>
          <cell r="D1261">
            <v>6936.77</v>
          </cell>
        </row>
        <row r="1262">
          <cell r="A1262">
            <v>81743</v>
          </cell>
          <cell r="B1262" t="str">
            <v>RG F0F0 DUC.PN10 FF ACION.DIR.BY-PASS C/VOL.DN 600</v>
          </cell>
          <cell r="C1262" t="str">
            <v>UN</v>
          </cell>
          <cell r="D1262">
            <v>10771.18</v>
          </cell>
        </row>
        <row r="1263">
          <cell r="A1263">
            <v>81744</v>
          </cell>
          <cell r="B1263" t="str">
            <v>RG F0F0 DUC.PN10 FF ACION.DIR.BY-PASS C/VOL.DN 700</v>
          </cell>
          <cell r="C1263" t="str">
            <v>UN</v>
          </cell>
          <cell r="D1263">
            <v>16696.55</v>
          </cell>
        </row>
        <row r="1264">
          <cell r="A1264">
            <v>81745</v>
          </cell>
          <cell r="B1264" t="str">
            <v>RG F0F0 DUC.PN10 FF ACION.DIR.BY-PASS C/VOL.DN 800</v>
          </cell>
          <cell r="C1264" t="str">
            <v>UN</v>
          </cell>
          <cell r="D1264">
            <v>20446.03</v>
          </cell>
        </row>
        <row r="1265">
          <cell r="A1265">
            <v>81746</v>
          </cell>
          <cell r="B1265" t="str">
            <v>RG F0F0 DUC.PN10 FF ACION.DIR.BY-PASS C/VOL.DN 900</v>
          </cell>
          <cell r="C1265" t="str">
            <v>UN</v>
          </cell>
          <cell r="D1265">
            <v>26439.200000000001</v>
          </cell>
        </row>
        <row r="1266">
          <cell r="A1266">
            <v>81747</v>
          </cell>
          <cell r="B1266" t="str">
            <v>RG F0F0 DUC.PN10 FF AC.DIR.C/BY-PASS VOL.DN 1000</v>
          </cell>
          <cell r="C1266" t="str">
            <v>UN</v>
          </cell>
          <cell r="D1266">
            <v>32830.839999999997</v>
          </cell>
        </row>
        <row r="1267">
          <cell r="A1267">
            <v>81748</v>
          </cell>
          <cell r="B1267" t="str">
            <v>RG F0F0 DUC.PN10 FF AC.DIR.C/BY-PASS VOL.DN 1200</v>
          </cell>
          <cell r="C1267" t="str">
            <v>UN</v>
          </cell>
          <cell r="D1267">
            <v>40767.65</v>
          </cell>
        </row>
        <row r="1268">
          <cell r="A1268">
            <v>81749</v>
          </cell>
          <cell r="B1268" t="str">
            <v>RG F0F0 DUC.PN 16 C/FLANGES ACION.DIR.C/CAB.DN 50</v>
          </cell>
          <cell r="C1268" t="str">
            <v>UN</v>
          </cell>
          <cell r="D1268">
            <v>168.12</v>
          </cell>
        </row>
        <row r="1269">
          <cell r="A1269">
            <v>81750</v>
          </cell>
          <cell r="B1269" t="str">
            <v>RG F0F0 DUC.PN 16 C/FLANGES ACION.DIR.C/CAB. DN 75</v>
          </cell>
          <cell r="C1269" t="str">
            <v>UN</v>
          </cell>
          <cell r="D1269">
            <v>250.09</v>
          </cell>
        </row>
        <row r="1270">
          <cell r="A1270">
            <v>81751</v>
          </cell>
          <cell r="B1270" t="str">
            <v>RG F0F0 DUC.PN 16 C/FLANGES ACION.DIR.C/CAB.DN 100</v>
          </cell>
          <cell r="C1270" t="str">
            <v>UN</v>
          </cell>
          <cell r="D1270">
            <v>328.59</v>
          </cell>
        </row>
        <row r="1271">
          <cell r="A1271">
            <v>81752</v>
          </cell>
          <cell r="B1271" t="str">
            <v>RG F0F0 DUC.PN 16 C/FLANGES ACION.DIR.C/CAB.DN 150</v>
          </cell>
          <cell r="C1271" t="str">
            <v>UN</v>
          </cell>
          <cell r="D1271">
            <v>510.61</v>
          </cell>
        </row>
        <row r="1272">
          <cell r="A1272">
            <v>81753</v>
          </cell>
          <cell r="B1272" t="str">
            <v>RG F0F0 DUC.PN 16 C/FLANGES ACION.DIR.C/CAB.DN 200</v>
          </cell>
          <cell r="C1272" t="str">
            <v>UN</v>
          </cell>
          <cell r="D1272">
            <v>802.98</v>
          </cell>
        </row>
        <row r="1273">
          <cell r="A1273">
            <v>81754</v>
          </cell>
          <cell r="B1273" t="str">
            <v>RG F0F0 DUC.PN 16 C/FLANGES ACION.DIR.C/CAB.DN 250</v>
          </cell>
          <cell r="C1273" t="str">
            <v>UN</v>
          </cell>
          <cell r="D1273">
            <v>1157.92</v>
          </cell>
        </row>
        <row r="1274">
          <cell r="A1274">
            <v>81755</v>
          </cell>
          <cell r="B1274" t="str">
            <v>RG F0F0 DUC.PN 16 C/FLANGES ACION.DIR.C/CAB.DN 300</v>
          </cell>
          <cell r="C1274" t="str">
            <v>UN</v>
          </cell>
          <cell r="D1274">
            <v>1689.46</v>
          </cell>
        </row>
        <row r="1275">
          <cell r="A1275">
            <v>81756</v>
          </cell>
          <cell r="B1275" t="str">
            <v>RG F0F0 DUC.PN 16 C/FLANGES ACION.DIR.C/VOL. DN 50</v>
          </cell>
          <cell r="C1275" t="str">
            <v>UN</v>
          </cell>
          <cell r="D1275">
            <v>180.89</v>
          </cell>
        </row>
        <row r="1276">
          <cell r="A1276">
            <v>81757</v>
          </cell>
          <cell r="B1276" t="str">
            <v>RG F0F0 DUC.PN 16 C/FLANGES ACION.DIR.C/VOL. DN 75</v>
          </cell>
          <cell r="C1276" t="str">
            <v>UN</v>
          </cell>
          <cell r="D1276">
            <v>275.10000000000002</v>
          </cell>
        </row>
        <row r="1277">
          <cell r="A1277">
            <v>81758</v>
          </cell>
          <cell r="B1277" t="str">
            <v>RG F0F0 DUC.PN 16 C/FLANGES ACION.DIR.C/VOL.DN 100</v>
          </cell>
          <cell r="C1277" t="str">
            <v>UN</v>
          </cell>
          <cell r="D1277">
            <v>353.57</v>
          </cell>
        </row>
        <row r="1278">
          <cell r="A1278">
            <v>81759</v>
          </cell>
          <cell r="B1278" t="str">
            <v>RG F0F0 DUC.PN 16 C/FLANGES ACION.DIR.C/VOL.DN 150</v>
          </cell>
          <cell r="C1278" t="str">
            <v>UN</v>
          </cell>
          <cell r="D1278">
            <v>554.46</v>
          </cell>
        </row>
        <row r="1279">
          <cell r="A1279">
            <v>81760</v>
          </cell>
          <cell r="B1279" t="str">
            <v>RG F0F0 DUC.PN 16 C/FLANGES ACION.DIR.C/VOL.DN 200</v>
          </cell>
          <cell r="C1279" t="str">
            <v>UN</v>
          </cell>
          <cell r="D1279">
            <v>864.84</v>
          </cell>
        </row>
        <row r="1280">
          <cell r="A1280">
            <v>81761</v>
          </cell>
          <cell r="B1280" t="str">
            <v>RG F0F0 DUC.PN 16 C/FLANGES ACION.DIR.C/VOL.DN 250</v>
          </cell>
          <cell r="C1280" t="str">
            <v>UN</v>
          </cell>
          <cell r="D1280">
            <v>1252.57</v>
          </cell>
        </row>
        <row r="1281">
          <cell r="A1281">
            <v>81762</v>
          </cell>
          <cell r="B1281" t="str">
            <v>RG F0F0 DUC.PN 16 C/FLANGES ACION.DIR.C/VOL.DN 300</v>
          </cell>
          <cell r="C1281" t="str">
            <v>UN</v>
          </cell>
          <cell r="D1281">
            <v>1784.14</v>
          </cell>
        </row>
        <row r="1282">
          <cell r="A1282">
            <v>81763</v>
          </cell>
          <cell r="B1282" t="str">
            <v>RG F0F0 DUC.PN16 FF ACION.DIR.BY-PASS C/VOL.DN 250</v>
          </cell>
          <cell r="C1282" t="str">
            <v>UN</v>
          </cell>
          <cell r="D1282">
            <v>2398.36</v>
          </cell>
        </row>
        <row r="1283">
          <cell r="A1283">
            <v>81764</v>
          </cell>
          <cell r="B1283" t="str">
            <v>RG F0F0 DUC.PN16 FF ACION.DIR.BY-PASS C/VOL.DN 300</v>
          </cell>
          <cell r="C1283" t="str">
            <v>UN</v>
          </cell>
          <cell r="D1283">
            <v>2998.85</v>
          </cell>
        </row>
        <row r="1284">
          <cell r="A1284">
            <v>81765</v>
          </cell>
          <cell r="B1284" t="str">
            <v>RG F0F0 DUC.PN16 FF ACION.DIR.BY-PASS C/VOL.DN 400</v>
          </cell>
          <cell r="C1284" t="str">
            <v>UN</v>
          </cell>
          <cell r="D1284">
            <v>4916.22</v>
          </cell>
        </row>
        <row r="1285">
          <cell r="A1285">
            <v>81766</v>
          </cell>
          <cell r="B1285" t="str">
            <v>RG F0F0 DUC.PN16 FF ACION.DIR.BY-PASS C/VOL.DN 500</v>
          </cell>
          <cell r="C1285" t="str">
            <v>UN</v>
          </cell>
          <cell r="D1285">
            <v>6991.5</v>
          </cell>
        </row>
        <row r="1286">
          <cell r="A1286">
            <v>81767</v>
          </cell>
          <cell r="B1286" t="str">
            <v>RG F0F0 DUC.PN16 FF ACION.DIR.BY-PASS C/VOL.DN 600</v>
          </cell>
          <cell r="C1286" t="str">
            <v>UN</v>
          </cell>
          <cell r="D1286">
            <v>11174.74</v>
          </cell>
        </row>
        <row r="1287">
          <cell r="A1287">
            <v>81768</v>
          </cell>
          <cell r="B1287" t="str">
            <v>RG F0F0 DC.PN16 FF AC.C/RED.ENG.BY-PASS C/V DN 700</v>
          </cell>
          <cell r="C1287" t="str">
            <v>UN</v>
          </cell>
          <cell r="D1287">
            <v>18127.22</v>
          </cell>
        </row>
        <row r="1288">
          <cell r="A1288">
            <v>81769</v>
          </cell>
          <cell r="B1288" t="str">
            <v>RG F0F0 DC.PN16 FF AC.C/RED.ENG.BY-PASS C/V DN 800</v>
          </cell>
          <cell r="C1288" t="str">
            <v>UN</v>
          </cell>
          <cell r="D1288">
            <v>22381.18</v>
          </cell>
        </row>
        <row r="1289">
          <cell r="A1289">
            <v>81770</v>
          </cell>
          <cell r="B1289" t="str">
            <v>RG F0F0 DC.PN16 FF AC.C/RED.ENG.BY-PASS C/V DN 900</v>
          </cell>
          <cell r="C1289" t="str">
            <v>UN</v>
          </cell>
          <cell r="D1289">
            <v>28037.59</v>
          </cell>
        </row>
        <row r="1290">
          <cell r="A1290">
            <v>81771</v>
          </cell>
          <cell r="B1290" t="str">
            <v>RG F0F0 DC.PN16 FF AC.RED.ENG.BY-PASS C/V DN 1000</v>
          </cell>
          <cell r="C1290" t="str">
            <v>UN</v>
          </cell>
          <cell r="D1290">
            <v>35922.639999999999</v>
          </cell>
        </row>
        <row r="1291">
          <cell r="A1291">
            <v>81772</v>
          </cell>
          <cell r="B1291" t="str">
            <v>RG F0F0 DC.PN16 FF AC.RED.ENG.BY-PASS C/V DN 1200</v>
          </cell>
          <cell r="C1291" t="str">
            <v>UN</v>
          </cell>
          <cell r="D1291">
            <v>46025.21</v>
          </cell>
        </row>
        <row r="1292">
          <cell r="A1292">
            <v>81773</v>
          </cell>
          <cell r="B1292" t="str">
            <v>RG F0F0 DUC. PN 10 JE ACION. DIRETO C/CAB. DN 250</v>
          </cell>
          <cell r="C1292" t="str">
            <v>UN</v>
          </cell>
          <cell r="D1292">
            <v>1776.5</v>
          </cell>
        </row>
        <row r="1293">
          <cell r="A1293">
            <v>81774</v>
          </cell>
          <cell r="B1293" t="str">
            <v>RG F0F0 DUC. PN 10 JE ACION. DIRETO C/CAB. DN 300</v>
          </cell>
          <cell r="C1293" t="str">
            <v>UN</v>
          </cell>
          <cell r="D1293">
            <v>2377.5</v>
          </cell>
        </row>
        <row r="1294">
          <cell r="A1294">
            <v>81775</v>
          </cell>
          <cell r="B1294" t="str">
            <v>RG F0F0 DUC. PN 10 JE ACION. DIRETO C/CAB. DN 400</v>
          </cell>
          <cell r="C1294" t="str">
            <v>UN</v>
          </cell>
          <cell r="D1294">
            <v>4098.1000000000004</v>
          </cell>
        </row>
        <row r="1295">
          <cell r="A1295">
            <v>81776</v>
          </cell>
          <cell r="B1295" t="str">
            <v>RG F0F0 DUC.PN 10 JE ACION. DIRETO C/CAB. DN 500</v>
          </cell>
          <cell r="C1295" t="str">
            <v>UN</v>
          </cell>
          <cell r="D1295">
            <v>6156.91</v>
          </cell>
        </row>
        <row r="1296">
          <cell r="A1296">
            <v>81777</v>
          </cell>
          <cell r="B1296" t="str">
            <v>RG F0F0 DUC. PN 10 JE ACION. DIRETO C/CAB. DN 600</v>
          </cell>
          <cell r="C1296" t="str">
            <v>UN</v>
          </cell>
          <cell r="D1296">
            <v>10113.41</v>
          </cell>
        </row>
        <row r="1297">
          <cell r="A1297">
            <v>81778</v>
          </cell>
          <cell r="B1297" t="str">
            <v>RG F0F0 DUC. PN 10 JE ACION. DIRETO C/VOL. DN 250</v>
          </cell>
          <cell r="C1297" t="str">
            <v>UN</v>
          </cell>
          <cell r="D1297">
            <v>1894.72</v>
          </cell>
        </row>
        <row r="1298">
          <cell r="A1298">
            <v>81779</v>
          </cell>
          <cell r="B1298" t="str">
            <v>RG F0F0 DUC. PN 10 JE ACION. DIRETO C/VOL. DN 300</v>
          </cell>
          <cell r="C1298" t="str">
            <v>UN</v>
          </cell>
          <cell r="D1298">
            <v>2495.6</v>
          </cell>
        </row>
        <row r="1299">
          <cell r="A1299">
            <v>81780</v>
          </cell>
          <cell r="B1299" t="str">
            <v>RG F0F0 DUC. PN 10 JE ACION. DIRETO C/VOL. DN 400</v>
          </cell>
          <cell r="C1299" t="str">
            <v>UN</v>
          </cell>
          <cell r="D1299">
            <v>4216.28</v>
          </cell>
        </row>
        <row r="1300">
          <cell r="A1300">
            <v>81781</v>
          </cell>
          <cell r="B1300" t="str">
            <v>RG F0F0 DUC. PN 10 JE ACION. DIRETO C/VOL. DN 500</v>
          </cell>
          <cell r="C1300" t="str">
            <v>UN</v>
          </cell>
          <cell r="D1300">
            <v>6275.09</v>
          </cell>
        </row>
        <row r="1301">
          <cell r="A1301">
            <v>81782</v>
          </cell>
          <cell r="B1301" t="str">
            <v>RG F0F0 DUC. PN 10 JE ACION. DIRETO C/VOL. DN 600</v>
          </cell>
          <cell r="C1301" t="str">
            <v>UN</v>
          </cell>
          <cell r="D1301">
            <v>10231.52</v>
          </cell>
        </row>
        <row r="1302">
          <cell r="A1302">
            <v>81783</v>
          </cell>
          <cell r="B1302" t="str">
            <v>RG F0F0 DUC. PN 16 JE ACION. DIRETO C/CAB. DN 50</v>
          </cell>
          <cell r="C1302" t="str">
            <v>UN</v>
          </cell>
          <cell r="D1302">
            <v>174.49</v>
          </cell>
        </row>
        <row r="1303">
          <cell r="A1303">
            <v>81784</v>
          </cell>
          <cell r="B1303" t="str">
            <v>RG F0F0 DUC. PN 16 JE ACION. DIRETO C/CAB. DN 75</v>
          </cell>
          <cell r="C1303" t="str">
            <v>UN</v>
          </cell>
          <cell r="D1303">
            <v>259.57</v>
          </cell>
        </row>
        <row r="1304">
          <cell r="A1304">
            <v>81785</v>
          </cell>
          <cell r="B1304" t="str">
            <v>RG F0F0 DUC. PN 16 JE ACION. DIRETO C/CAB. DN 100</v>
          </cell>
          <cell r="C1304" t="str">
            <v>UN</v>
          </cell>
          <cell r="D1304">
            <v>341.04</v>
          </cell>
        </row>
        <row r="1305">
          <cell r="A1305">
            <v>81786</v>
          </cell>
          <cell r="B1305" t="str">
            <v>RG F0F0 DUC. PN 16 JE ACION. DIRETO C/CAB. DN 150</v>
          </cell>
          <cell r="C1305" t="str">
            <v>UN</v>
          </cell>
          <cell r="D1305">
            <v>529.96</v>
          </cell>
        </row>
        <row r="1306">
          <cell r="A1306">
            <v>81787</v>
          </cell>
          <cell r="B1306" t="str">
            <v>RG F0F0 DUC. PN 16 JE ACION. DIRETO C/CAB. DN 200</v>
          </cell>
          <cell r="C1306" t="str">
            <v>UN</v>
          </cell>
          <cell r="D1306">
            <v>840.12</v>
          </cell>
        </row>
        <row r="1307">
          <cell r="A1307">
            <v>81788</v>
          </cell>
          <cell r="B1307" t="str">
            <v>RG F0F0 DUC. PN 16 JE ACION. DIRETO C/CAB. DN 250</v>
          </cell>
          <cell r="C1307" t="str">
            <v>UN</v>
          </cell>
          <cell r="D1307">
            <v>1191.49</v>
          </cell>
        </row>
        <row r="1308">
          <cell r="A1308">
            <v>81789</v>
          </cell>
          <cell r="B1308" t="str">
            <v>RG F0F0 DUC. PN 16 JE ACION. DIRETO C/CAB. DN 300</v>
          </cell>
          <cell r="C1308" t="str">
            <v>UN</v>
          </cell>
          <cell r="D1308">
            <v>1929.22</v>
          </cell>
        </row>
        <row r="1309">
          <cell r="A1309">
            <v>81790</v>
          </cell>
          <cell r="B1309" t="str">
            <v>RG F0F0 DUC. PN 16 JE ACION. DIRETO C/VOL. DN 50</v>
          </cell>
          <cell r="C1309" t="str">
            <v>UN</v>
          </cell>
          <cell r="D1309">
            <v>187.22</v>
          </cell>
        </row>
        <row r="1310">
          <cell r="A1310">
            <v>81791</v>
          </cell>
          <cell r="B1310" t="str">
            <v>RG F0F0 DUC. PN 16 JE ACION. DIRETO C/VOL. DN 75</v>
          </cell>
          <cell r="C1310" t="str">
            <v>UN</v>
          </cell>
          <cell r="D1310">
            <v>284.72000000000003</v>
          </cell>
        </row>
        <row r="1311">
          <cell r="A1311">
            <v>81792</v>
          </cell>
          <cell r="B1311" t="str">
            <v>RG F0F0 DUC. PN 16 JE ACION. DIRETO C/VOL. DN 100</v>
          </cell>
          <cell r="C1311" t="str">
            <v>UN</v>
          </cell>
          <cell r="D1311">
            <v>365.93</v>
          </cell>
        </row>
        <row r="1312">
          <cell r="A1312">
            <v>81793</v>
          </cell>
          <cell r="B1312" t="str">
            <v>RG F0F0 DUC. PN 16 JE ACION. DIRETO C/VOL. DN 150</v>
          </cell>
          <cell r="C1312" t="str">
            <v>UN</v>
          </cell>
          <cell r="D1312">
            <v>573.85</v>
          </cell>
        </row>
        <row r="1313">
          <cell r="A1313">
            <v>81794</v>
          </cell>
          <cell r="B1313" t="str">
            <v>RG F0F0 DUC. PN 16 JE ACION. DIRETO C/VOL. DN 200</v>
          </cell>
          <cell r="C1313" t="str">
            <v>UN</v>
          </cell>
          <cell r="D1313">
            <v>884.02</v>
          </cell>
        </row>
        <row r="1314">
          <cell r="A1314">
            <v>81795</v>
          </cell>
          <cell r="B1314" t="str">
            <v>RG F0F0 DUC. PN 16 JE ACION. DIRETO C/VOL. DN 250</v>
          </cell>
          <cell r="C1314" t="str">
            <v>UN</v>
          </cell>
          <cell r="D1314">
            <v>1286.18</v>
          </cell>
        </row>
        <row r="1315">
          <cell r="A1315">
            <v>81796</v>
          </cell>
          <cell r="B1315" t="str">
            <v>RG F0F0 DUC. PN 16 JE ACION. DIRETO C/VOL. DN 300</v>
          </cell>
          <cell r="C1315" t="str">
            <v>UN</v>
          </cell>
          <cell r="D1315">
            <v>2023.9</v>
          </cell>
        </row>
        <row r="1316">
          <cell r="A1316">
            <v>81797</v>
          </cell>
          <cell r="B1316" t="str">
            <v>RG F0F0 DUC.PN 16 JE AC.DIR.C/BY-PASS/VOL.DN 250</v>
          </cell>
          <cell r="C1316" t="str">
            <v>UN</v>
          </cell>
          <cell r="D1316">
            <v>2231.66</v>
          </cell>
        </row>
        <row r="1317">
          <cell r="A1317">
            <v>81798</v>
          </cell>
          <cell r="B1317" t="str">
            <v>RG F0F0 DUC.PN 16 JE AC.DIR.C/BY-PASS/VOL.DN 300</v>
          </cell>
          <cell r="C1317" t="str">
            <v>UN</v>
          </cell>
          <cell r="D1317">
            <v>2828.74</v>
          </cell>
        </row>
        <row r="1318">
          <cell r="A1318">
            <v>81799</v>
          </cell>
          <cell r="B1318" t="str">
            <v>RG F0F0 DUC.PN 16 JE AC.DIR.C/BY-PASS/VOL.DN 400</v>
          </cell>
          <cell r="C1318" t="str">
            <v>UN</v>
          </cell>
          <cell r="D1318">
            <v>4792.18</v>
          </cell>
        </row>
        <row r="1319">
          <cell r="A1319">
            <v>81801</v>
          </cell>
          <cell r="B1319" t="str">
            <v>RG F0F0 DUC.PN 16 JE AC.DIR.C/BY-PASS/VOL.DN 500</v>
          </cell>
          <cell r="C1319" t="str">
            <v>UN</v>
          </cell>
          <cell r="D1319">
            <v>6540.95</v>
          </cell>
        </row>
        <row r="1320">
          <cell r="A1320">
            <v>81802</v>
          </cell>
          <cell r="B1320" t="str">
            <v>RG F0F0 DUC.PN 16 JE AC.DIR.C/BY-PASS/VOL.DN 600</v>
          </cell>
          <cell r="C1320" t="str">
            <v>UN</v>
          </cell>
          <cell r="D1320">
            <v>10476.200000000001</v>
          </cell>
        </row>
        <row r="1321">
          <cell r="A1321">
            <v>81803</v>
          </cell>
          <cell r="B1321" t="str">
            <v>RG F0F0 DUCTIL PN 10 P/TUBOS PVC C/CABECOTE DN 50</v>
          </cell>
          <cell r="C1321" t="str">
            <v>UN</v>
          </cell>
          <cell r="D1321">
            <v>142.5</v>
          </cell>
        </row>
        <row r="1322">
          <cell r="A1322">
            <v>81804</v>
          </cell>
          <cell r="B1322" t="str">
            <v>RG F0F0 DUCTIL PN 10 P/TUBOS PVC C/CABECOTE DN 75</v>
          </cell>
          <cell r="C1322" t="str">
            <v>UN</v>
          </cell>
          <cell r="D1322">
            <v>240.53</v>
          </cell>
        </row>
        <row r="1323">
          <cell r="A1323">
            <v>81805</v>
          </cell>
          <cell r="B1323" t="str">
            <v>RG F0F0 DUCTIL PN 10 P/TUBOS PVC C/CABECOTE DN 100</v>
          </cell>
          <cell r="C1323" t="str">
            <v>UN</v>
          </cell>
          <cell r="D1323">
            <v>324.37</v>
          </cell>
        </row>
        <row r="1324">
          <cell r="A1324">
            <v>81806</v>
          </cell>
          <cell r="B1324" t="str">
            <v>RG F0F0 DUCTIL PN 10 P/TUBOS PVC C/VOLANTE DN 50</v>
          </cell>
          <cell r="C1324" t="str">
            <v>UN</v>
          </cell>
          <cell r="D1324">
            <v>155.22999999999999</v>
          </cell>
        </row>
        <row r="1325">
          <cell r="A1325">
            <v>81807</v>
          </cell>
          <cell r="B1325" t="str">
            <v>RG F0F0 DUCTIL PN 10 P/TUBOS PVC C/VOLANTE DN 75</v>
          </cell>
          <cell r="C1325" t="str">
            <v>UN</v>
          </cell>
          <cell r="D1325">
            <v>265.60000000000002</v>
          </cell>
        </row>
        <row r="1326">
          <cell r="A1326">
            <v>81808</v>
          </cell>
          <cell r="B1326" t="str">
            <v>RG F0F0 DUCTIL PN 10 P/TUBOS PVC C/VOLANTE DN 100</v>
          </cell>
          <cell r="C1326" t="str">
            <v>UN</v>
          </cell>
          <cell r="D1326">
            <v>349.42</v>
          </cell>
        </row>
        <row r="1327">
          <cell r="A1327">
            <v>81809</v>
          </cell>
          <cell r="B1327" t="str">
            <v>RG F0F0 DUC.PN 10 P/TUBOS F0C0 J.REKA C/CAB.DN 250</v>
          </cell>
          <cell r="C1327" t="str">
            <v>UN</v>
          </cell>
          <cell r="D1327">
            <v>2711.73</v>
          </cell>
        </row>
        <row r="1328">
          <cell r="A1328">
            <v>81810</v>
          </cell>
          <cell r="B1328" t="str">
            <v>RG F0F0 DUC.PN 10 P/TUBOS F0C0 J.REKA C/CAB.DN 300</v>
          </cell>
          <cell r="C1328" t="str">
            <v>UN</v>
          </cell>
          <cell r="D1328">
            <v>3950.11</v>
          </cell>
        </row>
        <row r="1329">
          <cell r="A1329">
            <v>81811</v>
          </cell>
          <cell r="B1329" t="str">
            <v>RG F0F0 DUC.PN 16 P/TUBOS F0C0 J.REKA C/CAB.DN 50</v>
          </cell>
          <cell r="C1329" t="str">
            <v>UN</v>
          </cell>
          <cell r="D1329">
            <v>0</v>
          </cell>
        </row>
        <row r="1330">
          <cell r="A1330">
            <v>81812</v>
          </cell>
          <cell r="B1330" t="str">
            <v>RG F0F0 DUC.PN 16 P/TUBOS F0C0 J.REKA C/CAB.DN 75</v>
          </cell>
          <cell r="C1330" t="str">
            <v>UN</v>
          </cell>
          <cell r="D1330">
            <v>0</v>
          </cell>
        </row>
        <row r="1331">
          <cell r="A1331">
            <v>81813</v>
          </cell>
          <cell r="B1331" t="str">
            <v>RG F0F0 DUC.PN 16 P/TUBOS F0C0 J.REKA C/CAB.DN 100</v>
          </cell>
          <cell r="C1331" t="str">
            <v>UN</v>
          </cell>
          <cell r="D1331">
            <v>0</v>
          </cell>
        </row>
        <row r="1332">
          <cell r="A1332">
            <v>81814</v>
          </cell>
          <cell r="B1332" t="str">
            <v>RG F0F0 DUC.PN 16 P/TUBOS F0C0 J.REKA C/CAB.DN 150</v>
          </cell>
          <cell r="C1332" t="str">
            <v>UN</v>
          </cell>
          <cell r="D1332">
            <v>0</v>
          </cell>
        </row>
        <row r="1333">
          <cell r="A1333">
            <v>81815</v>
          </cell>
          <cell r="B1333" t="str">
            <v>RG F0F0 DUC.PN 16 P/TUBOS F0C0 J.REKA C/CAB.DN 200</v>
          </cell>
          <cell r="C1333" t="str">
            <v>UN</v>
          </cell>
          <cell r="D1333">
            <v>802.98</v>
          </cell>
        </row>
        <row r="1334">
          <cell r="A1334">
            <v>81816</v>
          </cell>
          <cell r="B1334" t="str">
            <v>TAMPAO F0F0 DUCTIL TD-600</v>
          </cell>
          <cell r="C1334" t="str">
            <v>UN</v>
          </cell>
          <cell r="D1334">
            <v>110</v>
          </cell>
        </row>
        <row r="1335">
          <cell r="A1335">
            <v>81817</v>
          </cell>
          <cell r="B1335" t="str">
            <v>TAMPAO F0F0 DUCTIL TD-900</v>
          </cell>
          <cell r="C1335" t="str">
            <v>UN</v>
          </cell>
          <cell r="D1335">
            <v>180</v>
          </cell>
        </row>
        <row r="1336">
          <cell r="A1336">
            <v>81818</v>
          </cell>
          <cell r="B1336" t="str">
            <v>TAMPAO F0F0 DUCTIL ARTICULADO TDA-600</v>
          </cell>
          <cell r="C1336" t="str">
            <v>UN</v>
          </cell>
          <cell r="D1336">
            <v>120</v>
          </cell>
        </row>
        <row r="1337">
          <cell r="A1337">
            <v>81819</v>
          </cell>
          <cell r="B1337" t="str">
            <v>VENTOSA SIMPLES F0F0 C/ROSCA 3/4"</v>
          </cell>
          <cell r="C1337" t="str">
            <v>UN</v>
          </cell>
          <cell r="D1337">
            <v>80.13</v>
          </cell>
        </row>
        <row r="1338">
          <cell r="A1338">
            <v>81820</v>
          </cell>
          <cell r="B1338" t="str">
            <v>VENTOSA SIMPLES F0F0 C/ROSCA 1"</v>
          </cell>
          <cell r="C1338" t="str">
            <v>UN</v>
          </cell>
          <cell r="D1338">
            <v>77.709999999999994</v>
          </cell>
        </row>
        <row r="1339">
          <cell r="A1339">
            <v>81821</v>
          </cell>
          <cell r="B1339" t="str">
            <v>VENTOSA SIMPLES F0F0 C/ROSCA 1.1/4"</v>
          </cell>
          <cell r="C1339" t="str">
            <v>UN</v>
          </cell>
          <cell r="D1339">
            <v>76.25</v>
          </cell>
        </row>
        <row r="1340">
          <cell r="A1340">
            <v>81822</v>
          </cell>
          <cell r="B1340" t="str">
            <v>VENTOSA SIMPLES F0F0 C/ROSCA 1.1/2"</v>
          </cell>
          <cell r="C1340" t="str">
            <v>UN</v>
          </cell>
          <cell r="D1340">
            <v>74.459999999999994</v>
          </cell>
        </row>
        <row r="1341">
          <cell r="A1341">
            <v>81823</v>
          </cell>
          <cell r="B1341" t="str">
            <v>VENTOSA SIMPLES F0F0 C/FLANGES DN 50</v>
          </cell>
          <cell r="C1341" t="str">
            <v>UN</v>
          </cell>
          <cell r="D1341">
            <v>67.63</v>
          </cell>
        </row>
        <row r="1342">
          <cell r="A1342">
            <v>81824</v>
          </cell>
          <cell r="B1342" t="str">
            <v>VENTOSA DE TRIPLICE FUNCAO F0F0 DN 50</v>
          </cell>
          <cell r="C1342" t="str">
            <v>UN</v>
          </cell>
          <cell r="D1342">
            <v>332.65</v>
          </cell>
        </row>
        <row r="1343">
          <cell r="A1343">
            <v>81825</v>
          </cell>
          <cell r="B1343" t="str">
            <v>VENTOSA DE TRIPLICE FUNCAO F0F0 DN 100</v>
          </cell>
          <cell r="C1343" t="str">
            <v>UN</v>
          </cell>
          <cell r="D1343">
            <v>658.22</v>
          </cell>
        </row>
        <row r="1344">
          <cell r="A1344">
            <v>81826</v>
          </cell>
          <cell r="B1344" t="str">
            <v>VENTOSA DE TRIPLICE FUNCAO F0F0 DN 150</v>
          </cell>
          <cell r="C1344" t="str">
            <v>UN</v>
          </cell>
          <cell r="D1344">
            <v>1229.76</v>
          </cell>
        </row>
        <row r="1345">
          <cell r="A1345">
            <v>81827</v>
          </cell>
          <cell r="B1345" t="str">
            <v>VENTOSA DE TRIPLICE FUNCAO F0F0 DN 200</v>
          </cell>
          <cell r="C1345" t="str">
            <v>UN</v>
          </cell>
          <cell r="D1345">
            <v>1551.54</v>
          </cell>
        </row>
        <row r="1346">
          <cell r="A1346">
            <v>81828</v>
          </cell>
          <cell r="B1346" t="str">
            <v>JUNTA DE EXPANSAO F0F0 PN 10 DN 50</v>
          </cell>
          <cell r="C1346" t="str">
            <v>UN</v>
          </cell>
          <cell r="D1346">
            <v>888.06</v>
          </cell>
        </row>
        <row r="1347">
          <cell r="A1347">
            <v>81829</v>
          </cell>
          <cell r="B1347" t="str">
            <v>JUNTA DE EXPANSAO F0F0 PN 10 DN 75</v>
          </cell>
          <cell r="C1347" t="str">
            <v>UN</v>
          </cell>
          <cell r="D1347">
            <v>1185.57</v>
          </cell>
        </row>
        <row r="1348">
          <cell r="A1348">
            <v>81830</v>
          </cell>
          <cell r="B1348" t="str">
            <v>JUNTA DE EXPANSAO F0F0 PN 10 DN 100</v>
          </cell>
          <cell r="C1348" t="str">
            <v>UN</v>
          </cell>
          <cell r="D1348">
            <v>1528.08</v>
          </cell>
        </row>
        <row r="1349">
          <cell r="A1349">
            <v>81831</v>
          </cell>
          <cell r="B1349" t="str">
            <v>JUNTA DE EXPANSAO F0F0 PN 10 DN 150</v>
          </cell>
          <cell r="C1349" t="str">
            <v>UN</v>
          </cell>
          <cell r="D1349">
            <v>1868.36</v>
          </cell>
        </row>
        <row r="1350">
          <cell r="A1350">
            <v>81832</v>
          </cell>
          <cell r="B1350" t="str">
            <v>JUNTA DE EXPANSAO F0F0 PN 10 DN 200</v>
          </cell>
          <cell r="C1350" t="str">
            <v>UN</v>
          </cell>
          <cell r="D1350">
            <v>2694.47</v>
          </cell>
        </row>
        <row r="1351">
          <cell r="A1351">
            <v>81833</v>
          </cell>
          <cell r="B1351" t="str">
            <v>JUNTA DE EXPANSAO F0F0 PN 10 DN 250</v>
          </cell>
          <cell r="C1351" t="str">
            <v>UN</v>
          </cell>
          <cell r="D1351">
            <v>4583.96</v>
          </cell>
        </row>
        <row r="1352">
          <cell r="A1352">
            <v>81834</v>
          </cell>
          <cell r="B1352" t="str">
            <v>JUNTA DE EXPANSAO F0F0 PN 10 DN 300</v>
          </cell>
          <cell r="C1352" t="str">
            <v>UN</v>
          </cell>
          <cell r="D1352">
            <v>4885.8900000000003</v>
          </cell>
        </row>
        <row r="1353">
          <cell r="A1353">
            <v>81835</v>
          </cell>
          <cell r="B1353" t="str">
            <v>JUNTA DE EXPANSAO F0F0 PN 10 DN 400</v>
          </cell>
          <cell r="C1353" t="str">
            <v>UN</v>
          </cell>
          <cell r="D1353">
            <v>7190.95</v>
          </cell>
        </row>
        <row r="1354">
          <cell r="A1354">
            <v>81836</v>
          </cell>
          <cell r="B1354" t="str">
            <v>JUNTA DE EXPANSAO F0F0 PN 10 DN 500</v>
          </cell>
          <cell r="C1354" t="str">
            <v>UN</v>
          </cell>
          <cell r="D1354">
            <v>9442.4500000000007</v>
          </cell>
        </row>
        <row r="1355">
          <cell r="A1355">
            <v>81837</v>
          </cell>
          <cell r="B1355" t="str">
            <v>JUNTA DE EXPANSAO F0F0 PN 10 DN 600</v>
          </cell>
          <cell r="C1355" t="str">
            <v>UN</v>
          </cell>
          <cell r="D1355">
            <v>10858.13</v>
          </cell>
        </row>
        <row r="1356">
          <cell r="A1356">
            <v>81838</v>
          </cell>
          <cell r="B1356" t="str">
            <v>JUNTA DE EXPANSAO F0F0 PN 16 DN 50</v>
          </cell>
          <cell r="C1356" t="str">
            <v>UN</v>
          </cell>
          <cell r="D1356">
            <v>1235.43</v>
          </cell>
        </row>
        <row r="1357">
          <cell r="A1357">
            <v>81839</v>
          </cell>
          <cell r="B1357" t="str">
            <v>JUNTA DE EXPANSAO F0F0 PN 16 DN 75</v>
          </cell>
          <cell r="C1357" t="str">
            <v>UN</v>
          </cell>
          <cell r="D1357">
            <v>1649.32</v>
          </cell>
        </row>
        <row r="1358">
          <cell r="A1358">
            <v>81840</v>
          </cell>
          <cell r="B1358" t="str">
            <v>JUNTA DE EXPANSAO F0F0 PN 16 DN 100</v>
          </cell>
          <cell r="C1358" t="str">
            <v>]U</v>
          </cell>
          <cell r="D1358">
            <v>1829.39</v>
          </cell>
        </row>
        <row r="1359">
          <cell r="A1359">
            <v>81841</v>
          </cell>
          <cell r="B1359" t="str">
            <v>JUNTA DE EXPANSAO F0F0 PN 16 DN 150</v>
          </cell>
          <cell r="C1359" t="str">
            <v>UN</v>
          </cell>
          <cell r="D1359">
            <v>2277.3200000000002</v>
          </cell>
        </row>
        <row r="1360">
          <cell r="A1360">
            <v>81842</v>
          </cell>
          <cell r="B1360" t="str">
            <v>JUNTA DE EXPANSAO F0F0 PN 16 DN 200</v>
          </cell>
          <cell r="C1360" t="str">
            <v>UN</v>
          </cell>
          <cell r="D1360">
            <v>2719.63</v>
          </cell>
        </row>
        <row r="1361">
          <cell r="A1361">
            <v>81843</v>
          </cell>
          <cell r="B1361" t="str">
            <v>JUNTA DE EXPANSAO F0F0 PN 16 DN 250</v>
          </cell>
          <cell r="C1361" t="str">
            <v>UN</v>
          </cell>
          <cell r="D1361">
            <v>4591</v>
          </cell>
        </row>
        <row r="1362">
          <cell r="A1362">
            <v>81844</v>
          </cell>
          <cell r="B1362" t="str">
            <v>JUNTA DE EXPANSAO F0F0 PN 16 DN 300</v>
          </cell>
          <cell r="C1362" t="str">
            <v>UN</v>
          </cell>
          <cell r="D1362">
            <v>4893.09</v>
          </cell>
        </row>
        <row r="1363">
          <cell r="A1363">
            <v>81845</v>
          </cell>
          <cell r="B1363" t="str">
            <v>JUNTA DE EXPANSAO F0F0 PN 16 DN 400</v>
          </cell>
          <cell r="C1363" t="str">
            <v>UN</v>
          </cell>
          <cell r="D1363">
            <v>7213.87</v>
          </cell>
        </row>
        <row r="1364">
          <cell r="A1364">
            <v>81846</v>
          </cell>
          <cell r="B1364" t="str">
            <v>JUNTA DE EXPANSAO F0F0 PN 16 DN 500</v>
          </cell>
          <cell r="C1364" t="str">
            <v>UN</v>
          </cell>
          <cell r="D1364">
            <v>9465.6299999999992</v>
          </cell>
        </row>
        <row r="1365">
          <cell r="A1365">
            <v>81847</v>
          </cell>
          <cell r="B1365" t="str">
            <v>JUNTA DE EXPANSAO F0F0 PN 16 DN 600</v>
          </cell>
          <cell r="C1365" t="str">
            <v>UN</v>
          </cell>
          <cell r="D1365">
            <v>10920.55</v>
          </cell>
        </row>
        <row r="1366">
          <cell r="A1366">
            <v>81848</v>
          </cell>
          <cell r="B1366" t="str">
            <v>VALVULA ANTIGOLPE DE ARIETE F0F0 PN 10 DN 100</v>
          </cell>
          <cell r="C1366" t="str">
            <v>UN</v>
          </cell>
          <cell r="D1366">
            <v>0</v>
          </cell>
        </row>
        <row r="1367">
          <cell r="A1367">
            <v>81849</v>
          </cell>
          <cell r="B1367" t="str">
            <v>VALVULA ANTIGOLPE DE ARIETE F0F0 PN 16 DN 100</v>
          </cell>
          <cell r="C1367" t="str">
            <v>UN</v>
          </cell>
          <cell r="D1367">
            <v>0</v>
          </cell>
        </row>
        <row r="1368">
          <cell r="A1368">
            <v>81850</v>
          </cell>
          <cell r="B1368" t="str">
            <v>VALVULA DE ALIVIO F0F0 PN 10 DN 25 X 50</v>
          </cell>
          <cell r="C1368" t="str">
            <v>UN</v>
          </cell>
          <cell r="D1368">
            <v>0</v>
          </cell>
        </row>
        <row r="1369">
          <cell r="A1369">
            <v>81851</v>
          </cell>
          <cell r="B1369" t="str">
            <v>VALVULA DE ALIVIO F0F0 PN 10 DN 40 X 50</v>
          </cell>
          <cell r="C1369" t="str">
            <v>UN</v>
          </cell>
          <cell r="D1369">
            <v>0</v>
          </cell>
        </row>
        <row r="1370">
          <cell r="A1370">
            <v>81852</v>
          </cell>
          <cell r="B1370" t="str">
            <v>VALVULA DE ALIVIO F0F0 PN 10 DN 40 X 60</v>
          </cell>
          <cell r="C1370" t="str">
            <v>UN</v>
          </cell>
          <cell r="D1370">
            <v>0</v>
          </cell>
        </row>
        <row r="1371">
          <cell r="A1371">
            <v>81853</v>
          </cell>
          <cell r="B1371" t="str">
            <v>VALVULA DE ALIVIO F0F0 PN 10 DN 50 X 75</v>
          </cell>
          <cell r="C1371" t="str">
            <v>UN</v>
          </cell>
          <cell r="D1371">
            <v>0</v>
          </cell>
        </row>
        <row r="1372">
          <cell r="A1372">
            <v>81854</v>
          </cell>
          <cell r="B1372" t="str">
            <v>VALVULA DE ALIVIO F0F0 PN 10 DN 60 X 100</v>
          </cell>
          <cell r="C1372" t="str">
            <v>UN</v>
          </cell>
          <cell r="D1372">
            <v>0</v>
          </cell>
        </row>
        <row r="1373">
          <cell r="A1373">
            <v>81855</v>
          </cell>
          <cell r="B1373" t="str">
            <v>VALVULA DE ALIVIO F0F0 PN 10 DN 75 X 100</v>
          </cell>
          <cell r="C1373" t="str">
            <v>UN</v>
          </cell>
          <cell r="D1373">
            <v>0</v>
          </cell>
        </row>
        <row r="1374">
          <cell r="A1374">
            <v>81856</v>
          </cell>
          <cell r="B1374" t="str">
            <v>VALVULA DE ALIVIO F0F0 PN 10 DN 100 X 150</v>
          </cell>
          <cell r="C1374" t="str">
            <v>UN</v>
          </cell>
          <cell r="D1374">
            <v>0</v>
          </cell>
        </row>
        <row r="1375">
          <cell r="A1375">
            <v>81857</v>
          </cell>
          <cell r="B1375" t="str">
            <v>VALVULA DE ALIVIO F0F0 PN 10 DN 150 X 200</v>
          </cell>
          <cell r="C1375" t="str">
            <v>UN</v>
          </cell>
          <cell r="D1375">
            <v>0</v>
          </cell>
        </row>
        <row r="1376">
          <cell r="A1376">
            <v>81858</v>
          </cell>
          <cell r="B1376" t="str">
            <v>VALVULA DE ALIVIO F0F0 PN 16 DN 25 X 50</v>
          </cell>
          <cell r="C1376" t="str">
            <v>UN</v>
          </cell>
          <cell r="D1376">
            <v>0</v>
          </cell>
        </row>
        <row r="1377">
          <cell r="A1377">
            <v>81859</v>
          </cell>
          <cell r="B1377" t="str">
            <v>VALVULA DE ALIVIO F0F0 PN 16 DN 40 X 50</v>
          </cell>
          <cell r="C1377" t="str">
            <v>UN</v>
          </cell>
          <cell r="D1377">
            <v>0</v>
          </cell>
        </row>
        <row r="1378">
          <cell r="A1378">
            <v>81860</v>
          </cell>
          <cell r="B1378" t="str">
            <v>VALVULA DE ALIVIO F0F0 PN 16 DN 40 X 60</v>
          </cell>
          <cell r="C1378" t="str">
            <v>UN</v>
          </cell>
          <cell r="D1378">
            <v>0</v>
          </cell>
        </row>
        <row r="1379">
          <cell r="A1379">
            <v>81861</v>
          </cell>
          <cell r="B1379" t="str">
            <v>VALVULA DE ALIVIO F0F0 PN 16 DN 50 X 75</v>
          </cell>
          <cell r="C1379" t="str">
            <v>UN</v>
          </cell>
          <cell r="D1379">
            <v>0</v>
          </cell>
        </row>
        <row r="1380">
          <cell r="A1380">
            <v>81862</v>
          </cell>
          <cell r="B1380" t="str">
            <v>VALVULA DE ALIVIO F0F0 PN 16 DN 60 X 100</v>
          </cell>
          <cell r="C1380" t="str">
            <v>UN</v>
          </cell>
          <cell r="D1380">
            <v>3937.9</v>
          </cell>
        </row>
        <row r="1381">
          <cell r="A1381">
            <v>81863</v>
          </cell>
          <cell r="B1381" t="str">
            <v>VALVULA DE ALIVIO F0F0 PN 16 DN 75 X 100</v>
          </cell>
          <cell r="C1381" t="str">
            <v>UN</v>
          </cell>
          <cell r="D1381">
            <v>0</v>
          </cell>
        </row>
        <row r="1382">
          <cell r="A1382">
            <v>81864</v>
          </cell>
          <cell r="B1382" t="str">
            <v>VALVULA DE ALIVIO F0F0 PN 16 DN 100 X 150</v>
          </cell>
          <cell r="C1382" t="str">
            <v>UN</v>
          </cell>
          <cell r="D1382">
            <v>0</v>
          </cell>
        </row>
        <row r="1383">
          <cell r="A1383">
            <v>81865</v>
          </cell>
          <cell r="B1383" t="str">
            <v>VALVULA DE ALIVIO F0F0 PN 16 DN 150 X 200</v>
          </cell>
          <cell r="C1383" t="str">
            <v>UN</v>
          </cell>
          <cell r="D1383">
            <v>0</v>
          </cell>
        </row>
        <row r="1384">
          <cell r="A1384">
            <v>81866</v>
          </cell>
          <cell r="B1384" t="str">
            <v>VALVULA DE ALIVIO F0F0 PN 25 DN 25 X 50</v>
          </cell>
          <cell r="C1384" t="str">
            <v>UN</v>
          </cell>
          <cell r="D1384">
            <v>0</v>
          </cell>
        </row>
        <row r="1385">
          <cell r="A1385">
            <v>81867</v>
          </cell>
          <cell r="B1385" t="str">
            <v>VALVULA DE ALIVIO F0F0 PN 25 DN 40 X 50</v>
          </cell>
          <cell r="C1385" t="str">
            <v>UN</v>
          </cell>
          <cell r="D1385">
            <v>0</v>
          </cell>
        </row>
        <row r="1386">
          <cell r="A1386">
            <v>81868</v>
          </cell>
          <cell r="B1386" t="str">
            <v>VALVULA DE ALIVIO F0F0 PN 25 DN 40 X 60</v>
          </cell>
          <cell r="C1386" t="str">
            <v>UN</v>
          </cell>
          <cell r="D1386">
            <v>0</v>
          </cell>
        </row>
        <row r="1387">
          <cell r="A1387">
            <v>81869</v>
          </cell>
          <cell r="B1387" t="str">
            <v>VALVULA DE ALIVIO F0F0 PN 25 DN 50 X 75</v>
          </cell>
          <cell r="C1387" t="str">
            <v>UN</v>
          </cell>
          <cell r="D1387">
            <v>0</v>
          </cell>
        </row>
        <row r="1388">
          <cell r="A1388">
            <v>81870</v>
          </cell>
          <cell r="B1388" t="str">
            <v>VALVULA DE ALIVIO F0F0 PN 25 DN 60 X 100</v>
          </cell>
          <cell r="C1388" t="str">
            <v>UN</v>
          </cell>
          <cell r="D1388">
            <v>0</v>
          </cell>
        </row>
        <row r="1389">
          <cell r="A1389">
            <v>81871</v>
          </cell>
          <cell r="B1389" t="str">
            <v>VALVULA DE ALIVIO F0F0 PN 25 DN 75 X 100</v>
          </cell>
          <cell r="C1389" t="str">
            <v>UN</v>
          </cell>
          <cell r="D1389">
            <v>0</v>
          </cell>
        </row>
        <row r="1390">
          <cell r="A1390">
            <v>81872</v>
          </cell>
          <cell r="B1390" t="str">
            <v>VALVULA DE ALIVIO F0F0 PN 25 DN 100 X 150</v>
          </cell>
          <cell r="C1390" t="str">
            <v>UN</v>
          </cell>
          <cell r="D1390">
            <v>0</v>
          </cell>
        </row>
        <row r="1391">
          <cell r="A1391">
            <v>81873</v>
          </cell>
          <cell r="B1391" t="str">
            <v>VALVULA DE ALIVIO F0F0 PN 25 DN 150 X 200</v>
          </cell>
          <cell r="C1391" t="str">
            <v>UN</v>
          </cell>
          <cell r="D1391">
            <v>0</v>
          </cell>
        </row>
        <row r="1392">
          <cell r="A1392">
            <v>81874</v>
          </cell>
          <cell r="B1392" t="str">
            <v>VALVULA DE PE C/CRIVO F0F0 PN 10 DN 75</v>
          </cell>
          <cell r="C1392" t="str">
            <v>UN</v>
          </cell>
          <cell r="D1392">
            <v>681.9</v>
          </cell>
        </row>
        <row r="1393">
          <cell r="A1393">
            <v>81875</v>
          </cell>
          <cell r="B1393" t="str">
            <v>VALVULA DE PE C/CRIVO F0F0 PN 10 DN 100</v>
          </cell>
          <cell r="C1393" t="str">
            <v>UN</v>
          </cell>
          <cell r="D1393">
            <v>754.64</v>
          </cell>
        </row>
        <row r="1394">
          <cell r="A1394">
            <v>81876</v>
          </cell>
          <cell r="B1394" t="str">
            <v>VALVULA DE PE C/CRIVO F0F0 PN 10 DN 150</v>
          </cell>
          <cell r="C1394" t="str">
            <v>UN</v>
          </cell>
          <cell r="D1394">
            <v>1041.1300000000001</v>
          </cell>
        </row>
        <row r="1395">
          <cell r="A1395">
            <v>81877</v>
          </cell>
          <cell r="B1395" t="str">
            <v>VALVULA DE PE C/CRUVO F0F0 PN 10 DN 200</v>
          </cell>
          <cell r="C1395" t="str">
            <v>UN</v>
          </cell>
          <cell r="D1395">
            <v>1357.79</v>
          </cell>
        </row>
        <row r="1396">
          <cell r="A1396">
            <v>81878</v>
          </cell>
          <cell r="B1396" t="str">
            <v>VALVULA DE PE C/CRIVO F0F0 PN 10 DN 250</v>
          </cell>
          <cell r="C1396" t="str">
            <v>UN</v>
          </cell>
          <cell r="D1396">
            <v>1660.1</v>
          </cell>
        </row>
        <row r="1397">
          <cell r="A1397">
            <v>81879</v>
          </cell>
          <cell r="B1397" t="str">
            <v>VALVULA DE PE C/CRIVO F0F0 PN 10 DN 300</v>
          </cell>
          <cell r="C1397" t="str">
            <v>UN</v>
          </cell>
          <cell r="D1397">
            <v>1994.38</v>
          </cell>
        </row>
        <row r="1398">
          <cell r="A1398">
            <v>81880</v>
          </cell>
          <cell r="B1398" t="str">
            <v>VALVULA DE PE C/CRIVO F0F0 PN 10 DN 400</v>
          </cell>
          <cell r="C1398" t="str">
            <v>UN</v>
          </cell>
          <cell r="D1398">
            <v>7012.32</v>
          </cell>
        </row>
        <row r="1399">
          <cell r="A1399">
            <v>81881</v>
          </cell>
          <cell r="B1399" t="str">
            <v>VALVULA DE PE C/CRIVO F0F0 PN 10 DN 500</v>
          </cell>
          <cell r="C1399" t="str">
            <v>UN</v>
          </cell>
          <cell r="D1399">
            <v>8242.59</v>
          </cell>
        </row>
        <row r="1400">
          <cell r="A1400">
            <v>81882</v>
          </cell>
          <cell r="B1400" t="str">
            <v>VALVULA DE PE C/CRIVO F0F0 PN 10 DN 600</v>
          </cell>
          <cell r="C1400" t="str">
            <v>UN</v>
          </cell>
          <cell r="D1400">
            <v>10772.48</v>
          </cell>
        </row>
        <row r="1401">
          <cell r="A1401">
            <v>81883</v>
          </cell>
          <cell r="B1401" t="str">
            <v>VALVULA DE PE C/CRIVO F0F0 PN 16 DN 75</v>
          </cell>
          <cell r="C1401" t="str">
            <v>UN</v>
          </cell>
          <cell r="D1401">
            <v>702.98</v>
          </cell>
        </row>
        <row r="1402">
          <cell r="A1402">
            <v>81884</v>
          </cell>
          <cell r="B1402" t="str">
            <v>VALVULA DE PE C/CRIVO F0F0 PN 16 DN 100</v>
          </cell>
          <cell r="C1402" t="str">
            <v>UN</v>
          </cell>
          <cell r="D1402">
            <v>779.63</v>
          </cell>
        </row>
        <row r="1403">
          <cell r="A1403">
            <v>81885</v>
          </cell>
          <cell r="B1403" t="str">
            <v>VALVULA DE PE C/CRIVO F0F0 PN 16 DN 150</v>
          </cell>
          <cell r="C1403" t="str">
            <v>UN</v>
          </cell>
          <cell r="D1403">
            <v>1127.98</v>
          </cell>
        </row>
        <row r="1404">
          <cell r="A1404">
            <v>81886</v>
          </cell>
          <cell r="B1404" t="str">
            <v>VALVULA DE PE C/CRIVO F0F0 PN 16 DN 200</v>
          </cell>
          <cell r="C1404" t="str">
            <v>UN</v>
          </cell>
          <cell r="D1404">
            <v>1376.03</v>
          </cell>
        </row>
        <row r="1405">
          <cell r="A1405">
            <v>81887</v>
          </cell>
          <cell r="B1405" t="str">
            <v>VALVULA DE PE C/CRIVO F0F0 PN 16 DN 250</v>
          </cell>
          <cell r="C1405" t="str">
            <v>UN</v>
          </cell>
          <cell r="D1405">
            <v>1676.01</v>
          </cell>
        </row>
        <row r="1406">
          <cell r="A1406">
            <v>81888</v>
          </cell>
          <cell r="B1406" t="str">
            <v>VALVULA DE PE C/CRIVO F0F0 PN 16 DN 300</v>
          </cell>
          <cell r="C1406" t="str">
            <v>UN</v>
          </cell>
          <cell r="D1406">
            <v>2011.13</v>
          </cell>
        </row>
        <row r="1407">
          <cell r="A1407">
            <v>81889</v>
          </cell>
          <cell r="B1407" t="str">
            <v>CRIVO F0F0 DN 75</v>
          </cell>
          <cell r="C1407" t="str">
            <v>UN</v>
          </cell>
          <cell r="D1407">
            <v>36.53</v>
          </cell>
        </row>
        <row r="1408">
          <cell r="A1408">
            <v>81890</v>
          </cell>
          <cell r="B1408" t="str">
            <v>CRIVO F0F0 DN 100</v>
          </cell>
          <cell r="C1408" t="str">
            <v>UN</v>
          </cell>
          <cell r="D1408">
            <v>52.31</v>
          </cell>
        </row>
        <row r="1409">
          <cell r="A1409">
            <v>81891</v>
          </cell>
          <cell r="B1409" t="str">
            <v>CRIVO F0F0 DN 150</v>
          </cell>
          <cell r="C1409" t="str">
            <v>UN</v>
          </cell>
          <cell r="D1409">
            <v>116.22</v>
          </cell>
        </row>
        <row r="1410">
          <cell r="A1410">
            <v>81892</v>
          </cell>
          <cell r="B1410" t="str">
            <v>CRIVO F0F0 DN 200</v>
          </cell>
          <cell r="C1410" t="str">
            <v>UN</v>
          </cell>
          <cell r="D1410">
            <v>148.26</v>
          </cell>
        </row>
        <row r="1411">
          <cell r="A1411">
            <v>81893</v>
          </cell>
          <cell r="B1411" t="str">
            <v>CRIVO F0F0 DN 250</v>
          </cell>
          <cell r="C1411" t="str">
            <v>UN</v>
          </cell>
          <cell r="D1411">
            <v>217.38</v>
          </cell>
        </row>
        <row r="1412">
          <cell r="A1412">
            <v>81894</v>
          </cell>
          <cell r="B1412" t="str">
            <v>CRIVO F0F0 DN 300</v>
          </cell>
          <cell r="C1412" t="str">
            <v>UN</v>
          </cell>
          <cell r="D1412">
            <v>232.5</v>
          </cell>
        </row>
        <row r="1413">
          <cell r="A1413">
            <v>81895</v>
          </cell>
          <cell r="B1413" t="str">
            <v>CRIVO F0F0 DN 400</v>
          </cell>
          <cell r="C1413" t="str">
            <v>UN</v>
          </cell>
          <cell r="D1413">
            <v>408.68</v>
          </cell>
        </row>
        <row r="1414">
          <cell r="A1414">
            <v>81896</v>
          </cell>
          <cell r="B1414" t="str">
            <v>CRIVO F0F0 DN 500</v>
          </cell>
          <cell r="C1414" t="str">
            <v>UN</v>
          </cell>
          <cell r="D1414">
            <v>968.8</v>
          </cell>
        </row>
        <row r="1415">
          <cell r="A1415">
            <v>81897</v>
          </cell>
          <cell r="B1415" t="str">
            <v>CRIVO F0F0 DN 600</v>
          </cell>
          <cell r="C1415" t="str">
            <v>UN</v>
          </cell>
          <cell r="D1415">
            <v>1263.94</v>
          </cell>
        </row>
        <row r="1416">
          <cell r="A1416">
            <v>81898</v>
          </cell>
          <cell r="B1416" t="str">
            <v>VALV. RET. TIPO PORTINHOLA DUPLA F0F0 PN 10 DN 50</v>
          </cell>
          <cell r="C1416" t="str">
            <v>UN</v>
          </cell>
          <cell r="D1416">
            <v>548.74</v>
          </cell>
        </row>
        <row r="1417">
          <cell r="A1417">
            <v>81899</v>
          </cell>
          <cell r="B1417" t="str">
            <v>VALV. RET. TIPO PORTINHOLA DUPLA F0F0 PN 10 DN 75</v>
          </cell>
          <cell r="C1417" t="str">
            <v>UN</v>
          </cell>
          <cell r="D1417">
            <v>584.76</v>
          </cell>
        </row>
        <row r="1418">
          <cell r="A1418">
            <v>81901</v>
          </cell>
          <cell r="B1418" t="str">
            <v>VALV. RET.TIPO PORTINHOLA DUPLA F0F0 PN 10 DN 100</v>
          </cell>
          <cell r="C1418" t="str">
            <v>UN</v>
          </cell>
          <cell r="D1418">
            <v>602.27</v>
          </cell>
        </row>
        <row r="1419">
          <cell r="A1419">
            <v>81902</v>
          </cell>
          <cell r="B1419" t="str">
            <v>VALV. RET.TIPO PORTINHOLA DUPLA F0F0 PN 10 DN 150</v>
          </cell>
          <cell r="C1419" t="str">
            <v>UN</v>
          </cell>
          <cell r="D1419">
            <v>647.04</v>
          </cell>
        </row>
        <row r="1420">
          <cell r="A1420">
            <v>81903</v>
          </cell>
          <cell r="B1420" t="str">
            <v>VALV. RET.TIPO PORTINHOLA DUPLA F0F0 PN 10 DN 200</v>
          </cell>
          <cell r="C1420" t="str">
            <v>UN</v>
          </cell>
          <cell r="D1420">
            <v>847.96</v>
          </cell>
        </row>
        <row r="1421">
          <cell r="A1421">
            <v>81904</v>
          </cell>
          <cell r="B1421" t="str">
            <v>VALV. RET.TIPO PORTINHOLA DUPLA F0F0 PN 10 DN 250</v>
          </cell>
          <cell r="C1421" t="str">
            <v>UN</v>
          </cell>
          <cell r="D1421">
            <v>1131.06</v>
          </cell>
        </row>
        <row r="1422">
          <cell r="A1422">
            <v>81905</v>
          </cell>
          <cell r="B1422" t="str">
            <v>VALV. RET.TIPO PORTINHOLA DUPLA F0F0 PN 10 DN 300</v>
          </cell>
          <cell r="C1422" t="str">
            <v>UN</v>
          </cell>
          <cell r="D1422">
            <v>1438.27</v>
          </cell>
        </row>
        <row r="1423">
          <cell r="A1423">
            <v>81906</v>
          </cell>
          <cell r="B1423" t="str">
            <v>VALV. RET.TIPO PORTINHOLA DUPLA F0F0 PN 10 DN 400</v>
          </cell>
          <cell r="C1423" t="str">
            <v>UN</v>
          </cell>
          <cell r="D1423">
            <v>2502.54</v>
          </cell>
        </row>
        <row r="1424">
          <cell r="A1424">
            <v>81907</v>
          </cell>
          <cell r="B1424" t="str">
            <v>VALV. RET.TIPO PORTINHOLA DUPLA F0F0 PN 10 DN 500</v>
          </cell>
          <cell r="C1424" t="str">
            <v>UN</v>
          </cell>
          <cell r="D1424">
            <v>3336.6</v>
          </cell>
        </row>
        <row r="1425">
          <cell r="A1425">
            <v>81908</v>
          </cell>
          <cell r="B1425" t="str">
            <v>VALV. RET.TIPO PORTINHOLA DUPLA F0F0 PN 10 DN 600</v>
          </cell>
          <cell r="C1425" t="str">
            <v>UN</v>
          </cell>
          <cell r="D1425">
            <v>5322.32</v>
          </cell>
        </row>
        <row r="1426">
          <cell r="A1426">
            <v>81909</v>
          </cell>
          <cell r="B1426" t="str">
            <v>VALV. RET.TIPO PORTINHOLA DUPLA F0F0 PN 10 DN 900</v>
          </cell>
          <cell r="C1426" t="str">
            <v>UN</v>
          </cell>
          <cell r="D1426">
            <v>0</v>
          </cell>
        </row>
        <row r="1427">
          <cell r="A1427">
            <v>81910</v>
          </cell>
          <cell r="B1427" t="str">
            <v>VALV.RET.TIPO PORTINHOLA DUPLA F0F0 PN 10 DN 1200</v>
          </cell>
          <cell r="C1427" t="str">
            <v>UN</v>
          </cell>
          <cell r="D1427">
            <v>0</v>
          </cell>
        </row>
        <row r="1428">
          <cell r="A1428">
            <v>81911</v>
          </cell>
          <cell r="B1428" t="str">
            <v>VALV.RET.TIPO PORTIN.UNICA SIM.F0F0 PN 10 DN 50</v>
          </cell>
          <cell r="C1428" t="str">
            <v>UN</v>
          </cell>
          <cell r="D1428">
            <v>487.6</v>
          </cell>
        </row>
        <row r="1429">
          <cell r="A1429">
            <v>81912</v>
          </cell>
          <cell r="B1429" t="str">
            <v>VALV.RET.TIPO PORTIN.UNICA SIM. F0F0 PN 10 DN 75</v>
          </cell>
          <cell r="C1429" t="str">
            <v>UN</v>
          </cell>
          <cell r="D1429">
            <v>560.58000000000004</v>
          </cell>
        </row>
        <row r="1430">
          <cell r="A1430">
            <v>81913</v>
          </cell>
          <cell r="B1430" t="str">
            <v>VALV.RET.TIPO PORTIN.UNICA SIM. F0F0 PN 10 DN 100</v>
          </cell>
          <cell r="C1430" t="str">
            <v>UN</v>
          </cell>
          <cell r="D1430">
            <v>659.33</v>
          </cell>
        </row>
        <row r="1431">
          <cell r="A1431">
            <v>81914</v>
          </cell>
          <cell r="B1431" t="str">
            <v>VALV.RET.TIPO PORTIN.UNICA SIM. F0F0 PN 10 DN 150</v>
          </cell>
          <cell r="C1431" t="str">
            <v>UN</v>
          </cell>
          <cell r="D1431">
            <v>906.19</v>
          </cell>
        </row>
        <row r="1432">
          <cell r="A1432">
            <v>81915</v>
          </cell>
          <cell r="B1432" t="str">
            <v>VALV.RET.TIPO PORTIN.UNICA SIM. F0F0 PN 10 DN 200</v>
          </cell>
          <cell r="C1432" t="str">
            <v>UN</v>
          </cell>
          <cell r="D1432">
            <v>1195.6099999999999</v>
          </cell>
        </row>
        <row r="1433">
          <cell r="A1433">
            <v>81916</v>
          </cell>
          <cell r="B1433" t="str">
            <v>VALV.RET.TIPO PORTIN.UNICA SIM. F0F0 PN 10 DN 250</v>
          </cell>
          <cell r="C1433" t="str">
            <v>UN</v>
          </cell>
          <cell r="D1433">
            <v>1695.4</v>
          </cell>
        </row>
        <row r="1434">
          <cell r="A1434">
            <v>81917</v>
          </cell>
          <cell r="B1434" t="str">
            <v>VALV.RET.TIPO PORTIN.UNICA SIM. F0F0 PN 10 DN 300</v>
          </cell>
          <cell r="C1434" t="str">
            <v>UN</v>
          </cell>
          <cell r="D1434">
            <v>2071.6</v>
          </cell>
        </row>
        <row r="1435">
          <cell r="A1435">
            <v>81918</v>
          </cell>
          <cell r="B1435" t="str">
            <v>VALV.RET.TIPO PORTIN.UNICA SIM. F0F0 PN 10 DN 400</v>
          </cell>
          <cell r="C1435" t="str">
            <v>UN</v>
          </cell>
          <cell r="D1435">
            <v>4201.5200000000004</v>
          </cell>
        </row>
        <row r="1436">
          <cell r="A1436">
            <v>81919</v>
          </cell>
          <cell r="B1436" t="str">
            <v>VALV.RET.TIPO PORTIN.UNICA SIM. F0F0 PN 10 DN 500</v>
          </cell>
          <cell r="C1436" t="str">
            <v>UN</v>
          </cell>
          <cell r="D1436">
            <v>6761.15</v>
          </cell>
        </row>
        <row r="1437">
          <cell r="A1437">
            <v>81920</v>
          </cell>
          <cell r="B1437" t="str">
            <v>VALV.RET.TIPO PORTIN.UNICA SIM. F0F0 PN 10 DN 600</v>
          </cell>
          <cell r="C1437" t="str">
            <v>UN</v>
          </cell>
          <cell r="D1437">
            <v>10966.17</v>
          </cell>
        </row>
        <row r="1438">
          <cell r="A1438">
            <v>81921</v>
          </cell>
          <cell r="B1438" t="str">
            <v>VALV.RET.TIPO PORTIN.UNICA SIM. F0F0 PN 16 DN 50</v>
          </cell>
          <cell r="C1438" t="str">
            <v>UN</v>
          </cell>
          <cell r="D1438">
            <v>487.6</v>
          </cell>
        </row>
        <row r="1439">
          <cell r="A1439">
            <v>81922</v>
          </cell>
          <cell r="B1439" t="str">
            <v>VALV.RET.TIPO PORTIN.UNICA SIM. F0F0 PN 16 DN 75</v>
          </cell>
          <cell r="C1439" t="str">
            <v>UN</v>
          </cell>
          <cell r="D1439">
            <v>570.58000000000004</v>
          </cell>
        </row>
        <row r="1440">
          <cell r="A1440">
            <v>81923</v>
          </cell>
          <cell r="B1440" t="str">
            <v>VALV.RET.TIPO PORTIN.UNICA SIM. F0F0 PN 16 DN 100</v>
          </cell>
          <cell r="C1440" t="str">
            <v>UN</v>
          </cell>
          <cell r="D1440">
            <v>659.33</v>
          </cell>
        </row>
        <row r="1441">
          <cell r="A1441">
            <v>81924</v>
          </cell>
          <cell r="B1441" t="str">
            <v>VALV.RET.TIPO PORTIN.UNICA SIM. F0F0 PN 16 DN 150</v>
          </cell>
          <cell r="C1441" t="str">
            <v>UN</v>
          </cell>
          <cell r="D1441">
            <v>906.19</v>
          </cell>
        </row>
        <row r="1442">
          <cell r="A1442">
            <v>81925</v>
          </cell>
          <cell r="B1442" t="str">
            <v>VALV.RET.TIPO PORTIN.UNICA SIM. F0F0 PN 16 DN 200</v>
          </cell>
          <cell r="C1442" t="str">
            <v>UN</v>
          </cell>
          <cell r="D1442">
            <v>1205.1099999999999</v>
          </cell>
        </row>
        <row r="1443">
          <cell r="A1443">
            <v>81926</v>
          </cell>
          <cell r="B1443" t="str">
            <v>VALV.RET.TIPO PORTIN.UNICA SIM. F0F0 PN 16 DN 250</v>
          </cell>
          <cell r="C1443" t="str">
            <v>UN</v>
          </cell>
          <cell r="D1443">
            <v>1702.34</v>
          </cell>
        </row>
        <row r="1444">
          <cell r="A1444">
            <v>81927</v>
          </cell>
          <cell r="B1444" t="str">
            <v>VALV.RET.TIPO PORTIN.UNICA SIM. F0F0 PN 16 DN 300</v>
          </cell>
          <cell r="C1444" t="str">
            <v>UN</v>
          </cell>
          <cell r="D1444">
            <v>2078.71</v>
          </cell>
        </row>
        <row r="1445">
          <cell r="A1445">
            <v>81928</v>
          </cell>
          <cell r="B1445" t="str">
            <v>VALV.RET.TP.PORT.UNICA C/BY-PASS F0F0 PN 10 DN 50</v>
          </cell>
          <cell r="C1445" t="str">
            <v>UN</v>
          </cell>
          <cell r="D1445">
            <v>723.41</v>
          </cell>
        </row>
        <row r="1446">
          <cell r="A1446">
            <v>81929</v>
          </cell>
          <cell r="B1446" t="str">
            <v>VALV.RET.TP.PORT.UNICA C/BY-PASS F0F0 PN 10 DN 75</v>
          </cell>
          <cell r="C1446" t="str">
            <v>UN</v>
          </cell>
          <cell r="D1446">
            <v>803.2</v>
          </cell>
        </row>
        <row r="1447">
          <cell r="A1447">
            <v>81930</v>
          </cell>
          <cell r="B1447" t="str">
            <v>VALV.RET.TP.PORT.UNICA C/BY-PASS F0F0 PN 10 DN 100</v>
          </cell>
          <cell r="C1447" t="str">
            <v>UN</v>
          </cell>
          <cell r="D1447">
            <v>913.91</v>
          </cell>
        </row>
        <row r="1448">
          <cell r="A1448">
            <v>81931</v>
          </cell>
          <cell r="B1448" t="str">
            <v>VALV.RET.TP.PORT.UNICA C/BY-PASS F0F0 PN 10 DN 150</v>
          </cell>
          <cell r="C1448" t="str">
            <v>UN</v>
          </cell>
          <cell r="D1448">
            <v>1229.56</v>
          </cell>
        </row>
        <row r="1449">
          <cell r="A1449">
            <v>81932</v>
          </cell>
          <cell r="B1449" t="str">
            <v>VALV.RET.TP.PORT.UNICA C/BY-PASS F0F0 PN 10 DN 200</v>
          </cell>
          <cell r="C1449" t="str">
            <v>UN</v>
          </cell>
          <cell r="D1449">
            <v>1563.22</v>
          </cell>
        </row>
        <row r="1450">
          <cell r="A1450">
            <v>81933</v>
          </cell>
          <cell r="B1450" t="str">
            <v>VALV.RET.TP.PORT.UNICA C/BY-PASS F0F0 PN 10 DN 250</v>
          </cell>
          <cell r="C1450" t="str">
            <v>UN</v>
          </cell>
          <cell r="D1450">
            <v>2095.04</v>
          </cell>
        </row>
        <row r="1451">
          <cell r="A1451">
            <v>81934</v>
          </cell>
          <cell r="B1451" t="str">
            <v>VALV.RET.TP.PORT.UNICA C/BY-PASS F0F0 PN 10 DN 300</v>
          </cell>
          <cell r="C1451" t="str">
            <v>UN</v>
          </cell>
          <cell r="D1451">
            <v>2546.8000000000002</v>
          </cell>
        </row>
        <row r="1452">
          <cell r="A1452">
            <v>81935</v>
          </cell>
          <cell r="B1452" t="str">
            <v>VALV.RET.TP.PORT.UNICA C/BY-PASS F0F0 PN 10 DN 400</v>
          </cell>
          <cell r="C1452" t="str">
            <v>UN</v>
          </cell>
          <cell r="D1452">
            <v>4849.74</v>
          </cell>
        </row>
        <row r="1453">
          <cell r="A1453">
            <v>81936</v>
          </cell>
          <cell r="B1453" t="str">
            <v>VALV.RET.TP.PORT.UNICA C/BY-PASS F0F0 PN 10 DN 500</v>
          </cell>
          <cell r="C1453" t="str">
            <v>UN</v>
          </cell>
          <cell r="D1453">
            <v>6944.34</v>
          </cell>
        </row>
        <row r="1454">
          <cell r="A1454">
            <v>81937</v>
          </cell>
          <cell r="B1454" t="str">
            <v>VALV.RET.TP.PORT.UNICA C/BY-PASS F0F0 PN 10 DN 600</v>
          </cell>
          <cell r="C1454" t="str">
            <v>UN</v>
          </cell>
          <cell r="D1454">
            <v>10841.91</v>
          </cell>
        </row>
        <row r="1455">
          <cell r="A1455">
            <v>81938</v>
          </cell>
          <cell r="B1455" t="str">
            <v>VALV.RET.TP.PORT.UNICA C/BY-PASS F0F0 PN 16 DN 50</v>
          </cell>
          <cell r="C1455" t="str">
            <v>UN</v>
          </cell>
          <cell r="D1455">
            <v>723.41</v>
          </cell>
        </row>
        <row r="1456">
          <cell r="A1456">
            <v>81939</v>
          </cell>
          <cell r="B1456" t="str">
            <v>VALV.RET.TP.PORT.UNICA C/BY-PASS F0F0 PN 16 DN 75</v>
          </cell>
          <cell r="C1456" t="str">
            <v>UN</v>
          </cell>
          <cell r="D1456">
            <v>803.2</v>
          </cell>
        </row>
        <row r="1457">
          <cell r="A1457">
            <v>81940</v>
          </cell>
          <cell r="B1457" t="str">
            <v>VALV.RET.TP.PORT.UNICA C/BY-PASS F0F0 PN 16 DN 100</v>
          </cell>
          <cell r="C1457" t="str">
            <v>UN</v>
          </cell>
          <cell r="D1457">
            <v>913.91</v>
          </cell>
        </row>
        <row r="1458">
          <cell r="A1458">
            <v>81941</v>
          </cell>
          <cell r="B1458" t="str">
            <v>VALV.RET.TP.PORT.UNICA C/BY-PASS F0F0 PN 16 DN 150</v>
          </cell>
          <cell r="C1458" t="str">
            <v>UN</v>
          </cell>
          <cell r="D1458">
            <v>1229.56</v>
          </cell>
        </row>
        <row r="1459">
          <cell r="A1459">
            <v>81942</v>
          </cell>
          <cell r="B1459" t="str">
            <v>VALV.RET.TP.PORT.UNICA C/BY-PASS F0F0 PN 16 DN 200</v>
          </cell>
          <cell r="C1459" t="str">
            <v>UN</v>
          </cell>
          <cell r="D1459">
            <v>1563.22</v>
          </cell>
        </row>
        <row r="1460">
          <cell r="A1460">
            <v>81943</v>
          </cell>
          <cell r="B1460" t="str">
            <v>VALV.RET.TP.PORT.UNICA C/BY-PASS F0F0 PN 16 DN 250</v>
          </cell>
          <cell r="C1460" t="str">
            <v>UN</v>
          </cell>
          <cell r="D1460">
            <v>2095.04</v>
          </cell>
        </row>
        <row r="1461">
          <cell r="A1461">
            <v>81944</v>
          </cell>
          <cell r="B1461" t="str">
            <v>VALV.RET.TP.PORT.UNICA C/BY-PASS F0F0 PN 16 DN 300</v>
          </cell>
          <cell r="C1461" t="str">
            <v>UN</v>
          </cell>
          <cell r="D1461">
            <v>2546.8000000000002</v>
          </cell>
        </row>
        <row r="1462">
          <cell r="A1462">
            <v>81945</v>
          </cell>
          <cell r="B1462" t="str">
            <v>COMPORTA C/SENT. DUPLO DE FLUXO CIRC. F0F0 DN 200</v>
          </cell>
          <cell r="C1462" t="str">
            <v>UN</v>
          </cell>
          <cell r="D1462">
            <v>894.84</v>
          </cell>
        </row>
        <row r="1463">
          <cell r="A1463">
            <v>81946</v>
          </cell>
          <cell r="B1463" t="str">
            <v>COMPORTA C/SENT. DUPLO DE FLUXO CIRC. F0F0 DN 300</v>
          </cell>
          <cell r="C1463" t="str">
            <v>UN</v>
          </cell>
          <cell r="D1463">
            <v>1193.95</v>
          </cell>
        </row>
        <row r="1464">
          <cell r="A1464">
            <v>81947</v>
          </cell>
          <cell r="B1464" t="str">
            <v>COMPORTA C/SENT. DUPLO DE FLUXO CIRC. F0F0 DN 400</v>
          </cell>
          <cell r="C1464" t="str">
            <v>UN</v>
          </cell>
          <cell r="D1464">
            <v>2214.12</v>
          </cell>
        </row>
        <row r="1465">
          <cell r="A1465">
            <v>81948</v>
          </cell>
          <cell r="B1465" t="str">
            <v>COMPORTA C/SENT. DUPLO DE FLUXO CIRC. F0F0 DN 500</v>
          </cell>
          <cell r="C1465" t="str">
            <v>UN</v>
          </cell>
          <cell r="D1465">
            <v>2846.93</v>
          </cell>
        </row>
        <row r="1466">
          <cell r="A1466">
            <v>81949</v>
          </cell>
          <cell r="B1466" t="str">
            <v>COMPORTA C/SENT. DUPLO DE FLUXO CIRC. F0F0 DN 600</v>
          </cell>
          <cell r="C1466" t="str">
            <v>UN</v>
          </cell>
          <cell r="D1466">
            <v>3941.06</v>
          </cell>
        </row>
        <row r="1467">
          <cell r="A1467">
            <v>81950</v>
          </cell>
          <cell r="B1467" t="str">
            <v>COMPORTA C/SENT. DUPLO DE FLUXO CIRC. F0F0 DN 700</v>
          </cell>
          <cell r="C1467" t="str">
            <v>UN</v>
          </cell>
          <cell r="D1467">
            <v>4912.57</v>
          </cell>
        </row>
        <row r="1468">
          <cell r="A1468">
            <v>81951</v>
          </cell>
          <cell r="B1468" t="str">
            <v>COMPORTA C/SENT. DUPLO DE FLUXO CIRC. F0F0 DN 800</v>
          </cell>
          <cell r="C1468" t="str">
            <v>UN</v>
          </cell>
          <cell r="D1468">
            <v>5937.5</v>
          </cell>
        </row>
        <row r="1469">
          <cell r="A1469">
            <v>81952</v>
          </cell>
          <cell r="B1469" t="str">
            <v>COMPORTA C/SENT. DUPLO DE FLUXO CIRC. F0F0 DN 900</v>
          </cell>
          <cell r="C1469" t="str">
            <v>UN</v>
          </cell>
          <cell r="D1469">
            <v>6867.58</v>
          </cell>
        </row>
        <row r="1470">
          <cell r="A1470">
            <v>81953</v>
          </cell>
          <cell r="B1470" t="str">
            <v>COMPORTA C/SENT. DUPLO DE FLUXO CURC. F0F0 DN 1000</v>
          </cell>
          <cell r="C1470" t="str">
            <v>UN</v>
          </cell>
          <cell r="D1470">
            <v>7987.69</v>
          </cell>
        </row>
        <row r="1471">
          <cell r="A1471">
            <v>81954</v>
          </cell>
          <cell r="B1471" t="str">
            <v>COMPORTA C/SENT. DUPLO DE FLUXO CIRC. F0F0 DN 1200</v>
          </cell>
          <cell r="C1471" t="str">
            <v>UN</v>
          </cell>
          <cell r="D1471">
            <v>10603.24</v>
          </cell>
        </row>
        <row r="1472">
          <cell r="A1472">
            <v>81955</v>
          </cell>
          <cell r="B1472" t="str">
            <v>COMPORTA C/SENT. DUPLO DE FLUXO CIRC. F0F0 DN 1400</v>
          </cell>
          <cell r="C1472" t="str">
            <v>UN</v>
          </cell>
          <cell r="D1472">
            <v>0</v>
          </cell>
        </row>
        <row r="1473">
          <cell r="A1473">
            <v>81956</v>
          </cell>
          <cell r="B1473" t="str">
            <v>COMPORTA C/SENT.DUP.FLUXO QUAD.F0F0 DN 200 X 200</v>
          </cell>
          <cell r="C1473" t="str">
            <v>UN</v>
          </cell>
          <cell r="D1473">
            <v>2385.6799999999998</v>
          </cell>
        </row>
        <row r="1474">
          <cell r="A1474">
            <v>81957</v>
          </cell>
          <cell r="B1474" t="str">
            <v>COMPORTA C/SENT.DUP.FLUXO QUAD.F0F0 DN 300 X 300</v>
          </cell>
          <cell r="C1474" t="str">
            <v>UN</v>
          </cell>
          <cell r="D1474">
            <v>5953.61</v>
          </cell>
        </row>
        <row r="1475">
          <cell r="A1475">
            <v>81958</v>
          </cell>
          <cell r="B1475" t="str">
            <v>COMPORTA C/SENT.DUP.FLUXO QUAD.F0F0 DN 400 X 400</v>
          </cell>
          <cell r="C1475" t="str">
            <v>UN</v>
          </cell>
          <cell r="D1475">
            <v>6696.77</v>
          </cell>
        </row>
        <row r="1476">
          <cell r="A1476">
            <v>81959</v>
          </cell>
          <cell r="B1476" t="str">
            <v>COMPORTA C/SENT.DUP.FLUXO QUAD.F0F0 DN 500 X 500</v>
          </cell>
          <cell r="C1476" t="str">
            <v>UN</v>
          </cell>
          <cell r="D1476">
            <v>8905.32</v>
          </cell>
        </row>
        <row r="1477">
          <cell r="A1477">
            <v>81960</v>
          </cell>
          <cell r="B1477" t="str">
            <v>COMPORTA C/SENT.DUP.FLUXO QUAD.F0F0 DN 600 X 600</v>
          </cell>
          <cell r="C1477" t="str">
            <v>UN</v>
          </cell>
          <cell r="D1477">
            <v>11928.26</v>
          </cell>
        </row>
        <row r="1478">
          <cell r="A1478">
            <v>81961</v>
          </cell>
          <cell r="B1478" t="str">
            <v>COMPORTA C/SENT.DUP.FLUXO QUAD.F0F0 DN 700 X 700</v>
          </cell>
          <cell r="C1478" t="str">
            <v>UN</v>
          </cell>
          <cell r="D1478">
            <v>14035.15</v>
          </cell>
        </row>
        <row r="1479">
          <cell r="A1479">
            <v>81962</v>
          </cell>
          <cell r="B1479" t="str">
            <v>COMPORTA C/SENT.DUP.FLUXO QUAD.F0F0 DN 800 X 800</v>
          </cell>
          <cell r="C1479" t="str">
            <v>UN</v>
          </cell>
          <cell r="D1479">
            <v>16721.89</v>
          </cell>
        </row>
        <row r="1480">
          <cell r="A1480">
            <v>81963</v>
          </cell>
          <cell r="B1480" t="str">
            <v>COMPORTA C/SENT.DUP.FLUXO QUAD.F0F0 DN 900 X 900</v>
          </cell>
          <cell r="C1480" t="str">
            <v>UN</v>
          </cell>
          <cell r="D1480">
            <v>18987.14</v>
          </cell>
        </row>
        <row r="1481">
          <cell r="A1481">
            <v>81964</v>
          </cell>
          <cell r="B1481" t="str">
            <v>COMPORTA C/SENT.DUP.FLUXO QUAD.F0F0 DN 1000X1000</v>
          </cell>
          <cell r="C1481" t="str">
            <v>UN</v>
          </cell>
          <cell r="D1481">
            <v>24380.71</v>
          </cell>
        </row>
        <row r="1482">
          <cell r="A1482">
            <v>81965</v>
          </cell>
          <cell r="B1482" t="str">
            <v>COMPORTA C/SENT.DUP.FLUXO QUAD.F0F0 DN 1200X1200</v>
          </cell>
          <cell r="C1482" t="str">
            <v>UN</v>
          </cell>
          <cell r="D1482">
            <v>26928.97</v>
          </cell>
        </row>
        <row r="1483">
          <cell r="A1483">
            <v>81966</v>
          </cell>
          <cell r="B1483" t="str">
            <v>COMPORTA C/SENT.DUP.FLUXO QUAD.F0F0 DN 1400X1400</v>
          </cell>
          <cell r="C1483" t="str">
            <v>UN</v>
          </cell>
          <cell r="D1483">
            <v>31544.15</v>
          </cell>
        </row>
        <row r="1484">
          <cell r="A1484">
            <v>81967</v>
          </cell>
          <cell r="B1484" t="str">
            <v>COMPORTA C/SENT.UNICO DE FLUXO CIRC.F0F0 DN 200</v>
          </cell>
          <cell r="C1484" t="str">
            <v>UN</v>
          </cell>
          <cell r="D1484">
            <v>894.84</v>
          </cell>
        </row>
        <row r="1485">
          <cell r="A1485">
            <v>81968</v>
          </cell>
          <cell r="B1485" t="str">
            <v>COMPORTA C/SENT. UNICO DE FLUXO CIRC.F0F0 DN 300</v>
          </cell>
          <cell r="C1485" t="str">
            <v>UN</v>
          </cell>
          <cell r="D1485">
            <v>1193.95</v>
          </cell>
        </row>
        <row r="1486">
          <cell r="A1486">
            <v>81969</v>
          </cell>
          <cell r="B1486" t="str">
            <v>COMPORTA C/SENT. UNICO DE FLUXO CIRC.F0F0 DN 400</v>
          </cell>
          <cell r="C1486" t="str">
            <v>UN</v>
          </cell>
          <cell r="D1486">
            <v>2214.12</v>
          </cell>
        </row>
        <row r="1487">
          <cell r="A1487">
            <v>81970</v>
          </cell>
          <cell r="B1487" t="str">
            <v>COMPORTA C/SENT. UNICO DE FLUXO CIRC.F0F0 DN 500</v>
          </cell>
          <cell r="C1487" t="str">
            <v>UN</v>
          </cell>
          <cell r="D1487">
            <v>2846.93</v>
          </cell>
        </row>
        <row r="1488">
          <cell r="A1488">
            <v>81971</v>
          </cell>
          <cell r="B1488" t="str">
            <v>COMPORTA C/SENT. UNICO DE FLUXO CIRC.F0F0 DN 600</v>
          </cell>
          <cell r="C1488" t="str">
            <v>UN</v>
          </cell>
          <cell r="D1488">
            <v>3941.06</v>
          </cell>
        </row>
        <row r="1489">
          <cell r="A1489">
            <v>81972</v>
          </cell>
          <cell r="B1489" t="str">
            <v>COMPORTA C/SENT. UNICO DE FLUXO CIRC.F0F0 DN 700</v>
          </cell>
          <cell r="C1489" t="str">
            <v>UN</v>
          </cell>
          <cell r="D1489">
            <v>4912.57</v>
          </cell>
        </row>
        <row r="1490">
          <cell r="A1490">
            <v>81973</v>
          </cell>
          <cell r="B1490" t="str">
            <v>COMPORTA C/SENT. UNICO DE FLUXO CIRC.F0F0 DN 800</v>
          </cell>
          <cell r="C1490" t="str">
            <v>UN</v>
          </cell>
          <cell r="D1490">
            <v>5937.5</v>
          </cell>
        </row>
        <row r="1491">
          <cell r="A1491">
            <v>81974</v>
          </cell>
          <cell r="B1491" t="str">
            <v>COMPORTA C/SENT. UNICO DE FLUXO CIRC.F0F0 DN 900</v>
          </cell>
          <cell r="C1491" t="str">
            <v>UN</v>
          </cell>
          <cell r="D1491">
            <v>6867.5</v>
          </cell>
        </row>
        <row r="1492">
          <cell r="A1492">
            <v>81975</v>
          </cell>
          <cell r="B1492" t="str">
            <v>COMPORTA C/SENT. UNICO DE FLUXO CIRC.F0F0 DN 1000</v>
          </cell>
          <cell r="C1492" t="str">
            <v>UN</v>
          </cell>
          <cell r="D1492">
            <v>7987.69</v>
          </cell>
        </row>
        <row r="1493">
          <cell r="A1493">
            <v>81976</v>
          </cell>
          <cell r="B1493" t="str">
            <v>COMPORTA C/SENT. UNICO DE FLUXO CIRC.F0F0 DN 1200</v>
          </cell>
          <cell r="C1493" t="str">
            <v>UN</v>
          </cell>
          <cell r="D1493">
            <v>10603.24</v>
          </cell>
        </row>
        <row r="1494">
          <cell r="A1494">
            <v>81977</v>
          </cell>
          <cell r="B1494" t="str">
            <v>COMPORTA C/SENT. UNICO DE FLUXO QUAD.F0F0 DN 200</v>
          </cell>
          <cell r="C1494" t="str">
            <v>UN</v>
          </cell>
          <cell r="D1494">
            <v>1244.6199999999999</v>
          </cell>
        </row>
        <row r="1495">
          <cell r="A1495">
            <v>81978</v>
          </cell>
          <cell r="B1495" t="str">
            <v>COMPORTA C/SENT. UNICO DE FLUXO QUAD.F0F0 DN 300</v>
          </cell>
          <cell r="C1495" t="str">
            <v>UN</v>
          </cell>
          <cell r="D1495">
            <v>1576.96</v>
          </cell>
        </row>
        <row r="1496">
          <cell r="A1496">
            <v>81979</v>
          </cell>
          <cell r="B1496" t="str">
            <v>COMPORTA C/SENT. UNICO DE FLUXO QUAD.F0F0 DN 400</v>
          </cell>
          <cell r="C1496" t="str">
            <v>UN</v>
          </cell>
          <cell r="D1496">
            <v>2347.4</v>
          </cell>
        </row>
        <row r="1497">
          <cell r="A1497">
            <v>81980</v>
          </cell>
          <cell r="B1497" t="str">
            <v>COMPORTA C/SENT. UNICO DE FLUXO QUAD.F0F0 DN 500</v>
          </cell>
          <cell r="C1497" t="str">
            <v>UN</v>
          </cell>
          <cell r="D1497">
            <v>3451.74</v>
          </cell>
        </row>
        <row r="1498">
          <cell r="A1498">
            <v>81981</v>
          </cell>
          <cell r="B1498" t="str">
            <v>COMPORTA C/SENT. UNICO DE FLUXO QUAD.F0F0 DN 600</v>
          </cell>
          <cell r="C1498" t="str">
            <v>UN</v>
          </cell>
          <cell r="D1498">
            <v>4090.28</v>
          </cell>
        </row>
        <row r="1499">
          <cell r="A1499">
            <v>81982</v>
          </cell>
          <cell r="B1499" t="str">
            <v>COMPORTA C/SENT. UNICO DE FLUXO QUAD.F0F0 DN 700</v>
          </cell>
          <cell r="C1499" t="str">
            <v>UN</v>
          </cell>
          <cell r="D1499">
            <v>5186.5200000000004</v>
          </cell>
        </row>
        <row r="1500">
          <cell r="A1500">
            <v>81983</v>
          </cell>
          <cell r="B1500" t="str">
            <v>COMPORTA C/SENT. UNICO DE FLUXO QUAD.F0F0 DN 800</v>
          </cell>
          <cell r="C1500" t="str">
            <v>UN</v>
          </cell>
          <cell r="D1500">
            <v>5921.58</v>
          </cell>
        </row>
        <row r="1501">
          <cell r="A1501">
            <v>81984</v>
          </cell>
          <cell r="B1501" t="str">
            <v>COMPORTA C/SENT. UNICO DE FLUXO QUAD.F0F0 DN 900</v>
          </cell>
          <cell r="C1501" t="str">
            <v>UN</v>
          </cell>
          <cell r="D1501">
            <v>6780.61</v>
          </cell>
        </row>
        <row r="1502">
          <cell r="A1502">
            <v>81985</v>
          </cell>
          <cell r="B1502" t="str">
            <v>COMPORTA C/SENT. UNICO DE FLUXO QUAD.F0F0 DN 1000</v>
          </cell>
          <cell r="C1502" t="str">
            <v>UN</v>
          </cell>
          <cell r="D1502">
            <v>7693.81</v>
          </cell>
        </row>
        <row r="1503">
          <cell r="A1503">
            <v>81986</v>
          </cell>
          <cell r="B1503" t="str">
            <v>ADUFA DE PAREDE F0F0 COM PONTA DN 75</v>
          </cell>
          <cell r="C1503" t="str">
            <v>UN</v>
          </cell>
          <cell r="D1503">
            <v>717.76</v>
          </cell>
        </row>
        <row r="1504">
          <cell r="A1504">
            <v>81987</v>
          </cell>
          <cell r="B1504" t="str">
            <v>ADUFA DE PAREDE F0F0 COM PONTA DN 100</v>
          </cell>
          <cell r="C1504" t="str">
            <v>UN</v>
          </cell>
          <cell r="D1504">
            <v>837.53</v>
          </cell>
        </row>
        <row r="1505">
          <cell r="A1505">
            <v>81988</v>
          </cell>
          <cell r="B1505" t="str">
            <v>ADUFA DE PAREDE F0F0 COM PONTA DN 150</v>
          </cell>
          <cell r="C1505" t="str">
            <v>UN</v>
          </cell>
          <cell r="D1505">
            <v>997.83</v>
          </cell>
        </row>
        <row r="1506">
          <cell r="A1506">
            <v>81989</v>
          </cell>
          <cell r="B1506" t="str">
            <v>ADUFA DE PAREDE F0F0 COM PONTA DN 200</v>
          </cell>
          <cell r="C1506" t="str">
            <v>UN</v>
          </cell>
          <cell r="D1506">
            <v>1210.32</v>
          </cell>
        </row>
        <row r="1507">
          <cell r="A1507">
            <v>81990</v>
          </cell>
          <cell r="B1507" t="str">
            <v>ADUFA DE PAREDE F0F0 COM PONTA DN 250</v>
          </cell>
          <cell r="C1507" t="str">
            <v>UN</v>
          </cell>
          <cell r="D1507">
            <v>1591.45</v>
          </cell>
        </row>
        <row r="1508">
          <cell r="A1508">
            <v>81991</v>
          </cell>
          <cell r="B1508" t="str">
            <v>ADUFA DE PAREDE F0F0 COM PONTA DN 300</v>
          </cell>
          <cell r="C1508" t="str">
            <v>UN</v>
          </cell>
          <cell r="D1508">
            <v>1850.07</v>
          </cell>
        </row>
        <row r="1509">
          <cell r="A1509">
            <v>81992</v>
          </cell>
          <cell r="B1509" t="str">
            <v>ADUFA DE PAREDE F0F0 COM PONTA DN 400</v>
          </cell>
          <cell r="C1509" t="str">
            <v>UN</v>
          </cell>
          <cell r="D1509">
            <v>3138.99</v>
          </cell>
        </row>
        <row r="1510">
          <cell r="A1510">
            <v>81993</v>
          </cell>
          <cell r="B1510" t="str">
            <v>ADUFA DE PAREDE F0F0 COM PONTA DN 500</v>
          </cell>
          <cell r="C1510" t="str">
            <v>UN</v>
          </cell>
          <cell r="D1510">
            <v>3937.77</v>
          </cell>
        </row>
        <row r="1511">
          <cell r="A1511">
            <v>81994</v>
          </cell>
          <cell r="B1511" t="str">
            <v>ADUFA DE PAREDE F0F0 COM PONTA DN 600</v>
          </cell>
          <cell r="C1511" t="str">
            <v>UN</v>
          </cell>
          <cell r="D1511">
            <v>5569.25</v>
          </cell>
        </row>
        <row r="1512">
          <cell r="A1512">
            <v>81995</v>
          </cell>
          <cell r="B1512" t="str">
            <v>ADUFA DE PAREDE F0F0 C/FLANGES PN 10 DN 75</v>
          </cell>
          <cell r="C1512" t="str">
            <v>UN</v>
          </cell>
          <cell r="D1512">
            <v>659.51</v>
          </cell>
        </row>
        <row r="1513">
          <cell r="A1513">
            <v>81996</v>
          </cell>
          <cell r="B1513" t="str">
            <v>ADUFA DE PAREDE F0F0 C/FLANGES PN 10 DN 100</v>
          </cell>
          <cell r="C1513" t="str">
            <v>UN</v>
          </cell>
          <cell r="D1513">
            <v>732.49</v>
          </cell>
        </row>
        <row r="1514">
          <cell r="A1514">
            <v>81997</v>
          </cell>
          <cell r="B1514" t="str">
            <v>ADUFA DE PAREDE F0F0 C/FLANGES PN 10 DN 150</v>
          </cell>
          <cell r="C1514" t="str">
            <v>UN</v>
          </cell>
          <cell r="D1514">
            <v>896.54</v>
          </cell>
        </row>
        <row r="1515">
          <cell r="A1515">
            <v>81998</v>
          </cell>
          <cell r="B1515" t="str">
            <v>ADUFA DE PAREDE F0F0 C/FLANGES PN 10 DN 200</v>
          </cell>
          <cell r="C1515" t="str">
            <v>UN</v>
          </cell>
          <cell r="D1515">
            <v>1050.8599999999999</v>
          </cell>
        </row>
        <row r="1516">
          <cell r="A1516">
            <v>81999</v>
          </cell>
          <cell r="B1516" t="str">
            <v>ADUFA DE PAREDE F0F0 C/FLANGES PN 10 DN 250</v>
          </cell>
          <cell r="C1516" t="str">
            <v>UN</v>
          </cell>
          <cell r="D1516">
            <v>1402.46</v>
          </cell>
        </row>
        <row r="1517">
          <cell r="A1517">
            <v>82001</v>
          </cell>
          <cell r="B1517" t="str">
            <v>ADUFA DE PAREDE F0F0 C/FLANGES PN 10 DN 300</v>
          </cell>
          <cell r="C1517" t="str">
            <v>UN</v>
          </cell>
          <cell r="D1517">
            <v>1573.22</v>
          </cell>
        </row>
        <row r="1518">
          <cell r="A1518">
            <v>82002</v>
          </cell>
          <cell r="B1518" t="str">
            <v>ADUFA DE PAREDE F0F0 C/FLANGES PN 10 DN 400</v>
          </cell>
          <cell r="C1518" t="str">
            <v>UN</v>
          </cell>
          <cell r="D1518">
            <v>2666.12</v>
          </cell>
        </row>
        <row r="1519">
          <cell r="A1519">
            <v>82003</v>
          </cell>
          <cell r="B1519" t="str">
            <v>ADUFA DE PAREDE F0F0 C/FLANGES PN 10 DN 500</v>
          </cell>
          <cell r="C1519" t="str">
            <v>UN</v>
          </cell>
          <cell r="D1519">
            <v>3359.47</v>
          </cell>
        </row>
        <row r="1520">
          <cell r="A1520">
            <v>82004</v>
          </cell>
          <cell r="B1520" t="str">
            <v>ADUFA DE PAREDE F0F0 C/FLANGES PN 10 DN 600</v>
          </cell>
          <cell r="C1520" t="str">
            <v>UN</v>
          </cell>
          <cell r="D1520">
            <v>4699.33</v>
          </cell>
        </row>
        <row r="1521">
          <cell r="A1521">
            <v>82005</v>
          </cell>
          <cell r="B1521" t="str">
            <v>ADUFA DE FUNDO SIMPLES F0F0 PN 10 DN 100</v>
          </cell>
          <cell r="C1521" t="str">
            <v>UN</v>
          </cell>
          <cell r="D1521">
            <v>1039.52</v>
          </cell>
        </row>
        <row r="1522">
          <cell r="A1522">
            <v>82006</v>
          </cell>
          <cell r="B1522" t="str">
            <v>ADUFA DE FUNDO SIMPLES F0F0 PN 10 DN 150</v>
          </cell>
          <cell r="C1522" t="str">
            <v>UN</v>
          </cell>
          <cell r="D1522">
            <v>1241.42</v>
          </cell>
        </row>
        <row r="1523">
          <cell r="A1523">
            <v>82007</v>
          </cell>
          <cell r="B1523" t="str">
            <v>ADUFA DE FUNDO SIMPLES F0F0 PN 10 DN 200</v>
          </cell>
          <cell r="C1523" t="str">
            <v>UN</v>
          </cell>
          <cell r="D1523">
            <v>1428.25</v>
          </cell>
        </row>
        <row r="1524">
          <cell r="A1524">
            <v>82008</v>
          </cell>
          <cell r="B1524" t="str">
            <v>ADUFA DE FUNDO SIMPLES F0F0 PN 10 DN 250</v>
          </cell>
          <cell r="C1524" t="str">
            <v>UN</v>
          </cell>
          <cell r="D1524">
            <v>1698.68</v>
          </cell>
        </row>
        <row r="1525">
          <cell r="A1525">
            <v>82009</v>
          </cell>
          <cell r="B1525" t="str">
            <v>ADUFA DE FUNDO SIMPLES F0F0 PN 10 DN 300</v>
          </cell>
          <cell r="C1525" t="str">
            <v>UN</v>
          </cell>
          <cell r="D1525">
            <v>1933.58</v>
          </cell>
        </row>
        <row r="1526">
          <cell r="A1526">
            <v>82010</v>
          </cell>
          <cell r="B1526" t="str">
            <v>ADUFA DE FUNDO SIMPLES F0F0 PN 10 DN 400</v>
          </cell>
          <cell r="C1526" t="str">
            <v>UN</v>
          </cell>
          <cell r="D1526">
            <v>2808.37</v>
          </cell>
        </row>
        <row r="1527">
          <cell r="A1527">
            <v>82011</v>
          </cell>
          <cell r="B1527" t="str">
            <v>ADUFA DE FUNDO C/CRIVO F0F0 PN 10 DN 100</v>
          </cell>
          <cell r="C1527" t="str">
            <v>UN</v>
          </cell>
          <cell r="D1527">
            <v>1159.3800000000001</v>
          </cell>
        </row>
        <row r="1528">
          <cell r="A1528">
            <v>82012</v>
          </cell>
          <cell r="B1528" t="str">
            <v>ADUFA DE FUNDO C/CRIVO F0F0 PN 10 DN 150</v>
          </cell>
          <cell r="C1528" t="str">
            <v>UN</v>
          </cell>
          <cell r="D1528">
            <v>1438.62</v>
          </cell>
        </row>
        <row r="1529">
          <cell r="A1529">
            <v>82013</v>
          </cell>
          <cell r="B1529" t="str">
            <v>ADUFA DE FUNDO C/CRIVO F0F0 PN 10 DN 200</v>
          </cell>
          <cell r="C1529" t="str">
            <v>UN</v>
          </cell>
          <cell r="D1529">
            <v>1652.55</v>
          </cell>
        </row>
        <row r="1530">
          <cell r="A1530">
            <v>82014</v>
          </cell>
          <cell r="B1530" t="str">
            <v>ADUFA DE FUNDO C/CRIVO F0F0 PN 10 DN 250</v>
          </cell>
          <cell r="C1530" t="str">
            <v>UN</v>
          </cell>
          <cell r="D1530">
            <v>1915.31</v>
          </cell>
        </row>
        <row r="1531">
          <cell r="A1531">
            <v>82015</v>
          </cell>
          <cell r="B1531" t="str">
            <v>ADUFA DE FUNDO C/CRIVO F0F0 PN 10 DN 300</v>
          </cell>
          <cell r="C1531" t="str">
            <v>UN</v>
          </cell>
          <cell r="D1531">
            <v>2083.7800000000002</v>
          </cell>
        </row>
        <row r="1532">
          <cell r="A1532">
            <v>82016</v>
          </cell>
          <cell r="B1532" t="str">
            <v>ADUFA DE FUNDO C/CRIVO F0F0 PN 10 DN 400</v>
          </cell>
          <cell r="C1532" t="str">
            <v>UN</v>
          </cell>
          <cell r="D1532">
            <v>3076.5</v>
          </cell>
        </row>
        <row r="1533">
          <cell r="A1533">
            <v>82017</v>
          </cell>
          <cell r="B1533" t="str">
            <v>ADUFA DE FUNDO C/CURVA F0F0 PN 10 DN 100</v>
          </cell>
          <cell r="C1533" t="str">
            <v>UN</v>
          </cell>
          <cell r="D1533">
            <v>1157.5999999999999</v>
          </cell>
        </row>
        <row r="1534">
          <cell r="A1534">
            <v>82018</v>
          </cell>
          <cell r="B1534" t="str">
            <v>ADUFA DE FUNDO C/CURVA F0F0 PN 10 DN 150</v>
          </cell>
          <cell r="C1534" t="str">
            <v>UN</v>
          </cell>
          <cell r="D1534">
            <v>1466.34</v>
          </cell>
        </row>
        <row r="1535">
          <cell r="A1535">
            <v>82019</v>
          </cell>
          <cell r="B1535" t="str">
            <v>ADUFA DE FUNDO C/CURVA F0F0 PN 10 DN 200</v>
          </cell>
          <cell r="C1535" t="str">
            <v>UN</v>
          </cell>
          <cell r="D1535">
            <v>1763.29</v>
          </cell>
        </row>
        <row r="1536">
          <cell r="A1536">
            <v>82020</v>
          </cell>
          <cell r="B1536" t="str">
            <v>ADUFA DE FUNDO C/CURVA F0F0 PN 10 DN 250</v>
          </cell>
          <cell r="C1536" t="str">
            <v>UN</v>
          </cell>
          <cell r="D1536">
            <v>1821.34</v>
          </cell>
        </row>
        <row r="1537">
          <cell r="A1537">
            <v>82021</v>
          </cell>
          <cell r="B1537" t="str">
            <v>ADUFA DE FUNDO C/CURVA F0F0 PN 10 DN 300</v>
          </cell>
          <cell r="C1537" t="str">
            <v>UN</v>
          </cell>
          <cell r="D1537">
            <v>2537.71</v>
          </cell>
        </row>
        <row r="1538">
          <cell r="A1538">
            <v>82022</v>
          </cell>
          <cell r="B1538" t="str">
            <v>ADUFA DE FUNDO C/CURVA F0F0 PN 10 DN 400</v>
          </cell>
          <cell r="C1538" t="str">
            <v>UN</v>
          </cell>
          <cell r="D1538">
            <v>4056.06</v>
          </cell>
        </row>
        <row r="1539">
          <cell r="A1539">
            <v>82023</v>
          </cell>
          <cell r="B1539" t="str">
            <v>ADUFA DE FUNDO C/CURVA F0F0 E CRIVO PN 10 DN 100</v>
          </cell>
          <cell r="C1539" t="str">
            <v>UN</v>
          </cell>
          <cell r="D1539">
            <v>1295.0999999999999</v>
          </cell>
        </row>
        <row r="1540">
          <cell r="A1540">
            <v>82024</v>
          </cell>
          <cell r="B1540" t="str">
            <v>ADUFA DE FUNDO C/CURVA F0F0 E CRIVO PN 10 DN 150</v>
          </cell>
          <cell r="C1540" t="str">
            <v>UN</v>
          </cell>
          <cell r="D1540">
            <v>1657.85</v>
          </cell>
        </row>
        <row r="1541">
          <cell r="A1541">
            <v>82025</v>
          </cell>
          <cell r="B1541" t="str">
            <v>ADUFA DE FUNDO C/CURVA F0F0 E CRIVO PN 10 DN 200</v>
          </cell>
          <cell r="C1541" t="str">
            <v>UN</v>
          </cell>
          <cell r="D1541">
            <v>1990.04</v>
          </cell>
        </row>
        <row r="1542">
          <cell r="A1542">
            <v>82026</v>
          </cell>
          <cell r="B1542" t="str">
            <v>ADUFA DE FUNDO C/CURVA F0F0 E CRIVO PN 10 DN 250</v>
          </cell>
          <cell r="C1542" t="str">
            <v>UN</v>
          </cell>
          <cell r="D1542">
            <v>2400.89</v>
          </cell>
        </row>
        <row r="1543">
          <cell r="A1543">
            <v>82027</v>
          </cell>
          <cell r="B1543" t="str">
            <v>ADUFA DE FUNDO C/CURVA F0F0 E CRIVO PN 10 DN 300</v>
          </cell>
          <cell r="C1543" t="str">
            <v>UN</v>
          </cell>
          <cell r="D1543">
            <v>2778.02</v>
          </cell>
        </row>
        <row r="1544">
          <cell r="A1544">
            <v>82028</v>
          </cell>
          <cell r="B1544" t="str">
            <v>ADUFA DE FUNDO C/CURVA F0F0 E CRIVO PN 10 DN 400</v>
          </cell>
          <cell r="C1544" t="str">
            <v>UN</v>
          </cell>
          <cell r="D1544">
            <v>4377.67</v>
          </cell>
        </row>
        <row r="1545">
          <cell r="A1545">
            <v>82029</v>
          </cell>
          <cell r="B1545" t="str">
            <v>JUNTA GIBAULT F0F0 DN 50</v>
          </cell>
          <cell r="C1545" t="str">
            <v>UN</v>
          </cell>
          <cell r="D1545">
            <v>48.41</v>
          </cell>
        </row>
        <row r="1546">
          <cell r="A1546">
            <v>82030</v>
          </cell>
          <cell r="B1546" t="str">
            <v>JUNTA GIBAULT F0F0 DN 75</v>
          </cell>
          <cell r="C1546" t="str">
            <v>UN</v>
          </cell>
          <cell r="D1546">
            <v>56.01</v>
          </cell>
        </row>
        <row r="1547">
          <cell r="A1547">
            <v>82031</v>
          </cell>
          <cell r="B1547" t="str">
            <v>JUNTA GIBAULT F0F0 DN 100</v>
          </cell>
          <cell r="C1547" t="str">
            <v>UN</v>
          </cell>
          <cell r="D1547">
            <v>69.010000000000005</v>
          </cell>
        </row>
        <row r="1548">
          <cell r="A1548">
            <v>82032</v>
          </cell>
          <cell r="B1548" t="str">
            <v>JUNTA GIBAULT F0F0 DN 150</v>
          </cell>
          <cell r="C1548" t="str">
            <v>UN</v>
          </cell>
          <cell r="D1548">
            <v>113.53</v>
          </cell>
        </row>
        <row r="1549">
          <cell r="A1549">
            <v>82033</v>
          </cell>
          <cell r="B1549" t="str">
            <v>JUNTA GIBAULT F0F0 DN 200</v>
          </cell>
          <cell r="C1549" t="str">
            <v>UN</v>
          </cell>
          <cell r="D1549">
            <v>199.95</v>
          </cell>
        </row>
        <row r="1550">
          <cell r="A1550">
            <v>82034</v>
          </cell>
          <cell r="B1550" t="str">
            <v>JUNTA GIBAULT F0F0 DN 250</v>
          </cell>
          <cell r="C1550" t="str">
            <v>UN</v>
          </cell>
          <cell r="D1550">
            <v>280.99</v>
          </cell>
        </row>
        <row r="1551">
          <cell r="A1551">
            <v>82035</v>
          </cell>
          <cell r="B1551" t="str">
            <v>JUNTA GIBAULT F0F0 DN 300</v>
          </cell>
          <cell r="C1551" t="str">
            <v>UN</v>
          </cell>
          <cell r="D1551">
            <v>293.32</v>
          </cell>
        </row>
        <row r="1552">
          <cell r="A1552">
            <v>82036</v>
          </cell>
          <cell r="B1552" t="str">
            <v>JUNTA GIBAULT F0F0 DN 400</v>
          </cell>
          <cell r="C1552" t="str">
            <v>UN</v>
          </cell>
          <cell r="D1552">
            <v>555.13</v>
          </cell>
        </row>
        <row r="1553">
          <cell r="A1553">
            <v>82037</v>
          </cell>
          <cell r="B1553" t="str">
            <v>JUNTA GIBAULT F0F0 DN 500</v>
          </cell>
          <cell r="C1553" t="str">
            <v>UN</v>
          </cell>
          <cell r="D1553">
            <v>685.12</v>
          </cell>
        </row>
        <row r="1554">
          <cell r="A1554">
            <v>82038</v>
          </cell>
          <cell r="B1554" t="str">
            <v>JUNTA GIBAULT F0F0 DN 600</v>
          </cell>
          <cell r="C1554" t="str">
            <v>UN</v>
          </cell>
          <cell r="D1554">
            <v>865.3</v>
          </cell>
        </row>
        <row r="1555">
          <cell r="A1555">
            <v>82039</v>
          </cell>
          <cell r="B1555" t="str">
            <v>LUVA BIPARTIDA F0F0 P/BOLSAS DN 200</v>
          </cell>
          <cell r="C1555" t="str">
            <v>UN</v>
          </cell>
          <cell r="D1555">
            <v>726.2</v>
          </cell>
        </row>
        <row r="1556">
          <cell r="A1556">
            <v>82040</v>
          </cell>
          <cell r="B1556" t="str">
            <v>LUVA BIPARTIDA F0F0 P/BOLSAS DN 250</v>
          </cell>
          <cell r="C1556" t="str">
            <v>UN</v>
          </cell>
          <cell r="D1556">
            <v>966.26</v>
          </cell>
        </row>
        <row r="1557">
          <cell r="A1557">
            <v>82041</v>
          </cell>
          <cell r="B1557" t="str">
            <v>LUVA BIPARTIDA F0F0 P/BOLSAS DN 300</v>
          </cell>
          <cell r="C1557" t="str">
            <v>UN</v>
          </cell>
          <cell r="D1557">
            <v>1050.27</v>
          </cell>
        </row>
        <row r="1558">
          <cell r="A1558">
            <v>82042</v>
          </cell>
          <cell r="B1558" t="str">
            <v>LUVA BIRPATIDA F0F0 P/BOLSAS DN 400</v>
          </cell>
          <cell r="C1558" t="str">
            <v>UN</v>
          </cell>
          <cell r="D1558">
            <v>1306.24</v>
          </cell>
        </row>
        <row r="1559">
          <cell r="A1559">
            <v>82043</v>
          </cell>
          <cell r="B1559" t="str">
            <v>LUVA BIPARTIDA F0F0 P/BOLSAS DN 500</v>
          </cell>
          <cell r="C1559" t="str">
            <v>UN</v>
          </cell>
          <cell r="D1559">
            <v>4126.3100000000004</v>
          </cell>
        </row>
        <row r="1560">
          <cell r="A1560">
            <v>82044</v>
          </cell>
          <cell r="B1560" t="str">
            <v>LUVA BIPARTIDA F0F0 P/BOLSAS DN 600</v>
          </cell>
          <cell r="C1560" t="str">
            <v>UN</v>
          </cell>
          <cell r="D1560">
            <v>4685.09</v>
          </cell>
        </row>
        <row r="1561">
          <cell r="A1561">
            <v>82045</v>
          </cell>
          <cell r="B1561" t="str">
            <v>LUVA BIPARTIDA F0F0 P/CORPOS CILINDRICOS DN 50</v>
          </cell>
          <cell r="C1561" t="str">
            <v>UN</v>
          </cell>
          <cell r="D1561">
            <v>221.68</v>
          </cell>
        </row>
        <row r="1562">
          <cell r="A1562">
            <v>82046</v>
          </cell>
          <cell r="B1562" t="str">
            <v>LUVA BIPARTIDA F0F0 P/CORPOS CILINDRICOS DN 75</v>
          </cell>
          <cell r="C1562" t="str">
            <v>UN</v>
          </cell>
          <cell r="D1562">
            <v>280.18</v>
          </cell>
        </row>
        <row r="1563">
          <cell r="A1563">
            <v>82047</v>
          </cell>
          <cell r="B1563" t="str">
            <v>LUVA BIRPATIDA F0F0 P/CORPOS CILINDRICOS DN 100</v>
          </cell>
          <cell r="C1563" t="str">
            <v>UN</v>
          </cell>
          <cell r="D1563">
            <v>305.32</v>
          </cell>
        </row>
        <row r="1564">
          <cell r="A1564">
            <v>82048</v>
          </cell>
          <cell r="B1564" t="str">
            <v>LUVA BIPARTIDA F0F0 P/CORPOS CILINDRICOS DN 150</v>
          </cell>
          <cell r="C1564" t="str">
            <v>UN</v>
          </cell>
          <cell r="D1564">
            <v>509.98</v>
          </cell>
        </row>
        <row r="1565">
          <cell r="A1565">
            <v>82049</v>
          </cell>
          <cell r="B1565" t="str">
            <v>LUVA BIPARTIDA F0F0 P/CORPOS CILINDRICOS DN 200</v>
          </cell>
          <cell r="C1565" t="str">
            <v>UN</v>
          </cell>
          <cell r="D1565">
            <v>732.43</v>
          </cell>
        </row>
        <row r="1566">
          <cell r="A1566">
            <v>82050</v>
          </cell>
          <cell r="B1566" t="str">
            <v>LUVA BIPARTIDA F0F0 P/CORPOS CILINDRICOS DN 250</v>
          </cell>
          <cell r="C1566" t="str">
            <v>UN</v>
          </cell>
          <cell r="D1566">
            <v>744.01</v>
          </cell>
        </row>
        <row r="1567">
          <cell r="A1567">
            <v>82051</v>
          </cell>
          <cell r="B1567" t="str">
            <v>LUVA BIPARTIDA F0F0 P/CORPOS CILINDRICOS DN 300</v>
          </cell>
          <cell r="C1567" t="str">
            <v>UN</v>
          </cell>
          <cell r="D1567">
            <v>916.84</v>
          </cell>
        </row>
        <row r="1568">
          <cell r="A1568">
            <v>82052</v>
          </cell>
          <cell r="B1568" t="str">
            <v>LUVA BIPARTIDA F0F0 P/CORPOS CILINDRICOS DN 400</v>
          </cell>
          <cell r="C1568" t="str">
            <v>UN</v>
          </cell>
          <cell r="D1568">
            <v>1382.29</v>
          </cell>
        </row>
        <row r="1569">
          <cell r="A1569">
            <v>82053</v>
          </cell>
          <cell r="B1569" t="str">
            <v>LUVA BIPARTIDA F0F0 P/CORPOS CILINDRICOS DN 500</v>
          </cell>
          <cell r="C1569" t="str">
            <v>UN</v>
          </cell>
          <cell r="D1569">
            <v>4129.57</v>
          </cell>
        </row>
        <row r="1570">
          <cell r="A1570">
            <v>82054</v>
          </cell>
          <cell r="B1570" t="str">
            <v>LUVA BIPARTIDA F0F0 P/CORPOS CILINDRICOS DN 600</v>
          </cell>
          <cell r="C1570" t="str">
            <v>UN</v>
          </cell>
          <cell r="D1570">
            <v>5162.93</v>
          </cell>
        </row>
        <row r="1571">
          <cell r="A1571">
            <v>82055</v>
          </cell>
          <cell r="B1571" t="str">
            <v>VOLANTE F0F0 NOS REGISTROS - VOL 34</v>
          </cell>
          <cell r="C1571" t="str">
            <v>UN</v>
          </cell>
          <cell r="D1571">
            <v>14.28</v>
          </cell>
        </row>
        <row r="1572">
          <cell r="A1572">
            <v>82056</v>
          </cell>
          <cell r="B1572" t="str">
            <v>VOLANTE F0F0 NOS REGISTROS - VOL 35</v>
          </cell>
          <cell r="C1572" t="str">
            <v>UN</v>
          </cell>
          <cell r="D1572">
            <v>22.62</v>
          </cell>
        </row>
        <row r="1573">
          <cell r="A1573">
            <v>82057</v>
          </cell>
          <cell r="B1573" t="str">
            <v>VOLANTE F0F0 NOS REGISTROS - VOL 36</v>
          </cell>
          <cell r="C1573" t="str">
            <v>UN</v>
          </cell>
          <cell r="D1573">
            <v>28.71</v>
          </cell>
        </row>
        <row r="1574">
          <cell r="A1574">
            <v>82058</v>
          </cell>
          <cell r="B1574" t="str">
            <v>VOLANTE F0F0 NOS REGISTROS - VOL 18</v>
          </cell>
          <cell r="C1574" t="str">
            <v>UN</v>
          </cell>
          <cell r="D1574">
            <v>57.11</v>
          </cell>
        </row>
        <row r="1575">
          <cell r="A1575">
            <v>82059</v>
          </cell>
          <cell r="B1575" t="str">
            <v>VOLANTE F0F0 NOS REGISTROS - VOL 21</v>
          </cell>
          <cell r="C1575" t="str">
            <v>UN</v>
          </cell>
          <cell r="D1575">
            <v>44.64</v>
          </cell>
        </row>
        <row r="1576">
          <cell r="A1576">
            <v>82060</v>
          </cell>
          <cell r="B1576" t="str">
            <v>VOLANTE F0F0 NOS REGISTROS - VOL 24</v>
          </cell>
          <cell r="C1576" t="str">
            <v>UN</v>
          </cell>
          <cell r="D1576">
            <v>199.72</v>
          </cell>
        </row>
        <row r="1577">
          <cell r="A1577">
            <v>82061</v>
          </cell>
          <cell r="B1577" t="str">
            <v>VOLANTE F0F0 NOS REGISTROS - VOL 25</v>
          </cell>
          <cell r="C1577" t="str">
            <v>UN</v>
          </cell>
          <cell r="D1577">
            <v>199.72</v>
          </cell>
        </row>
        <row r="1578">
          <cell r="A1578">
            <v>82062</v>
          </cell>
          <cell r="B1578" t="str">
            <v>VOLANTE F0F0 NOS REGISTROS - VOL 26</v>
          </cell>
          <cell r="C1578" t="str">
            <v>UN</v>
          </cell>
          <cell r="D1578">
            <v>199.72</v>
          </cell>
        </row>
        <row r="1579">
          <cell r="A1579">
            <v>82063</v>
          </cell>
          <cell r="B1579" t="str">
            <v>VOLANTE F0F0 NOS REGISTROS - VOL 27</v>
          </cell>
          <cell r="C1579" t="str">
            <v>UN</v>
          </cell>
          <cell r="D1579">
            <v>228.13</v>
          </cell>
        </row>
        <row r="1580">
          <cell r="A1580">
            <v>82064</v>
          </cell>
          <cell r="B1580" t="str">
            <v>VOLANTE F0F0 NAS ADUFAS DE PAREDE - VOL 4</v>
          </cell>
          <cell r="C1580" t="str">
            <v>UN</v>
          </cell>
          <cell r="D1580">
            <v>0</v>
          </cell>
        </row>
        <row r="1581">
          <cell r="A1581">
            <v>82065</v>
          </cell>
          <cell r="B1581" t="str">
            <v>VOLANTE F0F0 NAS ADUFAS DE PAREDE - VOL 11</v>
          </cell>
          <cell r="C1581" t="str">
            <v>UN</v>
          </cell>
          <cell r="D1581">
            <v>0</v>
          </cell>
        </row>
        <row r="1582">
          <cell r="A1582">
            <v>82066</v>
          </cell>
          <cell r="B1582" t="str">
            <v>VOLANTE F0F0 NAS ADUFAS DE PAREDE - VOL 18</v>
          </cell>
          <cell r="C1582" t="str">
            <v>UN</v>
          </cell>
          <cell r="D1582">
            <v>0</v>
          </cell>
        </row>
        <row r="1583">
          <cell r="A1583">
            <v>82067</v>
          </cell>
          <cell r="B1583" t="str">
            <v>VOLANTE F0F0 NAS ADUFAS DE PAREDE - VOL 23</v>
          </cell>
          <cell r="C1583" t="str">
            <v>UN</v>
          </cell>
          <cell r="D1583">
            <v>121.33</v>
          </cell>
        </row>
        <row r="1584">
          <cell r="A1584">
            <v>82068</v>
          </cell>
          <cell r="B1584" t="str">
            <v>CHAVE "T" - CHT1</v>
          </cell>
          <cell r="C1584" t="str">
            <v>UN</v>
          </cell>
          <cell r="D1584">
            <v>0</v>
          </cell>
        </row>
        <row r="1585">
          <cell r="A1585">
            <v>82069</v>
          </cell>
          <cell r="B1585" t="str">
            <v>CHAVE "T" - CHT2</v>
          </cell>
          <cell r="C1585" t="str">
            <v>UN</v>
          </cell>
          <cell r="D1585">
            <v>0</v>
          </cell>
        </row>
        <row r="1586">
          <cell r="A1586">
            <v>82070</v>
          </cell>
          <cell r="B1586" t="str">
            <v>PEDESTAL DE MANOBRA SIMPLES F0F0 - PMS01</v>
          </cell>
          <cell r="C1586" t="str">
            <v>UN</v>
          </cell>
          <cell r="D1586">
            <v>509.02</v>
          </cell>
        </row>
        <row r="1587">
          <cell r="A1587">
            <v>82071</v>
          </cell>
          <cell r="B1587" t="str">
            <v>PEDESTAL DE MANOBRA SIMPLES F0F0 - PMS02</v>
          </cell>
          <cell r="C1587" t="str">
            <v>UN</v>
          </cell>
          <cell r="D1587">
            <v>848.56</v>
          </cell>
        </row>
        <row r="1588">
          <cell r="A1588">
            <v>82072</v>
          </cell>
          <cell r="B1588" t="str">
            <v>PEDESTAL DE MANOBRA SIMPLES F0F0 - PMS03</v>
          </cell>
          <cell r="C1588" t="str">
            <v>UN</v>
          </cell>
          <cell r="D1588">
            <v>1005.42</v>
          </cell>
        </row>
        <row r="1589">
          <cell r="A1589">
            <v>82073</v>
          </cell>
          <cell r="B1589" t="str">
            <v>PEDESTAL DE MANOBRA SIMPLES F0F0 - PMS04</v>
          </cell>
          <cell r="C1589" t="str">
            <v>UN</v>
          </cell>
          <cell r="D1589">
            <v>1016.98</v>
          </cell>
        </row>
        <row r="1590">
          <cell r="A1590">
            <v>82074</v>
          </cell>
          <cell r="B1590" t="str">
            <v>PEDESTAL DE MANOBRA SIMPLES F0F0 - PMS21</v>
          </cell>
          <cell r="C1590" t="str">
            <v>UN</v>
          </cell>
          <cell r="D1590">
            <v>729.2</v>
          </cell>
        </row>
        <row r="1591">
          <cell r="A1591">
            <v>82075</v>
          </cell>
          <cell r="B1591" t="str">
            <v>PEDESTAL DE MANOBRA F0F0 C/ ENGRENAGENS - PME05</v>
          </cell>
          <cell r="C1591" t="str">
            <v>UN</v>
          </cell>
          <cell r="D1591">
            <v>2112.63</v>
          </cell>
        </row>
        <row r="1592">
          <cell r="A1592">
            <v>82076</v>
          </cell>
          <cell r="B1592" t="str">
            <v>PEDESTAL DE MANOBRA F0F0 C/ ENGRENAGENS - PME06</v>
          </cell>
          <cell r="C1592" t="str">
            <v>UN</v>
          </cell>
          <cell r="D1592">
            <v>2222.64</v>
          </cell>
        </row>
        <row r="1593">
          <cell r="A1593">
            <v>82077</v>
          </cell>
          <cell r="B1593" t="str">
            <v>PEDESTAL DE MANOBRA F0F0 C/ ENGRENAGENS - PME07</v>
          </cell>
          <cell r="C1593" t="str">
            <v>UN</v>
          </cell>
          <cell r="D1593">
            <v>2255.81</v>
          </cell>
        </row>
        <row r="1594">
          <cell r="A1594">
            <v>82078</v>
          </cell>
          <cell r="B1594" t="str">
            <v>PEDESTAL DE SUSPENSAO SIMPLES F0F0 - PSS01</v>
          </cell>
          <cell r="C1594" t="str">
            <v>UN</v>
          </cell>
          <cell r="D1594">
            <v>733.76</v>
          </cell>
        </row>
        <row r="1595">
          <cell r="A1595">
            <v>82079</v>
          </cell>
          <cell r="B1595" t="str">
            <v>PEDESTAL DE SUSPENSAO SIMPLES F0F0 - PSS02</v>
          </cell>
          <cell r="C1595" t="str">
            <v>UN</v>
          </cell>
          <cell r="D1595">
            <v>895.39</v>
          </cell>
        </row>
        <row r="1596">
          <cell r="A1596">
            <v>82080</v>
          </cell>
          <cell r="B1596" t="str">
            <v>PEDESTAL DE SUSPENSAO SIMPLES F0F0 - PSS03</v>
          </cell>
          <cell r="C1596" t="str">
            <v>UN</v>
          </cell>
          <cell r="D1596">
            <v>896.54</v>
          </cell>
        </row>
        <row r="1597">
          <cell r="A1597">
            <v>82081</v>
          </cell>
          <cell r="B1597" t="str">
            <v>PEDESTAL DE SUSPENSAO SIMPLES F0F0 - PSS04</v>
          </cell>
          <cell r="C1597" t="str">
            <v>UN</v>
          </cell>
          <cell r="D1597">
            <v>897.65</v>
          </cell>
        </row>
        <row r="1598">
          <cell r="A1598">
            <v>82082</v>
          </cell>
          <cell r="B1598" t="str">
            <v>PEDESTAL DE SUSPENSAO SIMPLES F0F0 - PSS05</v>
          </cell>
          <cell r="C1598" t="str">
            <v>UN</v>
          </cell>
          <cell r="D1598">
            <v>898.76</v>
          </cell>
        </row>
        <row r="1599">
          <cell r="A1599">
            <v>82083</v>
          </cell>
          <cell r="B1599" t="str">
            <v>PEDESTAL DE SUSPENSAO SIMPLES F0F0 - PSS06</v>
          </cell>
          <cell r="C1599" t="str">
            <v>UN</v>
          </cell>
          <cell r="D1599">
            <v>900</v>
          </cell>
        </row>
        <row r="1600">
          <cell r="A1600">
            <v>82084</v>
          </cell>
          <cell r="B1600" t="str">
            <v>PEDESTAL DE SUSPENSAO SIMPLES F0F0 - PSS08</v>
          </cell>
          <cell r="C1600" t="str">
            <v>UN</v>
          </cell>
          <cell r="D1600">
            <v>902.35</v>
          </cell>
        </row>
        <row r="1601">
          <cell r="A1601">
            <v>82085</v>
          </cell>
          <cell r="B1601" t="str">
            <v>PEDESTAL DE SUSPENSAO F0F0 C/ENGRENAGENS - PSE10</v>
          </cell>
          <cell r="C1601" t="str">
            <v>UN</v>
          </cell>
          <cell r="D1601">
            <v>1512.44</v>
          </cell>
        </row>
        <row r="1602">
          <cell r="A1602">
            <v>82086</v>
          </cell>
          <cell r="B1602" t="str">
            <v>PEDESTAL DE SUSPENSAO F0F0 C/ENGRENAGENS - PSE11</v>
          </cell>
          <cell r="C1602" t="str">
            <v>UN</v>
          </cell>
          <cell r="D1602">
            <v>1512.44</v>
          </cell>
        </row>
        <row r="1603">
          <cell r="A1603">
            <v>82087</v>
          </cell>
          <cell r="B1603" t="str">
            <v>PEDESTAL DE SUSPENSAO F0F0 C/ENGRENAGENS - PSE12</v>
          </cell>
          <cell r="C1603" t="str">
            <v>UN</v>
          </cell>
          <cell r="D1603">
            <v>1512.44</v>
          </cell>
        </row>
        <row r="1604">
          <cell r="A1604">
            <v>82088</v>
          </cell>
          <cell r="B1604" t="str">
            <v>PEDESTAL DE SUSPENSAO F0F0 C/ENGRENAGENS - PSE13</v>
          </cell>
          <cell r="C1604" t="str">
            <v>UN</v>
          </cell>
          <cell r="D1604">
            <v>1512.44</v>
          </cell>
        </row>
        <row r="1605">
          <cell r="A1605">
            <v>82089</v>
          </cell>
          <cell r="B1605" t="str">
            <v>PEDESTAL DE SUSPENSAO F0F0 C/ENGRENAGENS - PSE14</v>
          </cell>
          <cell r="C1605" t="str">
            <v>UN</v>
          </cell>
          <cell r="D1605">
            <v>1512.44</v>
          </cell>
        </row>
        <row r="1606">
          <cell r="A1606">
            <v>82090</v>
          </cell>
          <cell r="B1606" t="str">
            <v>PEDESTAL DE SUSPENSAO F0F0 C/ENGRENAGENS - PSE16</v>
          </cell>
          <cell r="C1606" t="str">
            <v>UN</v>
          </cell>
          <cell r="D1606">
            <v>1512.44</v>
          </cell>
        </row>
        <row r="1607">
          <cell r="A1607">
            <v>82091</v>
          </cell>
          <cell r="B1607" t="str">
            <v>PEDESTAL DE SUSP. SIMP. F0F0 C/INDICADOR - PSSI18</v>
          </cell>
          <cell r="C1607" t="str">
            <v>UN</v>
          </cell>
          <cell r="D1607">
            <v>1111.74</v>
          </cell>
        </row>
        <row r="1608">
          <cell r="A1608">
            <v>82092</v>
          </cell>
          <cell r="B1608" t="str">
            <v>PEDESTAL DE SUSP. SIMP. F0F0 C/INDICADOR - PSSI19</v>
          </cell>
          <cell r="C1608" t="str">
            <v>UN</v>
          </cell>
          <cell r="D1608">
            <v>1272.1300000000001</v>
          </cell>
        </row>
        <row r="1609">
          <cell r="A1609">
            <v>82093</v>
          </cell>
          <cell r="B1609" t="str">
            <v>PEDESTAL DE SUSP. SIMP. F0F0 C/INDICADOR - PSSI20</v>
          </cell>
          <cell r="C1609" t="str">
            <v>UN</v>
          </cell>
          <cell r="D1609">
            <v>1274.46</v>
          </cell>
        </row>
        <row r="1610">
          <cell r="A1610">
            <v>82094</v>
          </cell>
          <cell r="B1610" t="str">
            <v>PEDESTAL DE SUSP. SIMP. F0F0 C/INDICADOR - PSSI21</v>
          </cell>
          <cell r="C1610" t="str">
            <v>UN</v>
          </cell>
          <cell r="D1610">
            <v>1275.6400000000001</v>
          </cell>
        </row>
        <row r="1611">
          <cell r="A1611">
            <v>82095</v>
          </cell>
          <cell r="B1611" t="str">
            <v>PEDESTAL DE SUSP. SIMP. F0F0 C/INDICADOR - PSSI22</v>
          </cell>
          <cell r="C1611" t="str">
            <v>UN</v>
          </cell>
          <cell r="D1611">
            <v>1276.78</v>
          </cell>
        </row>
        <row r="1612">
          <cell r="A1612">
            <v>82096</v>
          </cell>
          <cell r="B1612" t="str">
            <v>PEDESTAL DE SUSP. SIMP. F0F0 C/INDICADOR - PSSI23</v>
          </cell>
          <cell r="C1612" t="str">
            <v>UN</v>
          </cell>
          <cell r="D1612">
            <v>1277.98</v>
          </cell>
        </row>
        <row r="1613">
          <cell r="A1613">
            <v>82097</v>
          </cell>
          <cell r="B1613" t="str">
            <v>PEDESTAL DE SUSP. SIMP. F0F0 C/INDICADOR - PSSI25</v>
          </cell>
          <cell r="C1613" t="str">
            <v>UN</v>
          </cell>
          <cell r="D1613">
            <v>1280.3</v>
          </cell>
        </row>
        <row r="1614">
          <cell r="A1614">
            <v>82098</v>
          </cell>
          <cell r="B1614" t="str">
            <v>PEDESTAL DE SUSP.F0F0 C/ENGREN.E INDIC. - PSEI27</v>
          </cell>
          <cell r="C1614" t="str">
            <v>UN</v>
          </cell>
          <cell r="D1614">
            <v>1646.74</v>
          </cell>
        </row>
        <row r="1615">
          <cell r="A1615">
            <v>82099</v>
          </cell>
          <cell r="B1615" t="str">
            <v>PEDESTAL DE SUSP.F0F0 C/ENGREN.E INDIC. - PSEI28</v>
          </cell>
          <cell r="C1615" t="str">
            <v>UN</v>
          </cell>
          <cell r="D1615">
            <v>1646.74</v>
          </cell>
        </row>
        <row r="1616">
          <cell r="A1616">
            <v>82101</v>
          </cell>
          <cell r="B1616" t="str">
            <v>PEDESTAL DE SUSP.F0F0 C/ENGREN.E INDIC. - PSEI29</v>
          </cell>
          <cell r="C1616" t="str">
            <v>UN</v>
          </cell>
          <cell r="D1616">
            <v>1646.74</v>
          </cell>
        </row>
        <row r="1617">
          <cell r="A1617">
            <v>82102</v>
          </cell>
          <cell r="B1617" t="str">
            <v>PEDESTAL DE SUSP.F0F0 C/ENGREN.E INDIC. - PSEI30</v>
          </cell>
          <cell r="C1617" t="str">
            <v>UN</v>
          </cell>
          <cell r="D1617">
            <v>1646.74</v>
          </cell>
        </row>
        <row r="1618">
          <cell r="A1618">
            <v>82103</v>
          </cell>
          <cell r="B1618" t="str">
            <v>PEDESTAL DE SUSP.F0F0 C/ENGREN.E INDIC. - PSEI31</v>
          </cell>
          <cell r="C1618" t="str">
            <v>UN</v>
          </cell>
          <cell r="D1618">
            <v>1646.74</v>
          </cell>
        </row>
        <row r="1619">
          <cell r="A1619">
            <v>82104</v>
          </cell>
          <cell r="B1619" t="str">
            <v>PEDESTAL DE SUSP.F0F0 C/ENGREN.E INDIC. - PSEI33</v>
          </cell>
          <cell r="C1619" t="str">
            <v>UN</v>
          </cell>
          <cell r="D1619">
            <v>1646.74</v>
          </cell>
        </row>
        <row r="1620">
          <cell r="A1620">
            <v>82105</v>
          </cell>
          <cell r="B1620" t="str">
            <v>HASTE PROL.F0F0 C/QUAD.E BOCA DE CHAVE DN 1 1/8"</v>
          </cell>
          <cell r="C1620" t="str">
            <v>M</v>
          </cell>
          <cell r="D1620">
            <v>99.99</v>
          </cell>
        </row>
        <row r="1621">
          <cell r="A1621">
            <v>82106</v>
          </cell>
          <cell r="B1621" t="str">
            <v>HASTE PROL.F0F0 C/QUAD.E BOCA DE CHAVE DN 1 3/4"</v>
          </cell>
          <cell r="C1621" t="str">
            <v>M</v>
          </cell>
          <cell r="D1621">
            <v>122.87</v>
          </cell>
        </row>
        <row r="1622">
          <cell r="A1622">
            <v>82107</v>
          </cell>
          <cell r="B1622" t="str">
            <v>HASTE PROLONG.F0F0 C/QUAD.E BOCA DE CHAVE DN 2"</v>
          </cell>
          <cell r="C1622" t="str">
            <v>M</v>
          </cell>
          <cell r="D1622">
            <v>134.01</v>
          </cell>
        </row>
        <row r="1623">
          <cell r="A1623">
            <v>82108</v>
          </cell>
          <cell r="B1623" t="str">
            <v>HASTE PROL.F0F0 C/QUAD.E BOCA DE CHAVE DN 2 1/2"</v>
          </cell>
          <cell r="C1623" t="str">
            <v>M</v>
          </cell>
          <cell r="D1623">
            <v>157.66999999999999</v>
          </cell>
        </row>
        <row r="1624">
          <cell r="A1624">
            <v>82109</v>
          </cell>
          <cell r="B1624" t="str">
            <v>HASTE PROL.F0F0 C/ROSCA E BOCA DE CHAVE DN 1 1/5"</v>
          </cell>
          <cell r="C1624" t="str">
            <v>M</v>
          </cell>
          <cell r="D1624">
            <v>170.21</v>
          </cell>
        </row>
        <row r="1625">
          <cell r="A1625">
            <v>82110</v>
          </cell>
          <cell r="B1625" t="str">
            <v>HASTE PROL.F0F0 C/ROSCA E BOCA DE CHAVE DN 1 3/4"</v>
          </cell>
          <cell r="C1625" t="str">
            <v>M</v>
          </cell>
          <cell r="D1625">
            <v>189.29</v>
          </cell>
        </row>
        <row r="1626">
          <cell r="A1626">
            <v>82111</v>
          </cell>
          <cell r="B1626" t="str">
            <v>HASTE PROL.F0F0 C/ROSCA E BOCA DE CHAVE DN 2"</v>
          </cell>
          <cell r="C1626" t="str">
            <v>M</v>
          </cell>
          <cell r="D1626">
            <v>202.91</v>
          </cell>
        </row>
        <row r="1627">
          <cell r="A1627">
            <v>82112</v>
          </cell>
          <cell r="B1627" t="str">
            <v>HASTE PROL.F0F0 C/ROSCA E BOCA DE CHAVE DN 2 1/2"</v>
          </cell>
          <cell r="C1627" t="str">
            <v>M</v>
          </cell>
          <cell r="D1627">
            <v>243.37</v>
          </cell>
        </row>
        <row r="1628">
          <cell r="A1628">
            <v>82113</v>
          </cell>
          <cell r="B1628" t="str">
            <v>HASTE DE PROLONG. F0F0 C/DUAS ROSCAS DN 1 1/8"</v>
          </cell>
          <cell r="C1628" t="str">
            <v>M</v>
          </cell>
          <cell r="D1628">
            <v>181.95</v>
          </cell>
        </row>
        <row r="1629">
          <cell r="A1629">
            <v>82114</v>
          </cell>
          <cell r="B1629" t="str">
            <v>HASTE DE PROLONG. F0F0 C/ DUAS ROSCAS DN 1 3/4"</v>
          </cell>
          <cell r="C1629" t="str">
            <v>M</v>
          </cell>
          <cell r="D1629">
            <v>203.17</v>
          </cell>
        </row>
        <row r="1630">
          <cell r="A1630">
            <v>82115</v>
          </cell>
          <cell r="B1630" t="str">
            <v>HASTE DE PROLONG. F0F0 C/ DUAS ROSCAS DN 2"</v>
          </cell>
          <cell r="C1630" t="str">
            <v>M</v>
          </cell>
          <cell r="D1630">
            <v>219.2</v>
          </cell>
        </row>
        <row r="1631">
          <cell r="A1631">
            <v>82116</v>
          </cell>
          <cell r="B1631" t="str">
            <v>HASTE DE PROLONG. F0F0 C/ DUAS ROSCAS DN 2 1/2"</v>
          </cell>
          <cell r="C1631" t="str">
            <v>M</v>
          </cell>
          <cell r="D1631">
            <v>281.27</v>
          </cell>
        </row>
        <row r="1632">
          <cell r="A1632">
            <v>82117</v>
          </cell>
          <cell r="B1632" t="str">
            <v>MANCAL INTERMEDIARIO F0F0 DN 1 1/8"</v>
          </cell>
          <cell r="C1632" t="str">
            <v>UN</v>
          </cell>
          <cell r="D1632">
            <v>253.8</v>
          </cell>
        </row>
        <row r="1633">
          <cell r="A1633">
            <v>82118</v>
          </cell>
          <cell r="B1633" t="str">
            <v>MANCAL INTERMEDIARIO F0F0 DN 1 3/4"</v>
          </cell>
          <cell r="C1633" t="str">
            <v>UN</v>
          </cell>
          <cell r="D1633">
            <v>267.12</v>
          </cell>
        </row>
        <row r="1634">
          <cell r="A1634">
            <v>82119</v>
          </cell>
          <cell r="B1634" t="str">
            <v>MANCAL INTERMEDIARIO F0F0 DN 2"</v>
          </cell>
          <cell r="C1634" t="str">
            <v>UN</v>
          </cell>
          <cell r="D1634">
            <v>269.77</v>
          </cell>
        </row>
        <row r="1635">
          <cell r="A1635">
            <v>82120</v>
          </cell>
          <cell r="B1635" t="str">
            <v>MANCAL INTERMEDIARIO F0F0 DN 2 1/2"</v>
          </cell>
          <cell r="C1635" t="str">
            <v>UN</v>
          </cell>
          <cell r="D1635">
            <v>279.85000000000002</v>
          </cell>
        </row>
        <row r="1636">
          <cell r="A1636">
            <v>82121</v>
          </cell>
          <cell r="B1636" t="str">
            <v>LUVA F0F0 P/ HASTES DE PROLONGAMENTO DN 1 1/8"</v>
          </cell>
          <cell r="C1636" t="str">
            <v>UN</v>
          </cell>
          <cell r="D1636">
            <v>118.06</v>
          </cell>
        </row>
        <row r="1637">
          <cell r="A1637">
            <v>82122</v>
          </cell>
          <cell r="B1637" t="str">
            <v>LUVA F0FO P/ HASTES DE PROLONGAMENTO DN 1 3/4"</v>
          </cell>
          <cell r="C1637" t="str">
            <v>UN</v>
          </cell>
          <cell r="D1637">
            <v>141.91</v>
          </cell>
        </row>
        <row r="1638">
          <cell r="A1638">
            <v>82123</v>
          </cell>
          <cell r="B1638" t="str">
            <v>LUVA F0F0 P/ HASTES DE PROLONGAMENTO DN 2"</v>
          </cell>
          <cell r="C1638" t="str">
            <v>UN</v>
          </cell>
          <cell r="D1638">
            <v>213.33</v>
          </cell>
        </row>
        <row r="1639">
          <cell r="A1639">
            <v>82124</v>
          </cell>
          <cell r="B1639" t="str">
            <v>LUVA F0F0 P/ HASTES DE PROLONGAMENTO DN 2 1/2"</v>
          </cell>
          <cell r="C1639" t="str">
            <v>UN</v>
          </cell>
          <cell r="D1639">
            <v>217.97</v>
          </cell>
        </row>
        <row r="1640">
          <cell r="A1640">
            <v>82125</v>
          </cell>
          <cell r="B1640" t="str">
            <v>ANEL DE BORRACHA P/ TUBO F0F0 DN 100</v>
          </cell>
          <cell r="C1640" t="str">
            <v>UN</v>
          </cell>
          <cell r="D1640">
            <v>4.96</v>
          </cell>
        </row>
        <row r="1641">
          <cell r="A1641">
            <v>82126</v>
          </cell>
          <cell r="B1641" t="str">
            <v>ANEL DE BORRACHA P/ TUBO F0F0 DN 150</v>
          </cell>
          <cell r="C1641" t="str">
            <v>UN</v>
          </cell>
          <cell r="D1641">
            <v>9.3800000000000008</v>
          </cell>
        </row>
        <row r="1642">
          <cell r="A1642">
            <v>82127</v>
          </cell>
          <cell r="B1642" t="str">
            <v>ANEL DE BORRACHA P/ TUBO F0F0 DN 200</v>
          </cell>
          <cell r="C1642" t="str">
            <v>UN</v>
          </cell>
          <cell r="D1642">
            <v>18.350000000000001</v>
          </cell>
        </row>
        <row r="1643">
          <cell r="A1643">
            <v>82128</v>
          </cell>
          <cell r="B1643" t="str">
            <v>ANEL DE BORRACHA P/ TUBO F0F0 DN 250</v>
          </cell>
          <cell r="C1643" t="str">
            <v>UN</v>
          </cell>
          <cell r="D1643">
            <v>22.54</v>
          </cell>
        </row>
        <row r="1644">
          <cell r="A1644">
            <v>82129</v>
          </cell>
          <cell r="B1644" t="str">
            <v>ANEL DE BORRACHA P/ TUBO F0F0 DN 300</v>
          </cell>
          <cell r="C1644" t="str">
            <v>UN</v>
          </cell>
          <cell r="D1644">
            <v>25.74</v>
          </cell>
        </row>
        <row r="1645">
          <cell r="A1645">
            <v>82130</v>
          </cell>
          <cell r="B1645" t="str">
            <v>FLANGE AVULSO F0F0 P/TUBOS CILIND.DUC.K-12 DN 50</v>
          </cell>
          <cell r="C1645" t="str">
            <v>UN</v>
          </cell>
          <cell r="D1645">
            <v>22.46</v>
          </cell>
        </row>
        <row r="1646">
          <cell r="A1646">
            <v>82131</v>
          </cell>
          <cell r="B1646" t="str">
            <v>FLANGE AVULSO F0F0 P/TUBOS CILIND.DUC.K-12 DN 75</v>
          </cell>
          <cell r="C1646" t="str">
            <v>UN</v>
          </cell>
          <cell r="D1646">
            <v>27.77</v>
          </cell>
        </row>
        <row r="1647">
          <cell r="A1647">
            <v>82132</v>
          </cell>
          <cell r="B1647" t="str">
            <v>FLANGE AVULSO F0F0 P/TUBOS CILIND.DUC.K-12 DN 100</v>
          </cell>
          <cell r="C1647" t="str">
            <v>UN</v>
          </cell>
          <cell r="D1647">
            <v>33.450000000000003</v>
          </cell>
        </row>
        <row r="1648">
          <cell r="A1648">
            <v>82133</v>
          </cell>
          <cell r="B1648" t="str">
            <v>FLANGE AVULSO F0F0 P/TUBOS CILIND.DUC.K-12 DN 150</v>
          </cell>
          <cell r="C1648" t="str">
            <v>UN</v>
          </cell>
          <cell r="D1648">
            <v>60.25</v>
          </cell>
        </row>
        <row r="1649">
          <cell r="A1649">
            <v>82134</v>
          </cell>
          <cell r="B1649" t="str">
            <v>FLANGE AVULSO F0F0 P/TUBOS CILIND.DUC.K-12 DN 200</v>
          </cell>
          <cell r="C1649" t="str">
            <v>UN</v>
          </cell>
          <cell r="D1649">
            <v>77.8</v>
          </cell>
        </row>
        <row r="1650">
          <cell r="A1650">
            <v>82135</v>
          </cell>
          <cell r="B1650" t="str">
            <v>FLANGE AVULSO F0F0 P/TUBOS CILIND.DUC.K-12 DN 250</v>
          </cell>
          <cell r="C1650" t="str">
            <v>UN</v>
          </cell>
          <cell r="D1650">
            <v>100.45</v>
          </cell>
        </row>
        <row r="1651">
          <cell r="A1651">
            <v>82136</v>
          </cell>
          <cell r="B1651" t="str">
            <v>FLANGE AVULSO F0F0 P/TUBOS CILIND.DUC.K-12 DN 300</v>
          </cell>
          <cell r="C1651" t="str">
            <v>UN</v>
          </cell>
          <cell r="D1651">
            <v>152.63</v>
          </cell>
        </row>
        <row r="1652">
          <cell r="A1652">
            <v>82137</v>
          </cell>
          <cell r="B1652" t="str">
            <v>FLANGE AVULSO F0F0 P/TUBOS CILIND.DUC.K-12 DN 400</v>
          </cell>
          <cell r="C1652" t="str">
            <v>UN</v>
          </cell>
          <cell r="D1652">
            <v>491.52</v>
          </cell>
        </row>
        <row r="1653">
          <cell r="A1653">
            <v>82138</v>
          </cell>
          <cell r="B1653" t="str">
            <v>FLANGE AVULSO F0F0 P/TUBOS CILIND.DUC.K-12 DN 500</v>
          </cell>
          <cell r="C1653" t="str">
            <v>UN</v>
          </cell>
          <cell r="D1653">
            <v>307.51</v>
          </cell>
        </row>
        <row r="1654">
          <cell r="A1654">
            <v>82139</v>
          </cell>
          <cell r="B1654" t="str">
            <v>FLANGE AVULSO F0F0 P/TUBOS CILIND.DUC.K-12 DN 600</v>
          </cell>
          <cell r="C1654" t="str">
            <v>UN</v>
          </cell>
          <cell r="D1654">
            <v>395.91</v>
          </cell>
        </row>
        <row r="1655">
          <cell r="A1655">
            <v>82140</v>
          </cell>
          <cell r="B1655" t="str">
            <v>FLANGE AVULSO F0F0 P/TUBOS CILIND.DUC.K-12 DN 700</v>
          </cell>
          <cell r="C1655" t="str">
            <v>UN</v>
          </cell>
          <cell r="D1655">
            <v>552.01</v>
          </cell>
        </row>
        <row r="1656">
          <cell r="A1656">
            <v>82141</v>
          </cell>
          <cell r="B1656" t="str">
            <v>FLANGE AVULS0 F0F0 P/TUBOS CILIND.DUC.K-12 DN 800</v>
          </cell>
          <cell r="C1656" t="str">
            <v>UN</v>
          </cell>
          <cell r="D1656">
            <v>552.01</v>
          </cell>
        </row>
        <row r="1657">
          <cell r="A1657">
            <v>82142</v>
          </cell>
          <cell r="B1657" t="str">
            <v>CARRETEL F0F0 P/ UNIAO C/ FLANGES DN 50</v>
          </cell>
          <cell r="C1657" t="str">
            <v>UN</v>
          </cell>
          <cell r="D1657">
            <v>82.41</v>
          </cell>
        </row>
        <row r="1658">
          <cell r="A1658">
            <v>82143</v>
          </cell>
          <cell r="B1658" t="str">
            <v>CARRETEL F0F0 P/ UNIAO C/ FLANGES DN 75</v>
          </cell>
          <cell r="C1658" t="str">
            <v>UN</v>
          </cell>
          <cell r="D1658">
            <v>115.67</v>
          </cell>
        </row>
        <row r="1659">
          <cell r="A1659">
            <v>82144</v>
          </cell>
          <cell r="B1659" t="str">
            <v>CARRETEL F0F0 P/ UNIAO C/ FLANGES DN 100</v>
          </cell>
          <cell r="C1659" t="str">
            <v>UN</v>
          </cell>
          <cell r="D1659">
            <v>137.09</v>
          </cell>
        </row>
        <row r="1660">
          <cell r="A1660">
            <v>82145</v>
          </cell>
          <cell r="B1660" t="str">
            <v>CARRETEL F0F0 P/ UNIAO C/ FLANGES DN 150</v>
          </cell>
          <cell r="C1660" t="str">
            <v>UN</v>
          </cell>
          <cell r="D1660">
            <v>231.08</v>
          </cell>
        </row>
        <row r="1661">
          <cell r="A1661">
            <v>82146</v>
          </cell>
          <cell r="B1661" t="str">
            <v>CARRETEL F0F0 P/ UNIAO C/ FLANGES DN 200</v>
          </cell>
          <cell r="C1661" t="str">
            <v>UN</v>
          </cell>
          <cell r="D1661">
            <v>309.86</v>
          </cell>
        </row>
        <row r="1662">
          <cell r="A1662">
            <v>82147</v>
          </cell>
          <cell r="B1662" t="str">
            <v>CARRETEL F0F0 P/ UNIAO C/ FLANGES DN 250</v>
          </cell>
          <cell r="C1662" t="str">
            <v>UN</v>
          </cell>
          <cell r="D1662">
            <v>437.52</v>
          </cell>
        </row>
        <row r="1663">
          <cell r="A1663">
            <v>82148</v>
          </cell>
          <cell r="B1663" t="str">
            <v>CARRETEL F0F0 P/ UNIAO C/ FLANGES DN 300</v>
          </cell>
          <cell r="C1663" t="str">
            <v>UN</v>
          </cell>
          <cell r="D1663">
            <v>492.04</v>
          </cell>
        </row>
        <row r="1664">
          <cell r="A1664">
            <v>82149</v>
          </cell>
          <cell r="B1664" t="str">
            <v>CARRETEL F0F0 P/ UNIAO C/ FLANGES DN 400</v>
          </cell>
          <cell r="C1664" t="str">
            <v>UN</v>
          </cell>
          <cell r="D1664">
            <v>854.83</v>
          </cell>
        </row>
        <row r="1665">
          <cell r="A1665">
            <v>82150</v>
          </cell>
          <cell r="B1665" t="str">
            <v>CARRETEL F0F0 P/ UNIAO C/ FLANGES DN 500</v>
          </cell>
          <cell r="C1665" t="str">
            <v>UN</v>
          </cell>
          <cell r="D1665">
            <v>1173.96</v>
          </cell>
        </row>
        <row r="1666">
          <cell r="A1666">
            <v>82151</v>
          </cell>
          <cell r="B1666" t="str">
            <v>CARRETEL F0F0 P/ UNIAO C/ FLANGES DN 600</v>
          </cell>
          <cell r="C1666" t="str">
            <v>UN</v>
          </cell>
          <cell r="D1666">
            <v>1194.1600000000001</v>
          </cell>
        </row>
        <row r="1667">
          <cell r="A1667">
            <v>82152</v>
          </cell>
          <cell r="B1667" t="str">
            <v>CARRETEL F0F0 P/ UNIAO C/ FLANGES DN 700</v>
          </cell>
          <cell r="C1667" t="str">
            <v>UN</v>
          </cell>
          <cell r="D1667">
            <v>2041.68</v>
          </cell>
        </row>
        <row r="1668">
          <cell r="A1668">
            <v>82153</v>
          </cell>
          <cell r="B1668" t="str">
            <v>CARRETEL F0F0 P/ UNIAO C/ FLANGES DN 800</v>
          </cell>
          <cell r="C1668" t="str">
            <v>UN</v>
          </cell>
          <cell r="D1668">
            <v>2305.13</v>
          </cell>
        </row>
        <row r="1669">
          <cell r="A1669">
            <v>82154</v>
          </cell>
          <cell r="B1669" t="str">
            <v>CARRETEL F0F0 P/ UNIAO C/ FLANGES DN 900</v>
          </cell>
          <cell r="C1669" t="str">
            <v>UN</v>
          </cell>
          <cell r="D1669">
            <v>2492.04</v>
          </cell>
        </row>
        <row r="1670">
          <cell r="A1670">
            <v>82155</v>
          </cell>
          <cell r="B1670" t="str">
            <v>CARRETEL F0F0 P/ UNIAO C/ FLANGES DN 1000</v>
          </cell>
          <cell r="C1670" t="str">
            <v>UN</v>
          </cell>
          <cell r="D1670">
            <v>2787</v>
          </cell>
        </row>
        <row r="1671">
          <cell r="A1671">
            <v>82156</v>
          </cell>
          <cell r="B1671" t="str">
            <v>CURVA 90G F0F0 C/ FLANGES DN 50</v>
          </cell>
          <cell r="C1671" t="str">
            <v>UN</v>
          </cell>
          <cell r="D1671">
            <v>53.34</v>
          </cell>
        </row>
        <row r="1672">
          <cell r="A1672">
            <v>82157</v>
          </cell>
          <cell r="B1672" t="str">
            <v>CURVA 90G F0F0 C/ FLANGES DN 75</v>
          </cell>
          <cell r="C1672" t="str">
            <v>UN</v>
          </cell>
          <cell r="D1672">
            <v>75.41</v>
          </cell>
        </row>
        <row r="1673">
          <cell r="A1673">
            <v>82158</v>
          </cell>
          <cell r="B1673" t="str">
            <v>CURVA 90G F0F0 C/ FLANGES DN 100</v>
          </cell>
          <cell r="C1673" t="str">
            <v>UN</v>
          </cell>
          <cell r="D1673">
            <v>86.64</v>
          </cell>
        </row>
        <row r="1674">
          <cell r="A1674">
            <v>82159</v>
          </cell>
          <cell r="B1674" t="str">
            <v>CURVA 90G F0F0 C/ FLANGES DN 150</v>
          </cell>
          <cell r="C1674" t="str">
            <v>UN</v>
          </cell>
          <cell r="D1674">
            <v>145.69999999999999</v>
          </cell>
        </row>
        <row r="1675">
          <cell r="A1675">
            <v>82160</v>
          </cell>
          <cell r="B1675" t="str">
            <v>CURVA 90G F0F0 C/ FLANGES DN 200</v>
          </cell>
          <cell r="C1675" t="str">
            <v>UN</v>
          </cell>
          <cell r="D1675">
            <v>238</v>
          </cell>
        </row>
        <row r="1676">
          <cell r="A1676">
            <v>82161</v>
          </cell>
          <cell r="B1676" t="str">
            <v>CURVA 90G F0F0 C/ FLANGES DN 250</v>
          </cell>
          <cell r="C1676" t="str">
            <v>UN</v>
          </cell>
          <cell r="D1676">
            <v>362.58</v>
          </cell>
        </row>
        <row r="1677">
          <cell r="A1677">
            <v>82162</v>
          </cell>
          <cell r="B1677" t="str">
            <v>CURVA 90G F0F0 C/ FLANGES DN 300</v>
          </cell>
          <cell r="C1677" t="str">
            <v>UN</v>
          </cell>
          <cell r="D1677">
            <v>617.01</v>
          </cell>
        </row>
        <row r="1678">
          <cell r="A1678">
            <v>82163</v>
          </cell>
          <cell r="B1678" t="str">
            <v>CURVA 90G F0F0 C/ FLANGES DN 350</v>
          </cell>
          <cell r="C1678" t="str">
            <v>UN</v>
          </cell>
          <cell r="D1678">
            <v>1842.26</v>
          </cell>
        </row>
        <row r="1679">
          <cell r="A1679">
            <v>82169</v>
          </cell>
          <cell r="B1679" t="str">
            <v>FILTRO Y F= 250 SI-250 LB. ROSCA NPT/BSP DN 1/4"</v>
          </cell>
          <cell r="C1679" t="str">
            <v>UN</v>
          </cell>
          <cell r="D1679">
            <v>22.38</v>
          </cell>
        </row>
        <row r="1680">
          <cell r="A1680">
            <v>82170</v>
          </cell>
          <cell r="B1680" t="str">
            <v>FILTRO Y F= 250 SI-250 LB. ROSCA NPT/BSP DN 3/8"</v>
          </cell>
          <cell r="C1680" t="str">
            <v>UN</v>
          </cell>
          <cell r="D1680">
            <v>19.82</v>
          </cell>
        </row>
        <row r="1681">
          <cell r="A1681">
            <v>82171</v>
          </cell>
          <cell r="B1681" t="str">
            <v>FILTRO Y F= 250 SI-250 LB. ROSCA NPT/BSP DN 1/2"</v>
          </cell>
          <cell r="C1681" t="str">
            <v>UN</v>
          </cell>
          <cell r="D1681">
            <v>21.34</v>
          </cell>
        </row>
        <row r="1682">
          <cell r="A1682">
            <v>82172</v>
          </cell>
          <cell r="B1682" t="str">
            <v>FILTRO Y F= 250 SI-250 LB. ROSCA NPT/BSP DN 3/4"</v>
          </cell>
          <cell r="C1682" t="str">
            <v>UN</v>
          </cell>
          <cell r="D1682">
            <v>24.39</v>
          </cell>
        </row>
        <row r="1683">
          <cell r="A1683">
            <v>82173</v>
          </cell>
          <cell r="B1683" t="str">
            <v>FILTRO Y F= 250 SI-250 LB. ROSCA NPT/BSP DN 1"</v>
          </cell>
          <cell r="C1683" t="str">
            <v>UN</v>
          </cell>
          <cell r="D1683">
            <v>35.07</v>
          </cell>
        </row>
        <row r="1684">
          <cell r="A1684">
            <v>82174</v>
          </cell>
          <cell r="B1684" t="str">
            <v>FILTRO Y F= 250 SI-250 LB.ROSCA NPT/BSP DN 1 1/4"</v>
          </cell>
          <cell r="C1684" t="str">
            <v>UN</v>
          </cell>
          <cell r="D1684">
            <v>71.66</v>
          </cell>
        </row>
        <row r="1685">
          <cell r="A1685">
            <v>82175</v>
          </cell>
          <cell r="B1685" t="str">
            <v>FILTRO Y F= 250 SI-250 LB. ROSCA NPT/BSP DN 1 1/2"</v>
          </cell>
          <cell r="C1685" t="str">
            <v>UN</v>
          </cell>
          <cell r="D1685">
            <v>86.9</v>
          </cell>
        </row>
        <row r="1686">
          <cell r="A1686">
            <v>82176</v>
          </cell>
          <cell r="B1686" t="str">
            <v>FILTRO Y F= 250 SI-250 LB. ROSCA NPT/BSP DN 2"</v>
          </cell>
          <cell r="C1686" t="str">
            <v>UN</v>
          </cell>
          <cell r="D1686">
            <v>126.54</v>
          </cell>
        </row>
        <row r="1687">
          <cell r="A1687">
            <v>82177</v>
          </cell>
          <cell r="B1687" t="str">
            <v>FILTRO Y L.VERDE LV12 125 LB. AGU DN 2 1/2"ROSCADO</v>
          </cell>
          <cell r="C1687" t="str">
            <v>UN</v>
          </cell>
          <cell r="D1687">
            <v>140.26</v>
          </cell>
        </row>
        <row r="1688">
          <cell r="A1688">
            <v>82178</v>
          </cell>
          <cell r="B1688" t="str">
            <v>FILTRO Y L.VERDE LV12 125 LB. AGU DN 3" ROSCADO</v>
          </cell>
          <cell r="C1688" t="str">
            <v>UN</v>
          </cell>
          <cell r="D1688">
            <v>172.28</v>
          </cell>
        </row>
        <row r="1689">
          <cell r="A1689">
            <v>82179</v>
          </cell>
          <cell r="B1689" t="str">
            <v>FILTRO Y L.VERDE LV12 125 LB. AGU DN 2 1/2"FLANGE.</v>
          </cell>
          <cell r="C1689" t="str">
            <v>UN</v>
          </cell>
          <cell r="D1689">
            <v>190.57</v>
          </cell>
        </row>
        <row r="1690">
          <cell r="A1690">
            <v>82180</v>
          </cell>
          <cell r="B1690" t="str">
            <v>FILTRO Y L.VERDE LV12 125 LB. AGU DN 3" FLANGEADO</v>
          </cell>
          <cell r="C1690" t="str">
            <v>UN</v>
          </cell>
          <cell r="D1690">
            <v>227.16</v>
          </cell>
        </row>
        <row r="1691">
          <cell r="A1691">
            <v>82181</v>
          </cell>
          <cell r="B1691" t="str">
            <v>FILTRO Y L.VERDE LV12 125 LB. AGU DN 4" FLANGEADO</v>
          </cell>
          <cell r="C1691" t="str">
            <v>UN</v>
          </cell>
          <cell r="D1691">
            <v>387.25</v>
          </cell>
        </row>
        <row r="1692">
          <cell r="A1692">
            <v>82182</v>
          </cell>
          <cell r="B1692" t="str">
            <v>FILTRO Y L.VERDE LV12 125 LB. AGU DN 5" FLANGEADO</v>
          </cell>
          <cell r="C1692" t="str">
            <v>UN</v>
          </cell>
          <cell r="D1692">
            <v>495.49</v>
          </cell>
        </row>
        <row r="1693">
          <cell r="A1693">
            <v>82183</v>
          </cell>
          <cell r="B1693" t="str">
            <v>FILTRO Y L.VERDE LV12 125 LB. AGU DN 6" FLANGEADO</v>
          </cell>
          <cell r="C1693" t="str">
            <v>UN</v>
          </cell>
          <cell r="D1693">
            <v>620.51</v>
          </cell>
        </row>
        <row r="1694">
          <cell r="A1694">
            <v>82184</v>
          </cell>
          <cell r="B1694" t="str">
            <v>FILTRO Y L.VERDE LV12 125 LB. AGU DN 8" FLANGEADO</v>
          </cell>
          <cell r="C1694" t="str">
            <v>UN</v>
          </cell>
          <cell r="D1694">
            <v>960.49</v>
          </cell>
        </row>
        <row r="1695">
          <cell r="A1695">
            <v>82185</v>
          </cell>
          <cell r="B1695" t="str">
            <v>FILTRO Y L.VERDE LV12 125 LB. AGU DN 10" FLANGEADO</v>
          </cell>
          <cell r="C1695" t="str">
            <v>UN</v>
          </cell>
          <cell r="D1695">
            <v>1901.16</v>
          </cell>
        </row>
        <row r="1697">
          <cell r="B1697" t="str">
            <v>84000 MATERIAL HIDRAILICO PVC JE</v>
          </cell>
        </row>
        <row r="1699">
          <cell r="A1699">
            <v>84001</v>
          </cell>
          <cell r="B1699" t="str">
            <v>TUBO PVC JE PBA CL 12 DN 50</v>
          </cell>
          <cell r="C1699" t="str">
            <v>M</v>
          </cell>
          <cell r="D1699">
            <v>5.13</v>
          </cell>
        </row>
        <row r="1700">
          <cell r="A1700">
            <v>84002</v>
          </cell>
          <cell r="B1700" t="str">
            <v>TUBO PVC JE PBA CL 12 DN 75</v>
          </cell>
          <cell r="C1700" t="str">
            <v>M</v>
          </cell>
          <cell r="D1700">
            <v>10.56</v>
          </cell>
        </row>
        <row r="1701">
          <cell r="A1701">
            <v>84003</v>
          </cell>
          <cell r="B1701" t="str">
            <v>TUBO PVC JE PBA CL 12 DN 100</v>
          </cell>
          <cell r="C1701" t="str">
            <v>M</v>
          </cell>
          <cell r="D1701">
            <v>17.34</v>
          </cell>
        </row>
        <row r="1702">
          <cell r="A1702">
            <v>84004</v>
          </cell>
          <cell r="B1702" t="str">
            <v>TUBO PVC JE PBA CL 12 DN 150</v>
          </cell>
          <cell r="C1702" t="str">
            <v>M</v>
          </cell>
          <cell r="D1702">
            <v>27.61</v>
          </cell>
        </row>
        <row r="1703">
          <cell r="A1703">
            <v>84005</v>
          </cell>
          <cell r="B1703" t="str">
            <v>TUBO PVC JE PBA CL 12 DN 200</v>
          </cell>
          <cell r="C1703" t="str">
            <v>M</v>
          </cell>
          <cell r="D1703">
            <v>42.85</v>
          </cell>
        </row>
        <row r="1704">
          <cell r="A1704">
            <v>84006</v>
          </cell>
          <cell r="B1704" t="str">
            <v>TUBO PVC JE PBA CL 12 DN 250</v>
          </cell>
          <cell r="C1704" t="str">
            <v>M</v>
          </cell>
          <cell r="D1704">
            <v>67.11</v>
          </cell>
        </row>
        <row r="1705">
          <cell r="A1705">
            <v>84007</v>
          </cell>
          <cell r="B1705" t="str">
            <v>TUBO PVC JE PBA CL 12 DN 300</v>
          </cell>
          <cell r="C1705" t="str">
            <v>M</v>
          </cell>
          <cell r="D1705">
            <v>96.69</v>
          </cell>
        </row>
        <row r="1706">
          <cell r="A1706">
            <v>84008</v>
          </cell>
          <cell r="B1706" t="str">
            <v>TUBO PVC JE PBA CL 15 DN 50</v>
          </cell>
          <cell r="C1706" t="str">
            <v>M</v>
          </cell>
          <cell r="D1706">
            <v>6.17</v>
          </cell>
        </row>
        <row r="1707">
          <cell r="A1707">
            <v>84009</v>
          </cell>
          <cell r="B1707" t="str">
            <v>TUBO PVC JE PBA CL 15 DN 75</v>
          </cell>
          <cell r="C1707" t="str">
            <v>M</v>
          </cell>
          <cell r="D1707">
            <v>12.78</v>
          </cell>
        </row>
        <row r="1708">
          <cell r="A1708">
            <v>84010</v>
          </cell>
          <cell r="B1708" t="str">
            <v>TUBO PVC JE PBA CL 15 DN 100</v>
          </cell>
          <cell r="C1708" t="str">
            <v>M</v>
          </cell>
          <cell r="D1708">
            <v>20.39</v>
          </cell>
        </row>
        <row r="1709">
          <cell r="A1709">
            <v>84011</v>
          </cell>
          <cell r="B1709" t="str">
            <v>TUBO PVC JE PBA CL 15 DN 150</v>
          </cell>
          <cell r="C1709" t="str">
            <v>M</v>
          </cell>
          <cell r="D1709">
            <v>24.46</v>
          </cell>
        </row>
        <row r="1710">
          <cell r="A1710">
            <v>84012</v>
          </cell>
          <cell r="B1710" t="str">
            <v>TUBO PVC JE PBA CL 15 DN 200</v>
          </cell>
          <cell r="C1710" t="str">
            <v>M</v>
          </cell>
          <cell r="D1710">
            <v>38.799999999999997</v>
          </cell>
        </row>
        <row r="1711">
          <cell r="A1711">
            <v>84013</v>
          </cell>
          <cell r="B1711" t="str">
            <v>TUBO PVC JE PBA CL 15 DN 250</v>
          </cell>
          <cell r="C1711" t="str">
            <v>M</v>
          </cell>
          <cell r="D1711">
            <v>61.98</v>
          </cell>
        </row>
        <row r="1712">
          <cell r="A1712">
            <v>84014</v>
          </cell>
          <cell r="B1712" t="str">
            <v>TUBO PVC JE PBA CL 15 DN 300</v>
          </cell>
          <cell r="C1712" t="str">
            <v>M</v>
          </cell>
          <cell r="D1712">
            <v>87.22</v>
          </cell>
        </row>
        <row r="1713">
          <cell r="A1713">
            <v>84015</v>
          </cell>
          <cell r="B1713" t="str">
            <v>TUBO PVC JE PBA CL 20 DN 50</v>
          </cell>
          <cell r="C1713" t="str">
            <v>M</v>
          </cell>
          <cell r="D1713">
            <v>7.67</v>
          </cell>
        </row>
        <row r="1714">
          <cell r="A1714">
            <v>84016</v>
          </cell>
          <cell r="B1714" t="str">
            <v>TUBO PVC JE PBA CL 20 DN 75</v>
          </cell>
          <cell r="C1714" t="str">
            <v>M</v>
          </cell>
          <cell r="D1714">
            <v>15.46</v>
          </cell>
        </row>
        <row r="1715">
          <cell r="A1715">
            <v>84017</v>
          </cell>
          <cell r="B1715" t="str">
            <v>TUBO PVC JE PBA CL 20 DN 100</v>
          </cell>
          <cell r="C1715" t="str">
            <v>M</v>
          </cell>
          <cell r="D1715">
            <v>26.49</v>
          </cell>
        </row>
        <row r="1716">
          <cell r="A1716">
            <v>84018</v>
          </cell>
          <cell r="B1716" t="str">
            <v>TUBO PVC JE PBA CL 20 DN 150</v>
          </cell>
          <cell r="C1716" t="str">
            <v>M</v>
          </cell>
          <cell r="D1716">
            <v>30.64</v>
          </cell>
        </row>
        <row r="1717">
          <cell r="A1717">
            <v>84019</v>
          </cell>
          <cell r="B1717" t="str">
            <v>TUBO PVC JE PBA CL 20 DN 200</v>
          </cell>
          <cell r="C1717" t="str">
            <v>M</v>
          </cell>
          <cell r="D1717">
            <v>47.96</v>
          </cell>
        </row>
        <row r="1718">
          <cell r="A1718">
            <v>84020</v>
          </cell>
          <cell r="B1718" t="str">
            <v>TUBO PVC JE PBA CL 20 DN 250</v>
          </cell>
          <cell r="C1718" t="str">
            <v>M</v>
          </cell>
          <cell r="D1718">
            <v>76.38</v>
          </cell>
        </row>
        <row r="1719">
          <cell r="A1719">
            <v>84021</v>
          </cell>
          <cell r="B1719" t="str">
            <v>TUBO PVC JE PBA CL 20 DN 300</v>
          </cell>
          <cell r="C1719" t="str">
            <v>M</v>
          </cell>
          <cell r="D1719">
            <v>106.67</v>
          </cell>
        </row>
        <row r="1720">
          <cell r="A1720">
            <v>84022</v>
          </cell>
          <cell r="B1720" t="str">
            <v>AD PVC PBA BOLSA ROSCA DN 50</v>
          </cell>
          <cell r="C1720" t="str">
            <v>UN</v>
          </cell>
          <cell r="D1720">
            <v>6.4</v>
          </cell>
        </row>
        <row r="1721">
          <cell r="A1721">
            <v>84023</v>
          </cell>
          <cell r="B1721" t="str">
            <v>AD PVC PBA BOLSA ROSCA DN 75</v>
          </cell>
          <cell r="C1721" t="str">
            <v>UN</v>
          </cell>
          <cell r="D1721">
            <v>13.72</v>
          </cell>
        </row>
        <row r="1722">
          <cell r="A1722">
            <v>84024</v>
          </cell>
          <cell r="B1722" t="str">
            <v>AD PVC PBA BOLSA ROSCA DN 100</v>
          </cell>
          <cell r="C1722" t="str">
            <v>UN</v>
          </cell>
          <cell r="D1722">
            <v>23.33</v>
          </cell>
        </row>
        <row r="1723">
          <cell r="A1723">
            <v>84025</v>
          </cell>
          <cell r="B1723" t="str">
            <v>AD PVC PBA BOLSA ROSCA DN 150</v>
          </cell>
          <cell r="C1723" t="str">
            <v>UN</v>
          </cell>
          <cell r="D1723">
            <v>72.959999999999994</v>
          </cell>
        </row>
        <row r="1724">
          <cell r="A1724">
            <v>84026</v>
          </cell>
          <cell r="B1724" t="str">
            <v>AD PVC PBA BOLSA ROSCA DN 200</v>
          </cell>
          <cell r="C1724" t="str">
            <v>UN</v>
          </cell>
          <cell r="D1724">
            <v>129.69999999999999</v>
          </cell>
        </row>
        <row r="1725">
          <cell r="A1725">
            <v>84027</v>
          </cell>
          <cell r="B1725" t="str">
            <v>AD PVC PBA BOLSA ROSCA DN 250</v>
          </cell>
          <cell r="C1725" t="str">
            <v>UN</v>
          </cell>
          <cell r="D1725">
            <v>257.8</v>
          </cell>
        </row>
        <row r="1726">
          <cell r="A1726">
            <v>84028</v>
          </cell>
          <cell r="B1726" t="str">
            <v>AD PVC PBA BOLSA ROSCA DN 300</v>
          </cell>
          <cell r="C1726" t="str">
            <v>UN</v>
          </cell>
          <cell r="D1726">
            <v>406.75</v>
          </cell>
        </row>
        <row r="1727">
          <cell r="A1727">
            <v>84029</v>
          </cell>
          <cell r="B1727" t="str">
            <v>AD PVC PBA PONTA ROSCA DN 50</v>
          </cell>
          <cell r="C1727" t="str">
            <v>UN</v>
          </cell>
          <cell r="D1727">
            <v>3.63</v>
          </cell>
        </row>
        <row r="1728">
          <cell r="A1728">
            <v>84030</v>
          </cell>
          <cell r="B1728" t="str">
            <v>AD PVC PBA PONTA ROSCA DN 75</v>
          </cell>
          <cell r="C1728" t="str">
            <v>UN</v>
          </cell>
          <cell r="D1728">
            <v>9.8800000000000008</v>
          </cell>
        </row>
        <row r="1729">
          <cell r="A1729">
            <v>84031</v>
          </cell>
          <cell r="B1729" t="str">
            <v>AD PVC PBA PONTA ROSCA DN 100</v>
          </cell>
          <cell r="C1729" t="str">
            <v>UN</v>
          </cell>
          <cell r="D1729">
            <v>17.84</v>
          </cell>
        </row>
        <row r="1730">
          <cell r="A1730">
            <v>84032</v>
          </cell>
          <cell r="B1730" t="str">
            <v>AD PVC PBA PONTA ROSCA DN 150</v>
          </cell>
          <cell r="C1730" t="str">
            <v>UN</v>
          </cell>
          <cell r="D1730">
            <v>46.1</v>
          </cell>
        </row>
        <row r="1731">
          <cell r="A1731">
            <v>84033</v>
          </cell>
          <cell r="B1731" t="str">
            <v>AD PVC PBA PONTA ROSCA DN 200</v>
          </cell>
          <cell r="C1731" t="str">
            <v>UN</v>
          </cell>
          <cell r="D1731">
            <v>95.28</v>
          </cell>
        </row>
        <row r="1732">
          <cell r="A1732">
            <v>84034</v>
          </cell>
          <cell r="B1732" t="str">
            <v>AD PVC PBA PONTA ROSCA DN 250</v>
          </cell>
          <cell r="C1732" t="str">
            <v>UN</v>
          </cell>
          <cell r="D1732">
            <v>184.75</v>
          </cell>
        </row>
        <row r="1733">
          <cell r="A1733">
            <v>84035</v>
          </cell>
          <cell r="B1733" t="str">
            <v>AD PVC PBA PONTA ROSCA DN 300</v>
          </cell>
          <cell r="C1733" t="str">
            <v>UN</v>
          </cell>
          <cell r="D1733">
            <v>347.96</v>
          </cell>
        </row>
        <row r="1734">
          <cell r="A1734">
            <v>84036</v>
          </cell>
          <cell r="B1734" t="str">
            <v>AD PVC PBA/BOLSA F0F0 JE DN 50</v>
          </cell>
          <cell r="C1734" t="str">
            <v>UN</v>
          </cell>
          <cell r="D1734">
            <v>8.9600000000000009</v>
          </cell>
        </row>
        <row r="1735">
          <cell r="A1735">
            <v>84037</v>
          </cell>
          <cell r="B1735" t="str">
            <v>AD PVC PBA/BOLSA F0F0 JE DN 75</v>
          </cell>
          <cell r="C1735" t="str">
            <v>UN</v>
          </cell>
          <cell r="D1735">
            <v>19.71</v>
          </cell>
        </row>
        <row r="1736">
          <cell r="A1736">
            <v>84038</v>
          </cell>
          <cell r="B1736" t="str">
            <v>AD PVC PBA/BOLSA F0F0 JE DN 100</v>
          </cell>
          <cell r="C1736" t="str">
            <v>UN</v>
          </cell>
          <cell r="D1736">
            <v>31.14</v>
          </cell>
        </row>
        <row r="1737">
          <cell r="A1737">
            <v>84039</v>
          </cell>
          <cell r="B1737" t="str">
            <v>AD PVC PBA/BOLSA F0F0 JE DN 150</v>
          </cell>
          <cell r="C1737" t="str">
            <v>UN</v>
          </cell>
          <cell r="D1737">
            <v>77.319999999999993</v>
          </cell>
        </row>
        <row r="1738">
          <cell r="A1738">
            <v>84040</v>
          </cell>
          <cell r="B1738" t="str">
            <v>AD PVC PBA/BOLSA F0F0 JE DN 200</v>
          </cell>
          <cell r="C1738" t="str">
            <v>UN</v>
          </cell>
          <cell r="D1738">
            <v>140.47999999999999</v>
          </cell>
        </row>
        <row r="1739">
          <cell r="A1739">
            <v>84041</v>
          </cell>
          <cell r="B1739" t="str">
            <v>AD PVC PBA/BOLSA F0F0 JE DN 250</v>
          </cell>
          <cell r="C1739" t="str">
            <v>UN</v>
          </cell>
          <cell r="D1739">
            <v>282.88</v>
          </cell>
        </row>
        <row r="1740">
          <cell r="A1740">
            <v>84042</v>
          </cell>
          <cell r="B1740" t="str">
            <v>AD PVC PBA/BOLSA F0F0 JE DN 300</v>
          </cell>
          <cell r="C1740" t="str">
            <v>UN</v>
          </cell>
          <cell r="D1740">
            <v>442.73</v>
          </cell>
        </row>
        <row r="1741">
          <cell r="A1741">
            <v>84043</v>
          </cell>
          <cell r="B1741" t="str">
            <v>AD PVC PBA/LUVA F0C0 JE DN 50</v>
          </cell>
          <cell r="C1741" t="str">
            <v>UN</v>
          </cell>
          <cell r="D1741">
            <v>8.9600000000000009</v>
          </cell>
        </row>
        <row r="1742">
          <cell r="A1742">
            <v>84044</v>
          </cell>
          <cell r="B1742" t="str">
            <v>AD PVC PBA/LUVA F0C0 JE DN 75</v>
          </cell>
          <cell r="C1742" t="str">
            <v>UN</v>
          </cell>
          <cell r="D1742">
            <v>19.71</v>
          </cell>
        </row>
        <row r="1743">
          <cell r="A1743">
            <v>84045</v>
          </cell>
          <cell r="B1743" t="str">
            <v>AD PVC PBA/LUVA F0C0 JE DN 100</v>
          </cell>
          <cell r="C1743" t="str">
            <v>UN</v>
          </cell>
          <cell r="D1743">
            <v>31.14</v>
          </cell>
        </row>
        <row r="1744">
          <cell r="A1744">
            <v>84046</v>
          </cell>
          <cell r="B1744" t="str">
            <v>AD PVC PBA/LUVA F0C0 JE DN 150</v>
          </cell>
          <cell r="C1744" t="str">
            <v>UN</v>
          </cell>
          <cell r="D1744">
            <v>77.319999999999993</v>
          </cell>
        </row>
        <row r="1745">
          <cell r="A1745">
            <v>84047</v>
          </cell>
          <cell r="B1745" t="str">
            <v>AD PVC PBA/LUVA F0C0 JE DN 200</v>
          </cell>
          <cell r="C1745" t="str">
            <v>UN</v>
          </cell>
          <cell r="D1745">
            <v>140.46</v>
          </cell>
        </row>
        <row r="1746">
          <cell r="A1746">
            <v>84048</v>
          </cell>
          <cell r="B1746" t="str">
            <v>AD PVC PBA/LUVA F0C0 JE DN 250</v>
          </cell>
          <cell r="C1746" t="str">
            <v>UN</v>
          </cell>
          <cell r="D1746">
            <v>282.88</v>
          </cell>
        </row>
        <row r="1747">
          <cell r="A1747">
            <v>84049</v>
          </cell>
          <cell r="B1747" t="str">
            <v>AD PVC PBA/LUVA F0C0 JE DN 300</v>
          </cell>
          <cell r="C1747" t="str">
            <v>UN</v>
          </cell>
          <cell r="D1747">
            <v>442.73</v>
          </cell>
        </row>
        <row r="1748">
          <cell r="A1748">
            <v>84050</v>
          </cell>
          <cell r="B1748" t="str">
            <v>AD F0F0/PVC PBA JE DN 50</v>
          </cell>
          <cell r="C1748" t="str">
            <v>UN</v>
          </cell>
          <cell r="D1748">
            <v>23.63</v>
          </cell>
        </row>
        <row r="1749">
          <cell r="A1749">
            <v>84051</v>
          </cell>
          <cell r="B1749" t="str">
            <v>AD F0F0/PVC PBA JE DN 75</v>
          </cell>
          <cell r="C1749" t="str">
            <v>UN</v>
          </cell>
          <cell r="D1749">
            <v>33.43</v>
          </cell>
        </row>
        <row r="1750">
          <cell r="A1750">
            <v>84052</v>
          </cell>
          <cell r="B1750" t="str">
            <v>AD F0F0/PVC PBA JE DN 100</v>
          </cell>
          <cell r="C1750" t="str">
            <v>UN</v>
          </cell>
          <cell r="D1750">
            <v>51.33</v>
          </cell>
        </row>
        <row r="1751">
          <cell r="A1751">
            <v>84053</v>
          </cell>
          <cell r="B1751" t="str">
            <v>AD F0F0/PVC PBA JE DN 150</v>
          </cell>
          <cell r="C1751" t="str">
            <v>UN</v>
          </cell>
          <cell r="D1751">
            <v>111.25</v>
          </cell>
        </row>
        <row r="1752">
          <cell r="A1752">
            <v>84054</v>
          </cell>
          <cell r="B1752" t="str">
            <v>AD F0F0/PVC PBA JE DN 200</v>
          </cell>
          <cell r="C1752" t="str">
            <v>UN</v>
          </cell>
          <cell r="D1752">
            <v>216.17</v>
          </cell>
        </row>
        <row r="1753">
          <cell r="A1753">
            <v>84055</v>
          </cell>
          <cell r="B1753" t="str">
            <v>AD F0F0/PVC PBA JE DN 250</v>
          </cell>
          <cell r="C1753" t="str">
            <v>UN</v>
          </cell>
          <cell r="D1753">
            <v>375.78</v>
          </cell>
        </row>
        <row r="1754">
          <cell r="A1754">
            <v>84056</v>
          </cell>
          <cell r="B1754" t="str">
            <v>AD F0F0/PVC PBA JE DN 300</v>
          </cell>
          <cell r="C1754" t="str">
            <v>UN</v>
          </cell>
          <cell r="D1754">
            <v>497.69</v>
          </cell>
        </row>
        <row r="1755">
          <cell r="A1755">
            <v>84057</v>
          </cell>
          <cell r="B1755" t="str">
            <v>ANEL DE BORRACHA PVC JE PBA DN 50</v>
          </cell>
          <cell r="C1755" t="str">
            <v>UN</v>
          </cell>
          <cell r="D1755">
            <v>1.1399999999999999</v>
          </cell>
        </row>
        <row r="1756">
          <cell r="A1756">
            <v>84058</v>
          </cell>
          <cell r="B1756" t="str">
            <v>ANEL DE BORRACHA PVC JE PBA DN 75</v>
          </cell>
          <cell r="C1756" t="str">
            <v>UN</v>
          </cell>
          <cell r="D1756">
            <v>2.8</v>
          </cell>
        </row>
        <row r="1757">
          <cell r="A1757">
            <v>84059</v>
          </cell>
          <cell r="B1757" t="str">
            <v>ANEL DE BORRACHA PVC JE PBA DN 100</v>
          </cell>
          <cell r="C1757" t="str">
            <v>UN</v>
          </cell>
          <cell r="D1757">
            <v>3.25</v>
          </cell>
        </row>
        <row r="1758">
          <cell r="A1758">
            <v>84060</v>
          </cell>
          <cell r="B1758" t="str">
            <v>ANEL DE BORRACHA PVC JE PBA DN 150</v>
          </cell>
          <cell r="C1758" t="str">
            <v>UN</v>
          </cell>
          <cell r="D1758">
            <v>5.61</v>
          </cell>
        </row>
        <row r="1759">
          <cell r="A1759">
            <v>84061</v>
          </cell>
          <cell r="B1759" t="str">
            <v>ANEL DE BORRACHA PVC JE PBA DN 200</v>
          </cell>
          <cell r="C1759" t="str">
            <v>UN</v>
          </cell>
          <cell r="D1759">
            <v>9.1999999999999993</v>
          </cell>
        </row>
        <row r="1760">
          <cell r="A1760">
            <v>84062</v>
          </cell>
          <cell r="B1760" t="str">
            <v>ANEL DE BORRACHA PVC JE PBA DN 250</v>
          </cell>
          <cell r="C1760" t="str">
            <v>UN</v>
          </cell>
          <cell r="D1760">
            <v>12.81</v>
          </cell>
        </row>
        <row r="1761">
          <cell r="A1761">
            <v>84063</v>
          </cell>
          <cell r="B1761" t="str">
            <v>ANEL DE BORRACHA PVC JE PBA DN 300</v>
          </cell>
          <cell r="C1761" t="str">
            <v>UN</v>
          </cell>
          <cell r="D1761">
            <v>25.41</v>
          </cell>
        </row>
        <row r="1762">
          <cell r="A1762">
            <v>84064</v>
          </cell>
          <cell r="B1762" t="str">
            <v>CAP PVC JE PBA DN 50</v>
          </cell>
          <cell r="C1762" t="str">
            <v>UN</v>
          </cell>
          <cell r="D1762">
            <v>3.8</v>
          </cell>
        </row>
        <row r="1763">
          <cell r="A1763">
            <v>84065</v>
          </cell>
          <cell r="B1763" t="str">
            <v>CAP PVC JE PBA DN 75</v>
          </cell>
          <cell r="C1763" t="str">
            <v>UN</v>
          </cell>
          <cell r="D1763">
            <v>9.3000000000000007</v>
          </cell>
        </row>
        <row r="1764">
          <cell r="A1764">
            <v>84066</v>
          </cell>
          <cell r="B1764" t="str">
            <v>CAP PVC JE PBA DN 100</v>
          </cell>
          <cell r="C1764" t="str">
            <v>UN</v>
          </cell>
          <cell r="D1764">
            <v>17.71</v>
          </cell>
        </row>
        <row r="1765">
          <cell r="A1765">
            <v>84067</v>
          </cell>
          <cell r="B1765" t="str">
            <v>CAP PVC JE PBA DN 150</v>
          </cell>
          <cell r="C1765" t="str">
            <v>UN</v>
          </cell>
          <cell r="D1765">
            <v>184.37</v>
          </cell>
        </row>
        <row r="1766">
          <cell r="A1766">
            <v>84068</v>
          </cell>
          <cell r="B1766" t="str">
            <v>CAP PVC JE PBA DN 200</v>
          </cell>
          <cell r="C1766" t="str">
            <v>UN</v>
          </cell>
          <cell r="D1766">
            <v>259.2</v>
          </cell>
        </row>
        <row r="1767">
          <cell r="A1767">
            <v>84069</v>
          </cell>
          <cell r="B1767" t="str">
            <v>CAP PVC JE PBA DN 250</v>
          </cell>
          <cell r="C1767" t="str">
            <v>UN</v>
          </cell>
          <cell r="D1767">
            <v>456</v>
          </cell>
        </row>
        <row r="1768">
          <cell r="A1768">
            <v>84070</v>
          </cell>
          <cell r="B1768" t="str">
            <v>CAP PVC JE PBA DN 300</v>
          </cell>
          <cell r="C1768" t="str">
            <v>UN</v>
          </cell>
          <cell r="D1768">
            <v>727.48</v>
          </cell>
        </row>
        <row r="1769">
          <cell r="A1769">
            <v>84071</v>
          </cell>
          <cell r="B1769" t="str">
            <v>CRUZETA PVC PBA BBBB JE DN 50</v>
          </cell>
          <cell r="C1769" t="str">
            <v>UN</v>
          </cell>
          <cell r="D1769">
            <v>13.98</v>
          </cell>
        </row>
        <row r="1770">
          <cell r="A1770">
            <v>84072</v>
          </cell>
          <cell r="B1770" t="str">
            <v>CRUZETA PVC PBA BBBB JE DN 75</v>
          </cell>
          <cell r="C1770" t="str">
            <v>UN</v>
          </cell>
          <cell r="D1770">
            <v>32.51</v>
          </cell>
        </row>
        <row r="1771">
          <cell r="A1771">
            <v>84073</v>
          </cell>
          <cell r="B1771" t="str">
            <v>CRUZETA PVC PBA BBBB JE DN 100</v>
          </cell>
          <cell r="C1771" t="str">
            <v>UN</v>
          </cell>
          <cell r="D1771">
            <v>58.3</v>
          </cell>
        </row>
        <row r="1772">
          <cell r="A1772">
            <v>84074</v>
          </cell>
          <cell r="B1772" t="str">
            <v>CRUZETA PVC PBA BBBB JE DN 150</v>
          </cell>
          <cell r="C1772" t="str">
            <v>UN</v>
          </cell>
          <cell r="D1772">
            <v>690.11</v>
          </cell>
        </row>
        <row r="1773">
          <cell r="A1773">
            <v>84075</v>
          </cell>
          <cell r="B1773" t="str">
            <v>CRUZETA PVC PBA BBBB JE DN 200</v>
          </cell>
          <cell r="C1773" t="str">
            <v>UN</v>
          </cell>
          <cell r="D1773">
            <v>1036.08</v>
          </cell>
        </row>
        <row r="1774">
          <cell r="A1774">
            <v>84076</v>
          </cell>
          <cell r="B1774" t="str">
            <v>CRUZETA PVC PBA BBBB JE DN 250</v>
          </cell>
          <cell r="C1774" t="str">
            <v>UN</v>
          </cell>
          <cell r="D1774">
            <v>1823.67</v>
          </cell>
        </row>
        <row r="1775">
          <cell r="A1775">
            <v>84077</v>
          </cell>
          <cell r="B1775" t="str">
            <v>CRUZETA PVC PBA BBBB JE DN 300</v>
          </cell>
          <cell r="C1775" t="str">
            <v>UN</v>
          </cell>
          <cell r="D1775">
            <v>2866.58</v>
          </cell>
        </row>
        <row r="1776">
          <cell r="A1776">
            <v>84078</v>
          </cell>
          <cell r="B1776" t="str">
            <v>CRUZETA PVC PBA BBPP JE DN 50</v>
          </cell>
          <cell r="C1776" t="str">
            <v>UN</v>
          </cell>
          <cell r="D1776">
            <v>32.520000000000003</v>
          </cell>
        </row>
        <row r="1777">
          <cell r="A1777">
            <v>84079</v>
          </cell>
          <cell r="B1777" t="str">
            <v>CRUZETA PVC PBA BBPP JE DN 75</v>
          </cell>
          <cell r="C1777" t="str">
            <v>UN</v>
          </cell>
          <cell r="D1777">
            <v>69.88</v>
          </cell>
        </row>
        <row r="1778">
          <cell r="A1778">
            <v>84080</v>
          </cell>
          <cell r="B1778" t="str">
            <v>CRUZETA PVC PBA BBPP JE DN 100</v>
          </cell>
          <cell r="C1778" t="str">
            <v>UN</v>
          </cell>
          <cell r="D1778">
            <v>119.09</v>
          </cell>
        </row>
        <row r="1779">
          <cell r="A1779">
            <v>84081</v>
          </cell>
          <cell r="B1779" t="str">
            <v>CRUZETA PVC PBA BBPP JE DN 150</v>
          </cell>
          <cell r="C1779" t="str">
            <v>UN</v>
          </cell>
          <cell r="D1779">
            <v>675.1</v>
          </cell>
        </row>
        <row r="1780">
          <cell r="A1780">
            <v>84082</v>
          </cell>
          <cell r="B1780" t="str">
            <v>CRUZETA PVC PBA BBPP JE DN 200</v>
          </cell>
          <cell r="C1780" t="str">
            <v>UN</v>
          </cell>
          <cell r="D1780">
            <v>982.63</v>
          </cell>
        </row>
        <row r="1781">
          <cell r="A1781">
            <v>84083</v>
          </cell>
          <cell r="B1781" t="str">
            <v>CRUZETA PVC PBA BBPP JE DN 250</v>
          </cell>
          <cell r="C1781" t="str">
            <v>UN</v>
          </cell>
          <cell r="D1781">
            <v>1690.48</v>
          </cell>
        </row>
        <row r="1782">
          <cell r="A1782">
            <v>84084</v>
          </cell>
          <cell r="B1782" t="str">
            <v>CRUZETA PVC PBA BBPP JE DN 300</v>
          </cell>
          <cell r="C1782" t="str">
            <v>UN</v>
          </cell>
          <cell r="D1782">
            <v>2362.29</v>
          </cell>
        </row>
        <row r="1783">
          <cell r="A1783">
            <v>84086</v>
          </cell>
          <cell r="B1783" t="str">
            <v>CRUZETA PVC PBA RD BBBB JE DN 75 X 50</v>
          </cell>
          <cell r="C1783" t="str">
            <v>UN</v>
          </cell>
          <cell r="D1783">
            <v>25.27</v>
          </cell>
        </row>
        <row r="1784">
          <cell r="A1784">
            <v>84088</v>
          </cell>
          <cell r="B1784" t="str">
            <v>CRUZETA PVC PBA RD BBBB JE DN 100 X 50</v>
          </cell>
          <cell r="C1784" t="str">
            <v>UN</v>
          </cell>
          <cell r="D1784">
            <v>41.85</v>
          </cell>
        </row>
        <row r="1785">
          <cell r="A1785">
            <v>84089</v>
          </cell>
          <cell r="B1785" t="str">
            <v>CRUZETA PVC PBA RD BBBB JE DN 100 X 75</v>
          </cell>
          <cell r="C1785" t="str">
            <v>UN</v>
          </cell>
          <cell r="D1785">
            <v>49</v>
          </cell>
        </row>
        <row r="1786">
          <cell r="A1786">
            <v>84091</v>
          </cell>
          <cell r="B1786" t="str">
            <v>CRUZETA PVC PBA RD BBBB JE DN 150 X 50</v>
          </cell>
          <cell r="C1786" t="str">
            <v>UN</v>
          </cell>
          <cell r="D1786">
            <v>0</v>
          </cell>
        </row>
        <row r="1787">
          <cell r="A1787">
            <v>84092</v>
          </cell>
          <cell r="B1787" t="str">
            <v>CRUZETA PVC PBA RD BBBB JE DN 150 X 75</v>
          </cell>
          <cell r="C1787" t="str">
            <v>UN</v>
          </cell>
          <cell r="D1787">
            <v>399.92</v>
          </cell>
        </row>
        <row r="1788">
          <cell r="A1788">
            <v>84093</v>
          </cell>
          <cell r="B1788" t="str">
            <v>CRUZETA PVC PBA RD BBBB JE DN 150 X 100</v>
          </cell>
          <cell r="C1788" t="str">
            <v>UN</v>
          </cell>
          <cell r="D1788">
            <v>356.18</v>
          </cell>
        </row>
        <row r="1789">
          <cell r="A1789">
            <v>84095</v>
          </cell>
          <cell r="B1789" t="str">
            <v>CRUZETA PVC PBA RD BBBB JE DN 200 X 100</v>
          </cell>
          <cell r="C1789" t="str">
            <v>UN</v>
          </cell>
          <cell r="D1789">
            <v>692.05</v>
          </cell>
        </row>
        <row r="1790">
          <cell r="A1790">
            <v>84096</v>
          </cell>
          <cell r="B1790" t="str">
            <v>CRUZETA PVC PBA RD BBBB JE DN 200 X 150</v>
          </cell>
          <cell r="C1790" t="str">
            <v>UN</v>
          </cell>
          <cell r="D1790">
            <v>883.39</v>
          </cell>
        </row>
        <row r="1791">
          <cell r="A1791">
            <v>84097</v>
          </cell>
          <cell r="B1791" t="str">
            <v>CRUZETA PVC PBA RD BBBB JE DN 250 X 150</v>
          </cell>
          <cell r="C1791" t="str">
            <v>UN</v>
          </cell>
          <cell r="D1791">
            <v>1255.73</v>
          </cell>
        </row>
        <row r="1792">
          <cell r="A1792">
            <v>84098</v>
          </cell>
          <cell r="B1792" t="str">
            <v>CRUZETA PVC PBA RD BBBB JE DN 250 X 200</v>
          </cell>
          <cell r="C1792" t="str">
            <v>UN</v>
          </cell>
          <cell r="D1792">
            <v>1449.74</v>
          </cell>
        </row>
        <row r="1793">
          <cell r="A1793">
            <v>84099</v>
          </cell>
          <cell r="B1793" t="str">
            <v>CRUZETA PVC PBA RD BBBB JE DN 300 X 150</v>
          </cell>
          <cell r="C1793" t="str">
            <v>UN</v>
          </cell>
          <cell r="D1793">
            <v>1692.49</v>
          </cell>
        </row>
        <row r="1794">
          <cell r="A1794">
            <v>84101</v>
          </cell>
          <cell r="B1794" t="str">
            <v>CRUZETA PVC PBA RD BBBB JE DN 300 X 200</v>
          </cell>
          <cell r="C1794" t="str">
            <v>UN</v>
          </cell>
          <cell r="D1794">
            <v>1888.64</v>
          </cell>
        </row>
        <row r="1795">
          <cell r="A1795">
            <v>84102</v>
          </cell>
          <cell r="B1795" t="str">
            <v>CRUZETA PVC PBA RD BBBB JE DN 300 X 250</v>
          </cell>
          <cell r="C1795" t="str">
            <v>UN</v>
          </cell>
          <cell r="D1795">
            <v>2385.27</v>
          </cell>
        </row>
        <row r="1796">
          <cell r="A1796">
            <v>84103</v>
          </cell>
          <cell r="B1796" t="str">
            <v>CRUZETA PVC PBA RD BBPP JE DN 75 X 50</v>
          </cell>
          <cell r="C1796" t="str">
            <v>UN</v>
          </cell>
          <cell r="D1796">
            <v>53.09</v>
          </cell>
        </row>
        <row r="1797">
          <cell r="A1797">
            <v>84105</v>
          </cell>
          <cell r="B1797" t="str">
            <v>CRUZETA PVC PBA RD BBPP JE DN 100 X 50</v>
          </cell>
          <cell r="C1797" t="str">
            <v>UN</v>
          </cell>
          <cell r="D1797">
            <v>85.52</v>
          </cell>
        </row>
        <row r="1798">
          <cell r="A1798">
            <v>84106</v>
          </cell>
          <cell r="B1798" t="str">
            <v>CRUZETA PVC PBA RD BBPP JE DN 100 X 75</v>
          </cell>
          <cell r="C1798" t="str">
            <v>UN</v>
          </cell>
          <cell r="D1798">
            <v>102.89</v>
          </cell>
        </row>
        <row r="1799">
          <cell r="A1799">
            <v>84108</v>
          </cell>
          <cell r="B1799" t="str">
            <v>CRUZETA PVC PBA RD BBPP JE DN 150 X 50</v>
          </cell>
          <cell r="C1799" t="str">
            <v>UN</v>
          </cell>
          <cell r="D1799">
            <v>0</v>
          </cell>
        </row>
        <row r="1800">
          <cell r="A1800">
            <v>84109</v>
          </cell>
          <cell r="B1800" t="str">
            <v>CRUZETA PVC PBA RD BBPP JE DN 150 X 75</v>
          </cell>
          <cell r="C1800" t="str">
            <v>UN</v>
          </cell>
          <cell r="D1800">
            <v>379.11</v>
          </cell>
        </row>
        <row r="1801">
          <cell r="A1801">
            <v>84110</v>
          </cell>
          <cell r="B1801" t="str">
            <v>CRUZETA PVC PBA RD BBPP JE DN 150 X 100</v>
          </cell>
          <cell r="C1801" t="str">
            <v>UN</v>
          </cell>
          <cell r="D1801">
            <v>325.51</v>
          </cell>
        </row>
        <row r="1802">
          <cell r="A1802">
            <v>84112</v>
          </cell>
          <cell r="B1802" t="str">
            <v>CRUZETA PVC PBA RD BBPP JE DN 200 X 100</v>
          </cell>
          <cell r="C1802" t="str">
            <v>UN</v>
          </cell>
          <cell r="D1802">
            <v>656.3</v>
          </cell>
        </row>
        <row r="1803">
          <cell r="A1803">
            <v>84113</v>
          </cell>
          <cell r="B1803" t="str">
            <v>CRUZETA PVC PBA RD BBPP JE DN 200 X 150</v>
          </cell>
          <cell r="C1803" t="str">
            <v>UN</v>
          </cell>
          <cell r="D1803">
            <v>841.58</v>
          </cell>
        </row>
        <row r="1804">
          <cell r="A1804">
            <v>84114</v>
          </cell>
          <cell r="B1804" t="str">
            <v>CRUZETA PVC PBA RD BBPP JE DN 250 X 100</v>
          </cell>
          <cell r="C1804" t="str">
            <v>UN</v>
          </cell>
          <cell r="D1804">
            <v>0</v>
          </cell>
        </row>
        <row r="1805">
          <cell r="A1805">
            <v>84115</v>
          </cell>
          <cell r="B1805" t="str">
            <v>CRUZETA PVC PBA RD BBPP JE DN 250 X 150</v>
          </cell>
          <cell r="C1805" t="str">
            <v>UN</v>
          </cell>
          <cell r="D1805">
            <v>1174.06</v>
          </cell>
        </row>
        <row r="1806">
          <cell r="A1806">
            <v>84116</v>
          </cell>
          <cell r="B1806" t="str">
            <v>CRUZETA PVC PBA RD BBPP JE DN 250 X 200</v>
          </cell>
          <cell r="C1806" t="str">
            <v>UN</v>
          </cell>
          <cell r="D1806">
            <v>1356.43</v>
          </cell>
        </row>
        <row r="1807">
          <cell r="A1807">
            <v>84117</v>
          </cell>
          <cell r="B1807" t="str">
            <v>CRUZETA PVC PBA RD BBPP JE DN 300 X 150</v>
          </cell>
          <cell r="C1807" t="str">
            <v>UN</v>
          </cell>
          <cell r="D1807">
            <v>1572.81</v>
          </cell>
        </row>
        <row r="1808">
          <cell r="A1808">
            <v>84118</v>
          </cell>
          <cell r="B1808" t="str">
            <v>CRUZETA PVC PBA RD BBPP JE DN 300 X 200</v>
          </cell>
          <cell r="C1808" t="str">
            <v>UN</v>
          </cell>
          <cell r="D1808">
            <v>1755.14</v>
          </cell>
        </row>
        <row r="1809">
          <cell r="A1809">
            <v>84119</v>
          </cell>
          <cell r="B1809" t="str">
            <v>CRUZETA PVC PBA RD BBPP JE DN 300 X 250</v>
          </cell>
          <cell r="C1809" t="str">
            <v>UN</v>
          </cell>
          <cell r="D1809">
            <v>2211.92</v>
          </cell>
        </row>
        <row r="1810">
          <cell r="A1810">
            <v>84120</v>
          </cell>
          <cell r="B1810" t="str">
            <v>CURVA PVC PBA 11G15' PB JE DN 50</v>
          </cell>
          <cell r="C1810" t="str">
            <v>UN</v>
          </cell>
          <cell r="D1810">
            <v>10.71</v>
          </cell>
        </row>
        <row r="1811">
          <cell r="A1811">
            <v>84121</v>
          </cell>
          <cell r="B1811" t="str">
            <v>CURVA PVC PBA 11G15' PB JE DN 75</v>
          </cell>
          <cell r="C1811" t="str">
            <v>UN</v>
          </cell>
          <cell r="D1811">
            <v>32.42</v>
          </cell>
        </row>
        <row r="1812">
          <cell r="A1812">
            <v>84122</v>
          </cell>
          <cell r="B1812" t="str">
            <v>CURVA PVC PBA 11G15' PB JE DN 100</v>
          </cell>
          <cell r="C1812" t="str">
            <v>UN</v>
          </cell>
          <cell r="D1812">
            <v>59.08</v>
          </cell>
        </row>
        <row r="1813">
          <cell r="A1813">
            <v>84123</v>
          </cell>
          <cell r="B1813" t="str">
            <v>CURVA PVC PBA 11G15' PB JE DN 150</v>
          </cell>
          <cell r="C1813" t="str">
            <v>UN</v>
          </cell>
          <cell r="D1813">
            <v>195.28</v>
          </cell>
        </row>
        <row r="1814">
          <cell r="A1814">
            <v>84124</v>
          </cell>
          <cell r="B1814" t="str">
            <v>CURVA PVC PBA 11G15' PB JE DN 200</v>
          </cell>
          <cell r="C1814" t="str">
            <v>UN</v>
          </cell>
          <cell r="D1814">
            <v>372.67</v>
          </cell>
        </row>
        <row r="1815">
          <cell r="A1815">
            <v>84125</v>
          </cell>
          <cell r="B1815" t="str">
            <v>CURVA PVC PBA 11G15' PB JE DN 250</v>
          </cell>
          <cell r="C1815" t="str">
            <v>UN</v>
          </cell>
          <cell r="D1815">
            <v>709.8</v>
          </cell>
        </row>
        <row r="1816">
          <cell r="A1816">
            <v>84126</v>
          </cell>
          <cell r="B1816" t="str">
            <v>CURVA PVC PBA 11G15' PB JE DN 300</v>
          </cell>
          <cell r="C1816" t="str">
            <v>UN</v>
          </cell>
          <cell r="D1816" t="str">
            <v>1 179,41</v>
          </cell>
        </row>
        <row r="1817">
          <cell r="A1817">
            <v>84127</v>
          </cell>
          <cell r="B1817" t="str">
            <v>CURVA PVC PBA 22G30' PB JE DN 50</v>
          </cell>
          <cell r="C1817" t="str">
            <v>UN</v>
          </cell>
          <cell r="D1817">
            <v>11.4</v>
          </cell>
        </row>
        <row r="1818">
          <cell r="A1818">
            <v>84128</v>
          </cell>
          <cell r="B1818" t="str">
            <v>CURVA PVC PBA 22G30' PB JE DN 75</v>
          </cell>
          <cell r="C1818" t="str">
            <v>UN</v>
          </cell>
          <cell r="D1818">
            <v>32.270000000000003</v>
          </cell>
        </row>
        <row r="1819">
          <cell r="A1819">
            <v>84129</v>
          </cell>
          <cell r="B1819" t="str">
            <v>CURVA PVC PBA 22G30' PB JE DN 100</v>
          </cell>
          <cell r="C1819" t="str">
            <v>UN</v>
          </cell>
          <cell r="D1819">
            <v>60.57</v>
          </cell>
        </row>
        <row r="1820">
          <cell r="A1820">
            <v>84130</v>
          </cell>
          <cell r="B1820" t="str">
            <v>CURVA PVC PBA 22G30' PB JE DN 150</v>
          </cell>
          <cell r="C1820" t="str">
            <v>UN</v>
          </cell>
          <cell r="D1820">
            <v>195.28</v>
          </cell>
        </row>
        <row r="1821">
          <cell r="A1821">
            <v>84131</v>
          </cell>
          <cell r="B1821" t="str">
            <v>CURVA PVC PBA 22G30' PB JE DN 200</v>
          </cell>
          <cell r="C1821" t="str">
            <v>UN</v>
          </cell>
          <cell r="D1821">
            <v>374.21</v>
          </cell>
        </row>
        <row r="1822">
          <cell r="A1822">
            <v>84132</v>
          </cell>
          <cell r="B1822" t="str">
            <v>CURVA PVC PBA 22G30' PB JE DN 250</v>
          </cell>
          <cell r="C1822" t="str">
            <v>UN</v>
          </cell>
          <cell r="D1822">
            <v>704.66</v>
          </cell>
        </row>
        <row r="1823">
          <cell r="A1823">
            <v>84133</v>
          </cell>
          <cell r="B1823" t="str">
            <v>CURVA PVC PBA 22G30' PB JE DN 300</v>
          </cell>
          <cell r="C1823" t="str">
            <v>UN</v>
          </cell>
          <cell r="D1823" t="str">
            <v>1 203,50</v>
          </cell>
        </row>
        <row r="1824">
          <cell r="A1824">
            <v>84134</v>
          </cell>
          <cell r="B1824" t="str">
            <v>CURVA PVC PBA 45G PB JE DN 50</v>
          </cell>
          <cell r="C1824" t="str">
            <v>UN</v>
          </cell>
          <cell r="D1824">
            <v>11.26</v>
          </cell>
        </row>
        <row r="1825">
          <cell r="A1825">
            <v>84135</v>
          </cell>
          <cell r="B1825" t="str">
            <v>CURVA PVC PBA 45G PB JE DN 75</v>
          </cell>
          <cell r="C1825" t="str">
            <v>UN</v>
          </cell>
          <cell r="D1825">
            <v>32.71</v>
          </cell>
        </row>
        <row r="1826">
          <cell r="A1826">
            <v>84136</v>
          </cell>
          <cell r="B1826" t="str">
            <v>CURVA PVC PBA 45G PB JE DN 100</v>
          </cell>
          <cell r="C1826" t="str">
            <v>UN</v>
          </cell>
          <cell r="D1826">
            <v>60.85</v>
          </cell>
        </row>
        <row r="1827">
          <cell r="A1827">
            <v>84137</v>
          </cell>
          <cell r="B1827" t="str">
            <v>CURVA PVC PBA 45G PB JE DN 150</v>
          </cell>
          <cell r="C1827" t="str">
            <v>UN</v>
          </cell>
          <cell r="D1827">
            <v>206.43</v>
          </cell>
        </row>
        <row r="1828">
          <cell r="A1828">
            <v>84138</v>
          </cell>
          <cell r="B1828" t="str">
            <v>CURVA PVC PBA 45G PB JE DN 200</v>
          </cell>
          <cell r="C1828" t="str">
            <v>UN</v>
          </cell>
          <cell r="D1828">
            <v>376.25</v>
          </cell>
        </row>
        <row r="1829">
          <cell r="A1829">
            <v>84139</v>
          </cell>
          <cell r="B1829" t="str">
            <v>CURVA PVC PBA 45G PB JE DN 250</v>
          </cell>
          <cell r="C1829" t="str">
            <v>UN</v>
          </cell>
          <cell r="D1829">
            <v>709.2</v>
          </cell>
        </row>
        <row r="1830">
          <cell r="A1830">
            <v>84140</v>
          </cell>
          <cell r="B1830" t="str">
            <v>CURVA PVC PBA 45G PB JE DN 300</v>
          </cell>
          <cell r="C1830" t="str">
            <v>UN</v>
          </cell>
          <cell r="D1830">
            <v>1227.1400000000001</v>
          </cell>
        </row>
        <row r="1831">
          <cell r="A1831">
            <v>84141</v>
          </cell>
          <cell r="B1831" t="str">
            <v>CURVA PVC PBA 90G PB JE DN 50</v>
          </cell>
          <cell r="C1831" t="str">
            <v>UN</v>
          </cell>
          <cell r="D1831">
            <v>14</v>
          </cell>
        </row>
        <row r="1832">
          <cell r="A1832">
            <v>84142</v>
          </cell>
          <cell r="B1832" t="str">
            <v>CURVA PVC PBA 90G PB JE DN 75</v>
          </cell>
          <cell r="C1832" t="str">
            <v>UN</v>
          </cell>
          <cell r="D1832">
            <v>36.4</v>
          </cell>
        </row>
        <row r="1833">
          <cell r="A1833">
            <v>84143</v>
          </cell>
          <cell r="B1833" t="str">
            <v>CURVA PVC PBA 90G PB JE DN 100</v>
          </cell>
          <cell r="C1833" t="str">
            <v>UN</v>
          </cell>
          <cell r="D1833">
            <v>81.98</v>
          </cell>
        </row>
        <row r="1834">
          <cell r="A1834">
            <v>84144</v>
          </cell>
          <cell r="B1834" t="str">
            <v>CURVA PVC PBA 90G PB JE DN 150</v>
          </cell>
          <cell r="C1834" t="str">
            <v>UN</v>
          </cell>
          <cell r="D1834">
            <v>232.33</v>
          </cell>
        </row>
        <row r="1835">
          <cell r="A1835">
            <v>84145</v>
          </cell>
          <cell r="B1835" t="str">
            <v>CURVA 90G PB JE DN 200</v>
          </cell>
          <cell r="C1835" t="str">
            <v>UN</v>
          </cell>
          <cell r="D1835">
            <v>445.32</v>
          </cell>
        </row>
        <row r="1836">
          <cell r="A1836">
            <v>84146</v>
          </cell>
          <cell r="B1836" t="str">
            <v>CURVA PVC PBA 90G PB JE DN 250</v>
          </cell>
          <cell r="C1836" t="str">
            <v>UN</v>
          </cell>
          <cell r="D1836">
            <v>867.46</v>
          </cell>
        </row>
        <row r="1837">
          <cell r="A1837">
            <v>84147</v>
          </cell>
          <cell r="B1837" t="str">
            <v>CURVA PVC PBA 90G PB JE DN 300</v>
          </cell>
          <cell r="C1837" t="str">
            <v>UN</v>
          </cell>
          <cell r="D1837">
            <v>1491.23</v>
          </cell>
        </row>
        <row r="1838">
          <cell r="A1838">
            <v>84148</v>
          </cell>
          <cell r="B1838" t="str">
            <v>EXTREMIDADE PVC PBA BF DN 50</v>
          </cell>
          <cell r="C1838" t="str">
            <v>UN</v>
          </cell>
          <cell r="D1838">
            <v>21.07</v>
          </cell>
        </row>
        <row r="1839">
          <cell r="A1839">
            <v>84149</v>
          </cell>
          <cell r="B1839" t="str">
            <v>EXTREMIDADE PVC PBA BF DN 75</v>
          </cell>
          <cell r="C1839" t="str">
            <v>UN</v>
          </cell>
          <cell r="D1839">
            <v>37.01</v>
          </cell>
        </row>
        <row r="1840">
          <cell r="A1840">
            <v>84150</v>
          </cell>
          <cell r="B1840" t="str">
            <v>EXTREMIDADE PVC PBA BF DN 100</v>
          </cell>
          <cell r="C1840" t="str">
            <v>UN</v>
          </cell>
          <cell r="D1840">
            <v>53.39</v>
          </cell>
        </row>
        <row r="1841">
          <cell r="A1841">
            <v>84151</v>
          </cell>
          <cell r="B1841" t="str">
            <v>EXTREMIDADE PVC PBA BF DN 150</v>
          </cell>
          <cell r="C1841" t="str">
            <v>UN</v>
          </cell>
          <cell r="D1841">
            <v>109.65</v>
          </cell>
        </row>
        <row r="1842">
          <cell r="A1842">
            <v>84152</v>
          </cell>
          <cell r="B1842" t="str">
            <v>EXTREMIDADE PVC PBA BF DN 200</v>
          </cell>
          <cell r="C1842" t="str">
            <v>UN</v>
          </cell>
          <cell r="D1842">
            <v>269.67</v>
          </cell>
        </row>
        <row r="1843">
          <cell r="A1843">
            <v>84153</v>
          </cell>
          <cell r="B1843" t="str">
            <v>EXTREMIDADE PVC PBA BF DN 250</v>
          </cell>
          <cell r="C1843" t="str">
            <v>UN</v>
          </cell>
          <cell r="D1843">
            <v>455.75</v>
          </cell>
        </row>
        <row r="1844">
          <cell r="A1844">
            <v>84154</v>
          </cell>
          <cell r="B1844" t="str">
            <v>EXTREMIDADE PVC PBA BF DN 300</v>
          </cell>
          <cell r="C1844" t="str">
            <v>UN</v>
          </cell>
          <cell r="D1844">
            <v>669.45</v>
          </cell>
        </row>
        <row r="1845">
          <cell r="A1845">
            <v>84155</v>
          </cell>
          <cell r="B1845" t="str">
            <v>EXTREMIDADE PVC PBA PF DN 50</v>
          </cell>
          <cell r="C1845" t="str">
            <v>UN</v>
          </cell>
          <cell r="D1845">
            <v>18.3</v>
          </cell>
        </row>
        <row r="1846">
          <cell r="A1846">
            <v>84156</v>
          </cell>
          <cell r="B1846" t="str">
            <v>EXTREMIDADE PVC PBA  PF DN 75</v>
          </cell>
          <cell r="C1846" t="str">
            <v>UN</v>
          </cell>
          <cell r="D1846">
            <v>31.28</v>
          </cell>
        </row>
        <row r="1847">
          <cell r="A1847">
            <v>84157</v>
          </cell>
          <cell r="B1847" t="str">
            <v>EXTREMIDADE PVC PBA PF DN 100</v>
          </cell>
          <cell r="C1847" t="str">
            <v>UN</v>
          </cell>
          <cell r="D1847">
            <v>44.38</v>
          </cell>
        </row>
        <row r="1848">
          <cell r="A1848">
            <v>84158</v>
          </cell>
          <cell r="B1848" t="str">
            <v>EXTREMIDADE PVC PBA PF DN 150</v>
          </cell>
          <cell r="C1848" t="str">
            <v>UN</v>
          </cell>
          <cell r="D1848">
            <v>94.56</v>
          </cell>
        </row>
        <row r="1849">
          <cell r="A1849">
            <v>84159</v>
          </cell>
          <cell r="B1849" t="str">
            <v>EXTREMIDADE PVC PBA PF DN 200</v>
          </cell>
          <cell r="C1849" t="str">
            <v>UN</v>
          </cell>
          <cell r="D1849">
            <v>242.93</v>
          </cell>
        </row>
        <row r="1850">
          <cell r="A1850">
            <v>84160</v>
          </cell>
          <cell r="B1850" t="str">
            <v>EXTREMIDADE PVC PBA PF DN 250</v>
          </cell>
          <cell r="C1850" t="str">
            <v>UN</v>
          </cell>
          <cell r="D1850">
            <v>389.16</v>
          </cell>
        </row>
        <row r="1851">
          <cell r="A1851">
            <v>84161</v>
          </cell>
          <cell r="B1851" t="str">
            <v>EXTREMIDADE PVC PBA PF DN 300</v>
          </cell>
          <cell r="C1851" t="str">
            <v>UN</v>
          </cell>
          <cell r="D1851">
            <v>562.67999999999995</v>
          </cell>
        </row>
        <row r="1852">
          <cell r="A1852">
            <v>84162</v>
          </cell>
          <cell r="B1852" t="str">
            <v>JUNCAO PVC PBA BBB DN 50</v>
          </cell>
          <cell r="C1852" t="str">
            <v>UN</v>
          </cell>
          <cell r="D1852">
            <v>27.59</v>
          </cell>
        </row>
        <row r="1853">
          <cell r="A1853">
            <v>84163</v>
          </cell>
          <cell r="B1853" t="str">
            <v>JUNCAO PVC PBA BBB DN 75</v>
          </cell>
          <cell r="C1853" t="str">
            <v>UN</v>
          </cell>
          <cell r="D1853">
            <v>137.28</v>
          </cell>
        </row>
        <row r="1854">
          <cell r="A1854">
            <v>84164</v>
          </cell>
          <cell r="B1854" t="str">
            <v>JUNCAO PVC PBA BBB DN 100</v>
          </cell>
          <cell r="C1854" t="str">
            <v>UN</v>
          </cell>
          <cell r="D1854">
            <v>221.59</v>
          </cell>
        </row>
        <row r="1855">
          <cell r="A1855">
            <v>84165</v>
          </cell>
          <cell r="B1855" t="str">
            <v>JUNCAO PVC PBA BBB DN 150</v>
          </cell>
          <cell r="C1855" t="str">
            <v>UN</v>
          </cell>
          <cell r="D1855">
            <v>529.4</v>
          </cell>
        </row>
        <row r="1856">
          <cell r="A1856">
            <v>84166</v>
          </cell>
          <cell r="B1856" t="str">
            <v>JUNCAO PVC PBA BBB DN 200</v>
          </cell>
          <cell r="C1856" t="str">
            <v>UN</v>
          </cell>
          <cell r="D1856">
            <v>887.94</v>
          </cell>
        </row>
        <row r="1857">
          <cell r="A1857">
            <v>84167</v>
          </cell>
          <cell r="B1857" t="str">
            <v>JUNCAO PVC PBA BBB DN 250</v>
          </cell>
          <cell r="C1857" t="str">
            <v>UN</v>
          </cell>
          <cell r="D1857">
            <v>1612.36</v>
          </cell>
        </row>
        <row r="1858">
          <cell r="A1858">
            <v>84168</v>
          </cell>
          <cell r="B1858" t="str">
            <v>JUNCAO PVC PBA BBB DN 300</v>
          </cell>
          <cell r="C1858" t="str">
            <v>UN</v>
          </cell>
          <cell r="D1858">
            <v>2575.3000000000002</v>
          </cell>
        </row>
        <row r="1859">
          <cell r="A1859">
            <v>84169</v>
          </cell>
          <cell r="B1859" t="str">
            <v>JUNCAO PVC PBA BBP DN 50</v>
          </cell>
          <cell r="C1859" t="str">
            <v>UN</v>
          </cell>
          <cell r="D1859">
            <v>24.82</v>
          </cell>
        </row>
        <row r="1860">
          <cell r="A1860">
            <v>84170</v>
          </cell>
          <cell r="B1860" t="str">
            <v>JUNCAO PVC PBA BBP DN 75</v>
          </cell>
          <cell r="C1860" t="str">
            <v>UN</v>
          </cell>
          <cell r="D1860">
            <v>131.55000000000001</v>
          </cell>
        </row>
        <row r="1861">
          <cell r="A1861">
            <v>84171</v>
          </cell>
          <cell r="B1861" t="str">
            <v>JUNCAO PVC PBA BBP DN 100</v>
          </cell>
          <cell r="C1861" t="str">
            <v>UN</v>
          </cell>
          <cell r="D1861">
            <v>212.58</v>
          </cell>
        </row>
        <row r="1862">
          <cell r="A1862">
            <v>84172</v>
          </cell>
          <cell r="B1862" t="str">
            <v>JUNCAO PVC PBA BBP DN 150</v>
          </cell>
          <cell r="C1862" t="str">
            <v>UN</v>
          </cell>
          <cell r="D1862">
            <v>514.32000000000005</v>
          </cell>
        </row>
        <row r="1863">
          <cell r="A1863">
            <v>84173</v>
          </cell>
          <cell r="B1863" t="str">
            <v>JUNCAO PVC PBA BBP DN 200</v>
          </cell>
          <cell r="C1863" t="str">
            <v>UN</v>
          </cell>
          <cell r="D1863">
            <v>849.94</v>
          </cell>
        </row>
        <row r="1864">
          <cell r="A1864">
            <v>84174</v>
          </cell>
          <cell r="B1864" t="str">
            <v>JUNCAO PVC PBA BBP DN 250</v>
          </cell>
          <cell r="C1864" t="str">
            <v>UN</v>
          </cell>
          <cell r="D1864">
            <v>1545.79</v>
          </cell>
        </row>
        <row r="1865">
          <cell r="A1865">
            <v>84175</v>
          </cell>
          <cell r="B1865" t="str">
            <v>JUNCAO PVC PBA BBP DN 300</v>
          </cell>
          <cell r="C1865" t="str">
            <v>UN</v>
          </cell>
          <cell r="D1865">
            <v>2445.94</v>
          </cell>
        </row>
        <row r="1866">
          <cell r="A1866">
            <v>84176</v>
          </cell>
          <cell r="B1866" t="str">
            <v>JUNCAO PVC PBA BPP DN 50</v>
          </cell>
          <cell r="C1866" t="str">
            <v>UN</v>
          </cell>
          <cell r="D1866">
            <v>22.05</v>
          </cell>
        </row>
        <row r="1867">
          <cell r="A1867">
            <v>84177</v>
          </cell>
          <cell r="B1867" t="str">
            <v>JUNCAO PVC PBA BPP DN 75</v>
          </cell>
          <cell r="C1867" t="str">
            <v>UN</v>
          </cell>
          <cell r="D1867">
            <v>125.83</v>
          </cell>
        </row>
        <row r="1868">
          <cell r="A1868">
            <v>84178</v>
          </cell>
          <cell r="B1868" t="str">
            <v>JUNCAO PVC PBA BPP DN 100</v>
          </cell>
          <cell r="C1868" t="str">
            <v>UN</v>
          </cell>
          <cell r="D1868">
            <v>188.3</v>
          </cell>
        </row>
        <row r="1869">
          <cell r="A1869">
            <v>84179</v>
          </cell>
          <cell r="B1869" t="str">
            <v>JUNCAO PVC PBA BPP DN 150</v>
          </cell>
          <cell r="C1869" t="str">
            <v>UN</v>
          </cell>
          <cell r="D1869">
            <v>499.23</v>
          </cell>
        </row>
        <row r="1870">
          <cell r="A1870">
            <v>84180</v>
          </cell>
          <cell r="B1870" t="str">
            <v>JUNCAO PVC PBA BPP DN 200</v>
          </cell>
          <cell r="C1870" t="str">
            <v>UN</v>
          </cell>
          <cell r="D1870">
            <v>834.57</v>
          </cell>
        </row>
        <row r="1871">
          <cell r="A1871">
            <v>84181</v>
          </cell>
          <cell r="B1871" t="str">
            <v>JUNCAO PVC PBA BPP DN 250</v>
          </cell>
          <cell r="C1871" t="str">
            <v>UN</v>
          </cell>
          <cell r="D1871">
            <v>1494.92</v>
          </cell>
        </row>
        <row r="1872">
          <cell r="A1872">
            <v>84182</v>
          </cell>
          <cell r="B1872" t="str">
            <v>JUNCAO PVC PBA BPP DN 300</v>
          </cell>
          <cell r="C1872" t="str">
            <v>UN</v>
          </cell>
          <cell r="D1872">
            <v>2361.69</v>
          </cell>
        </row>
        <row r="1873">
          <cell r="A1873">
            <v>84183</v>
          </cell>
          <cell r="B1873" t="str">
            <v>LUVA DE CORRER PVC PBA DN 50</v>
          </cell>
          <cell r="C1873" t="str">
            <v>UN</v>
          </cell>
          <cell r="D1873">
            <v>6.59</v>
          </cell>
        </row>
        <row r="1874">
          <cell r="A1874">
            <v>84184</v>
          </cell>
          <cell r="B1874" t="str">
            <v>LUVA DE CORRER PVC PBA DN 75</v>
          </cell>
          <cell r="C1874" t="str">
            <v>UN</v>
          </cell>
          <cell r="D1874">
            <v>15.74</v>
          </cell>
        </row>
        <row r="1875">
          <cell r="A1875">
            <v>84185</v>
          </cell>
          <cell r="B1875" t="str">
            <v>LUVA DE CORRER PVC PBA DN 100</v>
          </cell>
          <cell r="C1875" t="str">
            <v>UN</v>
          </cell>
          <cell r="D1875">
            <v>27.84</v>
          </cell>
        </row>
        <row r="1876">
          <cell r="A1876">
            <v>84186</v>
          </cell>
          <cell r="B1876" t="str">
            <v>LUVA DE CORRER PVC PBA DN 150</v>
          </cell>
          <cell r="C1876" t="str">
            <v>UN</v>
          </cell>
          <cell r="D1876">
            <v>78.180000000000007</v>
          </cell>
        </row>
        <row r="1877">
          <cell r="A1877">
            <v>84187</v>
          </cell>
          <cell r="B1877" t="str">
            <v>LUVA DE CORRER PVC PBA DN 200</v>
          </cell>
          <cell r="C1877" t="str">
            <v>UN</v>
          </cell>
          <cell r="D1877">
            <v>148.83000000000001</v>
          </cell>
        </row>
        <row r="1878">
          <cell r="A1878">
            <v>84188</v>
          </cell>
          <cell r="B1878" t="str">
            <v>LUVA DE CORRER PVC PBA DN 250</v>
          </cell>
          <cell r="C1878" t="str">
            <v>UN</v>
          </cell>
          <cell r="D1878">
            <v>286.61</v>
          </cell>
        </row>
        <row r="1879">
          <cell r="A1879">
            <v>84189</v>
          </cell>
          <cell r="B1879" t="str">
            <v>LUVA DE CORRER PVC PBA DN 300</v>
          </cell>
          <cell r="C1879" t="str">
            <v>UN</v>
          </cell>
          <cell r="D1879">
            <v>464.21</v>
          </cell>
        </row>
        <row r="1880">
          <cell r="A1880">
            <v>84190</v>
          </cell>
          <cell r="B1880" t="str">
            <v>LUVA SIMPLES PVC PBA DN 50</v>
          </cell>
          <cell r="C1880" t="str">
            <v>UN</v>
          </cell>
          <cell r="D1880">
            <v>6.77</v>
          </cell>
        </row>
        <row r="1881">
          <cell r="A1881">
            <v>84191</v>
          </cell>
          <cell r="B1881" t="str">
            <v>LUVA SIMPLES PVC PBA DN 75</v>
          </cell>
          <cell r="C1881" t="str">
            <v>UN</v>
          </cell>
          <cell r="D1881">
            <v>15.56</v>
          </cell>
        </row>
        <row r="1882">
          <cell r="A1882">
            <v>84192</v>
          </cell>
          <cell r="B1882" t="str">
            <v>LUVA SIMPLES PVC PBA DN 100</v>
          </cell>
          <cell r="C1882" t="str">
            <v>UN</v>
          </cell>
          <cell r="D1882">
            <v>25.23</v>
          </cell>
        </row>
        <row r="1883">
          <cell r="A1883">
            <v>84193</v>
          </cell>
          <cell r="B1883" t="str">
            <v>LUVA SIMPLES PVC PBA DN 150</v>
          </cell>
          <cell r="C1883" t="str">
            <v>UN</v>
          </cell>
          <cell r="D1883">
            <v>54.77</v>
          </cell>
        </row>
        <row r="1884">
          <cell r="A1884">
            <v>84194</v>
          </cell>
          <cell r="B1884" t="str">
            <v>LUVA SIMPLES PVC PBA DN 200</v>
          </cell>
          <cell r="C1884" t="str">
            <v>UN</v>
          </cell>
          <cell r="D1884">
            <v>121.8</v>
          </cell>
        </row>
        <row r="1885">
          <cell r="A1885">
            <v>84195</v>
          </cell>
          <cell r="B1885" t="str">
            <v>LUVA SIMPLES PVC PBA DN 250</v>
          </cell>
          <cell r="C1885" t="str">
            <v>UN</v>
          </cell>
          <cell r="D1885">
            <v>240.47</v>
          </cell>
        </row>
        <row r="1886">
          <cell r="A1886">
            <v>84196</v>
          </cell>
          <cell r="B1886" t="str">
            <v>LUVA SIMPLES PVC PBA DN 300</v>
          </cell>
          <cell r="C1886" t="str">
            <v>UN</v>
          </cell>
          <cell r="D1886">
            <v>410.09</v>
          </cell>
        </row>
        <row r="1887">
          <cell r="A1887">
            <v>84197</v>
          </cell>
          <cell r="B1887" t="str">
            <v>PLUG PVC PBA DN 50</v>
          </cell>
          <cell r="C1887" t="str">
            <v>UN</v>
          </cell>
          <cell r="D1887">
            <v>5.35</v>
          </cell>
        </row>
        <row r="1888">
          <cell r="A1888">
            <v>84198</v>
          </cell>
          <cell r="B1888" t="str">
            <v>PLUG PVC PBA DN 75</v>
          </cell>
          <cell r="C1888" t="str">
            <v>UN</v>
          </cell>
          <cell r="D1888">
            <v>12.91</v>
          </cell>
        </row>
        <row r="1889">
          <cell r="A1889">
            <v>84199</v>
          </cell>
          <cell r="B1889" t="str">
            <v>PLUG PVC PBA DN 100</v>
          </cell>
          <cell r="C1889" t="str">
            <v>UN</v>
          </cell>
          <cell r="D1889">
            <v>27.58</v>
          </cell>
        </row>
        <row r="1890">
          <cell r="A1890">
            <v>84201</v>
          </cell>
          <cell r="B1890" t="str">
            <v>PLUG PVC PBA DN 150</v>
          </cell>
          <cell r="C1890" t="str">
            <v>UN</v>
          </cell>
          <cell r="D1890">
            <v>166.06</v>
          </cell>
        </row>
        <row r="1891">
          <cell r="A1891">
            <v>84202</v>
          </cell>
          <cell r="B1891" t="str">
            <v>PLUG PVC PBA DN 200</v>
          </cell>
          <cell r="C1891" t="str">
            <v>UN</v>
          </cell>
          <cell r="D1891">
            <v>232.48</v>
          </cell>
        </row>
        <row r="1892">
          <cell r="A1892">
            <v>84203</v>
          </cell>
          <cell r="B1892" t="str">
            <v>PLUG PVC PBA DN 250</v>
          </cell>
          <cell r="C1892" t="str">
            <v>UN</v>
          </cell>
          <cell r="D1892">
            <v>389.41</v>
          </cell>
        </row>
        <row r="1893">
          <cell r="A1893">
            <v>84204</v>
          </cell>
          <cell r="B1893" t="str">
            <v>PLUG PVC PBA DN 300</v>
          </cell>
          <cell r="C1893" t="str">
            <v>UN</v>
          </cell>
          <cell r="D1893">
            <v>620.72</v>
          </cell>
        </row>
        <row r="1894">
          <cell r="A1894">
            <v>84205</v>
          </cell>
          <cell r="B1894" t="str">
            <v>REDUCAO PVC PBA BB DN 75 X 50</v>
          </cell>
          <cell r="C1894" t="str">
            <v>UN</v>
          </cell>
          <cell r="D1894">
            <v>27.63</v>
          </cell>
        </row>
        <row r="1895">
          <cell r="A1895">
            <v>84207</v>
          </cell>
          <cell r="B1895" t="str">
            <v>REDUCAO PVC PBA BB DN 100 X 50</v>
          </cell>
          <cell r="C1895" t="str">
            <v>UN</v>
          </cell>
          <cell r="D1895">
            <v>41.44</v>
          </cell>
        </row>
        <row r="1896">
          <cell r="A1896">
            <v>84208</v>
          </cell>
          <cell r="B1896" t="str">
            <v>REDUCAO PVC PBA BB DN 100 X 75</v>
          </cell>
          <cell r="C1896" t="str">
            <v>UN</v>
          </cell>
          <cell r="D1896">
            <v>52.06</v>
          </cell>
        </row>
        <row r="1897">
          <cell r="A1897">
            <v>84210</v>
          </cell>
          <cell r="B1897" t="str">
            <v>REDUCAO PVC PBA BB DN 150 X 75</v>
          </cell>
          <cell r="C1897" t="str">
            <v>UN</v>
          </cell>
          <cell r="D1897">
            <v>118.43</v>
          </cell>
        </row>
        <row r="1898">
          <cell r="A1898">
            <v>84211</v>
          </cell>
          <cell r="B1898" t="str">
            <v>REDUCAO PVC PBA BB DN 150 X 100</v>
          </cell>
          <cell r="C1898" t="str">
            <v>UN</v>
          </cell>
          <cell r="D1898">
            <v>159.72</v>
          </cell>
        </row>
        <row r="1899">
          <cell r="A1899">
            <v>84213</v>
          </cell>
          <cell r="B1899" t="str">
            <v>REDUCAO PVC PBA BB DN 200 X 100</v>
          </cell>
          <cell r="C1899" t="str">
            <v>UN</v>
          </cell>
          <cell r="D1899">
            <v>232.67</v>
          </cell>
        </row>
        <row r="1900">
          <cell r="A1900">
            <v>84214</v>
          </cell>
          <cell r="B1900" t="str">
            <v>REDUCAO PVC PBA BB DN 200 X 150</v>
          </cell>
          <cell r="C1900" t="str">
            <v>UN</v>
          </cell>
          <cell r="D1900">
            <v>233.88</v>
          </cell>
        </row>
        <row r="1901">
          <cell r="A1901">
            <v>84215</v>
          </cell>
          <cell r="B1901" t="str">
            <v>REDUCAO PVC PBA BB DN 250 X 150</v>
          </cell>
          <cell r="C1901" t="str">
            <v>UN</v>
          </cell>
          <cell r="D1901">
            <v>414.25</v>
          </cell>
        </row>
        <row r="1902">
          <cell r="A1902">
            <v>84216</v>
          </cell>
          <cell r="B1902" t="str">
            <v>REDUCAO PVC PBA BB DN 250 X 200</v>
          </cell>
          <cell r="C1902" t="str">
            <v>UN</v>
          </cell>
          <cell r="D1902">
            <v>449.86</v>
          </cell>
        </row>
        <row r="1903">
          <cell r="A1903">
            <v>84217</v>
          </cell>
          <cell r="B1903" t="str">
            <v>REDUCAO PVC PBA BB DN 300 X 150</v>
          </cell>
          <cell r="C1903" t="str">
            <v>UN</v>
          </cell>
          <cell r="D1903">
            <v>678.1</v>
          </cell>
        </row>
        <row r="1904">
          <cell r="A1904">
            <v>84218</v>
          </cell>
          <cell r="B1904" t="str">
            <v>REDUCAO PVC PBA BB DN 300 X 200</v>
          </cell>
          <cell r="C1904" t="str">
            <v>UN</v>
          </cell>
          <cell r="D1904">
            <v>736.43</v>
          </cell>
        </row>
        <row r="1905">
          <cell r="A1905">
            <v>84219</v>
          </cell>
          <cell r="B1905" t="str">
            <v>REDUCAO PVC PBA BB DN 300 X 250</v>
          </cell>
          <cell r="C1905" t="str">
            <v>UN</v>
          </cell>
          <cell r="D1905">
            <v>810.86</v>
          </cell>
        </row>
        <row r="1906">
          <cell r="A1906">
            <v>84220</v>
          </cell>
          <cell r="B1906" t="str">
            <v>REDUCAO PVC PBA BP DN 75 X 50</v>
          </cell>
          <cell r="C1906" t="str">
            <v>UN</v>
          </cell>
          <cell r="D1906">
            <v>23.55</v>
          </cell>
        </row>
        <row r="1907">
          <cell r="A1907">
            <v>84222</v>
          </cell>
          <cell r="B1907" t="str">
            <v>REDUCAO PVC PBA BP DN 100 X 50</v>
          </cell>
          <cell r="C1907" t="str">
            <v>UN</v>
          </cell>
          <cell r="D1907">
            <v>38.659999999999997</v>
          </cell>
        </row>
        <row r="1908">
          <cell r="A1908">
            <v>84223</v>
          </cell>
          <cell r="B1908" t="str">
            <v>REDUCAO PVC PBA BP DN 100 X 75</v>
          </cell>
          <cell r="C1908" t="str">
            <v>UN</v>
          </cell>
          <cell r="D1908">
            <v>46.33</v>
          </cell>
        </row>
        <row r="1909">
          <cell r="A1909">
            <v>84225</v>
          </cell>
          <cell r="B1909" t="str">
            <v>REDUCAO PVC PBA BP DN 150 X 75</v>
          </cell>
          <cell r="C1909" t="str">
            <v>UN</v>
          </cell>
          <cell r="D1909">
            <v>112.7</v>
          </cell>
        </row>
        <row r="1910">
          <cell r="A1910">
            <v>84226</v>
          </cell>
          <cell r="B1910" t="str">
            <v>REDUCAO PVC PBA BP DN 150 X 100</v>
          </cell>
          <cell r="C1910" t="str">
            <v>UN</v>
          </cell>
          <cell r="D1910">
            <v>99.78</v>
          </cell>
        </row>
        <row r="1911">
          <cell r="A1911">
            <v>84228</v>
          </cell>
          <cell r="B1911" t="str">
            <v>REDUCAO PVC PBA BP DN 200 X 100</v>
          </cell>
          <cell r="C1911" t="str">
            <v>UN</v>
          </cell>
          <cell r="D1911">
            <v>223.66</v>
          </cell>
        </row>
        <row r="1912">
          <cell r="A1912">
            <v>84229</v>
          </cell>
          <cell r="B1912" t="str">
            <v>REDUCAO PVC PBA BP DN 200 X 150</v>
          </cell>
          <cell r="C1912" t="str">
            <v>UN</v>
          </cell>
          <cell r="D1912">
            <v>218.79</v>
          </cell>
        </row>
        <row r="1913">
          <cell r="A1913">
            <v>84230</v>
          </cell>
          <cell r="B1913" t="str">
            <v>REDUCAO PVC PBA BP DN 250 X 150</v>
          </cell>
          <cell r="C1913" t="str">
            <v>UN</v>
          </cell>
          <cell r="D1913">
            <v>399.16</v>
          </cell>
        </row>
        <row r="1914">
          <cell r="A1914">
            <v>84231</v>
          </cell>
          <cell r="B1914" t="str">
            <v>REDUCAO PVC PBA BP DN 250 X 200</v>
          </cell>
          <cell r="C1914" t="str">
            <v>UN</v>
          </cell>
          <cell r="D1914">
            <v>423.12</v>
          </cell>
        </row>
        <row r="1915">
          <cell r="A1915">
            <v>84232</v>
          </cell>
          <cell r="B1915" t="str">
            <v>REDUCAO PVC PBA BP DN 300 X 150</v>
          </cell>
          <cell r="C1915" t="str">
            <v>UN</v>
          </cell>
          <cell r="D1915">
            <v>663.01</v>
          </cell>
        </row>
        <row r="1916">
          <cell r="A1916">
            <v>84233</v>
          </cell>
          <cell r="B1916" t="str">
            <v>REDUCAO PVC PBA BP DN 300 X 200</v>
          </cell>
          <cell r="C1916" t="str">
            <v>UN</v>
          </cell>
          <cell r="D1916">
            <v>709.69</v>
          </cell>
        </row>
        <row r="1917">
          <cell r="A1917">
            <v>84234</v>
          </cell>
          <cell r="B1917" t="str">
            <v>REDUCAO PVC PBA BP DN 300 X 250</v>
          </cell>
          <cell r="C1917" t="str">
            <v>UN</v>
          </cell>
          <cell r="D1917">
            <v>744.28</v>
          </cell>
        </row>
        <row r="1918">
          <cell r="A1918">
            <v>84236</v>
          </cell>
          <cell r="B1918" t="str">
            <v>REDUCAO PVC PBA PB DN 75 X 50</v>
          </cell>
          <cell r="C1918" t="str">
            <v>UN</v>
          </cell>
          <cell r="D1918">
            <v>15.93</v>
          </cell>
        </row>
        <row r="1919">
          <cell r="A1919">
            <v>84238</v>
          </cell>
          <cell r="B1919" t="str">
            <v>REDUCAO PVC PBA PB DN 100 X 50</v>
          </cell>
          <cell r="C1919" t="str">
            <v>UN</v>
          </cell>
          <cell r="D1919">
            <v>28.66</v>
          </cell>
        </row>
        <row r="1920">
          <cell r="A1920">
            <v>84239</v>
          </cell>
          <cell r="B1920" t="str">
            <v>REDUCAO PVC PBA PB DN 100 X 75</v>
          </cell>
          <cell r="C1920" t="str">
            <v>UN</v>
          </cell>
          <cell r="D1920">
            <v>33.94</v>
          </cell>
        </row>
        <row r="1921">
          <cell r="A1921">
            <v>84241</v>
          </cell>
          <cell r="B1921" t="str">
            <v>REDUCAO PVC PBA PB DN 150 X 75</v>
          </cell>
          <cell r="C1921" t="str">
            <v>UN</v>
          </cell>
          <cell r="D1921">
            <v>103.35</v>
          </cell>
        </row>
        <row r="1922">
          <cell r="A1922">
            <v>84242</v>
          </cell>
          <cell r="B1922" t="str">
            <v>REDUCAO PVC PBA PB DN 150 X 100</v>
          </cell>
          <cell r="C1922" t="str">
            <v>UN</v>
          </cell>
          <cell r="D1922">
            <v>93.7</v>
          </cell>
        </row>
        <row r="1923">
          <cell r="A1923">
            <v>84244</v>
          </cell>
          <cell r="B1923" t="str">
            <v>REDUCAO PVC PBA PB DN 200 X 100</v>
          </cell>
          <cell r="C1923" t="str">
            <v>UN</v>
          </cell>
          <cell r="D1923">
            <v>205.95</v>
          </cell>
        </row>
        <row r="1924">
          <cell r="A1924">
            <v>84245</v>
          </cell>
          <cell r="B1924" t="str">
            <v>REDUCAO PVC PBA PB DN 200 X 150</v>
          </cell>
          <cell r="C1924" t="str">
            <v>UN</v>
          </cell>
          <cell r="D1924">
            <v>207.16</v>
          </cell>
        </row>
        <row r="1925">
          <cell r="A1925">
            <v>84246</v>
          </cell>
          <cell r="B1925" t="str">
            <v>REDUCAO PVC PBA PB DN 250 X 100</v>
          </cell>
          <cell r="C1925" t="str">
            <v>UN</v>
          </cell>
          <cell r="D1925">
            <v>0</v>
          </cell>
        </row>
        <row r="1926">
          <cell r="A1926">
            <v>84247</v>
          </cell>
          <cell r="B1926" t="str">
            <v>REDUCAO PVC PBA PB DN 250 X 150</v>
          </cell>
          <cell r="C1926" t="str">
            <v>UN</v>
          </cell>
          <cell r="D1926">
            <v>347.66</v>
          </cell>
        </row>
        <row r="1927">
          <cell r="A1927">
            <v>84248</v>
          </cell>
          <cell r="B1927" t="str">
            <v>REDUCAO PVC PBA PB DN 250 X 200</v>
          </cell>
          <cell r="C1927" t="str">
            <v>UN</v>
          </cell>
          <cell r="D1927">
            <v>383.27</v>
          </cell>
        </row>
        <row r="1928">
          <cell r="A1928">
            <v>84249</v>
          </cell>
          <cell r="B1928" t="str">
            <v>REDUCAO PVC PBA PB DN 300 X 150</v>
          </cell>
          <cell r="C1928" t="str">
            <v>UN</v>
          </cell>
          <cell r="D1928">
            <v>571.34</v>
          </cell>
        </row>
        <row r="1929">
          <cell r="A1929">
            <v>84250</v>
          </cell>
          <cell r="B1929" t="str">
            <v>REDUCAO PVC PBA PB DN 300 X 200</v>
          </cell>
          <cell r="C1929" t="str">
            <v>UN</v>
          </cell>
          <cell r="D1929">
            <v>629.66999999999996</v>
          </cell>
        </row>
        <row r="1930">
          <cell r="A1930">
            <v>84251</v>
          </cell>
          <cell r="B1930" t="str">
            <v>REDUCAO PVC PBA PB DN 300 X 250</v>
          </cell>
          <cell r="C1930" t="str">
            <v>UN</v>
          </cell>
          <cell r="D1930">
            <v>704.1</v>
          </cell>
        </row>
        <row r="1931">
          <cell r="A1931">
            <v>84252</v>
          </cell>
          <cell r="B1931" t="str">
            <v>TE 90G PVC PBA BBB DN 50</v>
          </cell>
          <cell r="C1931" t="str">
            <v>UN</v>
          </cell>
          <cell r="D1931">
            <v>11.48</v>
          </cell>
        </row>
        <row r="1932">
          <cell r="A1932">
            <v>84253</v>
          </cell>
          <cell r="B1932" t="str">
            <v>TE 90G PVC PBA BBB DN 75</v>
          </cell>
          <cell r="C1932" t="str">
            <v>UN</v>
          </cell>
          <cell r="D1932">
            <v>26.86</v>
          </cell>
        </row>
        <row r="1933">
          <cell r="A1933">
            <v>84254</v>
          </cell>
          <cell r="B1933" t="str">
            <v>TE 90G PVC PBA BBB DN 100</v>
          </cell>
          <cell r="C1933" t="str">
            <v>UN</v>
          </cell>
          <cell r="D1933">
            <v>47.96</v>
          </cell>
        </row>
        <row r="1934">
          <cell r="A1934">
            <v>84255</v>
          </cell>
          <cell r="B1934" t="str">
            <v>TE 90G PVC PBA BBB DN 150</v>
          </cell>
          <cell r="C1934" t="str">
            <v>UN</v>
          </cell>
          <cell r="D1934">
            <v>535.1</v>
          </cell>
        </row>
        <row r="1935">
          <cell r="A1935">
            <v>84256</v>
          </cell>
          <cell r="B1935" t="str">
            <v>TE 90G PVC PBA BBB DN 200</v>
          </cell>
          <cell r="C1935" t="str">
            <v>UN</v>
          </cell>
          <cell r="D1935">
            <v>798.11</v>
          </cell>
        </row>
        <row r="1936">
          <cell r="A1936">
            <v>84257</v>
          </cell>
          <cell r="B1936" t="str">
            <v>TE 90G PVC PBA BBB DN 250</v>
          </cell>
          <cell r="C1936" t="str">
            <v>UN</v>
          </cell>
          <cell r="D1936">
            <v>1409.09</v>
          </cell>
        </row>
        <row r="1937">
          <cell r="A1937">
            <v>84258</v>
          </cell>
          <cell r="B1937" t="str">
            <v>TE 90G PVC PBA BBB DN 300</v>
          </cell>
          <cell r="C1937" t="str">
            <v>UN</v>
          </cell>
          <cell r="D1937">
            <v>2156.4899999999998</v>
          </cell>
        </row>
        <row r="1938">
          <cell r="A1938">
            <v>84259</v>
          </cell>
          <cell r="B1938" t="str">
            <v>TE 90G PVC PBA BBP DN 50</v>
          </cell>
          <cell r="C1938" t="str">
            <v>UN</v>
          </cell>
          <cell r="D1938">
            <v>21.61</v>
          </cell>
        </row>
        <row r="1939">
          <cell r="A1939">
            <v>84260</v>
          </cell>
          <cell r="B1939" t="str">
            <v>TE 90G PVC PBA BBP DN 75</v>
          </cell>
          <cell r="C1939" t="str">
            <v>UN</v>
          </cell>
          <cell r="D1939">
            <v>59.91</v>
          </cell>
        </row>
        <row r="1940">
          <cell r="A1940">
            <v>84261</v>
          </cell>
          <cell r="B1940" t="str">
            <v>TE 90G PVC PBA BBP DN 100</v>
          </cell>
          <cell r="C1940" t="str">
            <v>UN</v>
          </cell>
          <cell r="D1940">
            <v>112.99</v>
          </cell>
        </row>
        <row r="1941">
          <cell r="A1941">
            <v>84262</v>
          </cell>
          <cell r="B1941" t="str">
            <v>TE 90G PVC PBA BBP DN 150</v>
          </cell>
          <cell r="C1941" t="str">
            <v>UN</v>
          </cell>
          <cell r="D1941">
            <v>520.01</v>
          </cell>
        </row>
        <row r="1942">
          <cell r="A1942">
            <v>84263</v>
          </cell>
          <cell r="B1942" t="str">
            <v>TE 90G PVC PBA BBP DN 200</v>
          </cell>
          <cell r="C1942" t="str">
            <v>UN</v>
          </cell>
          <cell r="D1942">
            <v>771.39</v>
          </cell>
        </row>
        <row r="1943">
          <cell r="A1943">
            <v>84264</v>
          </cell>
          <cell r="B1943" t="str">
            <v>TE 90G PVC PBA BBP DN 250</v>
          </cell>
          <cell r="C1943" t="str">
            <v>UN</v>
          </cell>
          <cell r="D1943">
            <v>1342.5</v>
          </cell>
        </row>
        <row r="1944">
          <cell r="A1944">
            <v>84265</v>
          </cell>
          <cell r="B1944" t="str">
            <v>TE 90G PVC PBA BBP DN 300</v>
          </cell>
          <cell r="C1944" t="str">
            <v>UN</v>
          </cell>
          <cell r="D1944">
            <v>2024.53</v>
          </cell>
        </row>
        <row r="1945">
          <cell r="A1945">
            <v>84266</v>
          </cell>
          <cell r="B1945" t="str">
            <v>TE 90G PVC PBA BPP DN 50</v>
          </cell>
          <cell r="C1945" t="str">
            <v>UN</v>
          </cell>
          <cell r="D1945">
            <v>18.829999999999998</v>
          </cell>
        </row>
        <row r="1946">
          <cell r="A1946">
            <v>84267</v>
          </cell>
          <cell r="B1946" t="str">
            <v>TE 90G PVC PBA BPP DN 75</v>
          </cell>
          <cell r="C1946" t="str">
            <v>UN</v>
          </cell>
          <cell r="D1946">
            <v>54.18</v>
          </cell>
        </row>
        <row r="1947">
          <cell r="A1947">
            <v>84268</v>
          </cell>
          <cell r="B1947" t="str">
            <v>TE 90G PVC PBA BPP DN 100</v>
          </cell>
          <cell r="C1947" t="str">
            <v>UN</v>
          </cell>
          <cell r="D1947">
            <v>103.97</v>
          </cell>
        </row>
        <row r="1948">
          <cell r="A1948">
            <v>84269</v>
          </cell>
          <cell r="B1948" t="str">
            <v>TE 90G PVC PBA BPP DN 150</v>
          </cell>
          <cell r="C1948" t="str">
            <v>UN</v>
          </cell>
          <cell r="D1948">
            <v>462.88</v>
          </cell>
        </row>
        <row r="1949">
          <cell r="A1949">
            <v>84270</v>
          </cell>
          <cell r="B1949" t="str">
            <v>TE 90G PVC PBA BPP DN 200</v>
          </cell>
          <cell r="C1949" t="str">
            <v>UN</v>
          </cell>
          <cell r="D1949">
            <v>744.66</v>
          </cell>
        </row>
        <row r="1950">
          <cell r="A1950">
            <v>84271</v>
          </cell>
          <cell r="B1950" t="str">
            <v>TE 90G PVC PBA BPP DN 250</v>
          </cell>
          <cell r="C1950" t="str">
            <v>UN</v>
          </cell>
          <cell r="D1950">
            <v>1275.9100000000001</v>
          </cell>
        </row>
        <row r="1951">
          <cell r="A1951">
            <v>84272</v>
          </cell>
          <cell r="B1951" t="str">
            <v>TE 90G PVC PBA BPP DN 300</v>
          </cell>
          <cell r="C1951" t="str">
            <v>UN</v>
          </cell>
          <cell r="D1951">
            <v>2024.53</v>
          </cell>
        </row>
        <row r="1952">
          <cell r="A1952">
            <v>84274</v>
          </cell>
          <cell r="B1952" t="str">
            <v>TE RD 90G PVC PBA BBB DN 75 X 50</v>
          </cell>
          <cell r="C1952" t="str">
            <v>UN</v>
          </cell>
          <cell r="D1952">
            <v>22.72</v>
          </cell>
        </row>
        <row r="1953">
          <cell r="A1953">
            <v>84276</v>
          </cell>
          <cell r="B1953" t="str">
            <v>TE RD 90G PVC PBA BBB DN 100 X 50</v>
          </cell>
          <cell r="C1953" t="str">
            <v>UN</v>
          </cell>
          <cell r="D1953">
            <v>39.43</v>
          </cell>
        </row>
        <row r="1954">
          <cell r="A1954">
            <v>84277</v>
          </cell>
          <cell r="B1954" t="str">
            <v>TE RD 90G PVC PBA BBB DN 100 X 75</v>
          </cell>
          <cell r="C1954" t="str">
            <v>UN</v>
          </cell>
          <cell r="D1954">
            <v>42.85</v>
          </cell>
        </row>
        <row r="1955">
          <cell r="A1955">
            <v>84279</v>
          </cell>
          <cell r="B1955" t="str">
            <v>TE RD 90G PVC PBA BBB DN 150 X 75</v>
          </cell>
          <cell r="C1955" t="str">
            <v>UN</v>
          </cell>
          <cell r="D1955">
            <v>241.44</v>
          </cell>
        </row>
        <row r="1956">
          <cell r="A1956">
            <v>84280</v>
          </cell>
          <cell r="B1956" t="str">
            <v>TE RD 90G PVC PBA BBB DN 150 X 100</v>
          </cell>
          <cell r="C1956" t="str">
            <v>UN</v>
          </cell>
          <cell r="D1956">
            <v>421.7</v>
          </cell>
        </row>
        <row r="1957">
          <cell r="A1957">
            <v>84282</v>
          </cell>
          <cell r="B1957" t="str">
            <v>TE RD 90G PVC PBA BBB DN 200 X 100</v>
          </cell>
          <cell r="C1957" t="str">
            <v>UN</v>
          </cell>
          <cell r="D1957">
            <v>605.79999999999995</v>
          </cell>
        </row>
        <row r="1958">
          <cell r="A1958">
            <v>84283</v>
          </cell>
          <cell r="B1958" t="str">
            <v>TE RD 90G PVC PBA BBB DN 200 X 150</v>
          </cell>
          <cell r="C1958" t="str">
            <v>UN</v>
          </cell>
          <cell r="D1958">
            <v>727.05</v>
          </cell>
        </row>
        <row r="1959">
          <cell r="A1959">
            <v>84285</v>
          </cell>
          <cell r="B1959" t="str">
            <v>TE RD 90G PVC PBA BBB DN 250 X 150</v>
          </cell>
          <cell r="C1959" t="str">
            <v>UN</v>
          </cell>
          <cell r="D1959">
            <v>1098.3499999999999</v>
          </cell>
        </row>
        <row r="1960">
          <cell r="A1960">
            <v>84286</v>
          </cell>
          <cell r="B1960" t="str">
            <v>TE RD 90G PVC PBA BBB DN 250 X 200</v>
          </cell>
          <cell r="C1960" t="str">
            <v>UN</v>
          </cell>
          <cell r="D1960">
            <v>1150.06</v>
          </cell>
        </row>
        <row r="1961">
          <cell r="A1961">
            <v>84287</v>
          </cell>
          <cell r="B1961" t="str">
            <v>TE RD 90G PVC PBA BBB DN 300 X 150</v>
          </cell>
          <cell r="C1961" t="str">
            <v>UN</v>
          </cell>
          <cell r="D1961">
            <v>1540.44</v>
          </cell>
        </row>
        <row r="1962">
          <cell r="A1962">
            <v>84288</v>
          </cell>
          <cell r="B1962" t="str">
            <v>TE RD 90G PVC PBA BBB DN 300 X 200</v>
          </cell>
          <cell r="C1962" t="str">
            <v>UN</v>
          </cell>
          <cell r="D1962">
            <v>1672.66</v>
          </cell>
        </row>
        <row r="1963">
          <cell r="A1963">
            <v>84289</v>
          </cell>
          <cell r="B1963" t="str">
            <v>TE RD 90G PVC PBA BBB DN 300 X 250</v>
          </cell>
          <cell r="C1963" t="str">
            <v>UN</v>
          </cell>
          <cell r="D1963">
            <v>1946.46</v>
          </cell>
        </row>
        <row r="1964">
          <cell r="A1964">
            <v>84290</v>
          </cell>
          <cell r="B1964" t="str">
            <v>TE RD 90G PVC PBA BBP DN 75 X 50</v>
          </cell>
          <cell r="C1964" t="str">
            <v>UN</v>
          </cell>
          <cell r="D1964">
            <v>45.27</v>
          </cell>
        </row>
        <row r="1965">
          <cell r="A1965">
            <v>84292</v>
          </cell>
          <cell r="B1965" t="str">
            <v>TE RD 90G PVC PBA BBP DN 100 X 50</v>
          </cell>
          <cell r="C1965" t="str">
            <v>UN</v>
          </cell>
          <cell r="D1965">
            <v>66.489999999999995</v>
          </cell>
        </row>
        <row r="1966">
          <cell r="A1966">
            <v>84293</v>
          </cell>
          <cell r="B1966" t="str">
            <v>TE RD 90G PVC PBA BBP DN 100 X 75</v>
          </cell>
          <cell r="C1966" t="str">
            <v>UN</v>
          </cell>
          <cell r="D1966">
            <v>96.64</v>
          </cell>
        </row>
        <row r="1967">
          <cell r="A1967">
            <v>84295</v>
          </cell>
          <cell r="B1967" t="str">
            <v>TE RD 90G PVC PBA BBP DN 150 X 75</v>
          </cell>
          <cell r="C1967" t="str">
            <v>UN</v>
          </cell>
          <cell r="D1967">
            <v>226.37</v>
          </cell>
        </row>
        <row r="1968">
          <cell r="A1968">
            <v>84296</v>
          </cell>
          <cell r="B1968" t="str">
            <v>TE RD 90G PVC PBA BBP DN 150 X 100</v>
          </cell>
          <cell r="C1968" t="str">
            <v>UN</v>
          </cell>
          <cell r="D1968">
            <v>406.62</v>
          </cell>
        </row>
        <row r="1969">
          <cell r="A1969">
            <v>84298</v>
          </cell>
          <cell r="B1969" t="str">
            <v>TE RD 90G PVC PBA BBP DN 200 X 100</v>
          </cell>
          <cell r="C1969" t="str">
            <v>UN</v>
          </cell>
          <cell r="D1969">
            <v>579.05999999999995</v>
          </cell>
        </row>
        <row r="1970">
          <cell r="A1970">
            <v>84299</v>
          </cell>
          <cell r="B1970" t="str">
            <v>TE RD 90G PVC PBA BBP DN 200 X 150</v>
          </cell>
          <cell r="C1970" t="str">
            <v>UN</v>
          </cell>
          <cell r="D1970">
            <v>700.33</v>
          </cell>
        </row>
        <row r="1971">
          <cell r="A1971">
            <v>84301</v>
          </cell>
          <cell r="B1971" t="str">
            <v>TE RD 90G PVC PBA BBP DN 250 X 150</v>
          </cell>
          <cell r="C1971" t="str">
            <v>UN</v>
          </cell>
          <cell r="D1971">
            <v>1031.77</v>
          </cell>
        </row>
        <row r="1972">
          <cell r="A1972">
            <v>84302</v>
          </cell>
          <cell r="B1972" t="str">
            <v>TE RD 90G PVC PBA BBP DN 250 X 200</v>
          </cell>
          <cell r="C1972" t="str">
            <v>UN</v>
          </cell>
          <cell r="D1972">
            <v>1083.47</v>
          </cell>
        </row>
        <row r="1973">
          <cell r="A1973">
            <v>84303</v>
          </cell>
          <cell r="B1973" t="str">
            <v>TE RD 90G PVC PBA BBP DN 300 X 150</v>
          </cell>
          <cell r="C1973" t="str">
            <v>UN</v>
          </cell>
          <cell r="D1973">
            <v>1433.68</v>
          </cell>
        </row>
        <row r="1974">
          <cell r="A1974">
            <v>84304</v>
          </cell>
          <cell r="B1974" t="str">
            <v>TE RD 90G PVC PBA BBP DN 300 X 200</v>
          </cell>
          <cell r="C1974" t="str">
            <v>UN</v>
          </cell>
          <cell r="D1974">
            <v>1547.2</v>
          </cell>
        </row>
        <row r="1975">
          <cell r="A1975">
            <v>84305</v>
          </cell>
          <cell r="B1975" t="str">
            <v>TE RD 90G PVC PBA BBP DN 300 X 250</v>
          </cell>
          <cell r="C1975" t="str">
            <v>UN</v>
          </cell>
          <cell r="D1975">
            <v>1839.7</v>
          </cell>
        </row>
        <row r="1976">
          <cell r="A1976">
            <v>84306</v>
          </cell>
          <cell r="B1976" t="str">
            <v>TE RD 90G PVC PBA BPP DN 75 X 50</v>
          </cell>
          <cell r="C1976" t="str">
            <v>UN</v>
          </cell>
          <cell r="D1976">
            <v>42.45</v>
          </cell>
        </row>
        <row r="1977">
          <cell r="A1977">
            <v>84308</v>
          </cell>
          <cell r="B1977" t="str">
            <v>TE RD 90G PVC PBA BPP DN 100 X 50</v>
          </cell>
          <cell r="C1977" t="str">
            <v>UN</v>
          </cell>
          <cell r="D1977">
            <v>63.72</v>
          </cell>
        </row>
        <row r="1978">
          <cell r="A1978">
            <v>84309</v>
          </cell>
          <cell r="B1978" t="str">
            <v>TE RD 90G PVC PBA BPP DN 100 X 75</v>
          </cell>
          <cell r="C1978" t="str">
            <v>UN</v>
          </cell>
          <cell r="D1978">
            <v>90.92</v>
          </cell>
        </row>
        <row r="1979">
          <cell r="A1979">
            <v>84311</v>
          </cell>
          <cell r="B1979" t="str">
            <v>TE RD 90G PVC PBA BPP DN 150 X 75</v>
          </cell>
          <cell r="C1979" t="str">
            <v>UN</v>
          </cell>
          <cell r="D1979">
            <v>220.63</v>
          </cell>
        </row>
        <row r="1980">
          <cell r="A1980">
            <v>84312</v>
          </cell>
          <cell r="B1980" t="str">
            <v>TE RD 90G PVC PBA BPP DN 150 X 100</v>
          </cell>
          <cell r="C1980" t="str">
            <v>UN</v>
          </cell>
          <cell r="D1980">
            <v>397.61</v>
          </cell>
        </row>
        <row r="1981">
          <cell r="A1981">
            <v>84314</v>
          </cell>
          <cell r="B1981" t="str">
            <v>TE RD 90G PVC PBA BPP DN 200 X 100</v>
          </cell>
          <cell r="C1981" t="str">
            <v>UN</v>
          </cell>
          <cell r="D1981">
            <v>570.04999999999995</v>
          </cell>
        </row>
        <row r="1982">
          <cell r="A1982">
            <v>84315</v>
          </cell>
          <cell r="B1982" t="str">
            <v>TE RD 90G PVC PBA BPP DN 200 X 150</v>
          </cell>
          <cell r="C1982" t="str">
            <v>UN</v>
          </cell>
          <cell r="D1982">
            <v>685.24</v>
          </cell>
        </row>
        <row r="1983">
          <cell r="A1983">
            <v>84316</v>
          </cell>
          <cell r="B1983" t="str">
            <v>TE RD 90G PVC PBA BPP DN 250 X 100</v>
          </cell>
          <cell r="C1983" t="str">
            <v>UN</v>
          </cell>
          <cell r="D1983">
            <v>0</v>
          </cell>
        </row>
        <row r="1984">
          <cell r="A1984">
            <v>84317</v>
          </cell>
          <cell r="B1984" t="str">
            <v>TE RD 90G PVC PBA BPP DN 250 X 150</v>
          </cell>
          <cell r="C1984" t="str">
            <v>UN</v>
          </cell>
          <cell r="D1984">
            <v>1016.68</v>
          </cell>
        </row>
        <row r="1985">
          <cell r="A1985">
            <v>84318</v>
          </cell>
          <cell r="B1985" t="str">
            <v>TE RD 90G PVC PBA BPP DN 250 X 200</v>
          </cell>
          <cell r="C1985" t="str">
            <v>UN</v>
          </cell>
          <cell r="D1985">
            <v>1056.74</v>
          </cell>
        </row>
        <row r="1986">
          <cell r="A1986">
            <v>84320</v>
          </cell>
          <cell r="B1986" t="str">
            <v>TE RD 90G PVC PBA BPP DN 300 X 150</v>
          </cell>
          <cell r="C1986" t="str">
            <v>UN</v>
          </cell>
          <cell r="D1986">
            <v>1418.59</v>
          </cell>
        </row>
        <row r="1987">
          <cell r="A1987">
            <v>84321</v>
          </cell>
          <cell r="B1987" t="str">
            <v>TE RD 90G PVC PBA BPP DN 300 X 200</v>
          </cell>
          <cell r="C1987" t="str">
            <v>UN</v>
          </cell>
          <cell r="D1987">
            <v>1520.46</v>
          </cell>
        </row>
        <row r="1988">
          <cell r="A1988">
            <v>84322</v>
          </cell>
          <cell r="B1988" t="str">
            <v>TE RD 90G PVC PBA BPP DN 300 X 250</v>
          </cell>
          <cell r="C1988" t="str">
            <v>UN</v>
          </cell>
          <cell r="D1988">
            <v>1753.11</v>
          </cell>
        </row>
        <row r="1990">
          <cell r="B1990" t="str">
            <v>84400 TUBO PVC JS PBS</v>
          </cell>
        </row>
        <row r="1992">
          <cell r="A1992">
            <v>84401</v>
          </cell>
          <cell r="B1992" t="str">
            <v>TUBO PVC PBS CL 15 DN 150</v>
          </cell>
          <cell r="C1992" t="str">
            <v>M</v>
          </cell>
          <cell r="D1992">
            <v>30.03</v>
          </cell>
        </row>
        <row r="1993">
          <cell r="A1993">
            <v>84402</v>
          </cell>
          <cell r="B1993" t="str">
            <v>TUBO PVC PBS CL 15 DN 200</v>
          </cell>
          <cell r="C1993" t="str">
            <v>M</v>
          </cell>
          <cell r="D1993">
            <v>47.63</v>
          </cell>
        </row>
        <row r="1994">
          <cell r="A1994">
            <v>84403</v>
          </cell>
          <cell r="B1994" t="str">
            <v>TUBO PVC PBS CL 15 DN 250</v>
          </cell>
          <cell r="C1994" t="str">
            <v>M</v>
          </cell>
          <cell r="D1994">
            <v>76.069999999999993</v>
          </cell>
        </row>
        <row r="1995">
          <cell r="A1995">
            <v>84404</v>
          </cell>
          <cell r="B1995" t="str">
            <v>TUBO PVC PBS CL 15 DN 300</v>
          </cell>
          <cell r="C1995" t="str">
            <v>M</v>
          </cell>
          <cell r="D1995">
            <v>107.07</v>
          </cell>
        </row>
        <row r="1996">
          <cell r="A1996">
            <v>84405</v>
          </cell>
          <cell r="B1996" t="str">
            <v>TUBO PVC PBS CL 20 DN 50</v>
          </cell>
          <cell r="C1996" t="str">
            <v>M</v>
          </cell>
          <cell r="D1996">
            <v>5.44</v>
          </cell>
        </row>
        <row r="1997">
          <cell r="A1997">
            <v>84406</v>
          </cell>
          <cell r="B1997" t="str">
            <v>TUBO PVC PBS CL 20 DN 75</v>
          </cell>
          <cell r="C1997" t="str">
            <v>M</v>
          </cell>
          <cell r="D1997">
            <v>10.87</v>
          </cell>
        </row>
        <row r="1998">
          <cell r="A1998">
            <v>84407</v>
          </cell>
          <cell r="B1998" t="str">
            <v>TUBO PVC PBS CL 20 DN 100</v>
          </cell>
          <cell r="C1998" t="str">
            <v>M</v>
          </cell>
          <cell r="D1998">
            <v>18.03</v>
          </cell>
        </row>
        <row r="1999">
          <cell r="A1999">
            <v>84408</v>
          </cell>
          <cell r="B1999" t="str">
            <v>TUBO PVC PBS CL 20 DN 150</v>
          </cell>
          <cell r="C1999" t="str">
            <v>M</v>
          </cell>
          <cell r="D1999">
            <v>38.07</v>
          </cell>
        </row>
        <row r="2000">
          <cell r="A2000">
            <v>84409</v>
          </cell>
          <cell r="B2000" t="str">
            <v>TUBO PVC PBS CL 20 DN 200</v>
          </cell>
          <cell r="C2000" t="str">
            <v>M</v>
          </cell>
          <cell r="D2000">
            <v>59.58</v>
          </cell>
        </row>
        <row r="2001">
          <cell r="A2001">
            <v>84410</v>
          </cell>
          <cell r="B2001" t="str">
            <v>TUBO PVC PBS CL 20 DN 250</v>
          </cell>
          <cell r="C2001" t="str">
            <v>M</v>
          </cell>
          <cell r="D2001">
            <v>94.88</v>
          </cell>
        </row>
        <row r="2002">
          <cell r="A2002">
            <v>84411</v>
          </cell>
          <cell r="B2002" t="str">
            <v>TUBO PVC PBS CL 20 DN 300</v>
          </cell>
          <cell r="C2002" t="str">
            <v>M</v>
          </cell>
          <cell r="D2002">
            <v>132.5</v>
          </cell>
        </row>
        <row r="2003">
          <cell r="A2003">
            <v>84412</v>
          </cell>
          <cell r="B2003" t="str">
            <v>AD PVC PBS/F A BOLSA/ROSCA DN 150</v>
          </cell>
          <cell r="C2003" t="str">
            <v>UN</v>
          </cell>
          <cell r="D2003">
            <v>45.32</v>
          </cell>
        </row>
        <row r="2004">
          <cell r="A2004">
            <v>84413</v>
          </cell>
          <cell r="B2004" t="str">
            <v>AD PVC PBS/F A BOLSA/ROSCA DN 200</v>
          </cell>
          <cell r="C2004" t="str">
            <v>UN</v>
          </cell>
          <cell r="D2004">
            <v>95.64</v>
          </cell>
        </row>
        <row r="2005">
          <cell r="A2005">
            <v>84414</v>
          </cell>
          <cell r="B2005" t="str">
            <v>AD PVC PBS/F A BOLSA/ROSCA DN 250</v>
          </cell>
          <cell r="C2005" t="str">
            <v>UN</v>
          </cell>
          <cell r="D2005">
            <v>157.44</v>
          </cell>
        </row>
        <row r="2006">
          <cell r="A2006">
            <v>84415</v>
          </cell>
          <cell r="B2006" t="str">
            <v>AD PVC PBS/F A BOLSA/ROSCA DN 300</v>
          </cell>
          <cell r="C2006" t="str">
            <v>UN</v>
          </cell>
          <cell r="D2006">
            <v>349.08</v>
          </cell>
        </row>
        <row r="2007">
          <cell r="A2007">
            <v>84416</v>
          </cell>
          <cell r="B2007" t="str">
            <v>AD PVC PBS/F A BOLSA F0F0 JE DN 50</v>
          </cell>
          <cell r="C2007" t="str">
            <v>UN</v>
          </cell>
          <cell r="D2007">
            <v>8.9600000000000009</v>
          </cell>
        </row>
        <row r="2008">
          <cell r="A2008">
            <v>84417</v>
          </cell>
          <cell r="B2008" t="str">
            <v>AD PVC PBS/F A BOLSA F0F0 JE DN 75</v>
          </cell>
          <cell r="C2008" t="str">
            <v>UN</v>
          </cell>
          <cell r="D2008">
            <v>19.71</v>
          </cell>
        </row>
        <row r="2009">
          <cell r="A2009">
            <v>84418</v>
          </cell>
          <cell r="B2009" t="str">
            <v>AD PVC PBS/F A BOLSA F0F0 JE DN 100</v>
          </cell>
          <cell r="C2009" t="str">
            <v>UN</v>
          </cell>
          <cell r="D2009">
            <v>31.14</v>
          </cell>
        </row>
        <row r="2010">
          <cell r="A2010">
            <v>84419</v>
          </cell>
          <cell r="B2010" t="str">
            <v>AD PVC PBS/F A BOLSA F0F0 JE DN 150</v>
          </cell>
          <cell r="C2010" t="str">
            <v>UN</v>
          </cell>
          <cell r="D2010">
            <v>77.319999999999993</v>
          </cell>
        </row>
        <row r="2011">
          <cell r="A2011">
            <v>84420</v>
          </cell>
          <cell r="B2011" t="str">
            <v>AD PVC PBS/F A BOLSA F0F0 JE DN 200</v>
          </cell>
          <cell r="C2011" t="str">
            <v>UN</v>
          </cell>
          <cell r="D2011">
            <v>140.46</v>
          </cell>
        </row>
        <row r="2012">
          <cell r="A2012">
            <v>84421</v>
          </cell>
          <cell r="B2012" t="str">
            <v>AD PVC PBS/F A BOLSA F0F0 JE DN 250</v>
          </cell>
          <cell r="C2012" t="str">
            <v>UN</v>
          </cell>
          <cell r="D2012">
            <v>282.88</v>
          </cell>
        </row>
        <row r="2013">
          <cell r="A2013">
            <v>84422</v>
          </cell>
          <cell r="B2013" t="str">
            <v>AD PVC PBS/F A BOLSA F0F0 JE DN 300</v>
          </cell>
          <cell r="C2013" t="str">
            <v>UN</v>
          </cell>
          <cell r="D2013">
            <v>442.73</v>
          </cell>
        </row>
        <row r="2014">
          <cell r="A2014">
            <v>84423</v>
          </cell>
          <cell r="B2014" t="str">
            <v>AD PVC PBS/F A LUVA F0C0 DN 50</v>
          </cell>
          <cell r="C2014" t="str">
            <v>UN</v>
          </cell>
          <cell r="D2014">
            <v>8.9600000000000009</v>
          </cell>
        </row>
        <row r="2015">
          <cell r="A2015">
            <v>84424</v>
          </cell>
          <cell r="B2015" t="str">
            <v>AD PVC PBS/F A LUVA F0C0 DN 75</v>
          </cell>
          <cell r="C2015" t="str">
            <v>UN</v>
          </cell>
          <cell r="D2015">
            <v>19.71</v>
          </cell>
        </row>
        <row r="2016">
          <cell r="A2016">
            <v>84425</v>
          </cell>
          <cell r="B2016" t="str">
            <v>AD PVC PBS/F A LUVA F0C0 DN 100</v>
          </cell>
          <cell r="C2016" t="str">
            <v>UN</v>
          </cell>
          <cell r="D2016">
            <v>31.14</v>
          </cell>
        </row>
        <row r="2017">
          <cell r="A2017">
            <v>84426</v>
          </cell>
          <cell r="B2017" t="str">
            <v>AD PVC PBS/F A LUVA F0C0 DN 150</v>
          </cell>
          <cell r="C2017" t="str">
            <v>UN</v>
          </cell>
          <cell r="D2017">
            <v>77.319999999999993</v>
          </cell>
        </row>
        <row r="2018">
          <cell r="A2018">
            <v>84427</v>
          </cell>
          <cell r="B2018" t="str">
            <v>AD PVC PBS/F A LUVA F0C0 DN 200</v>
          </cell>
          <cell r="C2018" t="str">
            <v>UN</v>
          </cell>
          <cell r="D2018">
            <v>140.46</v>
          </cell>
        </row>
        <row r="2019">
          <cell r="A2019">
            <v>84428</v>
          </cell>
          <cell r="B2019" t="str">
            <v>AD PVC PBS/F A LUVA F0C0 DN 250</v>
          </cell>
          <cell r="C2019" t="str">
            <v>UN</v>
          </cell>
          <cell r="D2019">
            <v>282.88</v>
          </cell>
        </row>
        <row r="2020">
          <cell r="A2020">
            <v>84429</v>
          </cell>
          <cell r="B2020" t="str">
            <v>AD PVC PBS/F A LUVA F0C0 DN 300</v>
          </cell>
          <cell r="C2020" t="str">
            <v>UN</v>
          </cell>
          <cell r="D2020">
            <v>442.73</v>
          </cell>
        </row>
        <row r="2021">
          <cell r="A2021">
            <v>84430</v>
          </cell>
          <cell r="B2021" t="str">
            <v>CAP P/PVC PBS/F DN 150</v>
          </cell>
          <cell r="C2021" t="str">
            <v>UN</v>
          </cell>
          <cell r="D2021">
            <v>149.97999999999999</v>
          </cell>
        </row>
        <row r="2022">
          <cell r="A2022">
            <v>84431</v>
          </cell>
          <cell r="B2022" t="str">
            <v>CAP P/PVC PBS/F DN 200</v>
          </cell>
          <cell r="C2022" t="str">
            <v>UN</v>
          </cell>
          <cell r="D2022">
            <v>178.44</v>
          </cell>
        </row>
        <row r="2023">
          <cell r="A2023">
            <v>84432</v>
          </cell>
          <cell r="B2023" t="str">
            <v>CAP P/PVC PBS/F DN 250</v>
          </cell>
          <cell r="C2023" t="str">
            <v>UN</v>
          </cell>
          <cell r="D2023">
            <v>270.24</v>
          </cell>
        </row>
        <row r="2024">
          <cell r="A2024">
            <v>84433</v>
          </cell>
          <cell r="B2024" t="str">
            <v>CAP P/PVC PBS/F DN 300</v>
          </cell>
          <cell r="C2024" t="str">
            <v>UN</v>
          </cell>
          <cell r="D2024">
            <v>422.79</v>
          </cell>
        </row>
        <row r="2025">
          <cell r="A2025">
            <v>84434</v>
          </cell>
          <cell r="B2025" t="str">
            <v>CRUZETA PVC PBS/F BBBB DN 150</v>
          </cell>
          <cell r="C2025" t="str">
            <v>UN</v>
          </cell>
          <cell r="D2025">
            <v>576.65</v>
          </cell>
        </row>
        <row r="2026">
          <cell r="A2026">
            <v>84435</v>
          </cell>
          <cell r="B2026" t="str">
            <v>CRUZETA PVC PBS/F BBBB DN 200</v>
          </cell>
          <cell r="C2026" t="str">
            <v>UN</v>
          </cell>
          <cell r="D2026">
            <v>712.86</v>
          </cell>
        </row>
        <row r="2027">
          <cell r="A2027">
            <v>84436</v>
          </cell>
          <cell r="B2027" t="str">
            <v>CRUZETA PVC PBS/F BBBB DN 250</v>
          </cell>
          <cell r="C2027" t="str">
            <v>UN</v>
          </cell>
          <cell r="D2027">
            <v>1080.58</v>
          </cell>
        </row>
        <row r="2028">
          <cell r="A2028">
            <v>84437</v>
          </cell>
          <cell r="B2028" t="str">
            <v>CRUZETA PVC PBS/F BBBB DN 300</v>
          </cell>
          <cell r="C2028" t="str">
            <v>UN</v>
          </cell>
          <cell r="D2028">
            <v>1638.68</v>
          </cell>
        </row>
        <row r="2029">
          <cell r="A2029">
            <v>84438</v>
          </cell>
          <cell r="B2029" t="str">
            <v>CURVA 11G15' PVC PBS/F BB DN 50</v>
          </cell>
          <cell r="C2029" t="str">
            <v>UN</v>
          </cell>
          <cell r="D2029">
            <v>10.71</v>
          </cell>
        </row>
        <row r="2030">
          <cell r="A2030">
            <v>84439</v>
          </cell>
          <cell r="B2030" t="str">
            <v>CURVA 11G15' PVC PBS/F BB DN 75</v>
          </cell>
          <cell r="C2030" t="str">
            <v>UN</v>
          </cell>
          <cell r="D2030">
            <v>32.42</v>
          </cell>
        </row>
        <row r="2031">
          <cell r="A2031">
            <v>84440</v>
          </cell>
          <cell r="B2031" t="str">
            <v>CURVA 11G15' PVC PBS/F BB DN 100</v>
          </cell>
          <cell r="C2031" t="str">
            <v>UN</v>
          </cell>
          <cell r="D2031">
            <v>59.08</v>
          </cell>
        </row>
        <row r="2032">
          <cell r="A2032">
            <v>84441</v>
          </cell>
          <cell r="B2032" t="str">
            <v>CURVA 11G15' PVC PBS/F BB DN 150</v>
          </cell>
          <cell r="C2032" t="str">
            <v>UN</v>
          </cell>
          <cell r="D2032">
            <v>195.28</v>
          </cell>
        </row>
        <row r="2033">
          <cell r="A2033">
            <v>84442</v>
          </cell>
          <cell r="B2033" t="str">
            <v>CURVA 11G15' PVC PBS/F BB DN 200</v>
          </cell>
          <cell r="C2033" t="str">
            <v>UN</v>
          </cell>
          <cell r="D2033">
            <v>372.67</v>
          </cell>
        </row>
        <row r="2034">
          <cell r="A2034">
            <v>84443</v>
          </cell>
          <cell r="B2034" t="str">
            <v>CURVA 11G15' PVC PBS/F BB DN 250</v>
          </cell>
          <cell r="C2034" t="str">
            <v>UN</v>
          </cell>
          <cell r="D2034">
            <v>709.8</v>
          </cell>
        </row>
        <row r="2035">
          <cell r="A2035">
            <v>84444</v>
          </cell>
          <cell r="B2035" t="str">
            <v>CURVA 11G15' PVC PBS/F BB DN 300</v>
          </cell>
          <cell r="C2035" t="str">
            <v>UN</v>
          </cell>
          <cell r="D2035" t="str">
            <v>1 179,41</v>
          </cell>
        </row>
        <row r="2036">
          <cell r="A2036">
            <v>84445</v>
          </cell>
          <cell r="B2036" t="str">
            <v>CURVA 22G30' PVC PBS/F BB DN 50</v>
          </cell>
          <cell r="C2036" t="str">
            <v>UN</v>
          </cell>
          <cell r="D2036">
            <v>11.4</v>
          </cell>
        </row>
        <row r="2037">
          <cell r="A2037">
            <v>84446</v>
          </cell>
          <cell r="B2037" t="str">
            <v>CURVA 22G30' PVC PBS/F BB DN 75</v>
          </cell>
          <cell r="C2037" t="str">
            <v>UN</v>
          </cell>
          <cell r="D2037">
            <v>32.270000000000003</v>
          </cell>
        </row>
        <row r="2038">
          <cell r="A2038">
            <v>84447</v>
          </cell>
          <cell r="B2038" t="str">
            <v>CURVA 22G30' PVC PBS/F BB DN 100</v>
          </cell>
          <cell r="C2038" t="str">
            <v>UN</v>
          </cell>
          <cell r="D2038">
            <v>60.57</v>
          </cell>
        </row>
        <row r="2039">
          <cell r="A2039">
            <v>84448</v>
          </cell>
          <cell r="B2039" t="str">
            <v>CURVA 22G30' PVC PBS/F BB DN 150</v>
          </cell>
          <cell r="C2039" t="str">
            <v>UN</v>
          </cell>
          <cell r="D2039">
            <v>195.28</v>
          </cell>
        </row>
        <row r="2040">
          <cell r="A2040">
            <v>84449</v>
          </cell>
          <cell r="B2040" t="str">
            <v>CURVA 22G30' PVC PBS/F BB DN 200</v>
          </cell>
          <cell r="C2040" t="str">
            <v>UN</v>
          </cell>
          <cell r="D2040">
            <v>374.21</v>
          </cell>
        </row>
        <row r="2041">
          <cell r="A2041">
            <v>84450</v>
          </cell>
          <cell r="B2041" t="str">
            <v>CURVA 22G30' PVC PBS/F BB DN 250</v>
          </cell>
          <cell r="C2041" t="str">
            <v>UN</v>
          </cell>
          <cell r="D2041">
            <v>704.66</v>
          </cell>
        </row>
        <row r="2042">
          <cell r="A2042">
            <v>84451</v>
          </cell>
          <cell r="B2042" t="str">
            <v>CURVA 22G30' PVC PBS/F BB DN 300</v>
          </cell>
          <cell r="C2042" t="str">
            <v>UN</v>
          </cell>
          <cell r="D2042" t="str">
            <v>1 203,50</v>
          </cell>
        </row>
        <row r="2043">
          <cell r="A2043">
            <v>84452</v>
          </cell>
          <cell r="B2043" t="str">
            <v>CURVA 45G PVC PBS/F BB DN 150</v>
          </cell>
          <cell r="C2043" t="str">
            <v>UN</v>
          </cell>
          <cell r="D2043">
            <v>206.43</v>
          </cell>
        </row>
        <row r="2044">
          <cell r="A2044">
            <v>84453</v>
          </cell>
          <cell r="B2044" t="str">
            <v>CURVA 45G PVC PBS/F BB DN 200</v>
          </cell>
          <cell r="C2044" t="str">
            <v>UN</v>
          </cell>
          <cell r="D2044">
            <v>376.25</v>
          </cell>
        </row>
        <row r="2045">
          <cell r="A2045">
            <v>84454</v>
          </cell>
          <cell r="B2045" t="str">
            <v>CURVA 45G PVC PBS/F BB DN 250</v>
          </cell>
          <cell r="C2045" t="str">
            <v>UN</v>
          </cell>
          <cell r="D2045">
            <v>709.2</v>
          </cell>
        </row>
        <row r="2046">
          <cell r="A2046">
            <v>84455</v>
          </cell>
          <cell r="B2046" t="str">
            <v>CURVA 45G PVC PBS/F BB DN 300</v>
          </cell>
          <cell r="C2046" t="str">
            <v>UN</v>
          </cell>
          <cell r="D2046">
            <v>1227.1400000000001</v>
          </cell>
        </row>
        <row r="2047">
          <cell r="A2047">
            <v>84456</v>
          </cell>
          <cell r="B2047" t="str">
            <v>CURVA 90G PVC PBS/F BB DN 150</v>
          </cell>
          <cell r="C2047" t="str">
            <v>UN</v>
          </cell>
          <cell r="D2047">
            <v>258.32</v>
          </cell>
        </row>
        <row r="2048">
          <cell r="A2048">
            <v>84457</v>
          </cell>
          <cell r="B2048" t="str">
            <v>CURVA 90G PVC PBS/F BB DN 200</v>
          </cell>
          <cell r="C2048" t="str">
            <v>UN</v>
          </cell>
          <cell r="D2048">
            <v>445.32</v>
          </cell>
        </row>
        <row r="2049">
          <cell r="A2049">
            <v>84458</v>
          </cell>
          <cell r="B2049" t="str">
            <v>CURVA 90G PVC PBS/F BB DN 250</v>
          </cell>
          <cell r="C2049" t="str">
            <v>UN</v>
          </cell>
          <cell r="D2049">
            <v>867.46</v>
          </cell>
        </row>
        <row r="2050">
          <cell r="A2050">
            <v>84459</v>
          </cell>
          <cell r="B2050" t="str">
            <v>CURVA 90G PVC PBS/F BB DN 300</v>
          </cell>
          <cell r="C2050" t="str">
            <v>UN</v>
          </cell>
          <cell r="D2050">
            <v>1491.23</v>
          </cell>
        </row>
        <row r="2051">
          <cell r="A2051">
            <v>84460</v>
          </cell>
          <cell r="B2051" t="str">
            <v>CURVA 90G PVC PBS/F FF DN 50</v>
          </cell>
          <cell r="C2051" t="str">
            <v>UN</v>
          </cell>
          <cell r="D2051">
            <v>45.89</v>
          </cell>
        </row>
        <row r="2052">
          <cell r="A2052">
            <v>84461</v>
          </cell>
          <cell r="B2052" t="str">
            <v>CURVA 90G PVC PBS/F FF DN 75</v>
          </cell>
          <cell r="C2052" t="str">
            <v>UN</v>
          </cell>
          <cell r="D2052">
            <v>80.55</v>
          </cell>
        </row>
        <row r="2053">
          <cell r="A2053">
            <v>84462</v>
          </cell>
          <cell r="B2053" t="str">
            <v>CURVA 90G PVC PBS/F FF DN 100</v>
          </cell>
          <cell r="C2053" t="str">
            <v>UN</v>
          </cell>
          <cell r="D2053">
            <v>124.43</v>
          </cell>
        </row>
        <row r="2054">
          <cell r="A2054">
            <v>84463</v>
          </cell>
          <cell r="B2054" t="str">
            <v>CURVA 90G PVC PBS/F FF DN 150</v>
          </cell>
          <cell r="C2054" t="str">
            <v>UN</v>
          </cell>
          <cell r="D2054">
            <v>0</v>
          </cell>
        </row>
        <row r="2055">
          <cell r="A2055">
            <v>84464</v>
          </cell>
          <cell r="B2055" t="str">
            <v>CURVA 90G PVC PBS/F FF DN 200</v>
          </cell>
          <cell r="C2055" t="str">
            <v>UN</v>
          </cell>
          <cell r="D2055">
            <v>0</v>
          </cell>
        </row>
        <row r="2056">
          <cell r="A2056">
            <v>84465</v>
          </cell>
          <cell r="B2056" t="str">
            <v>CURVA 90G PVC PBS/F FF DN 250</v>
          </cell>
          <cell r="C2056" t="str">
            <v>UN</v>
          </cell>
          <cell r="D2056">
            <v>0</v>
          </cell>
        </row>
        <row r="2057">
          <cell r="A2057">
            <v>84466</v>
          </cell>
          <cell r="B2057" t="str">
            <v>CURVA 90G PVC PBS/F FF DN 300</v>
          </cell>
          <cell r="C2057" t="str">
            <v>UN</v>
          </cell>
          <cell r="D2057">
            <v>0</v>
          </cell>
        </row>
        <row r="2058">
          <cell r="A2058">
            <v>84467</v>
          </cell>
          <cell r="B2058" t="str">
            <v>LUVA PVC PBS/F DN 150</v>
          </cell>
          <cell r="C2058" t="str">
            <v>UN</v>
          </cell>
          <cell r="D2058">
            <v>52.78</v>
          </cell>
        </row>
        <row r="2059">
          <cell r="A2059">
            <v>84468</v>
          </cell>
          <cell r="B2059" t="str">
            <v>LUVA PVC PBS/F DN 200</v>
          </cell>
          <cell r="C2059" t="str">
            <v>UN</v>
          </cell>
          <cell r="D2059">
            <v>109.62</v>
          </cell>
        </row>
        <row r="2060">
          <cell r="A2060">
            <v>84469</v>
          </cell>
          <cell r="B2060" t="str">
            <v>LUVA PVC PBS/F DN 250</v>
          </cell>
          <cell r="C2060" t="str">
            <v>UN</v>
          </cell>
          <cell r="D2060">
            <v>216.66</v>
          </cell>
        </row>
        <row r="2061">
          <cell r="A2061">
            <v>84470</v>
          </cell>
          <cell r="B2061" t="str">
            <v>LUVA PVC PBS/F DN 300</v>
          </cell>
          <cell r="C2061" t="str">
            <v>UN</v>
          </cell>
          <cell r="D2061">
            <v>371.13</v>
          </cell>
        </row>
        <row r="2062">
          <cell r="A2062">
            <v>84471</v>
          </cell>
          <cell r="B2062" t="str">
            <v>REDUCAO PVC PBS/F BB DN 150 X 75</v>
          </cell>
          <cell r="C2062" t="str">
            <v>UN</v>
          </cell>
          <cell r="D2062">
            <v>57.63</v>
          </cell>
        </row>
        <row r="2063">
          <cell r="A2063">
            <v>84472</v>
          </cell>
          <cell r="B2063" t="str">
            <v>REDUCAO PVC PBS/F BB DN 150 X 100</v>
          </cell>
          <cell r="C2063" t="str">
            <v>UN</v>
          </cell>
          <cell r="D2063">
            <v>33.119999999999997</v>
          </cell>
        </row>
        <row r="2064">
          <cell r="A2064">
            <v>84474</v>
          </cell>
          <cell r="B2064" t="str">
            <v>REDUCAO PVC PBS/F BB DN 200 X 100</v>
          </cell>
          <cell r="C2064" t="str">
            <v>UN</v>
          </cell>
          <cell r="D2064">
            <v>116.99</v>
          </cell>
        </row>
        <row r="2065">
          <cell r="A2065">
            <v>84475</v>
          </cell>
          <cell r="B2065" t="str">
            <v>REDUCAO PVC PBS/F BB DN 200 X 150</v>
          </cell>
          <cell r="C2065" t="str">
            <v>UN</v>
          </cell>
          <cell r="D2065">
            <v>78.69</v>
          </cell>
        </row>
        <row r="2066">
          <cell r="A2066">
            <v>84477</v>
          </cell>
          <cell r="B2066" t="str">
            <v>REDUCAO PVC PBS/F BB DN 250 X 100</v>
          </cell>
          <cell r="C2066" t="str">
            <v>UN</v>
          </cell>
          <cell r="D2066">
            <v>181.86</v>
          </cell>
        </row>
        <row r="2067">
          <cell r="A2067">
            <v>84478</v>
          </cell>
          <cell r="B2067" t="str">
            <v>REDUCAO PVC PBS/F BB DN 250 X 150</v>
          </cell>
          <cell r="C2067" t="str">
            <v>UN</v>
          </cell>
          <cell r="D2067">
            <v>150.63</v>
          </cell>
        </row>
        <row r="2068">
          <cell r="A2068">
            <v>84479</v>
          </cell>
          <cell r="B2068" t="str">
            <v>REDUCAO PVC PBS/F BB DN 250 X 200</v>
          </cell>
          <cell r="C2068" t="str">
            <v>UN</v>
          </cell>
          <cell r="D2068">
            <v>127.7</v>
          </cell>
        </row>
        <row r="2069">
          <cell r="A2069">
            <v>84480</v>
          </cell>
          <cell r="B2069" t="str">
            <v>REDUCAO PVC PBS/F BB DN 300 X 100</v>
          </cell>
          <cell r="C2069" t="str">
            <v>UN</v>
          </cell>
          <cell r="D2069">
            <v>0</v>
          </cell>
        </row>
        <row r="2070">
          <cell r="A2070">
            <v>84481</v>
          </cell>
          <cell r="B2070" t="str">
            <v>REDUCAO PVC PBS/F BB DN 300 X 150</v>
          </cell>
          <cell r="C2070" t="str">
            <v>UN</v>
          </cell>
          <cell r="D2070">
            <v>293.94</v>
          </cell>
        </row>
        <row r="2071">
          <cell r="A2071">
            <v>84482</v>
          </cell>
          <cell r="B2071" t="str">
            <v>REDUCAO PVC PBS/F BB DN 300 X 200</v>
          </cell>
          <cell r="C2071" t="str">
            <v>UN</v>
          </cell>
          <cell r="D2071">
            <v>298.5</v>
          </cell>
        </row>
        <row r="2072">
          <cell r="A2072">
            <v>84483</v>
          </cell>
          <cell r="B2072" t="str">
            <v>REDUCAO PVC PBS/F BB DN 300 X 250</v>
          </cell>
          <cell r="C2072" t="str">
            <v>UN</v>
          </cell>
          <cell r="D2072">
            <v>242.31</v>
          </cell>
        </row>
        <row r="2073">
          <cell r="A2073">
            <v>84484</v>
          </cell>
          <cell r="B2073" t="str">
            <v>TE 90G PVC PBS/F BBB DN 150</v>
          </cell>
          <cell r="C2073" t="str">
            <v>UN</v>
          </cell>
          <cell r="D2073">
            <v>429.97</v>
          </cell>
        </row>
        <row r="2074">
          <cell r="A2074">
            <v>84485</v>
          </cell>
          <cell r="B2074" t="str">
            <v>TE 90G PVC PBS/F BBB DN 200</v>
          </cell>
          <cell r="C2074" t="str">
            <v>UN</v>
          </cell>
          <cell r="D2074">
            <v>560.1</v>
          </cell>
        </row>
        <row r="2075">
          <cell r="A2075">
            <v>84486</v>
          </cell>
          <cell r="B2075" t="str">
            <v>TE 90G PVC PBS/F BBB DN 250</v>
          </cell>
          <cell r="C2075" t="str">
            <v>UN</v>
          </cell>
          <cell r="D2075">
            <v>860.45</v>
          </cell>
        </row>
        <row r="2076">
          <cell r="A2076">
            <v>84487</v>
          </cell>
          <cell r="B2076" t="str">
            <v>TE 90G PVC PBS/F BBB DN 300</v>
          </cell>
          <cell r="C2076" t="str">
            <v>UN</v>
          </cell>
          <cell r="D2076">
            <v>1206.47</v>
          </cell>
        </row>
        <row r="2077">
          <cell r="A2077">
            <v>84488</v>
          </cell>
          <cell r="B2077" t="str">
            <v>TE 90G PVC PBS/F RD BBB DN 150 X 75</v>
          </cell>
          <cell r="C2077" t="str">
            <v>UN</v>
          </cell>
          <cell r="D2077">
            <v>204.54</v>
          </cell>
        </row>
        <row r="2078">
          <cell r="A2078">
            <v>84489</v>
          </cell>
          <cell r="B2078" t="str">
            <v>TE 90G PVC PBS/F RD BBB DN 150 X 100</v>
          </cell>
          <cell r="C2078" t="str">
            <v>UN</v>
          </cell>
          <cell r="D2078">
            <v>339.15</v>
          </cell>
        </row>
        <row r="2079">
          <cell r="A2079">
            <v>84491</v>
          </cell>
          <cell r="B2079" t="str">
            <v>TE 90G PVC PBS/F RD BBB DN 200 X 100</v>
          </cell>
          <cell r="C2079" t="str">
            <v>UN</v>
          </cell>
          <cell r="D2079">
            <v>433.21</v>
          </cell>
        </row>
        <row r="2080">
          <cell r="A2080">
            <v>84492</v>
          </cell>
          <cell r="B2080" t="str">
            <v>TE 90G PVC PBS/F RD BBB DN 200 X 150</v>
          </cell>
          <cell r="C2080" t="str">
            <v>UN</v>
          </cell>
          <cell r="D2080">
            <v>540.14</v>
          </cell>
        </row>
        <row r="2081">
          <cell r="A2081">
            <v>84493</v>
          </cell>
          <cell r="B2081" t="str">
            <v>TE 90G PVC PBS/F RD BBB DN 250 X 100</v>
          </cell>
          <cell r="C2081" t="str">
            <v>UN</v>
          </cell>
          <cell r="D2081">
            <v>560.58000000000004</v>
          </cell>
        </row>
        <row r="2082">
          <cell r="A2082">
            <v>84494</v>
          </cell>
          <cell r="B2082" t="str">
            <v>TE 90G PVC PBS/F RD BBB DN 250 X 150</v>
          </cell>
          <cell r="C2082" t="str">
            <v>UN</v>
          </cell>
          <cell r="D2082">
            <v>696.79</v>
          </cell>
        </row>
        <row r="2083">
          <cell r="A2083">
            <v>84495</v>
          </cell>
          <cell r="B2083" t="str">
            <v>TE 90G PVC PBS/F RD BBB DN 250 X 200</v>
          </cell>
          <cell r="C2083" t="str">
            <v>UN</v>
          </cell>
          <cell r="D2083">
            <v>0</v>
          </cell>
        </row>
        <row r="2084">
          <cell r="A2084">
            <v>84496</v>
          </cell>
          <cell r="B2084" t="str">
            <v>TE 90G PVC PBS/F RD BBB DN 300 X 150</v>
          </cell>
          <cell r="C2084" t="str">
            <v>UN</v>
          </cell>
          <cell r="D2084">
            <v>879.83</v>
          </cell>
        </row>
        <row r="2085">
          <cell r="A2085">
            <v>84497</v>
          </cell>
          <cell r="B2085" t="str">
            <v>TE 90G PVC PBS/F RD BBB DN 300 X 200</v>
          </cell>
          <cell r="C2085" t="str">
            <v>UN</v>
          </cell>
          <cell r="D2085">
            <v>951.15</v>
          </cell>
        </row>
        <row r="2087">
          <cell r="B2087" t="str">
            <v>84500  TUBO PVC DEF0F0</v>
          </cell>
        </row>
        <row r="2089">
          <cell r="A2089">
            <v>84501</v>
          </cell>
          <cell r="B2089" t="str">
            <v>TUBO PVC DEF0F0 DN 100</v>
          </cell>
          <cell r="C2089" t="str">
            <v>M</v>
          </cell>
          <cell r="D2089">
            <v>17.809999999999999</v>
          </cell>
        </row>
        <row r="2090">
          <cell r="A2090">
            <v>84502</v>
          </cell>
          <cell r="B2090" t="str">
            <v>TUBO PVC DEF0F0 DN 150</v>
          </cell>
          <cell r="C2090" t="str">
            <v>M</v>
          </cell>
          <cell r="D2090">
            <v>34.14</v>
          </cell>
        </row>
        <row r="2091">
          <cell r="A2091">
            <v>84503</v>
          </cell>
          <cell r="B2091" t="str">
            <v>TUBO PVC DEF0F0 DN 200</v>
          </cell>
          <cell r="C2091" t="str">
            <v>M</v>
          </cell>
          <cell r="D2091">
            <v>63.08</v>
          </cell>
        </row>
        <row r="2092">
          <cell r="A2092">
            <v>84504</v>
          </cell>
          <cell r="B2092" t="str">
            <v>TUBO PVC DEF0F0 DN 250</v>
          </cell>
          <cell r="C2092" t="str">
            <v>M</v>
          </cell>
          <cell r="D2092">
            <v>98.02</v>
          </cell>
        </row>
        <row r="2093">
          <cell r="A2093">
            <v>84505</v>
          </cell>
          <cell r="B2093" t="str">
            <v>TUBO PVC DEF0F0 DN 300</v>
          </cell>
          <cell r="C2093" t="str">
            <v>M</v>
          </cell>
          <cell r="D2093">
            <v>135.25</v>
          </cell>
        </row>
        <row r="2094">
          <cell r="A2094">
            <v>84506</v>
          </cell>
          <cell r="B2094" t="str">
            <v>ANEL DE BORRACHA P/T PVC DEF0F0 DN 100</v>
          </cell>
          <cell r="C2094" t="str">
            <v>UN</v>
          </cell>
          <cell r="D2094">
            <v>2.29</v>
          </cell>
        </row>
        <row r="2095">
          <cell r="A2095">
            <v>84507</v>
          </cell>
          <cell r="B2095" t="str">
            <v>ANEL DE BORRACHA P/T PVC DEF0F0 DN 150</v>
          </cell>
          <cell r="C2095" t="str">
            <v>UN</v>
          </cell>
          <cell r="D2095">
            <v>3.28</v>
          </cell>
        </row>
        <row r="2096">
          <cell r="A2096">
            <v>84508</v>
          </cell>
          <cell r="B2096" t="str">
            <v>ANEL DE BORRACHA P/T PVC DEF0F0 DN 200</v>
          </cell>
          <cell r="C2096" t="str">
            <v>UN</v>
          </cell>
          <cell r="D2096">
            <v>6.5</v>
          </cell>
        </row>
        <row r="2097">
          <cell r="A2097">
            <v>84509</v>
          </cell>
          <cell r="B2097" t="str">
            <v>ANEL DE BORRACHA P/T PVC DEF0F0 DN 250</v>
          </cell>
          <cell r="C2097" t="str">
            <v>UN</v>
          </cell>
          <cell r="D2097">
            <v>11.15</v>
          </cell>
        </row>
        <row r="2098">
          <cell r="A2098">
            <v>84510</v>
          </cell>
          <cell r="B2098" t="str">
            <v>ANEL DE BORRACHA P/T PVC DEF0F0 DN 300</v>
          </cell>
          <cell r="C2098" t="str">
            <v>UN</v>
          </cell>
          <cell r="D2098">
            <v>19.600000000000001</v>
          </cell>
        </row>
        <row r="2099">
          <cell r="A2099">
            <v>84511</v>
          </cell>
          <cell r="B2099" t="str">
            <v>ANEL DE BORRACHA P/C PVC DEF0F0 DN 100</v>
          </cell>
          <cell r="C2099" t="str">
            <v>UN</v>
          </cell>
          <cell r="D2099">
            <v>7.6</v>
          </cell>
        </row>
        <row r="2100">
          <cell r="A2100">
            <v>84512</v>
          </cell>
          <cell r="B2100" t="str">
            <v>ANEL DE BORRACHA P/C PVC DEF0F0 DN 150</v>
          </cell>
          <cell r="C2100" t="str">
            <v>UN</v>
          </cell>
          <cell r="D2100">
            <v>18.100000000000001</v>
          </cell>
        </row>
        <row r="2101">
          <cell r="A2101">
            <v>84513</v>
          </cell>
          <cell r="B2101" t="str">
            <v>ANEL DE BORRACHA P/C PVC DEF0F0 DN 200</v>
          </cell>
          <cell r="C2101" t="str">
            <v>UN</v>
          </cell>
          <cell r="D2101">
            <v>21.47</v>
          </cell>
        </row>
        <row r="2102">
          <cell r="A2102">
            <v>84514</v>
          </cell>
          <cell r="B2102" t="str">
            <v>ANEL DE BORRACHA P/C PVC DEF0F0 DN 250</v>
          </cell>
          <cell r="C2102" t="str">
            <v>UN</v>
          </cell>
          <cell r="D2102">
            <v>26.1</v>
          </cell>
        </row>
        <row r="2103">
          <cell r="A2103">
            <v>84515</v>
          </cell>
          <cell r="B2103" t="str">
            <v>ANEL DE BORRACHA P/C PVC DEF0F0 DN 300</v>
          </cell>
          <cell r="C2103" t="str">
            <v>UN</v>
          </cell>
          <cell r="D2103">
            <v>32.479999999999997</v>
          </cell>
        </row>
        <row r="2104">
          <cell r="A2104">
            <v>84516</v>
          </cell>
          <cell r="B2104" t="str">
            <v>CAP PVC DEF0F0 DN 100</v>
          </cell>
          <cell r="C2104" t="str">
            <v>UN</v>
          </cell>
          <cell r="D2104">
            <v>36.049999999999997</v>
          </cell>
        </row>
        <row r="2105">
          <cell r="A2105">
            <v>84517</v>
          </cell>
          <cell r="B2105" t="str">
            <v>CAP PVC DEF0F0 DN 150</v>
          </cell>
          <cell r="C2105" t="str">
            <v>UN</v>
          </cell>
          <cell r="D2105">
            <v>56.58</v>
          </cell>
        </row>
        <row r="2106">
          <cell r="A2106">
            <v>84518</v>
          </cell>
          <cell r="B2106" t="str">
            <v>CAP PVC DEF0F0 DN 200</v>
          </cell>
          <cell r="C2106" t="str">
            <v>UN</v>
          </cell>
          <cell r="D2106">
            <v>100.58</v>
          </cell>
        </row>
        <row r="2107">
          <cell r="A2107">
            <v>84519</v>
          </cell>
          <cell r="B2107" t="str">
            <v>CAP PVC DEF0F0 DN 250</v>
          </cell>
          <cell r="C2107" t="str">
            <v>UN</v>
          </cell>
          <cell r="D2107">
            <v>147.32</v>
          </cell>
        </row>
        <row r="2108">
          <cell r="A2108">
            <v>84520</v>
          </cell>
          <cell r="B2108" t="str">
            <v>CAP PVC DEF0F0 DN 300</v>
          </cell>
          <cell r="C2108" t="str">
            <v>UN</v>
          </cell>
          <cell r="D2108">
            <v>213.75</v>
          </cell>
        </row>
        <row r="2109">
          <cell r="A2109">
            <v>84521</v>
          </cell>
          <cell r="B2109" t="str">
            <v>CRUZETA BBBB PVC DEF0F0 DN 100</v>
          </cell>
          <cell r="C2109" t="str">
            <v>UN</v>
          </cell>
          <cell r="D2109">
            <v>155.07</v>
          </cell>
        </row>
        <row r="2110">
          <cell r="A2110">
            <v>84522</v>
          </cell>
          <cell r="B2110" t="str">
            <v>CRUZETA BBBB PVC DEF0F0 DN 150</v>
          </cell>
          <cell r="C2110" t="str">
            <v>UN</v>
          </cell>
          <cell r="D2110">
            <v>264.04000000000002</v>
          </cell>
        </row>
        <row r="2111">
          <cell r="A2111">
            <v>84523</v>
          </cell>
          <cell r="B2111" t="str">
            <v>CRUZETA BBBB PVC DEF0F0 DN 200</v>
          </cell>
          <cell r="C2111" t="str">
            <v>UN</v>
          </cell>
          <cell r="D2111">
            <v>450.54</v>
          </cell>
        </row>
        <row r="2112">
          <cell r="A2112">
            <v>84524</v>
          </cell>
          <cell r="B2112" t="str">
            <v>CRUZETA BBBB PVC DEF0F0 DN 250</v>
          </cell>
          <cell r="C2112" t="str">
            <v>UN</v>
          </cell>
          <cell r="D2112">
            <v>586.75</v>
          </cell>
        </row>
        <row r="2113">
          <cell r="A2113">
            <v>84525</v>
          </cell>
          <cell r="B2113" t="str">
            <v>CRUZETA BBBB PVC DEF0F0 DN 300</v>
          </cell>
          <cell r="C2113" t="str">
            <v>UN</v>
          </cell>
          <cell r="D2113">
            <v>834.02</v>
          </cell>
        </row>
        <row r="2114">
          <cell r="A2114">
            <v>84526</v>
          </cell>
          <cell r="B2114" t="str">
            <v>CRUZETA RD PVC DEF0F0 P/PVC PBA BBBB DN 150 X 50</v>
          </cell>
          <cell r="C2114" t="str">
            <v>UN</v>
          </cell>
          <cell r="D2114">
            <v>148.78</v>
          </cell>
        </row>
        <row r="2115">
          <cell r="A2115">
            <v>84527</v>
          </cell>
          <cell r="B2115" t="str">
            <v>CRUZETA RD PVC DEF0F0 P/PVC PBA BBBB DN 150 X 75</v>
          </cell>
          <cell r="C2115" t="str">
            <v>UN</v>
          </cell>
          <cell r="D2115">
            <v>173.93</v>
          </cell>
        </row>
        <row r="2116">
          <cell r="A2116">
            <v>84528</v>
          </cell>
          <cell r="B2116" t="str">
            <v>CRUZETA RD PVC DEF0F0 P/PVC PBA BBBB DN 150 X 100</v>
          </cell>
          <cell r="C2116" t="str">
            <v>UN</v>
          </cell>
          <cell r="D2116">
            <v>209.55</v>
          </cell>
        </row>
        <row r="2117">
          <cell r="A2117">
            <v>84529</v>
          </cell>
          <cell r="B2117" t="str">
            <v>CRUZETA RD PVC DEF0F0 P/PVC PBA BBBB DN 200 X 50</v>
          </cell>
          <cell r="C2117" t="str">
            <v>UN</v>
          </cell>
          <cell r="D2117">
            <v>204.31</v>
          </cell>
        </row>
        <row r="2118">
          <cell r="A2118">
            <v>84530</v>
          </cell>
          <cell r="B2118" t="str">
            <v>CRUZETA RD PVC DEF0F0 P/PVC PBA BBBB DN 200 X 75</v>
          </cell>
          <cell r="C2118" t="str">
            <v>UN</v>
          </cell>
          <cell r="D2118">
            <v>214.8</v>
          </cell>
        </row>
        <row r="2119">
          <cell r="A2119">
            <v>84531</v>
          </cell>
          <cell r="B2119" t="str">
            <v>CRUZETA RD PVC DEF0F0 P/PVC PBA BBBB DN 200 X 100</v>
          </cell>
          <cell r="C2119" t="str">
            <v>UN</v>
          </cell>
          <cell r="D2119">
            <v>289.18</v>
          </cell>
        </row>
        <row r="2120">
          <cell r="A2120">
            <v>84532</v>
          </cell>
          <cell r="B2120" t="str">
            <v>CRUZETA RD PVC DEF0F0 P/PVC PBA BBBB DN 250 X 50</v>
          </cell>
          <cell r="C2120" t="str">
            <v>UN</v>
          </cell>
          <cell r="D2120">
            <v>270.32</v>
          </cell>
        </row>
        <row r="2121">
          <cell r="A2121">
            <v>84533</v>
          </cell>
          <cell r="B2121" t="str">
            <v>CRUZETA RD PVC DEF0F0 P/PVC PBA BBBB DN 250 X 75</v>
          </cell>
          <cell r="C2121" t="str">
            <v>UN</v>
          </cell>
          <cell r="D2121">
            <v>291.27</v>
          </cell>
        </row>
        <row r="2122">
          <cell r="A2122">
            <v>84534</v>
          </cell>
          <cell r="B2122" t="str">
            <v>CRUZETA RD PVC DEF0F0 P/PVC PBA BBBB DN 250 X 100</v>
          </cell>
          <cell r="C2122" t="str">
            <v>UN</v>
          </cell>
          <cell r="D2122">
            <v>362.52</v>
          </cell>
        </row>
        <row r="2123">
          <cell r="A2123">
            <v>84535</v>
          </cell>
          <cell r="B2123" t="str">
            <v>CURVA 22G30' BB PVC DEF0F0 DN 100</v>
          </cell>
          <cell r="C2123" t="str">
            <v>UN</v>
          </cell>
          <cell r="D2123">
            <v>69.16</v>
          </cell>
        </row>
        <row r="2124">
          <cell r="A2124">
            <v>84536</v>
          </cell>
          <cell r="B2124" t="str">
            <v>CURVA 22G30' BB PVC DEF0F0 DN 150</v>
          </cell>
          <cell r="C2124" t="str">
            <v>UN</v>
          </cell>
          <cell r="D2124">
            <v>126.79</v>
          </cell>
        </row>
        <row r="2125">
          <cell r="A2125">
            <v>84537</v>
          </cell>
          <cell r="B2125" t="str">
            <v>CURVA 22G30' BB PVC DEF0F0 DN 200</v>
          </cell>
          <cell r="C2125" t="str">
            <v>UN</v>
          </cell>
          <cell r="D2125">
            <v>209.55</v>
          </cell>
        </row>
        <row r="2126">
          <cell r="A2126">
            <v>84538</v>
          </cell>
          <cell r="B2126" t="str">
            <v>CURVA 22G30' BB PVC DEF0F0 DN 250</v>
          </cell>
          <cell r="C2126" t="str">
            <v>UN</v>
          </cell>
          <cell r="D2126">
            <v>276.61</v>
          </cell>
        </row>
        <row r="2127">
          <cell r="A2127">
            <v>84539</v>
          </cell>
          <cell r="B2127" t="str">
            <v>CURVA 22G30' BB PVC DEF0F0 DN 300</v>
          </cell>
          <cell r="C2127" t="str">
            <v>UN</v>
          </cell>
          <cell r="D2127">
            <v>387.68</v>
          </cell>
        </row>
        <row r="2128">
          <cell r="A2128">
            <v>84540</v>
          </cell>
          <cell r="B2128" t="str">
            <v>CURVA 45G BB PVC DEF0F0 DN 100</v>
          </cell>
          <cell r="C2128" t="str">
            <v>UN</v>
          </cell>
          <cell r="D2128">
            <v>79.63</v>
          </cell>
        </row>
        <row r="2129">
          <cell r="A2129">
            <v>84541</v>
          </cell>
          <cell r="B2129" t="str">
            <v>CURVA 45G BB PVC DEF0F0 DN 150</v>
          </cell>
          <cell r="C2129" t="str">
            <v>UN</v>
          </cell>
          <cell r="D2129">
            <v>122.58</v>
          </cell>
        </row>
        <row r="2130">
          <cell r="A2130">
            <v>84542</v>
          </cell>
          <cell r="B2130" t="str">
            <v>CURVA 45G BB PVC DEF0F0 DN 200</v>
          </cell>
          <cell r="C2130" t="str">
            <v>UN</v>
          </cell>
          <cell r="D2130">
            <v>226.32</v>
          </cell>
        </row>
        <row r="2131">
          <cell r="A2131">
            <v>84543</v>
          </cell>
          <cell r="B2131" t="str">
            <v>CURVA 45G BB PVC DEF0F0 DN 250</v>
          </cell>
          <cell r="C2131" t="str">
            <v>UN</v>
          </cell>
          <cell r="D2131">
            <v>318.52</v>
          </cell>
        </row>
        <row r="2132">
          <cell r="A2132">
            <v>84544</v>
          </cell>
          <cell r="B2132" t="str">
            <v>CURVA 45G BB PVC DEF0F0 DN 300</v>
          </cell>
          <cell r="C2132" t="str">
            <v>UN</v>
          </cell>
          <cell r="D2132">
            <v>446.35</v>
          </cell>
        </row>
        <row r="2133">
          <cell r="A2133">
            <v>84545</v>
          </cell>
          <cell r="B2133" t="str">
            <v>CURVA 90G BB PVC DEF0F0 DN 100</v>
          </cell>
          <cell r="C2133" t="str">
            <v>UN</v>
          </cell>
          <cell r="D2133">
            <v>90.11</v>
          </cell>
        </row>
        <row r="2134">
          <cell r="A2134">
            <v>84546</v>
          </cell>
          <cell r="B2134" t="str">
            <v>CURVA 90G BB PVC DEF0F0 DN 150</v>
          </cell>
          <cell r="C2134" t="str">
            <v>UN</v>
          </cell>
          <cell r="D2134">
            <v>159.26</v>
          </cell>
        </row>
        <row r="2135">
          <cell r="A2135">
            <v>84547</v>
          </cell>
          <cell r="B2135" t="str">
            <v>CURVA 90G BB PVC DEF0F0 DN 200</v>
          </cell>
          <cell r="C2135" t="str">
            <v>UN</v>
          </cell>
          <cell r="D2135">
            <v>284.99</v>
          </cell>
        </row>
        <row r="2136">
          <cell r="A2136">
            <v>84548</v>
          </cell>
          <cell r="B2136" t="str">
            <v>CURVA 90G BB PVC DEF0F0 DN 250</v>
          </cell>
          <cell r="C2136" t="str">
            <v>UN</v>
          </cell>
          <cell r="D2136">
            <v>410.73</v>
          </cell>
        </row>
        <row r="2137">
          <cell r="A2137">
            <v>84549</v>
          </cell>
          <cell r="B2137" t="str">
            <v>CURVA 90G BB PVC DEF0F0 DN 300</v>
          </cell>
          <cell r="C2137" t="str">
            <v>UN</v>
          </cell>
          <cell r="D2137">
            <v>578.37</v>
          </cell>
        </row>
        <row r="2138">
          <cell r="A2138">
            <v>84550</v>
          </cell>
          <cell r="B2138" t="str">
            <v>EXTREMIDADE BF PVC DEF0F0 DN 100</v>
          </cell>
          <cell r="C2138" t="str">
            <v>UN</v>
          </cell>
          <cell r="D2138">
            <v>76.28</v>
          </cell>
        </row>
        <row r="2139">
          <cell r="A2139">
            <v>84551</v>
          </cell>
          <cell r="B2139" t="str">
            <v>EXTREMIDADE BF PVC DEF0F0 DN 150</v>
          </cell>
          <cell r="C2139" t="str">
            <v>UN</v>
          </cell>
          <cell r="D2139">
            <v>120.7</v>
          </cell>
        </row>
        <row r="2140">
          <cell r="A2140">
            <v>84552</v>
          </cell>
          <cell r="B2140" t="str">
            <v>EXTREMIDADE BF PVC DEF0F0 DN 200</v>
          </cell>
          <cell r="C2140" t="str">
            <v>UN</v>
          </cell>
          <cell r="D2140">
            <v>188.6</v>
          </cell>
        </row>
        <row r="2141">
          <cell r="A2141">
            <v>84553</v>
          </cell>
          <cell r="B2141" t="str">
            <v>EXTREMIDADE BF PVC DEF0F0 DN 250</v>
          </cell>
          <cell r="C2141" t="str">
            <v>UN</v>
          </cell>
          <cell r="D2141">
            <v>259.83999999999997</v>
          </cell>
        </row>
        <row r="2142">
          <cell r="A2142">
            <v>84554</v>
          </cell>
          <cell r="B2142" t="str">
            <v>EXTREMIDADE BF PVC DEF0F0 DN 300</v>
          </cell>
          <cell r="C2142" t="str">
            <v>UN</v>
          </cell>
          <cell r="D2142">
            <v>345.76</v>
          </cell>
        </row>
        <row r="2143">
          <cell r="A2143">
            <v>84555</v>
          </cell>
          <cell r="B2143" t="str">
            <v>LUVA DE CORRER PVC DEF0F0 DN 100</v>
          </cell>
          <cell r="C2143" t="str">
            <v>UN</v>
          </cell>
          <cell r="D2143">
            <v>45.32</v>
          </cell>
        </row>
        <row r="2144">
          <cell r="A2144">
            <v>84556</v>
          </cell>
          <cell r="B2144" t="str">
            <v>LUVA DE CORRER PVC DEF0F0 DN 150</v>
          </cell>
          <cell r="C2144" t="str">
            <v>UN</v>
          </cell>
          <cell r="D2144">
            <v>73.459999999999994</v>
          </cell>
        </row>
        <row r="2145">
          <cell r="A2145">
            <v>84557</v>
          </cell>
          <cell r="B2145" t="str">
            <v>LUVA DE CORRER PVC DEF0F0 DN 200</v>
          </cell>
          <cell r="C2145" t="str">
            <v>UN</v>
          </cell>
          <cell r="D2145">
            <v>113.82</v>
          </cell>
        </row>
        <row r="2146">
          <cell r="A2146">
            <v>84558</v>
          </cell>
          <cell r="B2146" t="str">
            <v>LUVA DE CORRER PVC DEF0F0 DN 250</v>
          </cell>
          <cell r="C2146" t="str">
            <v>UN</v>
          </cell>
          <cell r="D2146">
            <v>181.42</v>
          </cell>
        </row>
        <row r="2147">
          <cell r="A2147">
            <v>84559</v>
          </cell>
          <cell r="B2147" t="str">
            <v>LUVA DE CORRER PVC DEF0F0 DN 300</v>
          </cell>
          <cell r="C2147" t="str">
            <v>UN</v>
          </cell>
          <cell r="D2147">
            <v>276.02</v>
          </cell>
        </row>
        <row r="2148">
          <cell r="A2148">
            <v>84560</v>
          </cell>
          <cell r="B2148" t="str">
            <v>LUVA DE F0F0/PVC DEF0F0 DN 100</v>
          </cell>
          <cell r="C2148" t="str">
            <v>UN</v>
          </cell>
          <cell r="D2148">
            <v>73.349999999999994</v>
          </cell>
        </row>
        <row r="2149">
          <cell r="A2149">
            <v>84561</v>
          </cell>
          <cell r="B2149" t="str">
            <v>LUVA DE F0F0/PVC DEF0F0 DN 150</v>
          </cell>
          <cell r="C2149" t="str">
            <v>UN</v>
          </cell>
          <cell r="D2149">
            <v>121.54</v>
          </cell>
        </row>
        <row r="2150">
          <cell r="A2150">
            <v>84562</v>
          </cell>
          <cell r="B2150" t="str">
            <v>LUVA DE F0F0/PVC DEF0F0 DN 200</v>
          </cell>
          <cell r="C2150" t="str">
            <v>UN</v>
          </cell>
          <cell r="D2150">
            <v>176.02</v>
          </cell>
        </row>
        <row r="2151">
          <cell r="A2151">
            <v>84563</v>
          </cell>
          <cell r="B2151" t="str">
            <v>LUVA DE F0F0/PVC DEF0F0 DN 250</v>
          </cell>
          <cell r="C2151" t="str">
            <v>UN</v>
          </cell>
          <cell r="D2151">
            <v>289.52</v>
          </cell>
        </row>
        <row r="2152">
          <cell r="A2152">
            <v>84564</v>
          </cell>
          <cell r="B2152" t="str">
            <v>LUVA DE F0F0/PVC DEF0F0 DN 300</v>
          </cell>
          <cell r="C2152" t="str">
            <v>UN</v>
          </cell>
          <cell r="D2152">
            <v>389.76</v>
          </cell>
        </row>
        <row r="2153">
          <cell r="A2153">
            <v>84565</v>
          </cell>
          <cell r="B2153" t="str">
            <v>REDUCAO PB PVC DEF0F0 DN 150 X 100</v>
          </cell>
          <cell r="C2153" t="str">
            <v>UN</v>
          </cell>
          <cell r="D2153">
            <v>73.349999999999994</v>
          </cell>
        </row>
        <row r="2154">
          <cell r="A2154">
            <v>84566</v>
          </cell>
          <cell r="B2154" t="str">
            <v>REDUCAO PB PVC DEF0F0 DN 200 X 100</v>
          </cell>
          <cell r="C2154" t="str">
            <v>UN</v>
          </cell>
          <cell r="D2154">
            <v>106.87</v>
          </cell>
        </row>
        <row r="2155">
          <cell r="A2155">
            <v>84567</v>
          </cell>
          <cell r="B2155" t="str">
            <v>REDUCAO PB PVC DEF0F0 DN 200 X 150</v>
          </cell>
          <cell r="C2155" t="str">
            <v>UN</v>
          </cell>
          <cell r="D2155">
            <v>113.16</v>
          </cell>
        </row>
        <row r="2156">
          <cell r="A2156">
            <v>84568</v>
          </cell>
          <cell r="B2156" t="str">
            <v>REDUCAO PB PVC DEF0F0 DN 250 X 100</v>
          </cell>
          <cell r="C2156" t="str">
            <v>UN</v>
          </cell>
          <cell r="D2156">
            <v>157.16999999999999</v>
          </cell>
        </row>
        <row r="2157">
          <cell r="A2157">
            <v>84569</v>
          </cell>
          <cell r="B2157" t="str">
            <v>REDUCAO PB PVC DEF0F0 DN 250 X 150</v>
          </cell>
          <cell r="C2157" t="str">
            <v>UN</v>
          </cell>
          <cell r="D2157">
            <v>144.59</v>
          </cell>
        </row>
        <row r="2158">
          <cell r="A2158">
            <v>84570</v>
          </cell>
          <cell r="B2158" t="str">
            <v>REDUCAO PB PVC DEF0F0 DN 250 X 200</v>
          </cell>
          <cell r="C2158" t="str">
            <v>UN</v>
          </cell>
          <cell r="D2158">
            <v>161.36000000000001</v>
          </cell>
        </row>
        <row r="2159">
          <cell r="A2159">
            <v>84571</v>
          </cell>
          <cell r="B2159" t="str">
            <v>REDUCAO PB PVC DEF0F0 DN 300 X 100</v>
          </cell>
          <cell r="C2159" t="str">
            <v>UN</v>
          </cell>
          <cell r="D2159">
            <v>196.98</v>
          </cell>
        </row>
        <row r="2160">
          <cell r="A2160">
            <v>84572</v>
          </cell>
          <cell r="B2160" t="str">
            <v>REDUCAO PB PVC DEF0F0 DN 300 X 150</v>
          </cell>
          <cell r="C2160" t="str">
            <v>UN</v>
          </cell>
          <cell r="D2160">
            <v>201.17</v>
          </cell>
        </row>
        <row r="2161">
          <cell r="A2161">
            <v>84573</v>
          </cell>
          <cell r="B2161" t="str">
            <v>REDUCAO PB PVC DEF0F0 DN 300 X 200</v>
          </cell>
          <cell r="C2161" t="str">
            <v>UN</v>
          </cell>
          <cell r="D2161">
            <v>211.64</v>
          </cell>
        </row>
        <row r="2162">
          <cell r="A2162">
            <v>84574</v>
          </cell>
          <cell r="B2162" t="str">
            <v>REDUCAO PB PVC DEF0F0 DN 300 X 250</v>
          </cell>
          <cell r="C2162" t="str">
            <v>UN</v>
          </cell>
          <cell r="D2162">
            <v>211.64</v>
          </cell>
        </row>
        <row r="2163">
          <cell r="A2163">
            <v>84575</v>
          </cell>
          <cell r="B2163" t="str">
            <v>REDUCAO PVC DEF0F0 P/PVC PBA PB DN 100 X 50</v>
          </cell>
          <cell r="C2163" t="str">
            <v>UN</v>
          </cell>
          <cell r="D2163">
            <v>34.57</v>
          </cell>
        </row>
        <row r="2164">
          <cell r="A2164">
            <v>84576</v>
          </cell>
          <cell r="B2164" t="str">
            <v>REDUCAO PVC DEF0F0 P/PVC PBA PB DN 100 X 75</v>
          </cell>
          <cell r="C2164" t="str">
            <v>UN</v>
          </cell>
          <cell r="D2164">
            <v>40.869999999999997</v>
          </cell>
        </row>
        <row r="2165">
          <cell r="A2165">
            <v>84577</v>
          </cell>
          <cell r="B2165" t="str">
            <v>REDUCAO PVC DEF0F0 P/PVC PBA PB DN 150 X 75</v>
          </cell>
          <cell r="C2165" t="str">
            <v>UN</v>
          </cell>
          <cell r="D2165">
            <v>60.77</v>
          </cell>
        </row>
        <row r="2166">
          <cell r="A2166">
            <v>84578</v>
          </cell>
          <cell r="B2166" t="str">
            <v>REDUCAO PVC DEF0F0 P/PVC PBA PB DN 150 X 100</v>
          </cell>
          <cell r="C2166" t="str">
            <v>UN</v>
          </cell>
          <cell r="D2166">
            <v>74.39</v>
          </cell>
        </row>
        <row r="2167">
          <cell r="A2167">
            <v>84579</v>
          </cell>
          <cell r="B2167" t="str">
            <v>REDUCAO PVC DEF0F0 P/PVC PBA PB DN 200 X 100</v>
          </cell>
          <cell r="C2167" t="str">
            <v>UN</v>
          </cell>
          <cell r="D2167">
            <v>92.2</v>
          </cell>
        </row>
        <row r="2168">
          <cell r="A2168">
            <v>84580</v>
          </cell>
          <cell r="B2168" t="str">
            <v>TE 90G PVC DEF0F0 BBB DN 100</v>
          </cell>
          <cell r="C2168" t="str">
            <v>UN</v>
          </cell>
          <cell r="D2168">
            <v>113.16</v>
          </cell>
        </row>
        <row r="2169">
          <cell r="A2169">
            <v>84581</v>
          </cell>
          <cell r="B2169" t="str">
            <v>TE 90G PVC DEF0F0 BBB DN 150</v>
          </cell>
          <cell r="C2169" t="str">
            <v>UN</v>
          </cell>
          <cell r="D2169">
            <v>203.26</v>
          </cell>
        </row>
        <row r="2170">
          <cell r="A2170">
            <v>84582</v>
          </cell>
          <cell r="B2170" t="str">
            <v>TE 90G PVC DEF0F0 BBB DN 200</v>
          </cell>
          <cell r="C2170" t="str">
            <v>UN</v>
          </cell>
          <cell r="D2170">
            <v>324.81</v>
          </cell>
        </row>
        <row r="2171">
          <cell r="A2171">
            <v>84583</v>
          </cell>
          <cell r="B2171" t="str">
            <v>TE 90G PVC DEF0F0 BBB DN 250</v>
          </cell>
          <cell r="C2171" t="str">
            <v>UN</v>
          </cell>
          <cell r="D2171">
            <v>488.26</v>
          </cell>
        </row>
        <row r="2172">
          <cell r="A2172">
            <v>84584</v>
          </cell>
          <cell r="B2172" t="str">
            <v>TE 90G PVC DEF0F0 BBB DN 300</v>
          </cell>
          <cell r="C2172" t="str">
            <v>UN</v>
          </cell>
          <cell r="D2172">
            <v>649.62</v>
          </cell>
        </row>
        <row r="2173">
          <cell r="A2173">
            <v>84585</v>
          </cell>
          <cell r="B2173" t="str">
            <v>TE 90G RD PVC DEF0F0 P/PVC PBA BBB DN 150 X 50</v>
          </cell>
          <cell r="C2173" t="str">
            <v>UN</v>
          </cell>
          <cell r="D2173">
            <v>132.01</v>
          </cell>
        </row>
        <row r="2174">
          <cell r="A2174">
            <v>84586</v>
          </cell>
          <cell r="B2174" t="str">
            <v>TE 90G RD PVC DEF0F0 P/PVC PBA BBB DN 150 X 75</v>
          </cell>
          <cell r="C2174" t="str">
            <v>UN</v>
          </cell>
          <cell r="D2174">
            <v>138.31</v>
          </cell>
        </row>
        <row r="2175">
          <cell r="A2175">
            <v>84587</v>
          </cell>
          <cell r="B2175" t="str">
            <v>TE 90G RD PVC DEF0F0 P/PVC PBA BBB DN 150 X 100</v>
          </cell>
          <cell r="C2175" t="str">
            <v>UN</v>
          </cell>
          <cell r="D2175">
            <v>155.07</v>
          </cell>
        </row>
        <row r="2176">
          <cell r="A2176">
            <v>84588</v>
          </cell>
          <cell r="B2176" t="str">
            <v>TE 90G RD PVC DEF0F0 P/PVC PBA BBB DN 200 X 75</v>
          </cell>
          <cell r="C2176" t="str">
            <v>UN</v>
          </cell>
          <cell r="D2176">
            <v>228.42</v>
          </cell>
        </row>
        <row r="2177">
          <cell r="A2177">
            <v>84589</v>
          </cell>
          <cell r="B2177" t="str">
            <v>TE 90G RD PVC DEF0F0 P/PVC PBA BBB DN 200 X 100</v>
          </cell>
          <cell r="C2177" t="str">
            <v>UN</v>
          </cell>
          <cell r="D2177">
            <v>236.8</v>
          </cell>
        </row>
        <row r="2178">
          <cell r="A2178">
            <v>84590</v>
          </cell>
          <cell r="B2178" t="str">
            <v>TE 90G RD PVC DEF0F0 P/PVC PBA BBB DN 250 X 50</v>
          </cell>
          <cell r="C2178" t="str">
            <v>UN</v>
          </cell>
          <cell r="D2178">
            <v>301.76</v>
          </cell>
        </row>
        <row r="2179">
          <cell r="A2179">
            <v>84591</v>
          </cell>
          <cell r="B2179" t="str">
            <v>TE 90G RD PVC DEF0F0 P/PVC PBA BBB DN 250 X 75</v>
          </cell>
          <cell r="C2179" t="str">
            <v>UN</v>
          </cell>
          <cell r="D2179">
            <v>322.70999999999998</v>
          </cell>
        </row>
        <row r="2180">
          <cell r="A2180">
            <v>84592</v>
          </cell>
          <cell r="B2180" t="str">
            <v>TE 90G RD PVC DEF0F0 P/PVC PBA BBB DN 250 X 100</v>
          </cell>
          <cell r="C2180" t="str">
            <v>UN</v>
          </cell>
          <cell r="D2180">
            <v>326.89999999999998</v>
          </cell>
        </row>
        <row r="2181">
          <cell r="A2181">
            <v>84593</v>
          </cell>
          <cell r="B2181" t="str">
            <v>TE 90G RD PVC DEF0F0 BBF DN 150 X 50</v>
          </cell>
          <cell r="C2181" t="str">
            <v>UN</v>
          </cell>
          <cell r="D2181">
            <v>190.69</v>
          </cell>
        </row>
        <row r="2182">
          <cell r="A2182">
            <v>84594</v>
          </cell>
          <cell r="B2182" t="str">
            <v>TE 90G RD PVC DEF0F0 BBF DN 150 X 75</v>
          </cell>
          <cell r="C2182" t="str">
            <v>UN</v>
          </cell>
          <cell r="D2182">
            <v>190.69</v>
          </cell>
        </row>
        <row r="2183">
          <cell r="A2183">
            <v>84595</v>
          </cell>
          <cell r="B2183" t="str">
            <v>TE 90G RD PVC DEF0F0 BBF DN 200 X 50</v>
          </cell>
          <cell r="C2183" t="str">
            <v>UN</v>
          </cell>
          <cell r="D2183">
            <v>249.37</v>
          </cell>
        </row>
        <row r="2184">
          <cell r="A2184">
            <v>84596</v>
          </cell>
          <cell r="B2184" t="str">
            <v>TE 90G RD PVC DEF0F0 BBF DN 200 X 75</v>
          </cell>
          <cell r="C2184" t="str">
            <v>UN</v>
          </cell>
          <cell r="D2184">
            <v>251.46</v>
          </cell>
        </row>
        <row r="2185">
          <cell r="A2185">
            <v>84597</v>
          </cell>
          <cell r="B2185" t="str">
            <v>TE 90G RD PVC DEF0F0 BBF DN 200 X 100</v>
          </cell>
          <cell r="C2185" t="str">
            <v>UN</v>
          </cell>
          <cell r="D2185">
            <v>301.76</v>
          </cell>
        </row>
        <row r="2186">
          <cell r="A2186">
            <v>84598</v>
          </cell>
          <cell r="B2186" t="str">
            <v>TE 90G RD PVC DEF0F0 BBF DN 250 X 50</v>
          </cell>
          <cell r="C2186" t="str">
            <v>UN</v>
          </cell>
          <cell r="D2186">
            <v>318.52</v>
          </cell>
        </row>
        <row r="2187">
          <cell r="A2187">
            <v>84599</v>
          </cell>
          <cell r="B2187" t="str">
            <v>TE 90G RD PVC DEF0F0 BBF DN 250 X 75</v>
          </cell>
          <cell r="C2187" t="str">
            <v>UN</v>
          </cell>
          <cell r="D2187">
            <v>345.76</v>
          </cell>
        </row>
        <row r="2188">
          <cell r="A2188">
            <v>84601</v>
          </cell>
          <cell r="B2188" t="str">
            <v>TE 90G RD PVC DEF0F0 BBF DN 250 X 100</v>
          </cell>
          <cell r="C2188" t="str">
            <v>UN</v>
          </cell>
          <cell r="D2188">
            <v>373</v>
          </cell>
        </row>
        <row r="2189">
          <cell r="A2189">
            <v>84602</v>
          </cell>
          <cell r="B2189" t="str">
            <v>TE 90G RD PVC DEF0F0 P/ PVC PBA BBB DN 200 X 50</v>
          </cell>
          <cell r="C2189" t="str">
            <v>UN</v>
          </cell>
          <cell r="D2189">
            <v>222.13</v>
          </cell>
        </row>
        <row r="2190">
          <cell r="A2190">
            <v>84603</v>
          </cell>
          <cell r="B2190" t="str">
            <v>TE 90G PVC PBA BBF DN 50</v>
          </cell>
          <cell r="C2190" t="str">
            <v>UN</v>
          </cell>
          <cell r="D2190">
            <v>38.35</v>
          </cell>
        </row>
        <row r="2191">
          <cell r="A2191">
            <v>84604</v>
          </cell>
          <cell r="B2191" t="str">
            <v>TE 90G PVC PBA BBF DN 75</v>
          </cell>
          <cell r="C2191" t="str">
            <v>UN</v>
          </cell>
          <cell r="D2191">
            <v>55.43</v>
          </cell>
        </row>
        <row r="2192">
          <cell r="A2192">
            <v>84605</v>
          </cell>
          <cell r="B2192" t="str">
            <v>TE 90G PVC PBA BBF DN 100</v>
          </cell>
          <cell r="C2192" t="str">
            <v>UN</v>
          </cell>
          <cell r="D2192">
            <v>93.2</v>
          </cell>
        </row>
        <row r="2193">
          <cell r="A2193">
            <v>84608</v>
          </cell>
          <cell r="B2193" t="str">
            <v>PERFIL RETANGULAR P/ DECANTACAO 50 X 90 DN 600</v>
          </cell>
          <cell r="C2193" t="str">
            <v>UN</v>
          </cell>
          <cell r="D2193">
            <v>1.71</v>
          </cell>
        </row>
        <row r="2194">
          <cell r="A2194">
            <v>84609</v>
          </cell>
          <cell r="B2194" t="str">
            <v>PERFIL RETANGULAR P/ DECANTACAO 50 X 90 DN 1000</v>
          </cell>
          <cell r="C2194" t="str">
            <v>UN</v>
          </cell>
          <cell r="D2194">
            <v>2.86</v>
          </cell>
        </row>
        <row r="2195">
          <cell r="A2195">
            <v>84610</v>
          </cell>
          <cell r="B2195" t="str">
            <v>PERFIL RETANGULAR P/ DECANTACAO 50 X 90 DN 1200</v>
          </cell>
          <cell r="C2195" t="str">
            <v>UN</v>
          </cell>
          <cell r="D2195">
            <v>3.5</v>
          </cell>
        </row>
        <row r="2196">
          <cell r="A2196">
            <v>84611</v>
          </cell>
          <cell r="B2196" t="str">
            <v>PERFIL RETANGULAR P/ DECANTACAO 50 X 90 DN 6000</v>
          </cell>
          <cell r="C2196" t="str">
            <v>UN</v>
          </cell>
          <cell r="D2196">
            <v>14.14</v>
          </cell>
        </row>
        <row r="2197">
          <cell r="A2197">
            <v>84612</v>
          </cell>
          <cell r="B2197" t="str">
            <v>SUPORTE PVC P/ PERFIL DE DECANTACAO</v>
          </cell>
          <cell r="C2197" t="str">
            <v>UN</v>
          </cell>
          <cell r="D2197">
            <v>0.47</v>
          </cell>
        </row>
        <row r="2198">
          <cell r="A2198">
            <v>84613</v>
          </cell>
          <cell r="B2198" t="str">
            <v>SOLUCAO THF EM FRASCO DE 90 ML</v>
          </cell>
          <cell r="C2198" t="str">
            <v>UN</v>
          </cell>
          <cell r="D2198">
            <v>20.149999999999999</v>
          </cell>
        </row>
        <row r="2199">
          <cell r="A2199">
            <v>84614</v>
          </cell>
          <cell r="B2199" t="str">
            <v>TUBO DE POLIETILENO PE-5 DN 20</v>
          </cell>
          <cell r="C2199" t="str">
            <v>M</v>
          </cell>
          <cell r="D2199">
            <v>1.82</v>
          </cell>
        </row>
        <row r="2200">
          <cell r="A2200">
            <v>84615</v>
          </cell>
          <cell r="B2200" t="str">
            <v>TUBO DE POLIETILENO PE-5 DN 32</v>
          </cell>
          <cell r="C2200" t="str">
            <v>M</v>
          </cell>
          <cell r="D2200">
            <v>3.68</v>
          </cell>
        </row>
        <row r="2201">
          <cell r="A2201">
            <v>84620</v>
          </cell>
          <cell r="B2201" t="str">
            <v>ADAPTADOR P/ POLIETILENO PE-5 DN 20 X 1/2"</v>
          </cell>
          <cell r="C2201" t="str">
            <v>UN</v>
          </cell>
          <cell r="D2201">
            <v>1.2</v>
          </cell>
        </row>
        <row r="2202">
          <cell r="A2202">
            <v>84621</v>
          </cell>
          <cell r="B2202" t="str">
            <v>ADAPTADOR P/ POLIETILENO PE-5 DN 20 X 3/4"</v>
          </cell>
          <cell r="C2202" t="str">
            <v>UN</v>
          </cell>
          <cell r="D2202">
            <v>1.22</v>
          </cell>
        </row>
        <row r="2203">
          <cell r="A2203">
            <v>84622</v>
          </cell>
          <cell r="B2203" t="str">
            <v>ADAPTADOR P/ POLIETILENO PE-5 DN 32 X 1"</v>
          </cell>
          <cell r="C2203" t="str">
            <v>UN</v>
          </cell>
          <cell r="D2203">
            <v>1.45</v>
          </cell>
        </row>
        <row r="2204">
          <cell r="A2204">
            <v>84623</v>
          </cell>
          <cell r="B2204" t="str">
            <v>ADAPTADOR C/ REGISTRO P/ POL. PE-5 DN 20 X 3/4"</v>
          </cell>
          <cell r="C2204" t="str">
            <v>UN</v>
          </cell>
          <cell r="D2204">
            <v>3.45</v>
          </cell>
        </row>
        <row r="2205">
          <cell r="A2205">
            <v>84624</v>
          </cell>
          <cell r="B2205" t="str">
            <v>REGISTRO DE PASSEIO POLIETILENO PE-5 DN 20</v>
          </cell>
          <cell r="C2205" t="str">
            <v>UN</v>
          </cell>
          <cell r="D2205">
            <v>4.34</v>
          </cell>
        </row>
        <row r="2206">
          <cell r="A2206">
            <v>84625</v>
          </cell>
          <cell r="B2206" t="str">
            <v>UNIAO P/ POLIETILENO PE-5 DN 20</v>
          </cell>
          <cell r="C2206" t="str">
            <v>UN</v>
          </cell>
          <cell r="D2206">
            <v>2.0299999999999998</v>
          </cell>
        </row>
        <row r="2207">
          <cell r="A2207">
            <v>84626</v>
          </cell>
          <cell r="B2207" t="str">
            <v>CORTADOR P/ TB. POLIETILENO PE-5 DN 20</v>
          </cell>
          <cell r="C2207" t="str">
            <v>UN</v>
          </cell>
          <cell r="D2207">
            <v>106.15</v>
          </cell>
        </row>
        <row r="2208">
          <cell r="A2208">
            <v>84627</v>
          </cell>
          <cell r="B2208" t="str">
            <v>ESTRANGULADOR DE VAZAO P/ TUBO POLIETILENO PE-5</v>
          </cell>
          <cell r="C2208" t="str">
            <v>UN</v>
          </cell>
          <cell r="D2208">
            <v>47.08</v>
          </cell>
        </row>
        <row r="2209">
          <cell r="A2209">
            <v>84628</v>
          </cell>
          <cell r="B2209" t="str">
            <v>FURADEIRA P/ LIGACAO PREDIAL EM PVC MARROM DN 3/4"</v>
          </cell>
          <cell r="C2209" t="str">
            <v>UN</v>
          </cell>
          <cell r="D2209">
            <v>70.88</v>
          </cell>
        </row>
        <row r="2210">
          <cell r="A2210">
            <v>84629</v>
          </cell>
          <cell r="B2210" t="str">
            <v>FURADEIRA P/ LIGACAO PREDIAL EM POL. AZUL DN 3/4"</v>
          </cell>
          <cell r="C2210" t="str">
            <v>UN</v>
          </cell>
          <cell r="D2210">
            <v>70.98</v>
          </cell>
        </row>
        <row r="2211">
          <cell r="A2211">
            <v>84630</v>
          </cell>
          <cell r="B2211" t="str">
            <v>EXTREMIDADE P/HIDROMETRO C/BUCHA DE LATAO DN 1/2"</v>
          </cell>
          <cell r="C2211" t="str">
            <v>UN</v>
          </cell>
          <cell r="D2211">
            <v>2.5099999999999998</v>
          </cell>
        </row>
        <row r="2212">
          <cell r="A2212">
            <v>84631</v>
          </cell>
          <cell r="B2212" t="str">
            <v>EXTREMIDADE P/HIDROMETRO C/BUCHA DE LATAO DN 3/4"</v>
          </cell>
          <cell r="C2212" t="str">
            <v>UN</v>
          </cell>
          <cell r="D2212">
            <v>2.9</v>
          </cell>
        </row>
        <row r="2213">
          <cell r="A2213">
            <v>84632</v>
          </cell>
          <cell r="B2213" t="str">
            <v>EXTREMIDADE P/HIDROMETRO S/BUCHA DE LATAO DN 1/2"</v>
          </cell>
          <cell r="C2213" t="str">
            <v>UN</v>
          </cell>
          <cell r="D2213">
            <v>1.08</v>
          </cell>
        </row>
        <row r="2214">
          <cell r="A2214">
            <v>84633</v>
          </cell>
          <cell r="B2214" t="str">
            <v>EXTREMIDADE P/HIDROMETRO S/BUCHA DE LATAO DN 3/4"</v>
          </cell>
          <cell r="C2214" t="str">
            <v>UN</v>
          </cell>
          <cell r="D2214">
            <v>1.18</v>
          </cell>
        </row>
        <row r="2215">
          <cell r="A2215">
            <v>84634</v>
          </cell>
          <cell r="B2215" t="str">
            <v>KIT CAVALETE TIGRE DN 1/2"</v>
          </cell>
          <cell r="C2215" t="str">
            <v>UN</v>
          </cell>
          <cell r="D2215">
            <v>22.13</v>
          </cell>
        </row>
        <row r="2216">
          <cell r="A2216">
            <v>84635</v>
          </cell>
          <cell r="B2216" t="str">
            <v>KIT CAVALETE TIGRE DN 3/4"</v>
          </cell>
          <cell r="C2216" t="str">
            <v>UN</v>
          </cell>
          <cell r="D2216">
            <v>27.5</v>
          </cell>
        </row>
        <row r="2217">
          <cell r="A2217">
            <v>84636</v>
          </cell>
          <cell r="B2217" t="str">
            <v>LACRE P/ KIT CAVALETE DN 1/2"</v>
          </cell>
          <cell r="C2217" t="str">
            <v>UN</v>
          </cell>
          <cell r="D2217">
            <v>1.3</v>
          </cell>
        </row>
        <row r="2218">
          <cell r="A2218">
            <v>84637</v>
          </cell>
          <cell r="B2218" t="str">
            <v>LACRE P/ KIT CAVALETE DN 3/4"</v>
          </cell>
          <cell r="C2218" t="str">
            <v>UN</v>
          </cell>
          <cell r="D2218">
            <v>1.31</v>
          </cell>
        </row>
        <row r="2219">
          <cell r="A2219">
            <v>84638</v>
          </cell>
          <cell r="B2219" t="str">
            <v>COL.TOM.L.P.PVC C/TVS E C/S.ROSC.DN 32 X 1/2"</v>
          </cell>
          <cell r="C2219" t="str">
            <v>UN</v>
          </cell>
          <cell r="D2219">
            <v>2.2000000000000002</v>
          </cell>
        </row>
        <row r="2220">
          <cell r="A2220">
            <v>84639</v>
          </cell>
          <cell r="B2220" t="str">
            <v>COL.TOM.L.P.PVC C/TVS E C/S.ROSC.DN 32 X 3/4"</v>
          </cell>
          <cell r="C2220" t="str">
            <v>UN</v>
          </cell>
          <cell r="D2220">
            <v>2.12</v>
          </cell>
        </row>
        <row r="2221">
          <cell r="A2221">
            <v>84640</v>
          </cell>
          <cell r="B2221" t="str">
            <v>COL.TOM.L.P.PVC C/TVS.E C/S.ROSC.DN 40 X 1/2"</v>
          </cell>
          <cell r="C2221" t="str">
            <v>UN</v>
          </cell>
          <cell r="D2221">
            <v>2.38</v>
          </cell>
        </row>
        <row r="2222">
          <cell r="A2222">
            <v>84641</v>
          </cell>
          <cell r="B2222" t="str">
            <v>COL.TOM.L.P.PVC C/TVS.E C/S.ROSC.DN 40 X 3/4"</v>
          </cell>
          <cell r="C2222" t="str">
            <v>UN</v>
          </cell>
          <cell r="D2222">
            <v>2.29</v>
          </cell>
        </row>
        <row r="2223">
          <cell r="A2223">
            <v>84642</v>
          </cell>
          <cell r="B2223" t="str">
            <v>COL.TOM.L.P.PVC C/TVS.E C/S.ROSC.DN 50 X 1/2"</v>
          </cell>
          <cell r="C2223" t="str">
            <v>UN</v>
          </cell>
          <cell r="D2223">
            <v>3.25</v>
          </cell>
        </row>
        <row r="2224">
          <cell r="A2224">
            <v>84643</v>
          </cell>
          <cell r="B2224" t="str">
            <v>COL.TOM.L.P.PVC C/TVS.E C/S.ROSC.DN 50 X 3/4"</v>
          </cell>
          <cell r="C2224" t="str">
            <v>UN</v>
          </cell>
          <cell r="D2224">
            <v>3.25</v>
          </cell>
        </row>
        <row r="2225">
          <cell r="A2225">
            <v>84644</v>
          </cell>
          <cell r="B2225" t="str">
            <v>COL.TOM.L.P.PVC C/TVS.E C/S.ROSC.DN 75 X 1/2"</v>
          </cell>
          <cell r="C2225" t="str">
            <v>UN</v>
          </cell>
          <cell r="D2225">
            <v>3.67</v>
          </cell>
        </row>
        <row r="2226">
          <cell r="A2226">
            <v>84645</v>
          </cell>
          <cell r="B2226" t="str">
            <v>COL.TOM.L.P.PVC C/TVS. E C/S.ROSC.DN 75 X 3/4"</v>
          </cell>
          <cell r="C2226" t="str">
            <v>UN</v>
          </cell>
          <cell r="D2226">
            <v>3.67</v>
          </cell>
        </row>
        <row r="2227">
          <cell r="A2227">
            <v>84646</v>
          </cell>
          <cell r="B2227" t="str">
            <v>COL.TOM.L.P.PVC C/TVS.E C/S.ROSC. DN 100 X 1/2"</v>
          </cell>
          <cell r="C2227" t="str">
            <v>UN</v>
          </cell>
          <cell r="D2227">
            <v>3.96</v>
          </cell>
        </row>
        <row r="2228">
          <cell r="A2228">
            <v>84647</v>
          </cell>
          <cell r="B2228" t="str">
            <v>COL.TOM.L.P.PVC C/TVS.E C/S.ROSC. DN 100 X 3/4"</v>
          </cell>
          <cell r="C2228" t="str">
            <v>UN</v>
          </cell>
          <cell r="D2228">
            <v>3.96</v>
          </cell>
        </row>
        <row r="2229">
          <cell r="A2229">
            <v>84648</v>
          </cell>
          <cell r="B2229" t="str">
            <v>COL.TOM.L.P.PVC C/TVS.E C/S. SOLD. DN 50 X 20</v>
          </cell>
          <cell r="C2229" t="str">
            <v>UN</v>
          </cell>
          <cell r="D2229">
            <v>3.3</v>
          </cell>
        </row>
        <row r="2230">
          <cell r="A2230">
            <v>84649</v>
          </cell>
          <cell r="B2230" t="str">
            <v>COL.TOM.L.P.PVC C/TVS.E C/S. SOLD. DN 50 X 25</v>
          </cell>
          <cell r="C2230" t="str">
            <v>UN</v>
          </cell>
          <cell r="D2230">
            <v>3.3</v>
          </cell>
        </row>
        <row r="2231">
          <cell r="A2231">
            <v>84650</v>
          </cell>
          <cell r="B2231" t="str">
            <v>COL.TOM.L.P. PVC C/TVS.E C/S. SOLD. DN 75 X 20</v>
          </cell>
          <cell r="C2231" t="str">
            <v>UN</v>
          </cell>
          <cell r="D2231">
            <v>3.76</v>
          </cell>
        </row>
        <row r="2232">
          <cell r="A2232">
            <v>84651</v>
          </cell>
          <cell r="B2232" t="str">
            <v>COL.TOM.L.P.PVC C/TYVS.E C/S.SOLD. DN 75 X 25</v>
          </cell>
          <cell r="C2232" t="str">
            <v>UN</v>
          </cell>
          <cell r="D2232">
            <v>3.76</v>
          </cell>
        </row>
        <row r="2233">
          <cell r="A2233">
            <v>84652</v>
          </cell>
          <cell r="B2233" t="str">
            <v>COL.TOM.L.P.PVC C/TVS.E C/S. SOLD. DN 100 X 20</v>
          </cell>
          <cell r="C2233" t="str">
            <v>UN</v>
          </cell>
          <cell r="D2233">
            <v>4</v>
          </cell>
        </row>
        <row r="2234">
          <cell r="A2234">
            <v>84653</v>
          </cell>
          <cell r="B2234" t="str">
            <v>COL.TOM.L.P.PVC C/TVS. E C/S.SOLD. DN 100 X 25</v>
          </cell>
          <cell r="C2234" t="str">
            <v>UN</v>
          </cell>
          <cell r="D2234">
            <v>4</v>
          </cell>
        </row>
        <row r="2235">
          <cell r="A2235">
            <v>84654</v>
          </cell>
          <cell r="B2235" t="str">
            <v>COL.TO.L.P.PVC C/TVS.E S.ROSC.C/B.LATAO DN 50X1/2"</v>
          </cell>
          <cell r="C2235" t="str">
            <v>UN</v>
          </cell>
          <cell r="D2235">
            <v>4.6399999999999997</v>
          </cell>
        </row>
        <row r="2236">
          <cell r="A2236">
            <v>84655</v>
          </cell>
          <cell r="B2236" t="str">
            <v>COL.TO.L.P.PVC C/TVS.E S.ROSC.C/B.LATAO DN 50X3/4"</v>
          </cell>
          <cell r="C2236" t="str">
            <v>UN</v>
          </cell>
          <cell r="D2236">
            <v>4.6399999999999997</v>
          </cell>
        </row>
        <row r="2237">
          <cell r="A2237">
            <v>84656</v>
          </cell>
          <cell r="B2237" t="str">
            <v>COL.TO.L.P.PVC C/TVS.E S.ROSC.C/B.LATAO DN 75X1/2"</v>
          </cell>
          <cell r="C2237" t="str">
            <v>UN</v>
          </cell>
          <cell r="D2237">
            <v>5.21</v>
          </cell>
        </row>
        <row r="2238">
          <cell r="A2238">
            <v>84657</v>
          </cell>
          <cell r="B2238" t="str">
            <v>COL.TO.L.P.PVC C/TVS.E S.ROSC.C/B.LATAO DN 75X3/4"</v>
          </cell>
          <cell r="C2238" t="str">
            <v>UN</v>
          </cell>
          <cell r="D2238">
            <v>5.21</v>
          </cell>
        </row>
        <row r="2239">
          <cell r="A2239">
            <v>84658</v>
          </cell>
          <cell r="B2239" t="str">
            <v>COL.TO.L.P.PVC.TVS.E S.ROSC.C/B.LATAO DN 100X1/2"</v>
          </cell>
          <cell r="C2239" t="str">
            <v>UN</v>
          </cell>
          <cell r="D2239">
            <v>5.57</v>
          </cell>
        </row>
        <row r="2240">
          <cell r="A2240">
            <v>84659</v>
          </cell>
          <cell r="B2240" t="str">
            <v>COL.TO.L.P.PVC TVS.E S.ROSC.C/B.LATAO DN 100X3/4"</v>
          </cell>
          <cell r="C2240" t="str">
            <v>UN</v>
          </cell>
          <cell r="D2240">
            <v>5.57</v>
          </cell>
        </row>
        <row r="2241">
          <cell r="A2241">
            <v>84660</v>
          </cell>
          <cell r="B2241" t="str">
            <v>COL.TOM.LIG.PRED.F0F0 P/TUBOS PVC PBA DN 50 X 1/2"</v>
          </cell>
          <cell r="C2241" t="str">
            <v>UN</v>
          </cell>
          <cell r="D2241">
            <v>19.11</v>
          </cell>
        </row>
        <row r="2242">
          <cell r="A2242">
            <v>84661</v>
          </cell>
          <cell r="B2242" t="str">
            <v>COL.TOM.LIG.PRED.F0F0 P/TUBOS PVC PBA DN 50 X 3/4"</v>
          </cell>
          <cell r="C2242" t="str">
            <v>UN</v>
          </cell>
          <cell r="D2242">
            <v>19.11</v>
          </cell>
        </row>
        <row r="2243">
          <cell r="A2243">
            <v>84662</v>
          </cell>
          <cell r="B2243" t="str">
            <v>COL.TOM.LIG.PRED.F0F0 P/TUBOS PVC PBA DN 50 X 1"</v>
          </cell>
          <cell r="C2243" t="str">
            <v>UN</v>
          </cell>
          <cell r="D2243">
            <v>19.11</v>
          </cell>
        </row>
        <row r="2244">
          <cell r="A2244">
            <v>84663</v>
          </cell>
          <cell r="B2244" t="str">
            <v>COL.TOM.LIG.PRED.F0F0 P/TUBOS PVC PBA DN 75 X 1/2"</v>
          </cell>
          <cell r="C2244" t="str">
            <v>UN</v>
          </cell>
          <cell r="D2244">
            <v>24.27</v>
          </cell>
        </row>
        <row r="2245">
          <cell r="A2245">
            <v>84664</v>
          </cell>
          <cell r="B2245" t="str">
            <v>COL.TOM.LIG.PRED.F0F0 P/TUBOS PVC PBA DN 75 X 3/4"</v>
          </cell>
          <cell r="C2245" t="str">
            <v>UN</v>
          </cell>
          <cell r="D2245">
            <v>24.27</v>
          </cell>
        </row>
        <row r="2246">
          <cell r="A2246">
            <v>84665</v>
          </cell>
          <cell r="B2246" t="str">
            <v>COL.TOM.LIG.PRED.F0F0 P/TUBOS PVC PBA DN 75 X 1"</v>
          </cell>
          <cell r="C2246" t="str">
            <v>UN</v>
          </cell>
          <cell r="D2246">
            <v>24.27</v>
          </cell>
        </row>
        <row r="2247">
          <cell r="A2247">
            <v>84666</v>
          </cell>
          <cell r="B2247" t="str">
            <v>COL.TOM.L.PRED.F0F0 P/TUBOS PVC PBA DN 100 X 1/2"</v>
          </cell>
          <cell r="C2247" t="str">
            <v>UN</v>
          </cell>
          <cell r="D2247">
            <v>24.73</v>
          </cell>
        </row>
        <row r="2248">
          <cell r="A2248">
            <v>84667</v>
          </cell>
          <cell r="B2248" t="str">
            <v>COL.TOM.L.PRED.F0F0 P/TUBOS PVC PBA DN 100 X 3/4"</v>
          </cell>
          <cell r="C2248" t="str">
            <v>UN</v>
          </cell>
          <cell r="D2248">
            <v>24.73</v>
          </cell>
        </row>
        <row r="2249">
          <cell r="A2249">
            <v>84668</v>
          </cell>
          <cell r="B2249" t="str">
            <v>COL.TOM.LIG.PRED.F0F0 P/TUBOS PVC PBA DN 100 X 1"</v>
          </cell>
          <cell r="C2249" t="str">
            <v>UN</v>
          </cell>
          <cell r="D2249">
            <v>24.73</v>
          </cell>
        </row>
        <row r="2250">
          <cell r="A2250">
            <v>84669</v>
          </cell>
          <cell r="B2250" t="str">
            <v>COL.TOM.L.PRED.F0F0 P/TUBOS PVC PBA DN 150 X 1/2"</v>
          </cell>
          <cell r="C2250" t="str">
            <v>UN</v>
          </cell>
          <cell r="D2250">
            <v>38.659999999999997</v>
          </cell>
        </row>
        <row r="2251">
          <cell r="A2251">
            <v>84670</v>
          </cell>
          <cell r="B2251" t="str">
            <v>COL.TOM.L.PRED.F0F0 P/TUBOS PVC PBA DN 150 X 3/4"</v>
          </cell>
          <cell r="C2251" t="str">
            <v>UN</v>
          </cell>
          <cell r="D2251">
            <v>38.659999999999997</v>
          </cell>
        </row>
        <row r="2252">
          <cell r="A2252">
            <v>84671</v>
          </cell>
          <cell r="B2252" t="str">
            <v>COL.TOM.LIG.PRED.F0F0 P/TUBOS PVC PBA DN 150 X 1"</v>
          </cell>
          <cell r="C2252" t="str">
            <v>UN</v>
          </cell>
          <cell r="D2252">
            <v>38.659999999999997</v>
          </cell>
        </row>
        <row r="2253">
          <cell r="A2253">
            <v>84672</v>
          </cell>
          <cell r="B2253" t="str">
            <v>COL.TOM.L.PRED.F0F0 P/TUBOS PVC PBA DN 200 X 1/2"</v>
          </cell>
          <cell r="C2253" t="str">
            <v>UN</v>
          </cell>
          <cell r="D2253">
            <v>38.659999999999997</v>
          </cell>
        </row>
        <row r="2254">
          <cell r="A2254">
            <v>84673</v>
          </cell>
          <cell r="B2254" t="str">
            <v>COL.TOM.L.PRED.F0F0 P/TUBOS PVC PBA DN 200 X 3/4"</v>
          </cell>
          <cell r="C2254" t="str">
            <v>UN</v>
          </cell>
          <cell r="D2254">
            <v>38.659999999999997</v>
          </cell>
        </row>
        <row r="2255">
          <cell r="A2255">
            <v>84674</v>
          </cell>
          <cell r="B2255" t="str">
            <v>COL.TOM.L.PRED.F0F0 P/TUBOS PVC PBA DN 200 X 1"</v>
          </cell>
          <cell r="C2255" t="str">
            <v>UN</v>
          </cell>
          <cell r="D2255">
            <v>38.659999999999997</v>
          </cell>
        </row>
        <row r="2256">
          <cell r="A2256">
            <v>84675</v>
          </cell>
          <cell r="B2256" t="str">
            <v>COL.TOM.L.PRED.F0F0 P/TUBOS PVC PBA DN 250 X 1/2"</v>
          </cell>
          <cell r="C2256" t="str">
            <v>UN</v>
          </cell>
          <cell r="D2256">
            <v>44.51</v>
          </cell>
        </row>
        <row r="2257">
          <cell r="A2257">
            <v>84676</v>
          </cell>
          <cell r="B2257" t="str">
            <v>COL.TOM.L.PRED.F0F0 P/TUBOS PVC PBA DN 250 X 3/4"</v>
          </cell>
          <cell r="C2257" t="str">
            <v>UN</v>
          </cell>
          <cell r="D2257">
            <v>44.51</v>
          </cell>
        </row>
        <row r="2258">
          <cell r="A2258">
            <v>84677</v>
          </cell>
          <cell r="B2258" t="str">
            <v>COL.TOM.LIG.PRED.F0F0 P/TUBOS PVC PBA DN 250 X 1"</v>
          </cell>
          <cell r="C2258" t="str">
            <v>UN</v>
          </cell>
          <cell r="D2258">
            <v>44.51</v>
          </cell>
        </row>
        <row r="2259">
          <cell r="A2259">
            <v>84678</v>
          </cell>
          <cell r="B2259" t="str">
            <v>COL.TOM.L.PRED.F0F0 P/TUBOS PVC PBA DN 300 X 1/2"</v>
          </cell>
          <cell r="C2259" t="str">
            <v>UN</v>
          </cell>
          <cell r="D2259">
            <v>58.9</v>
          </cell>
        </row>
        <row r="2260">
          <cell r="A2260">
            <v>84679</v>
          </cell>
          <cell r="B2260" t="str">
            <v>COL.TOM.L.PRED.F0F0 P/TUBOS PVC PBA DN 300 X 3/4"</v>
          </cell>
          <cell r="C2260" t="str">
            <v>UN</v>
          </cell>
          <cell r="D2260">
            <v>58.9</v>
          </cell>
        </row>
        <row r="2261">
          <cell r="A2261">
            <v>84680</v>
          </cell>
          <cell r="B2261" t="str">
            <v>COL.TOM.LIG.PRED.F0F0 P/TUBOS PVC PBA DN 300 X 1"</v>
          </cell>
          <cell r="C2261" t="str">
            <v>UN</v>
          </cell>
          <cell r="D2261">
            <v>58.9</v>
          </cell>
        </row>
        <row r="2262">
          <cell r="A2262">
            <v>84681</v>
          </cell>
          <cell r="B2262" t="str">
            <v>COL.TOM.L.P.F0F0 P/TUBOS PVC DEF0F0 DN 100 X 1/2"</v>
          </cell>
          <cell r="C2262" t="str">
            <v>UN</v>
          </cell>
          <cell r="D2262">
            <v>24.73</v>
          </cell>
        </row>
        <row r="2263">
          <cell r="A2263">
            <v>84682</v>
          </cell>
          <cell r="B2263" t="str">
            <v>COL.TOM.L.P.F0F0 P/TUBOS PVC DEF0F0 DN 100 X 3/4"</v>
          </cell>
          <cell r="C2263" t="str">
            <v>UN</v>
          </cell>
          <cell r="D2263">
            <v>24.73</v>
          </cell>
        </row>
        <row r="2264">
          <cell r="A2264">
            <v>84683</v>
          </cell>
          <cell r="B2264" t="str">
            <v>COL.TOM.L.P.F0F0 P/TUBOS PVC DEF0F0 DN 100 X 1"</v>
          </cell>
          <cell r="C2264" t="str">
            <v>UN</v>
          </cell>
          <cell r="D2264">
            <v>24.73</v>
          </cell>
        </row>
        <row r="2265">
          <cell r="A2265">
            <v>84684</v>
          </cell>
          <cell r="B2265" t="str">
            <v>COL.TOM.L.P.F0F0 C/TUBOS PVC DEF0F0 DN 150 X 1/2"</v>
          </cell>
          <cell r="C2265" t="str">
            <v>UN</v>
          </cell>
          <cell r="D2265">
            <v>32.82</v>
          </cell>
        </row>
        <row r="2266">
          <cell r="A2266">
            <v>84685</v>
          </cell>
          <cell r="B2266" t="str">
            <v>COL.TOM.L.P.F0F0 P/TUBOS PVC DEF0F0 DN 150 X 3/4"</v>
          </cell>
          <cell r="C2266" t="str">
            <v>UN</v>
          </cell>
          <cell r="D2266">
            <v>32.82</v>
          </cell>
        </row>
        <row r="2267">
          <cell r="A2267">
            <v>84686</v>
          </cell>
          <cell r="B2267" t="str">
            <v>COL.TOM.L.P.F0F0 P/TUBOS PVC DEF0F0 DN 150 X 1"</v>
          </cell>
          <cell r="C2267" t="str">
            <v>UN</v>
          </cell>
          <cell r="D2267">
            <v>32.82</v>
          </cell>
        </row>
        <row r="2268">
          <cell r="A2268">
            <v>84687</v>
          </cell>
          <cell r="B2268" t="str">
            <v>COL.TOM.L.P.F0F0 P/TUBOS PVC DEF0F0 DN 200 X 1/2"</v>
          </cell>
          <cell r="C2268" t="str">
            <v>UN</v>
          </cell>
          <cell r="D2268">
            <v>38.659999999999997</v>
          </cell>
        </row>
        <row r="2269">
          <cell r="A2269">
            <v>84688</v>
          </cell>
          <cell r="B2269" t="str">
            <v>COL.TOM.L.P.F0F0 P/TUBOS PVC DEF0F0 DN 200 X 3/4"</v>
          </cell>
          <cell r="C2269" t="str">
            <v>UN</v>
          </cell>
          <cell r="D2269">
            <v>38.659999999999997</v>
          </cell>
        </row>
        <row r="2270">
          <cell r="A2270">
            <v>84689</v>
          </cell>
          <cell r="B2270" t="str">
            <v>COL.TOM.L.P.F0F0 P/TUBOS PVC DEF0F0 DN 200 X 1"</v>
          </cell>
          <cell r="C2270" t="str">
            <v>UN</v>
          </cell>
          <cell r="D2270">
            <v>38.659999999999997</v>
          </cell>
        </row>
        <row r="2271">
          <cell r="A2271">
            <v>84690</v>
          </cell>
          <cell r="B2271" t="str">
            <v>COL.TOM.L.P.F0F0 P/TUBOS PVC DEF0F0 DN 250 X 1/2"</v>
          </cell>
          <cell r="C2271" t="str">
            <v>UN</v>
          </cell>
          <cell r="D2271">
            <v>44.51</v>
          </cell>
        </row>
        <row r="2272">
          <cell r="A2272">
            <v>84691</v>
          </cell>
          <cell r="B2272" t="str">
            <v>COL.TOM.L.P.F0F0 P/TUBOS PVC DEF0F0 DN 250 X 3/4"</v>
          </cell>
          <cell r="C2272" t="str">
            <v>UN</v>
          </cell>
          <cell r="D2272">
            <v>44.51</v>
          </cell>
        </row>
        <row r="2273">
          <cell r="A2273">
            <v>84692</v>
          </cell>
          <cell r="B2273" t="str">
            <v>COL.TOM.L.P.F0F0 P/TUBOS PVC DEF0F0 DN 250 X 1"</v>
          </cell>
          <cell r="C2273" t="str">
            <v>UN</v>
          </cell>
          <cell r="D2273">
            <v>44.51</v>
          </cell>
        </row>
        <row r="2274">
          <cell r="A2274">
            <v>84693</v>
          </cell>
          <cell r="B2274" t="str">
            <v>COL.TOM.L.P.F0F0 P/TUBOS PVC DEF0F0 DN 300 X 1/2"</v>
          </cell>
          <cell r="C2274" t="str">
            <v>UN</v>
          </cell>
          <cell r="D2274">
            <v>58.9</v>
          </cell>
        </row>
        <row r="2275">
          <cell r="A2275">
            <v>84694</v>
          </cell>
          <cell r="B2275" t="str">
            <v>COL.TOM.L.P.F0F0 P/TUBOS PVC DEF0F0 DN 300 X 3/4"</v>
          </cell>
          <cell r="C2275" t="str">
            <v>UN</v>
          </cell>
          <cell r="D2275">
            <v>58.9</v>
          </cell>
        </row>
        <row r="2276">
          <cell r="A2276">
            <v>84695</v>
          </cell>
          <cell r="B2276" t="str">
            <v>COL.TOM.L.P.F0F0 P/TUBOS PVC DEF0F0 DN 300 X 1"</v>
          </cell>
          <cell r="C2276" t="str">
            <v>UN</v>
          </cell>
          <cell r="D2276">
            <v>58.9</v>
          </cell>
        </row>
        <row r="2277">
          <cell r="A2277">
            <v>84696</v>
          </cell>
          <cell r="B2277" t="str">
            <v>RG F0F0 H.INOX CHATO PVC PBA BB CAB.PN 100 DN 50</v>
          </cell>
          <cell r="C2277" t="str">
            <v>UN</v>
          </cell>
          <cell r="D2277">
            <v>238.35</v>
          </cell>
        </row>
        <row r="2278">
          <cell r="A2278">
            <v>84697</v>
          </cell>
          <cell r="B2278" t="str">
            <v>RG F0F0 H.INOX CHATO PVC PBA BB CAB.PN 100 DN 75</v>
          </cell>
          <cell r="C2278" t="str">
            <v>UN</v>
          </cell>
          <cell r="D2278">
            <v>382.32</v>
          </cell>
        </row>
        <row r="2279">
          <cell r="A2279">
            <v>84698</v>
          </cell>
          <cell r="B2279" t="str">
            <v>RG F0F0 H.INOX CHATO PVC PBA BB CAB.PN 100 DN 100</v>
          </cell>
          <cell r="C2279" t="str">
            <v>UN</v>
          </cell>
          <cell r="D2279">
            <v>532.34</v>
          </cell>
        </row>
        <row r="2280">
          <cell r="A2280">
            <v>84699</v>
          </cell>
          <cell r="B2280" t="str">
            <v>RG F0F0 H.INOX CHATO PVC PBA BB VOL.PN 100 DN 50</v>
          </cell>
          <cell r="C2280" t="str">
            <v>UN</v>
          </cell>
          <cell r="D2280">
            <v>238.35</v>
          </cell>
        </row>
        <row r="2281">
          <cell r="A2281">
            <v>84701</v>
          </cell>
          <cell r="B2281" t="str">
            <v>RG F0F0 H.INOX CHATO PVC PBA BB VOL.PN 100 DN 50</v>
          </cell>
          <cell r="C2281" t="str">
            <v>UN</v>
          </cell>
          <cell r="D2281">
            <v>238.35</v>
          </cell>
        </row>
        <row r="2282">
          <cell r="A2282">
            <v>84702</v>
          </cell>
          <cell r="B2282" t="str">
            <v>RG F0F0 H.INOX CHATO PVC PBA BB VOL.PN 100 DN 100</v>
          </cell>
          <cell r="C2282" t="str">
            <v>UN</v>
          </cell>
          <cell r="D2282">
            <v>532.34</v>
          </cell>
        </row>
        <row r="2283">
          <cell r="A2283">
            <v>84703</v>
          </cell>
          <cell r="B2283" t="str">
            <v>RG F0F0 H.INOX OVAL PVC PBA BB CAB.PN 160 DN 50</v>
          </cell>
          <cell r="C2283" t="str">
            <v>UN</v>
          </cell>
          <cell r="D2283">
            <v>238.35</v>
          </cell>
        </row>
        <row r="2284">
          <cell r="A2284">
            <v>84704</v>
          </cell>
          <cell r="B2284" t="str">
            <v>RG F0F0 H.INOX OVAL PVC PBA BB CAB.PN 160 DN 75</v>
          </cell>
          <cell r="C2284" t="str">
            <v>UN</v>
          </cell>
          <cell r="D2284">
            <v>382.32</v>
          </cell>
        </row>
        <row r="2285">
          <cell r="A2285">
            <v>84705</v>
          </cell>
          <cell r="B2285" t="str">
            <v>RG F0F0 H.INOX OVAL PVC PBA BB CAB.PN 160 DN 100</v>
          </cell>
          <cell r="C2285" t="str">
            <v>UN</v>
          </cell>
          <cell r="D2285">
            <v>532.34</v>
          </cell>
        </row>
        <row r="2286">
          <cell r="A2286">
            <v>84706</v>
          </cell>
          <cell r="B2286" t="str">
            <v>RG F0F0 H.INOX OVAL PVC PBA BB VOL.PN 160 DN 50</v>
          </cell>
          <cell r="C2286" t="str">
            <v>UN</v>
          </cell>
          <cell r="D2286">
            <v>238.35</v>
          </cell>
        </row>
        <row r="2287">
          <cell r="A2287">
            <v>84707</v>
          </cell>
          <cell r="B2287" t="str">
            <v>RG F0F0 H.INOX OVAL PVC PBA BB VOL.PN 160 DN 75</v>
          </cell>
          <cell r="C2287" t="str">
            <v>UN</v>
          </cell>
          <cell r="D2287">
            <v>382.32</v>
          </cell>
        </row>
        <row r="2288">
          <cell r="A2288">
            <v>84708</v>
          </cell>
          <cell r="B2288" t="str">
            <v>RG F0F0 H.INOX OVAL PVC PBA BB VOL.PN 160 DN 100</v>
          </cell>
          <cell r="C2288" t="str">
            <v>UN</v>
          </cell>
          <cell r="D2288">
            <v>532.34</v>
          </cell>
        </row>
        <row r="2289">
          <cell r="A2289">
            <v>84709</v>
          </cell>
          <cell r="B2289" t="str">
            <v>RG F0F0 H.IN.CHATO PVC DEF0F0 BB CAB.PN 100 DN 100</v>
          </cell>
          <cell r="C2289" t="str">
            <v>UN</v>
          </cell>
          <cell r="D2289">
            <v>520.24</v>
          </cell>
        </row>
        <row r="2290">
          <cell r="A2290">
            <v>84710</v>
          </cell>
          <cell r="B2290" t="str">
            <v>RG F0F0 H.IN.CHATO PVC DEF0F0 BB CAB.PN 100 DN 150</v>
          </cell>
          <cell r="C2290" t="str">
            <v>UN</v>
          </cell>
          <cell r="D2290">
            <v>1040.49</v>
          </cell>
        </row>
        <row r="2291">
          <cell r="A2291">
            <v>84711</v>
          </cell>
          <cell r="B2291" t="str">
            <v>RG F0F0 H.IN.CHATO PVC DEF0F0 BB CAB.PN 100 DN 200</v>
          </cell>
          <cell r="C2291" t="str">
            <v>UN</v>
          </cell>
          <cell r="D2291">
            <v>1528.08</v>
          </cell>
        </row>
        <row r="2292">
          <cell r="A2292">
            <v>84712</v>
          </cell>
          <cell r="B2292" t="str">
            <v>RG F0F0 H.IN.CHATO PVC DEF0F0 BB CAB.PN 100 DN 250</v>
          </cell>
          <cell r="C2292" t="str">
            <v>UN</v>
          </cell>
          <cell r="D2292">
            <v>2250.38</v>
          </cell>
        </row>
        <row r="2293">
          <cell r="A2293">
            <v>84713</v>
          </cell>
          <cell r="B2293" t="str">
            <v>RG F0F0 H.IN.CHATO PVC DEF0F0 BB CAB.PN 100 DN 300</v>
          </cell>
          <cell r="C2293" t="str">
            <v>UN</v>
          </cell>
          <cell r="D2293">
            <v>2710.12</v>
          </cell>
        </row>
        <row r="2294">
          <cell r="A2294">
            <v>84714</v>
          </cell>
          <cell r="B2294" t="str">
            <v>RG F0F0 H.IN.CHATO PVC DEF0F0 BB VOL.PN 100 DN 100</v>
          </cell>
          <cell r="C2294" t="str">
            <v>UN</v>
          </cell>
          <cell r="D2294">
            <v>520.24</v>
          </cell>
        </row>
        <row r="2295">
          <cell r="A2295">
            <v>84715</v>
          </cell>
          <cell r="B2295" t="str">
            <v>RG F0F0 H.IN.CHATO PVC DEF0F0 BB VOL.PN 100 DN 150</v>
          </cell>
          <cell r="C2295" t="str">
            <v>UN</v>
          </cell>
          <cell r="D2295">
            <v>1040.49</v>
          </cell>
        </row>
        <row r="2296">
          <cell r="A2296">
            <v>84716</v>
          </cell>
          <cell r="B2296" t="str">
            <v>RG F0F0 H.IN.CHATO PVC DEF0F0 BB VOL.PN 100 DN 200</v>
          </cell>
          <cell r="C2296" t="str">
            <v>UN</v>
          </cell>
          <cell r="D2296">
            <v>1528.08</v>
          </cell>
        </row>
        <row r="2297">
          <cell r="A2297">
            <v>84717</v>
          </cell>
          <cell r="B2297" t="str">
            <v>RG F0F0 H.IN.CHATO PVC DEF0F0 BB VOL.PN 100 DN 250</v>
          </cell>
          <cell r="C2297" t="str">
            <v>UN</v>
          </cell>
          <cell r="D2297">
            <v>2250.38</v>
          </cell>
        </row>
        <row r="2298">
          <cell r="A2298">
            <v>84718</v>
          </cell>
          <cell r="B2298" t="str">
            <v>RG F0F0 H.IN.CHATO PVC DEF0F0 BB VOL.PN 100 DN 300</v>
          </cell>
          <cell r="C2298" t="str">
            <v>UN</v>
          </cell>
          <cell r="D2298">
            <v>2710.12</v>
          </cell>
        </row>
        <row r="2299">
          <cell r="A2299">
            <v>84719</v>
          </cell>
          <cell r="B2299" t="str">
            <v>RG F0F0 H.IN.OVAL PVC DEF0F0 BB CAB.PN 160 DN 100</v>
          </cell>
          <cell r="C2299" t="str">
            <v>UN</v>
          </cell>
          <cell r="D2299">
            <v>520.24</v>
          </cell>
        </row>
        <row r="2300">
          <cell r="A2300">
            <v>84720</v>
          </cell>
          <cell r="B2300" t="str">
            <v>RG F0F0 H.IN.OVAL PVC DEF0F0 BB CAB.PN 160 DN 150</v>
          </cell>
          <cell r="C2300" t="str">
            <v>UN</v>
          </cell>
          <cell r="D2300">
            <v>1040.49</v>
          </cell>
        </row>
        <row r="2301">
          <cell r="A2301">
            <v>84721</v>
          </cell>
          <cell r="B2301" t="str">
            <v>RG F0F0 H.IN.OVAL PVC DEF0F0 BB CAB.PN 160 DN 200</v>
          </cell>
          <cell r="C2301" t="str">
            <v>UN</v>
          </cell>
          <cell r="D2301">
            <v>1528.08</v>
          </cell>
        </row>
        <row r="2302">
          <cell r="A2302">
            <v>84722</v>
          </cell>
          <cell r="B2302" t="str">
            <v>RG F0F0 H.IN.OVAL PVC DEF0F0 BB CAB.PN 160 DN 250</v>
          </cell>
          <cell r="C2302" t="str">
            <v>UN</v>
          </cell>
          <cell r="D2302">
            <v>2250.38</v>
          </cell>
        </row>
        <row r="2303">
          <cell r="A2303">
            <v>84723</v>
          </cell>
          <cell r="B2303" t="str">
            <v>RG F0F0 H.IN.OVAL PVC DEF0F0 BB CAB.PN 160 DN 300</v>
          </cell>
          <cell r="C2303" t="str">
            <v>UN</v>
          </cell>
          <cell r="D2303">
            <v>2710.12</v>
          </cell>
        </row>
        <row r="2304">
          <cell r="A2304">
            <v>84724</v>
          </cell>
          <cell r="B2304" t="str">
            <v>RG F0F0 H.IN.OVAL PVC DEF0F0 BB VOL.PN 160 DN 100</v>
          </cell>
          <cell r="C2304" t="str">
            <v>UN</v>
          </cell>
          <cell r="D2304">
            <v>520.24</v>
          </cell>
        </row>
        <row r="2305">
          <cell r="A2305">
            <v>84725</v>
          </cell>
          <cell r="B2305" t="str">
            <v>RG F0F0 H.IN.OVAL PVC DEF0F0 BB VOL.PN 160 DN 150</v>
          </cell>
          <cell r="C2305" t="str">
            <v>UN</v>
          </cell>
          <cell r="D2305">
            <v>1040.49</v>
          </cell>
        </row>
        <row r="2306">
          <cell r="A2306">
            <v>84726</v>
          </cell>
          <cell r="B2306" t="str">
            <v>RG F0F0 H.IN.OVAL PVC DEF0F0 BB VOL.PN 160 DN 200</v>
          </cell>
          <cell r="C2306" t="str">
            <v>UN</v>
          </cell>
          <cell r="D2306">
            <v>1528.08</v>
          </cell>
        </row>
        <row r="2307">
          <cell r="A2307">
            <v>84727</v>
          </cell>
          <cell r="B2307" t="str">
            <v>RG F0F0 H.IN.OVAL PVC DEF0F0 BB VOL.PN 160 DN 250</v>
          </cell>
          <cell r="C2307" t="str">
            <v>UN</v>
          </cell>
          <cell r="D2307">
            <v>2250.38</v>
          </cell>
        </row>
        <row r="2308">
          <cell r="A2308">
            <v>84728</v>
          </cell>
          <cell r="B2308" t="str">
            <v>RG F0F0 H.IN.OVAL PVC DEF0F0 BB VOL.PN 160 DN 300</v>
          </cell>
          <cell r="C2308" t="str">
            <v>UN</v>
          </cell>
          <cell r="D2308">
            <v>2710.12</v>
          </cell>
        </row>
        <row r="2309">
          <cell r="A2309">
            <v>84729</v>
          </cell>
          <cell r="B2309" t="str">
            <v>RG C/CUNHA ELAST. P/TB. PVC PBA C/BB C/CAB. DN 50</v>
          </cell>
          <cell r="C2309" t="str">
            <v>UN</v>
          </cell>
          <cell r="D2309">
            <v>190.68</v>
          </cell>
        </row>
        <row r="2310">
          <cell r="A2310">
            <v>84730</v>
          </cell>
          <cell r="B2310" t="str">
            <v>RG C/CUNHA ELAST. P/TB. PVC PBA C/BB C/CAB. DN 75</v>
          </cell>
          <cell r="C2310" t="str">
            <v>UN</v>
          </cell>
          <cell r="D2310">
            <v>305.86</v>
          </cell>
        </row>
        <row r="2311">
          <cell r="A2311">
            <v>84731</v>
          </cell>
          <cell r="B2311" t="str">
            <v>RG C/CUNHA ELAST. P/TB. PVC PBA C/BB C/CAB. DN 100</v>
          </cell>
          <cell r="C2311" t="str">
            <v>UN</v>
          </cell>
          <cell r="D2311">
            <v>425.88</v>
          </cell>
        </row>
        <row r="2312">
          <cell r="A2312">
            <v>84732</v>
          </cell>
          <cell r="B2312" t="str">
            <v>RG C/CUNHA ELAST. P/TB. PVC PBA C/BB C/VOL. DN 50</v>
          </cell>
          <cell r="C2312" t="str">
            <v>UN</v>
          </cell>
          <cell r="D2312">
            <v>190.68</v>
          </cell>
        </row>
        <row r="2313">
          <cell r="A2313">
            <v>84733</v>
          </cell>
          <cell r="B2313" t="str">
            <v>RG C/CUNHA ELAST. P/TB. PVC PBA C/BB C/VOL. DN 75</v>
          </cell>
          <cell r="C2313" t="str">
            <v>UN</v>
          </cell>
          <cell r="D2313">
            <v>305.86</v>
          </cell>
        </row>
        <row r="2314">
          <cell r="A2314">
            <v>84734</v>
          </cell>
          <cell r="B2314" t="str">
            <v>RG C/CUNHA ELAST. P/TB. PVC PBA C/BB C/VOL. DN 100</v>
          </cell>
          <cell r="C2314" t="str">
            <v>UN</v>
          </cell>
          <cell r="D2314">
            <v>425.88</v>
          </cell>
        </row>
        <row r="2315">
          <cell r="A2315">
            <v>84735</v>
          </cell>
          <cell r="B2315" t="str">
            <v>FLANGES AVULSOS PVC C/ FUROS P/ CONEXOES DN 50</v>
          </cell>
          <cell r="C2315" t="str">
            <v>UN</v>
          </cell>
          <cell r="D2315">
            <v>18.11</v>
          </cell>
        </row>
        <row r="2316">
          <cell r="A2316">
            <v>84736</v>
          </cell>
          <cell r="B2316" t="str">
            <v>FLANGES AVULSOS PVC C/ FUROS P/ CONEXOES DN 75</v>
          </cell>
          <cell r="C2316" t="str">
            <v>UN</v>
          </cell>
          <cell r="D2316">
            <v>28.76</v>
          </cell>
        </row>
        <row r="2317">
          <cell r="A2317">
            <v>84737</v>
          </cell>
          <cell r="B2317" t="str">
            <v>FLANGES AVULSOS PVC C/ FUROS P/ CONEXOES DN 100</v>
          </cell>
          <cell r="C2317" t="str">
            <v>UN</v>
          </cell>
          <cell r="D2317">
            <v>40</v>
          </cell>
        </row>
        <row r="2318">
          <cell r="A2318">
            <v>84738</v>
          </cell>
          <cell r="B2318" t="str">
            <v>FLANGES AVULSOS PVC C/ FUROS P/ CONEXOES DN 150</v>
          </cell>
          <cell r="C2318" t="str">
            <v>UN</v>
          </cell>
          <cell r="D2318">
            <v>83.81</v>
          </cell>
        </row>
        <row r="2319">
          <cell r="A2319">
            <v>84739</v>
          </cell>
          <cell r="B2319" t="str">
            <v>FLANGES AVULSOS PVC C/ FUROS P/ CONEXOES DN 200</v>
          </cell>
          <cell r="C2319" t="str">
            <v>UN</v>
          </cell>
          <cell r="D2319">
            <v>239.76</v>
          </cell>
        </row>
        <row r="2320">
          <cell r="A2320">
            <v>84740</v>
          </cell>
          <cell r="B2320" t="str">
            <v>FLANGES AVULSOS PVC C/ FUROS P/ CONEXOES DN 250</v>
          </cell>
          <cell r="C2320" t="str">
            <v>UN</v>
          </cell>
          <cell r="D2320">
            <v>365.77</v>
          </cell>
        </row>
        <row r="2321">
          <cell r="A2321">
            <v>84741</v>
          </cell>
          <cell r="B2321" t="str">
            <v>FLANGES AVULSOS PVC C/ FUROS P/ CONEXOES DN 300</v>
          </cell>
          <cell r="C2321" t="str">
            <v>UN</v>
          </cell>
          <cell r="D2321">
            <v>511.4</v>
          </cell>
        </row>
        <row r="2322">
          <cell r="A2322">
            <v>84742</v>
          </cell>
          <cell r="B2322" t="str">
            <v>FLANGES AVULSOS PVC S/ FUROS P/ CONEXOES DN 50</v>
          </cell>
          <cell r="C2322" t="str">
            <v>UN</v>
          </cell>
          <cell r="D2322">
            <v>17.8</v>
          </cell>
        </row>
        <row r="2323">
          <cell r="A2323">
            <v>84743</v>
          </cell>
          <cell r="B2323" t="str">
            <v>FLANGES AVULSOS PVC S/ FUROS P/ CONEXOES DN 75</v>
          </cell>
          <cell r="C2323" t="str">
            <v>UN</v>
          </cell>
          <cell r="D2323">
            <v>28.24</v>
          </cell>
        </row>
        <row r="2324">
          <cell r="A2324">
            <v>84744</v>
          </cell>
          <cell r="B2324" t="str">
            <v>FLANGES AVULSOS PVC S/ FUROS P/ CONEXOES DN 100</v>
          </cell>
          <cell r="C2324" t="str">
            <v>UN</v>
          </cell>
          <cell r="D2324">
            <v>39.340000000000003</v>
          </cell>
        </row>
        <row r="2325">
          <cell r="A2325">
            <v>84745</v>
          </cell>
          <cell r="B2325" t="str">
            <v>FLANGES AVULSOS PVC S/ FUROS P/ CONEXOES DN 150</v>
          </cell>
          <cell r="C2325" t="str">
            <v>UN</v>
          </cell>
          <cell r="D2325">
            <v>82.93</v>
          </cell>
        </row>
        <row r="2326">
          <cell r="A2326">
            <v>84746</v>
          </cell>
          <cell r="B2326" t="str">
            <v>FLANGES AVULSOS PVC S/ FUROS P/ CONEX0ES DN 200</v>
          </cell>
          <cell r="C2326" t="str">
            <v>UN</v>
          </cell>
          <cell r="D2326">
            <v>235.15</v>
          </cell>
        </row>
        <row r="2327">
          <cell r="A2327">
            <v>84747</v>
          </cell>
          <cell r="B2327" t="str">
            <v>FLANGES AVULSOS PVC S/ FUROS P/ CONEXOES DN 250</v>
          </cell>
          <cell r="C2327" t="str">
            <v>UN</v>
          </cell>
          <cell r="D2327">
            <v>323.88</v>
          </cell>
        </row>
        <row r="2328">
          <cell r="A2328">
            <v>84748</v>
          </cell>
          <cell r="B2328" t="str">
            <v>FLANGES AVULSOS PVC S/ FUROS P/ CONEXOES DN 300</v>
          </cell>
          <cell r="C2328" t="str">
            <v>UN</v>
          </cell>
          <cell r="D2328">
            <v>156.06</v>
          </cell>
        </row>
        <row r="2329">
          <cell r="A2329">
            <v>84749</v>
          </cell>
          <cell r="B2329" t="str">
            <v>FLANGES AVULSOS PVC C/ FUROS P/ TUBOS DN 50</v>
          </cell>
          <cell r="C2329" t="str">
            <v>UN</v>
          </cell>
          <cell r="D2329">
            <v>15.66</v>
          </cell>
        </row>
        <row r="2330">
          <cell r="A2330">
            <v>84750</v>
          </cell>
          <cell r="B2330" t="str">
            <v>FLANGES AVULSOS PVC C/ FUROS P/ TUBOS DN 75</v>
          </cell>
          <cell r="C2330" t="str">
            <v>UN</v>
          </cell>
          <cell r="D2330">
            <v>23.26</v>
          </cell>
        </row>
        <row r="2331">
          <cell r="A2331">
            <v>84751</v>
          </cell>
          <cell r="B2331" t="str">
            <v>FLANGES AVULSOS PVC C/ FUROS P/ TUBOS DN 100</v>
          </cell>
          <cell r="C2331" t="str">
            <v>UN</v>
          </cell>
          <cell r="D2331">
            <v>28.92</v>
          </cell>
        </row>
        <row r="2332">
          <cell r="A2332">
            <v>84752</v>
          </cell>
          <cell r="B2332" t="str">
            <v>FLANGES AVULSOS PVC C/ FUROS P/ TUBOS DN 150</v>
          </cell>
          <cell r="C2332" t="str">
            <v>UN</v>
          </cell>
          <cell r="D2332">
            <v>53.29</v>
          </cell>
        </row>
        <row r="2333">
          <cell r="A2333">
            <v>84752</v>
          </cell>
          <cell r="B2333" t="str">
            <v>FLANGES AVULSOS PVC C/ FUROS P/ TUBOS DN 150</v>
          </cell>
          <cell r="C2333" t="str">
            <v>UN</v>
          </cell>
          <cell r="D2333">
            <v>53.29</v>
          </cell>
        </row>
        <row r="2334">
          <cell r="A2334">
            <v>84753</v>
          </cell>
          <cell r="B2334" t="str">
            <v>FLANGES AVULSOS PVC C/ FUROS P/ TUBOS DN 200</v>
          </cell>
          <cell r="C2334" t="str">
            <v>UN</v>
          </cell>
          <cell r="D2334">
            <v>170.88</v>
          </cell>
        </row>
        <row r="2335">
          <cell r="A2335">
            <v>84753</v>
          </cell>
          <cell r="B2335" t="str">
            <v>FLANGES AVULSOS PVC C/ FUROS P/ TUBOS DN 200</v>
          </cell>
          <cell r="C2335" t="str">
            <v>UN</v>
          </cell>
          <cell r="D2335">
            <v>170.88</v>
          </cell>
        </row>
        <row r="2336">
          <cell r="A2336">
            <v>84754</v>
          </cell>
          <cell r="B2336" t="str">
            <v>FLANGES AVULSOS PVC C/ FUROS P/ TUBOS DN 250</v>
          </cell>
          <cell r="C2336" t="str">
            <v>UN</v>
          </cell>
          <cell r="D2336">
            <v>241.39</v>
          </cell>
        </row>
        <row r="2337">
          <cell r="A2337">
            <v>84754</v>
          </cell>
          <cell r="B2337" t="str">
            <v>FLANGES AVULSOS PVC C/ FUROS P/ TUBOS DN 250</v>
          </cell>
          <cell r="C2337" t="str">
            <v>UN</v>
          </cell>
          <cell r="D2337">
            <v>241.39</v>
          </cell>
        </row>
        <row r="2338">
          <cell r="A2338">
            <v>84755</v>
          </cell>
          <cell r="B2338" t="str">
            <v>FLANGES AVULSOS PVC C/ FUROS P/ TUBOS DN 300</v>
          </cell>
          <cell r="C2338" t="str">
            <v>UN</v>
          </cell>
          <cell r="D2338">
            <v>315.29000000000002</v>
          </cell>
        </row>
        <row r="2339">
          <cell r="A2339">
            <v>84755</v>
          </cell>
          <cell r="B2339" t="str">
            <v>FLANGES AVULSOS PVC C/ FUROS P/ TUBOS DN 300</v>
          </cell>
          <cell r="C2339" t="str">
            <v>UN</v>
          </cell>
          <cell r="D2339">
            <v>315.29000000000002</v>
          </cell>
        </row>
        <row r="2340">
          <cell r="A2340">
            <v>84756</v>
          </cell>
          <cell r="B2340" t="str">
            <v>FLANGES AVULSOS PVC S/ FUROS P/ TUBOS DN 50</v>
          </cell>
          <cell r="C2340" t="str">
            <v>UN</v>
          </cell>
          <cell r="D2340">
            <v>15.66</v>
          </cell>
        </row>
        <row r="2341">
          <cell r="A2341">
            <v>84756</v>
          </cell>
          <cell r="B2341" t="str">
            <v>FLANGES AVULSOS PVC S/ FUROS P/ TUBOS DN 50</v>
          </cell>
          <cell r="C2341" t="str">
            <v>UN</v>
          </cell>
          <cell r="D2341">
            <v>15.66</v>
          </cell>
        </row>
        <row r="2342">
          <cell r="A2342">
            <v>84757</v>
          </cell>
          <cell r="B2342" t="str">
            <v>FLANGES AVULSOS PVC S/ FUROS P/ TUBOS DN 75</v>
          </cell>
          <cell r="C2342" t="str">
            <v>UN</v>
          </cell>
          <cell r="D2342">
            <v>22.98</v>
          </cell>
        </row>
        <row r="2343">
          <cell r="A2343">
            <v>84757</v>
          </cell>
          <cell r="B2343" t="str">
            <v>FLANGES AVULSOS PVC S/ FUROS P/ TUBOS DN 75</v>
          </cell>
          <cell r="C2343" t="str">
            <v>UN</v>
          </cell>
          <cell r="D2343">
            <v>22.98</v>
          </cell>
        </row>
        <row r="2344">
          <cell r="A2344">
            <v>84758</v>
          </cell>
          <cell r="B2344" t="str">
            <v>FLANGES AVULSOS PVC C/ FUROS P/ TUBOS DN 100</v>
          </cell>
          <cell r="C2344" t="str">
            <v>UN</v>
          </cell>
          <cell r="D2344">
            <v>28.92</v>
          </cell>
        </row>
        <row r="2345">
          <cell r="A2345">
            <v>84758</v>
          </cell>
          <cell r="B2345" t="str">
            <v>FLANGES AVULSOS PVC C/ FUROS P/ TUBOS DN 100</v>
          </cell>
          <cell r="C2345" t="str">
            <v>UN</v>
          </cell>
          <cell r="D2345">
            <v>28.92</v>
          </cell>
        </row>
        <row r="2346">
          <cell r="A2346">
            <v>84759</v>
          </cell>
          <cell r="B2346" t="str">
            <v>FLANGES AVULSOS PVC C/ FUROS P/ TUBOS DN 150</v>
          </cell>
          <cell r="C2346" t="str">
            <v>UN</v>
          </cell>
          <cell r="D2346">
            <v>53.29</v>
          </cell>
        </row>
        <row r="2347">
          <cell r="A2347">
            <v>84759</v>
          </cell>
          <cell r="B2347" t="str">
            <v>FLANGES AVULSOS PVC C/ FUROS P/ TUBOS DN 150</v>
          </cell>
          <cell r="C2347" t="str">
            <v>UN</v>
          </cell>
          <cell r="D2347">
            <v>53.29</v>
          </cell>
        </row>
        <row r="2348">
          <cell r="A2348">
            <v>84760</v>
          </cell>
          <cell r="B2348" t="str">
            <v>FLANGES AVULSOS PVC S/ FUROS P/ TUBOS DN 200</v>
          </cell>
          <cell r="C2348" t="str">
            <v>UN</v>
          </cell>
          <cell r="D2348">
            <v>166.26</v>
          </cell>
        </row>
        <row r="2349">
          <cell r="A2349">
            <v>84760</v>
          </cell>
          <cell r="B2349" t="str">
            <v>FLANGES AVULSOS PVC S/ FUROS P/ TUBOS DN 200</v>
          </cell>
          <cell r="C2349" t="str">
            <v>UN</v>
          </cell>
          <cell r="D2349">
            <v>166.26</v>
          </cell>
        </row>
        <row r="2350">
          <cell r="A2350">
            <v>84761</v>
          </cell>
          <cell r="B2350" t="str">
            <v>FLANGES AVULSOS PVC S/ FUROS P/ TUBOS DN 250</v>
          </cell>
          <cell r="C2350" t="str">
            <v>UN</v>
          </cell>
          <cell r="D2350">
            <v>234.46</v>
          </cell>
        </row>
        <row r="2351">
          <cell r="A2351">
            <v>84761</v>
          </cell>
          <cell r="B2351" t="str">
            <v>FLANGES AVULSOS PVC S/ FUROS P/ TUBOS DN 250</v>
          </cell>
          <cell r="C2351" t="str">
            <v>UN</v>
          </cell>
          <cell r="D2351">
            <v>234.46</v>
          </cell>
        </row>
        <row r="2352">
          <cell r="A2352">
            <v>84762</v>
          </cell>
          <cell r="B2352" t="str">
            <v>FLANGES AVULSOS PVC C/ FUROS P/ TUBOS DN 300</v>
          </cell>
          <cell r="C2352" t="str">
            <v>UN</v>
          </cell>
          <cell r="D2352">
            <v>315.29000000000002</v>
          </cell>
        </row>
        <row r="2353">
          <cell r="A2353">
            <v>84762</v>
          </cell>
          <cell r="B2353" t="str">
            <v>FLANGES AVULSOS PVC C/ FUROS P/ TUBOS DN 300</v>
          </cell>
          <cell r="C2353" t="str">
            <v>UN</v>
          </cell>
          <cell r="D2353">
            <v>315.29000000000002</v>
          </cell>
        </row>
        <row r="2354">
          <cell r="A2354">
            <v>84764</v>
          </cell>
          <cell r="B2354" t="str">
            <v>FLANGES CEGOS PVC C/ FUROS DN 50</v>
          </cell>
          <cell r="C2354" t="str">
            <v>UN</v>
          </cell>
          <cell r="D2354">
            <v>25.7</v>
          </cell>
        </row>
        <row r="2355">
          <cell r="A2355">
            <v>84764</v>
          </cell>
          <cell r="B2355" t="str">
            <v>FLANGES CEGOS PVC C/ FUROS DN 50</v>
          </cell>
          <cell r="C2355" t="str">
            <v>UN</v>
          </cell>
          <cell r="D2355">
            <v>25.7</v>
          </cell>
        </row>
        <row r="2356">
          <cell r="A2356">
            <v>84765</v>
          </cell>
          <cell r="B2356" t="str">
            <v>FLANGES CEGOS PVC C/ FUROS DN 75</v>
          </cell>
          <cell r="C2356" t="str">
            <v>UN</v>
          </cell>
          <cell r="D2356">
            <v>40.98</v>
          </cell>
        </row>
        <row r="2357">
          <cell r="A2357">
            <v>84765</v>
          </cell>
          <cell r="B2357" t="str">
            <v>FLANGES CEGOS PVC C/ FUROS DN 75</v>
          </cell>
          <cell r="C2357" t="str">
            <v>UN</v>
          </cell>
          <cell r="D2357">
            <v>40.98</v>
          </cell>
        </row>
        <row r="2358">
          <cell r="A2358">
            <v>84766</v>
          </cell>
          <cell r="B2358" t="str">
            <v>FLANGES CEGOS PVC C/ FUROS DN 100</v>
          </cell>
          <cell r="C2358" t="str">
            <v>UN</v>
          </cell>
          <cell r="D2358">
            <v>51.55</v>
          </cell>
        </row>
        <row r="2359">
          <cell r="A2359">
            <v>84766</v>
          </cell>
          <cell r="B2359" t="str">
            <v>FLANGES CEGOS PVC C/ FUROS DN 100</v>
          </cell>
          <cell r="C2359" t="str">
            <v>UN</v>
          </cell>
          <cell r="D2359">
            <v>51.55</v>
          </cell>
        </row>
        <row r="2360">
          <cell r="A2360">
            <v>84767</v>
          </cell>
          <cell r="B2360" t="str">
            <v>FLANGES CEGOS PVC C/ FUROS DN 150</v>
          </cell>
          <cell r="C2360" t="str">
            <v>UN</v>
          </cell>
          <cell r="D2360">
            <v>75.48</v>
          </cell>
        </row>
        <row r="2361">
          <cell r="A2361">
            <v>84767</v>
          </cell>
          <cell r="B2361" t="str">
            <v>FLANGES CEGOS PVC C/ FUROS DN 150</v>
          </cell>
          <cell r="C2361" t="str">
            <v>UN</v>
          </cell>
          <cell r="D2361">
            <v>75.48</v>
          </cell>
        </row>
        <row r="2362">
          <cell r="A2362">
            <v>84768</v>
          </cell>
          <cell r="B2362" t="str">
            <v>FLANGES CEGOS PVC C/ FUROS DN 200</v>
          </cell>
          <cell r="C2362" t="str">
            <v>UN</v>
          </cell>
          <cell r="D2362">
            <v>102.69</v>
          </cell>
        </row>
        <row r="2363">
          <cell r="A2363">
            <v>84768</v>
          </cell>
          <cell r="B2363" t="str">
            <v>FLANGES CEGOS PVC C/ FUROS DN 200</v>
          </cell>
          <cell r="C2363" t="str">
            <v>UN</v>
          </cell>
          <cell r="D2363">
            <v>102.69</v>
          </cell>
        </row>
        <row r="2364">
          <cell r="A2364">
            <v>84769</v>
          </cell>
          <cell r="B2364" t="str">
            <v>FLANGES CEGOS PVC C/ FUROS DN 250</v>
          </cell>
          <cell r="C2364" t="str">
            <v>UN</v>
          </cell>
          <cell r="D2364">
            <v>133.55000000000001</v>
          </cell>
        </row>
        <row r="2365">
          <cell r="A2365">
            <v>84769</v>
          </cell>
          <cell r="B2365" t="str">
            <v>FLANGES CEGOS PVC C/ FUROS DN 250</v>
          </cell>
          <cell r="C2365" t="str">
            <v>UN</v>
          </cell>
          <cell r="D2365">
            <v>133.55000000000001</v>
          </cell>
        </row>
        <row r="2366">
          <cell r="A2366">
            <v>84770</v>
          </cell>
          <cell r="B2366" t="str">
            <v>FLANGES CEGOS PVC C/ FUROS DN 300</v>
          </cell>
          <cell r="C2366" t="str">
            <v>UN</v>
          </cell>
          <cell r="D2366">
            <v>160.71</v>
          </cell>
        </row>
        <row r="2367">
          <cell r="A2367">
            <v>84770</v>
          </cell>
          <cell r="B2367" t="str">
            <v>FLANGES CEGOS PVC C/ FUROS DN 300</v>
          </cell>
          <cell r="C2367" t="str">
            <v>UN</v>
          </cell>
          <cell r="D2367">
            <v>160.71</v>
          </cell>
        </row>
        <row r="2368">
          <cell r="A2368">
            <v>84771</v>
          </cell>
          <cell r="B2368" t="str">
            <v>FLANGES CEGOS PVC S/ FUROS DN 50</v>
          </cell>
          <cell r="C2368" t="str">
            <v>UN</v>
          </cell>
          <cell r="D2368">
            <v>30.22</v>
          </cell>
        </row>
        <row r="2369">
          <cell r="A2369">
            <v>84771</v>
          </cell>
          <cell r="B2369" t="str">
            <v>FLANGES CEGOS PVC S/ FUROS DN 50</v>
          </cell>
          <cell r="C2369" t="str">
            <v>UN</v>
          </cell>
          <cell r="D2369">
            <v>30.22</v>
          </cell>
        </row>
        <row r="2370">
          <cell r="A2370">
            <v>84772</v>
          </cell>
          <cell r="B2370" t="str">
            <v>FLANGES CEGOS PVC S/ FUROS DN 75</v>
          </cell>
          <cell r="C2370" t="str">
            <v>UN</v>
          </cell>
          <cell r="D2370">
            <v>39.6</v>
          </cell>
        </row>
        <row r="2371">
          <cell r="A2371">
            <v>84772</v>
          </cell>
          <cell r="B2371" t="str">
            <v>FLANGES CEGOS PVC S/ FUROS DN 75</v>
          </cell>
          <cell r="C2371" t="str">
            <v>UN</v>
          </cell>
          <cell r="D2371">
            <v>39.6</v>
          </cell>
        </row>
        <row r="2372">
          <cell r="A2372">
            <v>84773</v>
          </cell>
          <cell r="B2372" t="str">
            <v>FLANGES CEGOS PVC S/ FUROS DN 100</v>
          </cell>
          <cell r="C2372" t="str">
            <v>UN</v>
          </cell>
          <cell r="D2372">
            <v>48.78</v>
          </cell>
        </row>
        <row r="2373">
          <cell r="A2373">
            <v>84773</v>
          </cell>
          <cell r="B2373" t="str">
            <v>FLANGES CEGOS PVC S/ FUROS DN 100</v>
          </cell>
          <cell r="C2373" t="str">
            <v>UN</v>
          </cell>
          <cell r="D2373">
            <v>48.78</v>
          </cell>
        </row>
        <row r="2374">
          <cell r="A2374">
            <v>84774</v>
          </cell>
          <cell r="B2374" t="str">
            <v>FLANGES CEGOS PVC S/ FUROS DN 150</v>
          </cell>
          <cell r="C2374" t="str">
            <v>UN</v>
          </cell>
          <cell r="D2374">
            <v>72.459999999999994</v>
          </cell>
        </row>
        <row r="2375">
          <cell r="A2375">
            <v>84774</v>
          </cell>
          <cell r="B2375" t="str">
            <v>FLANGES CEGOS PVC S/ FUROS DN 150</v>
          </cell>
          <cell r="C2375" t="str">
            <v>UN</v>
          </cell>
          <cell r="D2375">
            <v>72.459999999999994</v>
          </cell>
        </row>
        <row r="2376">
          <cell r="A2376">
            <v>84775</v>
          </cell>
          <cell r="B2376" t="str">
            <v>FLANGES CEGOS PVC S/ FUROS DN 200</v>
          </cell>
          <cell r="C2376" t="str">
            <v>UN</v>
          </cell>
          <cell r="D2376">
            <v>98.59</v>
          </cell>
        </row>
        <row r="2377">
          <cell r="A2377">
            <v>84775</v>
          </cell>
          <cell r="B2377" t="str">
            <v>FLANGES CEGOS PVC C/ FUROS DN 200</v>
          </cell>
          <cell r="C2377" t="str">
            <v>UN</v>
          </cell>
          <cell r="D2377">
            <v>102.69</v>
          </cell>
        </row>
        <row r="2378">
          <cell r="A2378">
            <v>84776</v>
          </cell>
          <cell r="B2378" t="str">
            <v>FLANGES CEGOS PVC S/ FUROS DN 250</v>
          </cell>
          <cell r="C2378" t="str">
            <v>UN</v>
          </cell>
          <cell r="D2378">
            <v>126.62</v>
          </cell>
        </row>
        <row r="2379">
          <cell r="A2379">
            <v>84776</v>
          </cell>
          <cell r="B2379" t="str">
            <v>FLANGES CEGOS PVC S/ FUROS DN 250</v>
          </cell>
          <cell r="C2379" t="str">
            <v>UN</v>
          </cell>
          <cell r="D2379">
            <v>126.62</v>
          </cell>
        </row>
        <row r="2380">
          <cell r="A2380">
            <v>84777</v>
          </cell>
          <cell r="B2380" t="str">
            <v>FLANGES CEGOS PVC S/ FUROS DN 300</v>
          </cell>
          <cell r="C2380" t="str">
            <v>UN</v>
          </cell>
          <cell r="D2380">
            <v>154.22</v>
          </cell>
        </row>
        <row r="2381">
          <cell r="A2381">
            <v>84777</v>
          </cell>
          <cell r="B2381" t="str">
            <v>FLANGES CEGOS PVC S/ FUROS DN 300</v>
          </cell>
          <cell r="C2381" t="str">
            <v>UN</v>
          </cell>
          <cell r="D2381">
            <v>154.22</v>
          </cell>
        </row>
        <row r="2382">
          <cell r="A2382">
            <v>84801</v>
          </cell>
          <cell r="B2382" t="str">
            <v>ADAPTADOR PVC X ROSCA PVC DN 50</v>
          </cell>
          <cell r="C2382" t="str">
            <v>UN</v>
          </cell>
          <cell r="D2382">
            <v>1.79</v>
          </cell>
        </row>
        <row r="2383">
          <cell r="A2383">
            <v>84801</v>
          </cell>
          <cell r="B2383" t="str">
            <v>ADAPTADOR PVC X ROSCA PVC DN 50</v>
          </cell>
          <cell r="C2383" t="str">
            <v>UN</v>
          </cell>
          <cell r="D2383">
            <v>1.79</v>
          </cell>
        </row>
        <row r="2384">
          <cell r="A2384">
            <v>84802</v>
          </cell>
          <cell r="B2384" t="str">
            <v>ADAPTADOR PVC X ROSCA PVC DN 75</v>
          </cell>
          <cell r="C2384" t="str">
            <v>UN</v>
          </cell>
          <cell r="D2384">
            <v>4.6500000000000004</v>
          </cell>
        </row>
        <row r="2385">
          <cell r="A2385">
            <v>84802</v>
          </cell>
          <cell r="B2385" t="str">
            <v>ADAPTADOR PVC X ROSCA PVC DN 75</v>
          </cell>
          <cell r="C2385" t="str">
            <v>UN</v>
          </cell>
          <cell r="D2385">
            <v>4.6500000000000004</v>
          </cell>
        </row>
        <row r="2386">
          <cell r="A2386">
            <v>84803</v>
          </cell>
          <cell r="B2386" t="str">
            <v>ADAPTADOR PVC X ROSCA PVC DN 100</v>
          </cell>
          <cell r="C2386" t="str">
            <v>UN</v>
          </cell>
          <cell r="D2386">
            <v>7.21</v>
          </cell>
        </row>
        <row r="2387">
          <cell r="A2387">
            <v>84803</v>
          </cell>
          <cell r="B2387" t="str">
            <v>TUBO PVC TE DN 75</v>
          </cell>
          <cell r="C2387" t="str">
            <v>M</v>
          </cell>
          <cell r="D2387">
            <v>6.56</v>
          </cell>
        </row>
        <row r="2388">
          <cell r="A2388">
            <v>84804</v>
          </cell>
          <cell r="B2388" t="str">
            <v>TUBO PVC TE DN 50</v>
          </cell>
          <cell r="C2388" t="str">
            <v>M</v>
          </cell>
          <cell r="D2388">
            <v>2.46</v>
          </cell>
        </row>
        <row r="2389">
          <cell r="A2389">
            <v>84805</v>
          </cell>
          <cell r="B2389" t="str">
            <v>TUBO PVC TE DN 75</v>
          </cell>
          <cell r="C2389" t="str">
            <v>M</v>
          </cell>
          <cell r="D2389">
            <v>6.56</v>
          </cell>
        </row>
        <row r="2390">
          <cell r="A2390">
            <v>84806</v>
          </cell>
          <cell r="B2390" t="str">
            <v>TUBO PVC TE DN 100</v>
          </cell>
          <cell r="C2390" t="str">
            <v>M</v>
          </cell>
          <cell r="D2390">
            <v>8.7899999999999991</v>
          </cell>
        </row>
        <row r="2391">
          <cell r="A2391">
            <v>84807</v>
          </cell>
          <cell r="B2391" t="str">
            <v>TUBO PVC VINILFORT DN 150</v>
          </cell>
          <cell r="C2391" t="str">
            <v>M</v>
          </cell>
          <cell r="D2391">
            <v>17.55</v>
          </cell>
        </row>
        <row r="2392">
          <cell r="A2392">
            <v>84808</v>
          </cell>
          <cell r="B2392" t="str">
            <v>TUBO PVC VINILFORT DN 200</v>
          </cell>
          <cell r="C2392" t="str">
            <v>M</v>
          </cell>
          <cell r="D2392">
            <v>27</v>
          </cell>
        </row>
        <row r="2393">
          <cell r="A2393">
            <v>84809</v>
          </cell>
          <cell r="B2393" t="str">
            <v>TUBO PVC VINILFORT DN 250</v>
          </cell>
          <cell r="C2393" t="str">
            <v>M</v>
          </cell>
          <cell r="D2393">
            <v>46.95</v>
          </cell>
        </row>
        <row r="2394">
          <cell r="A2394">
            <v>84810</v>
          </cell>
          <cell r="B2394" t="str">
            <v>TUBO PVC VINILFORT DN 300</v>
          </cell>
          <cell r="C2394" t="str">
            <v>M</v>
          </cell>
          <cell r="D2394">
            <v>73.709999999999994</v>
          </cell>
        </row>
        <row r="2395">
          <cell r="A2395">
            <v>84811</v>
          </cell>
          <cell r="B2395" t="str">
            <v>TUBO PVC VINILFORT DN 350</v>
          </cell>
          <cell r="C2395" t="str">
            <v>M</v>
          </cell>
          <cell r="D2395">
            <v>56.93</v>
          </cell>
        </row>
        <row r="2396">
          <cell r="A2396">
            <v>84812</v>
          </cell>
          <cell r="B2396" t="str">
            <v>TUBO PVC VINILFORT DN 400</v>
          </cell>
          <cell r="C2396" t="str">
            <v>M</v>
          </cell>
          <cell r="D2396">
            <v>72.66</v>
          </cell>
        </row>
        <row r="2397">
          <cell r="A2397">
            <v>84815</v>
          </cell>
          <cell r="B2397" t="str">
            <v>TUBO PVC JS DN 20</v>
          </cell>
          <cell r="C2397" t="str">
            <v>M</v>
          </cell>
          <cell r="D2397">
            <v>0.63</v>
          </cell>
        </row>
        <row r="2398">
          <cell r="A2398">
            <v>84816</v>
          </cell>
          <cell r="B2398" t="str">
            <v>TUBO PVC JS DN 25</v>
          </cell>
          <cell r="C2398" t="str">
            <v>M</v>
          </cell>
          <cell r="D2398">
            <v>0.88</v>
          </cell>
        </row>
        <row r="2399">
          <cell r="A2399">
            <v>84817</v>
          </cell>
          <cell r="B2399" t="str">
            <v>TUBO PVC JS DN 32</v>
          </cell>
          <cell r="C2399" t="str">
            <v>M</v>
          </cell>
          <cell r="D2399">
            <v>1.46</v>
          </cell>
        </row>
        <row r="2400">
          <cell r="A2400">
            <v>84818</v>
          </cell>
          <cell r="B2400" t="str">
            <v>TUBO PVC JS DN 40</v>
          </cell>
          <cell r="C2400" t="str">
            <v>M</v>
          </cell>
          <cell r="D2400">
            <v>2.0299999999999998</v>
          </cell>
        </row>
        <row r="2401">
          <cell r="A2401">
            <v>84819</v>
          </cell>
          <cell r="B2401" t="str">
            <v>TUBO PVC JS DN 50</v>
          </cell>
          <cell r="C2401" t="str">
            <v>M</v>
          </cell>
          <cell r="D2401">
            <v>4.6399999999999997</v>
          </cell>
        </row>
        <row r="2402">
          <cell r="A2402">
            <v>84820</v>
          </cell>
          <cell r="B2402" t="str">
            <v>TUBO PVC JS DN 75</v>
          </cell>
          <cell r="C2402" t="str">
            <v>M</v>
          </cell>
          <cell r="D2402">
            <v>8.82</v>
          </cell>
        </row>
        <row r="2403">
          <cell r="A2403">
            <v>84821</v>
          </cell>
          <cell r="B2403" t="str">
            <v>TUBO PVC JS DN 100</v>
          </cell>
          <cell r="C2403" t="str">
            <v>M</v>
          </cell>
          <cell r="D2403">
            <v>14.48</v>
          </cell>
        </row>
        <row r="2404">
          <cell r="A2404">
            <v>84822</v>
          </cell>
          <cell r="B2404" t="str">
            <v>FURADEIRA DE BANCADA</v>
          </cell>
          <cell r="C2404" t="str">
            <v>H</v>
          </cell>
          <cell r="D2404">
            <v>1.5</v>
          </cell>
        </row>
        <row r="2405">
          <cell r="B2405" t="str">
            <v>85000  MATERIAL HIDRAULICO - F0G0 - BAIXA PRESSAO</v>
          </cell>
        </row>
        <row r="2407">
          <cell r="A2407">
            <v>85001</v>
          </cell>
          <cell r="B2407" t="str">
            <v>TUBO F0G0 DN 1/2" (15MM)</v>
          </cell>
          <cell r="C2407" t="str">
            <v>M</v>
          </cell>
          <cell r="D2407">
            <v>2.5</v>
          </cell>
        </row>
        <row r="2408">
          <cell r="A2408">
            <v>85002</v>
          </cell>
          <cell r="B2408" t="str">
            <v>TUBO F0G0 DN 3/4" (20MM)</v>
          </cell>
          <cell r="C2408" t="str">
            <v>M</v>
          </cell>
          <cell r="D2408">
            <v>3.2</v>
          </cell>
        </row>
        <row r="2409">
          <cell r="A2409">
            <v>85003</v>
          </cell>
          <cell r="B2409" t="str">
            <v>TUBO F0G0 DN 1" (25MM)</v>
          </cell>
          <cell r="C2409" t="str">
            <v>M</v>
          </cell>
          <cell r="D2409">
            <v>4.5199999999999996</v>
          </cell>
        </row>
        <row r="2410">
          <cell r="A2410">
            <v>85004</v>
          </cell>
          <cell r="B2410" t="str">
            <v>TUBO F0G0 DN 1 1/4" (32MM)</v>
          </cell>
          <cell r="C2410" t="str">
            <v>M</v>
          </cell>
          <cell r="D2410">
            <v>5.81</v>
          </cell>
        </row>
        <row r="2411">
          <cell r="A2411">
            <v>85005</v>
          </cell>
          <cell r="B2411" t="str">
            <v>TUBO F0G0 DN 1 1/2" (40MM)</v>
          </cell>
          <cell r="C2411" t="str">
            <v>M</v>
          </cell>
          <cell r="D2411">
            <v>7.44</v>
          </cell>
        </row>
        <row r="2412">
          <cell r="A2412">
            <v>85006</v>
          </cell>
          <cell r="B2412" t="str">
            <v>TUBO F0G0 DN 2" (50MM)</v>
          </cell>
          <cell r="C2412" t="str">
            <v>M</v>
          </cell>
          <cell r="D2412">
            <v>9.19</v>
          </cell>
        </row>
        <row r="2413">
          <cell r="A2413">
            <v>85007</v>
          </cell>
          <cell r="B2413" t="str">
            <v>TUBO F0G0 DN 2 1/2" (65MM)</v>
          </cell>
          <cell r="C2413" t="str">
            <v>M</v>
          </cell>
          <cell r="D2413">
            <v>12.97</v>
          </cell>
        </row>
        <row r="2414">
          <cell r="A2414">
            <v>85008</v>
          </cell>
          <cell r="B2414" t="str">
            <v>TUBO F0G0 DN 3" (80MM)</v>
          </cell>
          <cell r="C2414" t="str">
            <v>M</v>
          </cell>
          <cell r="D2414">
            <v>15.1</v>
          </cell>
        </row>
        <row r="2415">
          <cell r="A2415">
            <v>85009</v>
          </cell>
          <cell r="B2415" t="str">
            <v>TUBO F0G0 DN 4" (100MM)</v>
          </cell>
          <cell r="C2415" t="str">
            <v>M</v>
          </cell>
          <cell r="D2415">
            <v>21.51</v>
          </cell>
        </row>
        <row r="2416">
          <cell r="A2416">
            <v>85010</v>
          </cell>
          <cell r="B2416" t="str">
            <v>TUBO F0G0 DN 5" (125MM)</v>
          </cell>
          <cell r="C2416" t="str">
            <v>M</v>
          </cell>
          <cell r="D2416">
            <v>41.66</v>
          </cell>
        </row>
        <row r="2417">
          <cell r="A2417">
            <v>85011</v>
          </cell>
          <cell r="B2417" t="str">
            <v>TUBO F0G0 DN 6" (150MM)</v>
          </cell>
          <cell r="C2417" t="str">
            <v>M</v>
          </cell>
          <cell r="D2417">
            <v>49.4</v>
          </cell>
        </row>
        <row r="2418">
          <cell r="A2418">
            <v>85017</v>
          </cell>
          <cell r="B2418" t="str">
            <v>CURVA F0G0 MACHO-FEMEA DN 1/4" (8MM)</v>
          </cell>
          <cell r="C2418" t="str">
            <v>UN</v>
          </cell>
          <cell r="D2418">
            <v>1.98</v>
          </cell>
        </row>
        <row r="2419">
          <cell r="A2419">
            <v>85018</v>
          </cell>
          <cell r="B2419" t="str">
            <v>CURVA F0G0 MACHO-FEMEA DN 3/8" (10MM)</v>
          </cell>
          <cell r="C2419" t="str">
            <v>UN</v>
          </cell>
          <cell r="D2419">
            <v>2.2000000000000002</v>
          </cell>
        </row>
        <row r="2420">
          <cell r="A2420">
            <v>85019</v>
          </cell>
          <cell r="B2420" t="str">
            <v>CURVA F0G0 MACHO-FEMEA DN 1/2" (15MM)</v>
          </cell>
          <cell r="C2420" t="str">
            <v>UN</v>
          </cell>
          <cell r="D2420">
            <v>2.86</v>
          </cell>
        </row>
        <row r="2421">
          <cell r="A2421">
            <v>85020</v>
          </cell>
          <cell r="B2421" t="str">
            <v>CURVA F0G0 MACHO-FEMEA DN 3/4" (20MM)</v>
          </cell>
          <cell r="C2421" t="str">
            <v>UN</v>
          </cell>
          <cell r="D2421">
            <v>3.88</v>
          </cell>
        </row>
        <row r="2422">
          <cell r="A2422">
            <v>85021</v>
          </cell>
          <cell r="B2422" t="str">
            <v>CURVA F0G0 MACHO-FEMEA DN 1" (25MM)</v>
          </cell>
          <cell r="C2422" t="str">
            <v>UN</v>
          </cell>
          <cell r="D2422">
            <v>5.97</v>
          </cell>
        </row>
        <row r="2423">
          <cell r="A2423">
            <v>85022</v>
          </cell>
          <cell r="B2423" t="str">
            <v>CURVA F0G0 MACHO-FEMEA DN 1 1/4" (32MM)</v>
          </cell>
          <cell r="C2423" t="str">
            <v>UN</v>
          </cell>
          <cell r="D2423">
            <v>9.17</v>
          </cell>
        </row>
        <row r="2424">
          <cell r="A2424">
            <v>85023</v>
          </cell>
          <cell r="B2424" t="str">
            <v>CURVA F0G0 MACHO-FEMEA DN 1 1/2" (40MM)</v>
          </cell>
          <cell r="C2424" t="str">
            <v>UN</v>
          </cell>
          <cell r="D2424">
            <v>13.13</v>
          </cell>
        </row>
        <row r="2425">
          <cell r="A2425">
            <v>85024</v>
          </cell>
          <cell r="B2425" t="str">
            <v>CURVA F0G0 MACHO-FEMEA DN 2" (50MM)</v>
          </cell>
          <cell r="C2425" t="str">
            <v>UN</v>
          </cell>
          <cell r="D2425">
            <v>19.649999999999999</v>
          </cell>
        </row>
        <row r="2426">
          <cell r="A2426">
            <v>85025</v>
          </cell>
          <cell r="B2426" t="str">
            <v>CURVA F0G0 MACH0-FEMEA DN 2 1/2" (65MM)</v>
          </cell>
          <cell r="C2426" t="str">
            <v>UN</v>
          </cell>
          <cell r="D2426">
            <v>41.39</v>
          </cell>
        </row>
        <row r="2427">
          <cell r="A2427">
            <v>85026</v>
          </cell>
          <cell r="B2427" t="str">
            <v>CURVA F0G0 MACHO-FEMEA DN 3" (80MM)</v>
          </cell>
          <cell r="C2427" t="str">
            <v>UN</v>
          </cell>
          <cell r="D2427">
            <v>60.61</v>
          </cell>
        </row>
        <row r="2428">
          <cell r="A2428">
            <v>85027</v>
          </cell>
          <cell r="B2428" t="str">
            <v>CURVA F0G0 MACH0-FEMEA DN 4" (100MM)</v>
          </cell>
          <cell r="C2428" t="str">
            <v>UN</v>
          </cell>
          <cell r="D2428">
            <v>121.05</v>
          </cell>
        </row>
        <row r="2429">
          <cell r="A2429">
            <v>85033</v>
          </cell>
          <cell r="B2429" t="str">
            <v>CURVA F0G0 MACHO FEMEA DN 1/4" (8MM)</v>
          </cell>
          <cell r="C2429" t="str">
            <v>UN</v>
          </cell>
          <cell r="D2429">
            <v>1.51</v>
          </cell>
        </row>
        <row r="2430">
          <cell r="A2430">
            <v>85034</v>
          </cell>
          <cell r="B2430" t="str">
            <v>CURVA F0G0 MACH0-FEMEA RAIO CURTO DN 3/8" (10MM)</v>
          </cell>
          <cell r="C2430" t="str">
            <v>UN</v>
          </cell>
          <cell r="D2430">
            <v>1.95</v>
          </cell>
        </row>
        <row r="2431">
          <cell r="A2431">
            <v>85035</v>
          </cell>
          <cell r="B2431" t="str">
            <v>CURVA F0G0 MACHO-FEMEA RAIO CURTO DN 1/2" (15MM)</v>
          </cell>
          <cell r="C2431" t="str">
            <v>UN</v>
          </cell>
          <cell r="D2431">
            <v>3.33</v>
          </cell>
        </row>
        <row r="2432">
          <cell r="A2432">
            <v>85036</v>
          </cell>
          <cell r="B2432" t="str">
            <v>CURVA F0G0 MACH0-FEMEA RAIO CURTO DN 3/4" (20MM)</v>
          </cell>
          <cell r="C2432" t="str">
            <v>UN</v>
          </cell>
          <cell r="D2432">
            <v>4.12</v>
          </cell>
        </row>
        <row r="2433">
          <cell r="A2433">
            <v>85037</v>
          </cell>
          <cell r="B2433" t="str">
            <v>CURVA F0G0 MACHO-FEMEA RAIO CURTO DN 1" (25MM)</v>
          </cell>
          <cell r="C2433" t="str">
            <v>UN</v>
          </cell>
          <cell r="D2433">
            <v>6.71</v>
          </cell>
        </row>
        <row r="2434">
          <cell r="A2434">
            <v>85038</v>
          </cell>
          <cell r="B2434" t="str">
            <v>CURVA F0G0 MACHO-FEMEA RAIO CURTO DN 1 1/4" (32MM)</v>
          </cell>
          <cell r="C2434" t="str">
            <v>UN</v>
          </cell>
          <cell r="D2434">
            <v>10.62</v>
          </cell>
        </row>
        <row r="2435">
          <cell r="A2435">
            <v>85044</v>
          </cell>
          <cell r="B2435" t="str">
            <v>CURVA F0G0 FEMEA DN 1/2" (15MM)</v>
          </cell>
          <cell r="C2435" t="str">
            <v>UN</v>
          </cell>
          <cell r="D2435">
            <v>3.28</v>
          </cell>
        </row>
        <row r="2436">
          <cell r="A2436">
            <v>85045</v>
          </cell>
          <cell r="B2436" t="str">
            <v>CURVA F0G0 FEMEA DN 3/4" (20MM)</v>
          </cell>
          <cell r="C2436" t="str">
            <v>UN</v>
          </cell>
          <cell r="D2436">
            <v>4.34</v>
          </cell>
        </row>
        <row r="2437">
          <cell r="A2437">
            <v>85046</v>
          </cell>
          <cell r="B2437" t="str">
            <v>CURVA F0G0 FEMEA DN 1" (25MM)</v>
          </cell>
          <cell r="C2437" t="str">
            <v>UN</v>
          </cell>
          <cell r="D2437">
            <v>6.65</v>
          </cell>
        </row>
        <row r="2438">
          <cell r="A2438">
            <v>85047</v>
          </cell>
          <cell r="B2438" t="str">
            <v>CURVA F0G0 FEMEA DN 1 1/4" (32MM)</v>
          </cell>
          <cell r="C2438" t="str">
            <v>UN</v>
          </cell>
          <cell r="D2438">
            <v>10.11</v>
          </cell>
        </row>
        <row r="2439">
          <cell r="A2439">
            <v>85048</v>
          </cell>
          <cell r="B2439" t="str">
            <v>CURVA F0G0 FEMEA DN 1 1/2" (40MM)</v>
          </cell>
          <cell r="C2439" t="str">
            <v>UN</v>
          </cell>
          <cell r="D2439">
            <v>14.46</v>
          </cell>
        </row>
        <row r="2440">
          <cell r="A2440">
            <v>85049</v>
          </cell>
          <cell r="B2440" t="str">
            <v>CURVA F0G0 FEMEA DN 2" (50MM)</v>
          </cell>
          <cell r="C2440" t="str">
            <v>UN</v>
          </cell>
          <cell r="D2440">
            <v>21.67</v>
          </cell>
        </row>
        <row r="2441">
          <cell r="A2441">
            <v>85050</v>
          </cell>
          <cell r="B2441" t="str">
            <v>CURVA F0G0 FEMEA DN 2 1/2" (65MM)</v>
          </cell>
          <cell r="C2441" t="str">
            <v>UN</v>
          </cell>
          <cell r="D2441">
            <v>44.48</v>
          </cell>
        </row>
        <row r="2442">
          <cell r="A2442">
            <v>85051</v>
          </cell>
          <cell r="B2442" t="str">
            <v>CURVA F0G0 FEMEA DN 3" (80MM)</v>
          </cell>
          <cell r="C2442" t="str">
            <v>UN</v>
          </cell>
          <cell r="D2442">
            <v>66.81</v>
          </cell>
        </row>
        <row r="2443">
          <cell r="A2443">
            <v>85052</v>
          </cell>
          <cell r="B2443" t="str">
            <v>CURVA F0G0 FEMEA DN 4" (100MM)</v>
          </cell>
          <cell r="C2443" t="str">
            <v>UN</v>
          </cell>
          <cell r="D2443">
            <v>133.35</v>
          </cell>
        </row>
        <row r="2444">
          <cell r="A2444">
            <v>85058</v>
          </cell>
          <cell r="B2444" t="str">
            <v>CURVA F0G0 FEMEA DE RAIO CURTO DN 1/4" (8MM)</v>
          </cell>
          <cell r="C2444" t="str">
            <v>UN</v>
          </cell>
          <cell r="D2444">
            <v>1.68</v>
          </cell>
        </row>
        <row r="2445">
          <cell r="A2445">
            <v>85059</v>
          </cell>
          <cell r="B2445" t="str">
            <v>CURVA F0G0 FEMEA DE RAIO CURTO DN 3/8" (10MM)</v>
          </cell>
          <cell r="C2445" t="str">
            <v>UN</v>
          </cell>
          <cell r="D2445">
            <v>2.16</v>
          </cell>
        </row>
        <row r="2446">
          <cell r="A2446">
            <v>85060</v>
          </cell>
          <cell r="B2446" t="str">
            <v>CURVA F0G0 FEMEA DE RAIO CURTO DN 1/2" (15MM)</v>
          </cell>
          <cell r="C2446" t="str">
            <v>UN</v>
          </cell>
          <cell r="D2446">
            <v>4.12</v>
          </cell>
        </row>
        <row r="2447">
          <cell r="A2447">
            <v>85061</v>
          </cell>
          <cell r="B2447" t="str">
            <v>CURVA F0G0 FEMEA DE RAIO CURTO DN 3/4" (20MM)</v>
          </cell>
          <cell r="C2447" t="str">
            <v>UN</v>
          </cell>
          <cell r="D2447">
            <v>4.96</v>
          </cell>
        </row>
        <row r="2448">
          <cell r="A2448">
            <v>85062</v>
          </cell>
          <cell r="B2448" t="str">
            <v>CURVA F0G0 FEMEA DE RAIO CURTO DN 1" (25MM)</v>
          </cell>
          <cell r="C2448" t="str">
            <v>UN</v>
          </cell>
          <cell r="D2448">
            <v>54.61</v>
          </cell>
        </row>
        <row r="2449">
          <cell r="A2449">
            <v>85063</v>
          </cell>
          <cell r="B2449" t="str">
            <v>CURVA F0G0 FEMEA DE RAIO CURTO DN 1 1/4" (32MM)</v>
          </cell>
          <cell r="C2449" t="str">
            <v>UN</v>
          </cell>
          <cell r="D2449">
            <v>11.98</v>
          </cell>
        </row>
        <row r="2450">
          <cell r="A2450">
            <v>85064</v>
          </cell>
          <cell r="B2450" t="str">
            <v>CURVA F0G0 FEMEA DE RAIO CURTO DN 1 1/2 (40MM)</v>
          </cell>
          <cell r="C2450" t="str">
            <v>UN</v>
          </cell>
          <cell r="D2450">
            <v>14.04</v>
          </cell>
        </row>
        <row r="2451">
          <cell r="A2451">
            <v>85065</v>
          </cell>
          <cell r="B2451" t="str">
            <v>CURVA F0G0 FEMEA DE RAIO CURTO DN 2" (50MM)</v>
          </cell>
          <cell r="C2451" t="str">
            <v>UN</v>
          </cell>
          <cell r="D2451">
            <v>21.72</v>
          </cell>
        </row>
        <row r="2452">
          <cell r="A2452">
            <v>85071</v>
          </cell>
          <cell r="B2452" t="str">
            <v>CURVA F0G0 MACHO DN 3/8" (10MM)</v>
          </cell>
          <cell r="C2452" t="str">
            <v>UN</v>
          </cell>
          <cell r="D2452">
            <v>2.6</v>
          </cell>
        </row>
        <row r="2453">
          <cell r="A2453">
            <v>85072</v>
          </cell>
          <cell r="B2453" t="str">
            <v>CURVA F0G0 MACHO DN 1/2" (15MM)</v>
          </cell>
          <cell r="C2453" t="str">
            <v>UN</v>
          </cell>
          <cell r="D2453">
            <v>2.79</v>
          </cell>
        </row>
        <row r="2454">
          <cell r="A2454">
            <v>85073</v>
          </cell>
          <cell r="B2454" t="str">
            <v>CURVA F0G0 MACHO DN 3/4" (20MM)</v>
          </cell>
          <cell r="C2454" t="str">
            <v>UN</v>
          </cell>
          <cell r="D2454">
            <v>3.83</v>
          </cell>
        </row>
        <row r="2455">
          <cell r="A2455">
            <v>85074</v>
          </cell>
          <cell r="B2455" t="str">
            <v>CURVA F0G0 MACHO DN 1" (25MM)</v>
          </cell>
          <cell r="C2455" t="str">
            <v>UN</v>
          </cell>
          <cell r="D2455">
            <v>6.07</v>
          </cell>
        </row>
        <row r="2456">
          <cell r="A2456">
            <v>85075</v>
          </cell>
          <cell r="B2456" t="str">
            <v>CURVA F0G0 MACHO DN 1 1/4" (32MM)</v>
          </cell>
          <cell r="C2456" t="str">
            <v>UN</v>
          </cell>
          <cell r="D2456">
            <v>9.07</v>
          </cell>
        </row>
        <row r="2457">
          <cell r="A2457">
            <v>85076</v>
          </cell>
          <cell r="B2457" t="str">
            <v>CURVA F0G0 MACHO DN 1 1/2" (40MM)</v>
          </cell>
          <cell r="C2457" t="str">
            <v>UN</v>
          </cell>
          <cell r="D2457">
            <v>12.91</v>
          </cell>
        </row>
        <row r="2458">
          <cell r="A2458">
            <v>85077</v>
          </cell>
          <cell r="B2458" t="str">
            <v>CURVA F0G0 MACHO DN 2" (50MM)</v>
          </cell>
          <cell r="C2458" t="str">
            <v>UN</v>
          </cell>
          <cell r="D2458">
            <v>18.87</v>
          </cell>
        </row>
        <row r="2459">
          <cell r="A2459">
            <v>85078</v>
          </cell>
          <cell r="B2459" t="str">
            <v>CURVA F0G0 MACH0 DN 2 1/2" (65MM)</v>
          </cell>
          <cell r="C2459" t="str">
            <v>UN</v>
          </cell>
          <cell r="D2459">
            <v>37.299999999999997</v>
          </cell>
        </row>
        <row r="2460">
          <cell r="A2460">
            <v>85079</v>
          </cell>
          <cell r="B2460" t="str">
            <v>CURVA F0G0 MACHO DN 3" (80MM)</v>
          </cell>
          <cell r="C2460" t="str">
            <v>UN</v>
          </cell>
          <cell r="D2460">
            <v>54.67</v>
          </cell>
        </row>
        <row r="2461">
          <cell r="A2461">
            <v>85090</v>
          </cell>
          <cell r="B2461" t="str">
            <v>CURVA F0G0 MACHO DN 4" (100MM)</v>
          </cell>
          <cell r="C2461" t="str">
            <v>UN</v>
          </cell>
          <cell r="D2461">
            <v>109.33</v>
          </cell>
        </row>
        <row r="2462">
          <cell r="A2462">
            <v>85091</v>
          </cell>
          <cell r="B2462" t="str">
            <v>CURVA F0G0 MACHO DN 6" (150MM)</v>
          </cell>
          <cell r="C2462" t="str">
            <v>UN</v>
          </cell>
          <cell r="D2462">
            <v>343.65</v>
          </cell>
        </row>
        <row r="2463">
          <cell r="A2463">
            <v>85097</v>
          </cell>
          <cell r="B2463" t="str">
            <v>CURVA 45G F0G0 MACHO-FEMEA DN 1/4" (8MM)</v>
          </cell>
          <cell r="C2463" t="str">
            <v>UN</v>
          </cell>
          <cell r="D2463">
            <v>1.62</v>
          </cell>
        </row>
        <row r="2464">
          <cell r="A2464">
            <v>85098</v>
          </cell>
          <cell r="B2464" t="str">
            <v>CURVA 45G F0G0 MACHO-FEMEA DN 3/8" (10MM)</v>
          </cell>
          <cell r="C2464" t="str">
            <v>UN</v>
          </cell>
          <cell r="D2464">
            <v>1.79</v>
          </cell>
        </row>
        <row r="2465">
          <cell r="A2465">
            <v>85099</v>
          </cell>
          <cell r="B2465" t="str">
            <v>CURVA 45G F0G0 MACHO-FEMEA DN 1/2" (15MM)</v>
          </cell>
          <cell r="C2465" t="str">
            <v>UN</v>
          </cell>
          <cell r="D2465">
            <v>2.35</v>
          </cell>
        </row>
        <row r="2466">
          <cell r="A2466">
            <v>85101</v>
          </cell>
          <cell r="B2466" t="str">
            <v>CURVA 45G F0G0 MACH0-FEMEA DN 3/4" (20MM)</v>
          </cell>
          <cell r="C2466" t="str">
            <v>UN</v>
          </cell>
          <cell r="D2466">
            <v>3.1</v>
          </cell>
        </row>
        <row r="2467">
          <cell r="A2467">
            <v>85102</v>
          </cell>
          <cell r="B2467" t="str">
            <v>CURVA 45G F0G0 MACHO-FEMEA DN 1" (25MM)</v>
          </cell>
          <cell r="C2467" t="str">
            <v>UN</v>
          </cell>
          <cell r="D2467">
            <v>4.68</v>
          </cell>
        </row>
        <row r="2468">
          <cell r="A2468">
            <v>85103</v>
          </cell>
          <cell r="B2468" t="str">
            <v>CURVA 45G F0G0 MACHO-FEMEA DN 1 1/4" (32MM)</v>
          </cell>
          <cell r="C2468" t="str">
            <v>UN</v>
          </cell>
          <cell r="D2468">
            <v>7.26</v>
          </cell>
        </row>
        <row r="2469">
          <cell r="A2469">
            <v>85104</v>
          </cell>
          <cell r="B2469" t="str">
            <v>CURVA 45G F0G0 MACHO-FEMEA DN 1 1/2" (40MM)</v>
          </cell>
          <cell r="C2469" t="str">
            <v>UN</v>
          </cell>
          <cell r="D2469">
            <v>10.55</v>
          </cell>
        </row>
        <row r="2470">
          <cell r="A2470">
            <v>85105</v>
          </cell>
          <cell r="B2470" t="str">
            <v>CURVA 45G F0G0 MACHO-FEMEA DN 2" (50MM)</v>
          </cell>
          <cell r="C2470" t="str">
            <v>UN</v>
          </cell>
          <cell r="D2470">
            <v>15.78</v>
          </cell>
        </row>
        <row r="2471">
          <cell r="A2471">
            <v>85106</v>
          </cell>
          <cell r="B2471" t="str">
            <v>CURVA 45G F0G0 MACH0-FEMEA DN 2 1/2" (65MM)</v>
          </cell>
          <cell r="C2471" t="str">
            <v>UN</v>
          </cell>
          <cell r="D2471">
            <v>32.82</v>
          </cell>
        </row>
        <row r="2472">
          <cell r="A2472">
            <v>85107</v>
          </cell>
          <cell r="B2472" t="str">
            <v>CURVA 45G F0G0 MACH0-FEMEA DN 3" (80MM)</v>
          </cell>
          <cell r="C2472" t="str">
            <v>UN</v>
          </cell>
          <cell r="D2472">
            <v>49.34</v>
          </cell>
        </row>
        <row r="2473">
          <cell r="A2473">
            <v>85113</v>
          </cell>
          <cell r="B2473" t="str">
            <v>CURVA 45G F0G0 FEMEA DN 1/4" (8MM)</v>
          </cell>
          <cell r="C2473" t="str">
            <v>UN</v>
          </cell>
          <cell r="D2473">
            <v>1.65</v>
          </cell>
        </row>
        <row r="2474">
          <cell r="A2474">
            <v>85114</v>
          </cell>
          <cell r="B2474" t="str">
            <v>CURVA 45G F0G0 FEMEA DN 3/8" (10MM)</v>
          </cell>
          <cell r="C2474" t="str">
            <v>UN</v>
          </cell>
          <cell r="D2474">
            <v>2.13</v>
          </cell>
        </row>
        <row r="2475">
          <cell r="A2475">
            <v>85115</v>
          </cell>
          <cell r="B2475" t="str">
            <v>CURVA 45G F0G0 FEMEA DN 1/2" (15MM)</v>
          </cell>
          <cell r="C2475" t="str">
            <v>UN</v>
          </cell>
          <cell r="D2475">
            <v>3.97</v>
          </cell>
        </row>
        <row r="2476">
          <cell r="A2476">
            <v>85116</v>
          </cell>
          <cell r="B2476" t="str">
            <v>CURVA 45G F0G0 FEMEA DN 3/4" (20MM)</v>
          </cell>
          <cell r="C2476" t="str">
            <v>UN</v>
          </cell>
          <cell r="D2476">
            <v>4.8499999999999996</v>
          </cell>
        </row>
        <row r="2477">
          <cell r="A2477">
            <v>85117</v>
          </cell>
          <cell r="B2477" t="str">
            <v>CURVA 45G F0G0 FEMEA DN 1" (25MM)</v>
          </cell>
          <cell r="C2477" t="str">
            <v>UN</v>
          </cell>
          <cell r="D2477">
            <v>7.19</v>
          </cell>
        </row>
        <row r="2478">
          <cell r="A2478">
            <v>85118</v>
          </cell>
          <cell r="B2478" t="str">
            <v>CURVA 45G F0G0 FEMEA DN 1 1/4" (32MM)</v>
          </cell>
          <cell r="C2478" t="str">
            <v>UN</v>
          </cell>
          <cell r="D2478">
            <v>11.65</v>
          </cell>
        </row>
        <row r="2479">
          <cell r="A2479">
            <v>85119</v>
          </cell>
          <cell r="B2479" t="str">
            <v>CURVA 45G F0G0 FEMEA DN 1 1/2" (40MM)</v>
          </cell>
          <cell r="C2479" t="str">
            <v>UN</v>
          </cell>
          <cell r="D2479">
            <v>13.47</v>
          </cell>
        </row>
        <row r="2480">
          <cell r="A2480">
            <v>85120</v>
          </cell>
          <cell r="B2480" t="str">
            <v>CURVA 45G F0G0 FEMEA DN 2" (50MM)</v>
          </cell>
          <cell r="C2480" t="str">
            <v>UN</v>
          </cell>
          <cell r="D2480">
            <v>21.57</v>
          </cell>
        </row>
        <row r="2481">
          <cell r="A2481">
            <v>85126</v>
          </cell>
          <cell r="B2481" t="str">
            <v>CURVA DE RETORNO F0G0 DN 1/2" (15MM)</v>
          </cell>
          <cell r="C2481" t="str">
            <v>UN</v>
          </cell>
          <cell r="D2481">
            <v>3.35</v>
          </cell>
        </row>
        <row r="2482">
          <cell r="A2482">
            <v>85127</v>
          </cell>
          <cell r="B2482" t="str">
            <v>CURVA DE RETORNO F0G0 DN 3/4" (20MM)</v>
          </cell>
          <cell r="C2482" t="str">
            <v>UN</v>
          </cell>
          <cell r="D2482">
            <v>5.04</v>
          </cell>
        </row>
        <row r="2483">
          <cell r="A2483">
            <v>85128</v>
          </cell>
          <cell r="B2483" t="str">
            <v>CURVA DE RETORNO F0G0 DN 1" (25MM)</v>
          </cell>
          <cell r="C2483" t="str">
            <v>UN</v>
          </cell>
          <cell r="D2483">
            <v>7.1</v>
          </cell>
        </row>
        <row r="2484">
          <cell r="A2484">
            <v>85129</v>
          </cell>
          <cell r="B2484" t="str">
            <v>CURVA DE RETORNO F0G0 DN 1 1/4" (32MM)</v>
          </cell>
          <cell r="C2484" t="str">
            <v>UN</v>
          </cell>
          <cell r="D2484">
            <v>10.57</v>
          </cell>
        </row>
        <row r="2485">
          <cell r="A2485">
            <v>85130</v>
          </cell>
          <cell r="B2485" t="str">
            <v>CURVA DE RETORNO F0G0 DN 1 1/2" (40MM)</v>
          </cell>
          <cell r="C2485" t="str">
            <v>UN</v>
          </cell>
          <cell r="D2485">
            <v>14.36</v>
          </cell>
        </row>
        <row r="2486">
          <cell r="A2486">
            <v>85131</v>
          </cell>
          <cell r="B2486" t="str">
            <v>CURVA DE RETORNO F0G0 DN 2" (50MM)</v>
          </cell>
          <cell r="C2486" t="str">
            <v>UN</v>
          </cell>
          <cell r="D2486">
            <v>21.49</v>
          </cell>
        </row>
        <row r="2487">
          <cell r="A2487">
            <v>85137</v>
          </cell>
          <cell r="B2487" t="str">
            <v>CURVA DE TRANSPOS.F0G0 DN 1/2" X 1/2" (15 X 15MM)</v>
          </cell>
          <cell r="C2487" t="str">
            <v>UN</v>
          </cell>
          <cell r="D2487">
            <v>5.16</v>
          </cell>
        </row>
        <row r="2488">
          <cell r="A2488">
            <v>85138</v>
          </cell>
          <cell r="B2488" t="str">
            <v>CURVA DE TRANSPOS. F0G0 DN 1/2" X 1" (15 X 20MM)</v>
          </cell>
          <cell r="C2488" t="str">
            <v>UN</v>
          </cell>
          <cell r="D2488">
            <v>5.76</v>
          </cell>
        </row>
        <row r="2489">
          <cell r="A2489">
            <v>85139</v>
          </cell>
          <cell r="B2489" t="str">
            <v>CURVA DE TRANSPOS.F0G0 DN 1/2" X 1 1/2"(15 X 40MM)</v>
          </cell>
          <cell r="C2489" t="str">
            <v>UN</v>
          </cell>
          <cell r="D2489">
            <v>8.93</v>
          </cell>
        </row>
        <row r="2490">
          <cell r="A2490">
            <v>85140</v>
          </cell>
          <cell r="B2490" t="str">
            <v>CURVA DE TRANSPOS.F0G0 DN 3/4" X 3/4"(20 X 20MM)</v>
          </cell>
          <cell r="C2490" t="str">
            <v>UN</v>
          </cell>
          <cell r="D2490">
            <v>7.19</v>
          </cell>
        </row>
        <row r="2491">
          <cell r="A2491">
            <v>85141</v>
          </cell>
          <cell r="B2491" t="str">
            <v>CURVA DE TRANSPOS. F0G0 DN 3/4" X 1" (20 X 25MM)</v>
          </cell>
          <cell r="C2491" t="str">
            <v>UN</v>
          </cell>
          <cell r="D2491">
            <v>7.81</v>
          </cell>
        </row>
        <row r="2492">
          <cell r="A2492">
            <v>85142</v>
          </cell>
          <cell r="B2492" t="str">
            <v>CURVA DE TRANSPOS.F0G0 DN 3/4" X 1 1/2"(20 X 40MM)</v>
          </cell>
          <cell r="C2492" t="str">
            <v>UN</v>
          </cell>
          <cell r="D2492">
            <v>10.06</v>
          </cell>
        </row>
        <row r="2493">
          <cell r="A2493">
            <v>85143</v>
          </cell>
          <cell r="B2493" t="str">
            <v>CURVA DE TRANSPOS.F0G0 DN 1" X 1 1/2" (25 X 40MM)</v>
          </cell>
          <cell r="C2493" t="str">
            <v>UN</v>
          </cell>
          <cell r="D2493">
            <v>11.14</v>
          </cell>
        </row>
        <row r="2494">
          <cell r="A2494">
            <v>85149</v>
          </cell>
          <cell r="B2494" t="str">
            <v>COTOVELO F0G0 DN 1/4" (8MM)</v>
          </cell>
          <cell r="C2494" t="str">
            <v>UN</v>
          </cell>
          <cell r="D2494">
            <v>1.1499999999999999</v>
          </cell>
        </row>
        <row r="2495">
          <cell r="A2495">
            <v>85150</v>
          </cell>
          <cell r="B2495" t="str">
            <v>COTOVELO F0G0 DN 3/8" (10MM)</v>
          </cell>
          <cell r="C2495" t="str">
            <v>UN</v>
          </cell>
          <cell r="D2495">
            <v>1.07</v>
          </cell>
        </row>
        <row r="2496">
          <cell r="A2496">
            <v>85151</v>
          </cell>
          <cell r="B2496" t="str">
            <v>COTOVELO F0G0 DN 1/2" (15MM)</v>
          </cell>
          <cell r="C2496" t="str">
            <v>UN</v>
          </cell>
          <cell r="D2496">
            <v>1.33</v>
          </cell>
        </row>
        <row r="2497">
          <cell r="A2497">
            <v>85152</v>
          </cell>
          <cell r="B2497" t="str">
            <v>COTOVELO F0G0 DN 3/4" (20MM)</v>
          </cell>
          <cell r="C2497" t="str">
            <v>UN</v>
          </cell>
          <cell r="D2497">
            <v>1.87</v>
          </cell>
        </row>
        <row r="2498">
          <cell r="A2498">
            <v>85153</v>
          </cell>
          <cell r="B2498" t="str">
            <v>COTOVELO F0G0 DN 1" (25MM)</v>
          </cell>
          <cell r="C2498" t="str">
            <v>UN</v>
          </cell>
          <cell r="D2498">
            <v>2.8</v>
          </cell>
        </row>
        <row r="2499">
          <cell r="A2499">
            <v>85154</v>
          </cell>
          <cell r="B2499" t="str">
            <v>COTOVELO F0G0 DN 1 1/4" (32MM)</v>
          </cell>
          <cell r="C2499" t="str">
            <v>UN</v>
          </cell>
          <cell r="D2499">
            <v>4.18</v>
          </cell>
        </row>
        <row r="2500">
          <cell r="A2500">
            <v>85155</v>
          </cell>
          <cell r="B2500" t="str">
            <v>COTOVELO F0G0 DN 1 1/2" (40MM)</v>
          </cell>
          <cell r="C2500" t="str">
            <v>UN</v>
          </cell>
          <cell r="D2500">
            <v>5.68</v>
          </cell>
        </row>
        <row r="2501">
          <cell r="A2501">
            <v>85156</v>
          </cell>
          <cell r="B2501" t="str">
            <v>COTOVELO F0G0 DN 2" (50MM)</v>
          </cell>
          <cell r="C2501" t="str">
            <v>UN</v>
          </cell>
          <cell r="D2501">
            <v>7.57</v>
          </cell>
        </row>
        <row r="2502">
          <cell r="A2502">
            <v>85157</v>
          </cell>
          <cell r="B2502" t="str">
            <v>COTOVELO F0G0 DN 2 1/2" (65MM)</v>
          </cell>
          <cell r="C2502" t="str">
            <v>UN</v>
          </cell>
          <cell r="D2502">
            <v>14.41</v>
          </cell>
        </row>
        <row r="2503">
          <cell r="A2503">
            <v>85158</v>
          </cell>
          <cell r="B2503" t="str">
            <v>COTOVELO F0G0 DN 3" (80MM)</v>
          </cell>
          <cell r="C2503" t="str">
            <v>UN</v>
          </cell>
          <cell r="D2503">
            <v>22.32</v>
          </cell>
        </row>
        <row r="2504">
          <cell r="A2504">
            <v>85159</v>
          </cell>
          <cell r="B2504" t="str">
            <v>COTOVELO F0G0 DN 4" (100MM)</v>
          </cell>
          <cell r="C2504" t="str">
            <v>UN</v>
          </cell>
          <cell r="D2504">
            <v>41.22</v>
          </cell>
        </row>
        <row r="2505">
          <cell r="A2505">
            <v>85160</v>
          </cell>
          <cell r="B2505" t="str">
            <v>COTOVELO F0G0 DN 5" (125MM)</v>
          </cell>
          <cell r="C2505" t="str">
            <v>UN</v>
          </cell>
          <cell r="D2505">
            <v>104.47</v>
          </cell>
        </row>
        <row r="2506">
          <cell r="A2506">
            <v>85161</v>
          </cell>
          <cell r="B2506" t="str">
            <v>COTOVELO F0G0 DN 6" (150MM)</v>
          </cell>
          <cell r="C2506" t="str">
            <v>UN</v>
          </cell>
          <cell r="D2506">
            <v>157.58000000000001</v>
          </cell>
        </row>
        <row r="2507">
          <cell r="A2507">
            <v>85167</v>
          </cell>
          <cell r="B2507" t="str">
            <v>COTOVELO DE RED. F0G0 DN 3/8" X 1/4" (10 X 8MM)</v>
          </cell>
          <cell r="C2507" t="str">
            <v>UN</v>
          </cell>
          <cell r="D2507">
            <v>1.35</v>
          </cell>
        </row>
        <row r="2508">
          <cell r="A2508">
            <v>85168</v>
          </cell>
          <cell r="B2508" t="str">
            <v>COTOVELO DE RED. F0G0 DN 1/2" X 3/8" (15 X 10MM)</v>
          </cell>
          <cell r="C2508" t="str">
            <v>UN</v>
          </cell>
          <cell r="D2508">
            <v>1.35</v>
          </cell>
        </row>
        <row r="2509">
          <cell r="A2509">
            <v>85169</v>
          </cell>
          <cell r="B2509" t="str">
            <v>COTOVELO DE RED. F0G0 DN 3/4" X 3/8" (20 X 10MM)</v>
          </cell>
          <cell r="C2509" t="str">
            <v>UN</v>
          </cell>
          <cell r="D2509">
            <v>1.81</v>
          </cell>
        </row>
        <row r="2510">
          <cell r="A2510">
            <v>85170</v>
          </cell>
          <cell r="B2510" t="str">
            <v>COTOVELO DE RED. F0G0 DN 3/4" X 1/2" (20 X 15MM)</v>
          </cell>
          <cell r="C2510" t="str">
            <v>UN</v>
          </cell>
          <cell r="D2510">
            <v>1.81</v>
          </cell>
        </row>
        <row r="2511">
          <cell r="A2511">
            <v>85171</v>
          </cell>
          <cell r="B2511" t="str">
            <v>COTOVELO DE RED. F0G0 DN 1" X 1/2" (25 X 15MM)</v>
          </cell>
          <cell r="C2511" t="str">
            <v>UN</v>
          </cell>
          <cell r="D2511">
            <v>2.59</v>
          </cell>
        </row>
        <row r="2512">
          <cell r="A2512">
            <v>85172</v>
          </cell>
          <cell r="B2512" t="str">
            <v>COTOVELO DE RED. F0G0 DN 1" X 3/4" (25 X 20MM)</v>
          </cell>
          <cell r="C2512" t="str">
            <v>UN</v>
          </cell>
          <cell r="D2512">
            <v>2.59</v>
          </cell>
        </row>
        <row r="2513">
          <cell r="A2513">
            <v>85173</v>
          </cell>
          <cell r="B2513" t="str">
            <v>COTOVELO DE RED.F0G0 DN 1 1/4" X 3/4" (32 X 20MM)</v>
          </cell>
          <cell r="C2513" t="str">
            <v>UN</v>
          </cell>
          <cell r="D2513">
            <v>3.97</v>
          </cell>
        </row>
        <row r="2514">
          <cell r="A2514">
            <v>85174</v>
          </cell>
          <cell r="B2514" t="str">
            <v>COTOVELO DE RED. F0G0 DN 1 1/4" X 1" (32 X 25MM)</v>
          </cell>
          <cell r="C2514" t="str">
            <v>UN</v>
          </cell>
          <cell r="D2514">
            <v>3.97</v>
          </cell>
        </row>
        <row r="2515">
          <cell r="A2515">
            <v>85175</v>
          </cell>
          <cell r="B2515" t="str">
            <v>COTOVELO DE RED.F0G0 DN 1 1/2" X 3/4" (40 X 20MM)</v>
          </cell>
          <cell r="C2515" t="str">
            <v>UN</v>
          </cell>
          <cell r="D2515">
            <v>5.39</v>
          </cell>
        </row>
        <row r="2516">
          <cell r="A2516">
            <v>85176</v>
          </cell>
          <cell r="B2516" t="str">
            <v>COTOVELO DE RED. F0G0 DN 1 1/2" X 1" (40 X 25MM)</v>
          </cell>
          <cell r="C2516" t="str">
            <v>UN</v>
          </cell>
          <cell r="D2516">
            <v>5.39</v>
          </cell>
        </row>
        <row r="2517">
          <cell r="A2517">
            <v>85177</v>
          </cell>
          <cell r="B2517" t="str">
            <v>COTOVELO RED.F0G0 DN 1 1/2" X 1 1/4" (40 X 32MM)</v>
          </cell>
          <cell r="C2517" t="str">
            <v>UN</v>
          </cell>
          <cell r="D2517">
            <v>5.39</v>
          </cell>
        </row>
        <row r="2518">
          <cell r="A2518">
            <v>85178</v>
          </cell>
          <cell r="B2518" t="str">
            <v>COTOVELO DE RED. F0G0 DN 2" X 1 1/2" (50 X 40MM)</v>
          </cell>
          <cell r="C2518" t="str">
            <v>UN</v>
          </cell>
          <cell r="D2518">
            <v>7.2</v>
          </cell>
        </row>
        <row r="2519">
          <cell r="A2519">
            <v>85179</v>
          </cell>
          <cell r="B2519" t="str">
            <v>COTOVELO DE RED. F0G0 DN 2 1/2" X 2" (65 X 50MM)</v>
          </cell>
          <cell r="C2519" t="str">
            <v>UN</v>
          </cell>
          <cell r="D2519">
            <v>14.94</v>
          </cell>
        </row>
        <row r="2520">
          <cell r="A2520">
            <v>85186</v>
          </cell>
          <cell r="B2520" t="str">
            <v>COTOVELO RZ F0G0 DN 1/2" (15MM)</v>
          </cell>
          <cell r="C2520" t="str">
            <v>UN</v>
          </cell>
          <cell r="D2520">
            <v>1.49</v>
          </cell>
        </row>
        <row r="2521">
          <cell r="A2521">
            <v>85187</v>
          </cell>
          <cell r="B2521" t="str">
            <v>COTOVELO RZ F0G0 DN 3/4" (20MM)</v>
          </cell>
          <cell r="C2521" t="str">
            <v>UN</v>
          </cell>
          <cell r="D2521">
            <v>2.08</v>
          </cell>
        </row>
        <row r="2522">
          <cell r="A2522">
            <v>85193</v>
          </cell>
          <cell r="B2522" t="str">
            <v>COTOVELO RZ RED.F0G0 DN 3/4" X 1/2" (20 X 15MM)</v>
          </cell>
          <cell r="C2522" t="str">
            <v>UN</v>
          </cell>
          <cell r="D2522">
            <v>2.0499999999999998</v>
          </cell>
        </row>
        <row r="2523">
          <cell r="A2523">
            <v>85199</v>
          </cell>
          <cell r="B2523" t="str">
            <v>COTOVELO F0G0 MACH0-FEMEA DN 1/4" (8MM)</v>
          </cell>
          <cell r="C2523" t="str">
            <v>UN</v>
          </cell>
          <cell r="D2523">
            <v>1.41</v>
          </cell>
        </row>
        <row r="2524">
          <cell r="A2524">
            <v>85201</v>
          </cell>
          <cell r="B2524" t="str">
            <v>COTOVELO F0G0 MACHO-FEMEA DN 3/8" (10MM)</v>
          </cell>
          <cell r="C2524" t="str">
            <v>UN</v>
          </cell>
          <cell r="D2524">
            <v>1.33</v>
          </cell>
        </row>
        <row r="2525">
          <cell r="A2525">
            <v>85202</v>
          </cell>
          <cell r="B2525" t="str">
            <v>COTOVELO F0G0 MACH0-FEMEA DN 1/2" (15MM)</v>
          </cell>
          <cell r="C2525" t="str">
            <v>UN</v>
          </cell>
          <cell r="D2525">
            <v>1.71</v>
          </cell>
        </row>
        <row r="2526">
          <cell r="A2526">
            <v>85203</v>
          </cell>
          <cell r="B2526" t="str">
            <v>COTOVELO F0G0 MACH0-FEMEA DN 3/4" (20MM)</v>
          </cell>
          <cell r="C2526" t="str">
            <v>UN</v>
          </cell>
          <cell r="D2526">
            <v>2.44</v>
          </cell>
        </row>
        <row r="2527">
          <cell r="A2527">
            <v>85204</v>
          </cell>
          <cell r="B2527" t="str">
            <v>COTOVELO F0G0 MACH0-FEMEA DN 1" (25MM)</v>
          </cell>
          <cell r="C2527" t="str">
            <v>UN</v>
          </cell>
          <cell r="D2527">
            <v>3.61</v>
          </cell>
        </row>
        <row r="2528">
          <cell r="A2528">
            <v>85205</v>
          </cell>
          <cell r="B2528" t="str">
            <v>COTOVELO F0G0 MACH0-FEMEA DN 1 1/4" (32MM)</v>
          </cell>
          <cell r="C2528" t="str">
            <v>UN</v>
          </cell>
          <cell r="D2528">
            <v>5.49</v>
          </cell>
        </row>
        <row r="2529">
          <cell r="A2529">
            <v>85206</v>
          </cell>
          <cell r="B2529" t="str">
            <v>COTOVELO F0G0 MACH0-FEMEA DN 1 1/2" (40MM)</v>
          </cell>
          <cell r="C2529" t="str">
            <v>UN</v>
          </cell>
          <cell r="D2529">
            <v>7.16</v>
          </cell>
        </row>
        <row r="2530">
          <cell r="A2530">
            <v>85207</v>
          </cell>
          <cell r="B2530" t="str">
            <v>COTOVELO F0G0 MACH0-FEMEA DN 2" (50MM)</v>
          </cell>
          <cell r="C2530" t="str">
            <v>UN</v>
          </cell>
          <cell r="D2530">
            <v>10.33</v>
          </cell>
        </row>
        <row r="2531">
          <cell r="A2531">
            <v>85208</v>
          </cell>
          <cell r="B2531" t="str">
            <v>COTOVELO F0G0 MACH0-FEMEA DN 2 1/2" (65MM)</v>
          </cell>
          <cell r="C2531" t="str">
            <v>UN</v>
          </cell>
          <cell r="D2531">
            <v>21.57</v>
          </cell>
        </row>
        <row r="2532">
          <cell r="A2532">
            <v>85209</v>
          </cell>
          <cell r="B2532" t="str">
            <v>COTOVELO F0G0 MACH0-FEMEA DN 3" (80MM)</v>
          </cell>
          <cell r="C2532" t="str">
            <v>UN</v>
          </cell>
          <cell r="D2532">
            <v>24.82</v>
          </cell>
        </row>
        <row r="2533">
          <cell r="A2533">
            <v>85215</v>
          </cell>
          <cell r="B2533" t="str">
            <v>COTOVELO 45G F0G0 DN 3/8" (10MM)</v>
          </cell>
          <cell r="C2533" t="str">
            <v>UN</v>
          </cell>
          <cell r="D2533">
            <v>1.4</v>
          </cell>
        </row>
        <row r="2534">
          <cell r="A2534">
            <v>85216</v>
          </cell>
          <cell r="B2534" t="str">
            <v>COTOVELO 45G F0G0 DN 1/2" (15MM)</v>
          </cell>
          <cell r="C2534" t="str">
            <v>UN</v>
          </cell>
          <cell r="D2534">
            <v>1.4</v>
          </cell>
        </row>
        <row r="2535">
          <cell r="A2535">
            <v>85217</v>
          </cell>
          <cell r="B2535" t="str">
            <v>COTOVELO 45G F0G0 DN 3/4" (20MM)</v>
          </cell>
          <cell r="C2535" t="str">
            <v>UN</v>
          </cell>
          <cell r="D2535">
            <v>1.78</v>
          </cell>
        </row>
        <row r="2536">
          <cell r="A2536">
            <v>85218</v>
          </cell>
          <cell r="B2536" t="str">
            <v>COTOVELO 45G F0G0 DN 1" (25MM)</v>
          </cell>
          <cell r="C2536" t="str">
            <v>UN</v>
          </cell>
          <cell r="D2536">
            <v>2.46</v>
          </cell>
        </row>
        <row r="2537">
          <cell r="A2537">
            <v>85219</v>
          </cell>
          <cell r="B2537" t="str">
            <v>COTOVELO 45G F0G0 DN 1 1/4" (32MM)</v>
          </cell>
          <cell r="C2537" t="str">
            <v>UN</v>
          </cell>
          <cell r="D2537">
            <v>3.81</v>
          </cell>
        </row>
        <row r="2538">
          <cell r="A2538">
            <v>85220</v>
          </cell>
          <cell r="B2538" t="str">
            <v>COTOVELO 45G F0G0 DN 1 1/2" (40MM)</v>
          </cell>
          <cell r="C2538" t="str">
            <v>UN</v>
          </cell>
          <cell r="D2538">
            <v>5.12</v>
          </cell>
        </row>
        <row r="2539">
          <cell r="A2539">
            <v>85221</v>
          </cell>
          <cell r="B2539" t="str">
            <v>COTOVELO 45G F0G0 DN 2" (50MM)</v>
          </cell>
          <cell r="C2539" t="str">
            <v>UN</v>
          </cell>
          <cell r="D2539">
            <v>7.58</v>
          </cell>
        </row>
        <row r="2540">
          <cell r="A2540">
            <v>85222</v>
          </cell>
          <cell r="B2540" t="str">
            <v>COTOVELO 45G F0G0 DN 2 1/2" (65MM)</v>
          </cell>
          <cell r="C2540" t="str">
            <v>UN</v>
          </cell>
          <cell r="D2540">
            <v>15.54</v>
          </cell>
        </row>
        <row r="2541">
          <cell r="A2541">
            <v>85223</v>
          </cell>
          <cell r="B2541" t="str">
            <v>COTOVELO 45G F0G0 DN 3" (80MM)</v>
          </cell>
          <cell r="C2541" t="str">
            <v>UN</v>
          </cell>
          <cell r="D2541">
            <v>23.96</v>
          </cell>
        </row>
        <row r="2542">
          <cell r="A2542">
            <v>85224</v>
          </cell>
          <cell r="B2542" t="str">
            <v>COTOVELO 45G F0G0 DN 4" (100MM)</v>
          </cell>
          <cell r="C2542" t="str">
            <v>UN</v>
          </cell>
          <cell r="D2542">
            <v>43.63</v>
          </cell>
        </row>
        <row r="2543">
          <cell r="A2543">
            <v>85225</v>
          </cell>
          <cell r="B2543" t="str">
            <v>COTOVELO 45G F0G0 DN 5" (125MM)</v>
          </cell>
          <cell r="C2543" t="str">
            <v>UN</v>
          </cell>
          <cell r="D2543">
            <v>109.59</v>
          </cell>
        </row>
        <row r="2544">
          <cell r="A2544">
            <v>85226</v>
          </cell>
          <cell r="B2544" t="str">
            <v>COTOVELO 45G F0G0 DN 6" (150MM)</v>
          </cell>
          <cell r="C2544" t="str">
            <v>UN</v>
          </cell>
          <cell r="D2544">
            <v>163.86</v>
          </cell>
        </row>
        <row r="2545">
          <cell r="A2545">
            <v>85232</v>
          </cell>
          <cell r="B2545" t="str">
            <v>COTOVELO F0G0 C/ SAIDA LATERAL DN 3/8" (10MM)</v>
          </cell>
          <cell r="C2545" t="str">
            <v>UN</v>
          </cell>
          <cell r="D2545">
            <v>2.67</v>
          </cell>
        </row>
        <row r="2546">
          <cell r="A2546">
            <v>85233</v>
          </cell>
          <cell r="B2546" t="str">
            <v>COTOVELO F0G0 C/ SAIDA LATERAL DN 1/2" (15MM)</v>
          </cell>
          <cell r="C2546" t="str">
            <v>UN</v>
          </cell>
          <cell r="D2546">
            <v>2.67</v>
          </cell>
        </row>
        <row r="2547">
          <cell r="A2547">
            <v>85234</v>
          </cell>
          <cell r="B2547" t="str">
            <v>COTOVELO F0G0 C/ SAIDA LATERAL DN 3/4" (20MM)</v>
          </cell>
          <cell r="C2547" t="str">
            <v>UN</v>
          </cell>
          <cell r="D2547">
            <v>3.87</v>
          </cell>
        </row>
        <row r="2548">
          <cell r="A2548">
            <v>85235</v>
          </cell>
          <cell r="B2548" t="str">
            <v>COTOVELO F0G0 C/ SAIDA LATERAL DN 1" (25MM)</v>
          </cell>
          <cell r="C2548" t="str">
            <v>UN</v>
          </cell>
          <cell r="D2548">
            <v>5.55</v>
          </cell>
        </row>
        <row r="2549">
          <cell r="A2549">
            <v>85236</v>
          </cell>
          <cell r="B2549" t="str">
            <v>COTOVELO F0G0 C/ SAIDA LATERAL DN 1 1/4" (32MM)</v>
          </cell>
          <cell r="C2549" t="str">
            <v>UN</v>
          </cell>
          <cell r="D2549">
            <v>8.44</v>
          </cell>
        </row>
        <row r="2550">
          <cell r="A2550">
            <v>85237</v>
          </cell>
          <cell r="B2550" t="str">
            <v>COTOVELO F0G0 C/ SAIDA LATERAL DN 1 1/2" (40MM)</v>
          </cell>
          <cell r="C2550" t="str">
            <v>UN</v>
          </cell>
          <cell r="D2550">
            <v>11.56</v>
          </cell>
        </row>
        <row r="2551">
          <cell r="A2551">
            <v>85238</v>
          </cell>
          <cell r="B2551" t="str">
            <v>COTOVELO F0G0 C/ SAIDA LATERAL DN 2" (50MM)</v>
          </cell>
          <cell r="C2551" t="str">
            <v>UN</v>
          </cell>
          <cell r="D2551">
            <v>15.06</v>
          </cell>
        </row>
        <row r="2552">
          <cell r="A2552">
            <v>85244</v>
          </cell>
          <cell r="B2552" t="str">
            <v>COTOVELO F0G0 PARA TUBO PEAD DN 1/2" (15MM)</v>
          </cell>
          <cell r="C2552" t="str">
            <v>UN</v>
          </cell>
          <cell r="D2552">
            <v>5</v>
          </cell>
        </row>
        <row r="2553">
          <cell r="A2553">
            <v>85245</v>
          </cell>
          <cell r="B2553" t="str">
            <v>COTOVELO F0G0 PARA TUBO PEAD DN 3/4" (20MM)</v>
          </cell>
          <cell r="C2553" t="str">
            <v>UN</v>
          </cell>
          <cell r="D2553">
            <v>6.17</v>
          </cell>
        </row>
        <row r="2554">
          <cell r="A2554">
            <v>85251</v>
          </cell>
          <cell r="B2554" t="str">
            <v>TE F0G0 DN 1/4" (8MM)</v>
          </cell>
          <cell r="C2554" t="str">
            <v>UN</v>
          </cell>
          <cell r="D2554">
            <v>1.33</v>
          </cell>
        </row>
        <row r="2555">
          <cell r="A2555">
            <v>85252</v>
          </cell>
          <cell r="B2555" t="str">
            <v>TE F0G0 DN 3/8" (10MM)</v>
          </cell>
          <cell r="C2555" t="str">
            <v>UN</v>
          </cell>
          <cell r="D2555">
            <v>1.33</v>
          </cell>
        </row>
        <row r="2556">
          <cell r="A2556">
            <v>85253</v>
          </cell>
          <cell r="B2556" t="str">
            <v>TE F0G0 DN 1/2" (15MM)</v>
          </cell>
          <cell r="C2556" t="str">
            <v>UN</v>
          </cell>
          <cell r="D2556">
            <v>1.6</v>
          </cell>
        </row>
        <row r="2557">
          <cell r="A2557">
            <v>85254</v>
          </cell>
          <cell r="B2557" t="str">
            <v>TE F0G0 DN 3/4" (20MM)</v>
          </cell>
          <cell r="C2557" t="str">
            <v>UN</v>
          </cell>
          <cell r="D2557">
            <v>2.3199999999999998</v>
          </cell>
        </row>
        <row r="2558">
          <cell r="A2558">
            <v>85255</v>
          </cell>
          <cell r="B2558" t="str">
            <v>TE F0G0 DN 1" (25MM)</v>
          </cell>
          <cell r="C2558" t="str">
            <v>UN</v>
          </cell>
          <cell r="D2558">
            <v>2.99</v>
          </cell>
        </row>
        <row r="2559">
          <cell r="A2559">
            <v>85256</v>
          </cell>
          <cell r="B2559" t="str">
            <v>TE F0G0 DN 1 1/4" (32MM)</v>
          </cell>
          <cell r="C2559" t="str">
            <v>UN</v>
          </cell>
          <cell r="D2559">
            <v>4.71</v>
          </cell>
        </row>
        <row r="2560">
          <cell r="A2560">
            <v>85257</v>
          </cell>
          <cell r="B2560" t="str">
            <v>TE F0G0 DN 1 1/2" (40MM)</v>
          </cell>
          <cell r="C2560" t="str">
            <v>UN</v>
          </cell>
          <cell r="D2560">
            <v>6.52</v>
          </cell>
        </row>
        <row r="2561">
          <cell r="A2561">
            <v>85258</v>
          </cell>
          <cell r="B2561" t="str">
            <v>TE F0G0 DN 2" (50MM)</v>
          </cell>
          <cell r="C2561" t="str">
            <v>UN</v>
          </cell>
          <cell r="D2561">
            <v>8.5299999999999994</v>
          </cell>
        </row>
        <row r="2562">
          <cell r="A2562">
            <v>85259</v>
          </cell>
          <cell r="B2562" t="str">
            <v>TE F0G0 DN 2 1/2" (65MM)</v>
          </cell>
          <cell r="C2562" t="str">
            <v>UN</v>
          </cell>
          <cell r="D2562">
            <v>19.260000000000002</v>
          </cell>
        </row>
        <row r="2563">
          <cell r="A2563">
            <v>85260</v>
          </cell>
          <cell r="B2563" t="str">
            <v>TE F0G0 DN 3" (80MM)</v>
          </cell>
          <cell r="C2563" t="str">
            <v>UN</v>
          </cell>
          <cell r="D2563">
            <v>29.47</v>
          </cell>
        </row>
        <row r="2564">
          <cell r="A2564">
            <v>85261</v>
          </cell>
          <cell r="B2564" t="str">
            <v>TE F0G0 DN 4" (100MM)</v>
          </cell>
          <cell r="C2564" t="str">
            <v>UN</v>
          </cell>
          <cell r="D2564">
            <v>54.55</v>
          </cell>
        </row>
        <row r="2565">
          <cell r="A2565">
            <v>85262</v>
          </cell>
          <cell r="B2565" t="str">
            <v>TE F0G0 DN 5" (125MM)</v>
          </cell>
          <cell r="C2565" t="str">
            <v>UN</v>
          </cell>
          <cell r="D2565">
            <v>135.80000000000001</v>
          </cell>
        </row>
        <row r="2566">
          <cell r="A2566">
            <v>85263</v>
          </cell>
          <cell r="B2566" t="str">
            <v>TE F0G0 DN 6" (150MM)</v>
          </cell>
          <cell r="C2566" t="str">
            <v>UN</v>
          </cell>
          <cell r="D2566">
            <v>199.64</v>
          </cell>
        </row>
        <row r="2567">
          <cell r="A2567">
            <v>85269</v>
          </cell>
          <cell r="B2567" t="str">
            <v>TE 45G F0G0 DN 1/2" (15MM)</v>
          </cell>
          <cell r="C2567" t="str">
            <v>UN</v>
          </cell>
          <cell r="D2567">
            <v>2.5099999999999998</v>
          </cell>
        </row>
        <row r="2568">
          <cell r="A2568">
            <v>85270</v>
          </cell>
          <cell r="B2568" t="str">
            <v>TE 45G F0G0 DN 3/4" (20MM)</v>
          </cell>
          <cell r="C2568" t="str">
            <v>UN</v>
          </cell>
          <cell r="D2568">
            <v>3.62</v>
          </cell>
        </row>
        <row r="2569">
          <cell r="A2569">
            <v>85271</v>
          </cell>
          <cell r="B2569" t="str">
            <v>TE 45G F0G0 DN 1" (25MM)</v>
          </cell>
          <cell r="C2569" t="str">
            <v>UN</v>
          </cell>
          <cell r="D2569">
            <v>5.79</v>
          </cell>
        </row>
        <row r="2570">
          <cell r="A2570">
            <v>85272</v>
          </cell>
          <cell r="B2570" t="str">
            <v>TE 45G F0G0 DN 1 1/4" (32MM)</v>
          </cell>
          <cell r="C2570" t="str">
            <v>UN</v>
          </cell>
          <cell r="D2570">
            <v>7.22</v>
          </cell>
        </row>
        <row r="2571">
          <cell r="A2571">
            <v>85273</v>
          </cell>
          <cell r="B2571" t="str">
            <v>TE 45G F0G0 DN 1 1/2" (40MM)</v>
          </cell>
          <cell r="C2571" t="str">
            <v>UN</v>
          </cell>
          <cell r="D2571">
            <v>9.99</v>
          </cell>
        </row>
        <row r="2572">
          <cell r="A2572">
            <v>85274</v>
          </cell>
          <cell r="B2572" t="str">
            <v>TE 45G F0G0 DN 2" (50MM)</v>
          </cell>
          <cell r="C2572" t="str">
            <v>UN</v>
          </cell>
          <cell r="D2572">
            <v>15.38</v>
          </cell>
        </row>
        <row r="2573">
          <cell r="A2573">
            <v>85275</v>
          </cell>
          <cell r="B2573" t="str">
            <v>TE 45G F0G0 DN 2 1/2" (65MM)</v>
          </cell>
          <cell r="C2573" t="str">
            <v>UN</v>
          </cell>
          <cell r="D2573">
            <v>28.87</v>
          </cell>
        </row>
        <row r="2574">
          <cell r="A2574">
            <v>85276</v>
          </cell>
          <cell r="B2574" t="str">
            <v>TE 45G F0G0 DN 3" (80MM)</v>
          </cell>
          <cell r="C2574" t="str">
            <v>UN</v>
          </cell>
          <cell r="D2574">
            <v>42.3</v>
          </cell>
        </row>
        <row r="2575">
          <cell r="A2575">
            <v>85277</v>
          </cell>
          <cell r="B2575" t="str">
            <v>TE 45G F0G0 DN 4" (100MM)</v>
          </cell>
          <cell r="C2575" t="str">
            <v>UN</v>
          </cell>
          <cell r="D2575">
            <v>80.569999999999993</v>
          </cell>
        </row>
        <row r="2576">
          <cell r="A2576">
            <v>85283</v>
          </cell>
          <cell r="B2576" t="str">
            <v>TE F0G0 DE CURVA DUPLA DN 1/2" (15MM)</v>
          </cell>
          <cell r="C2576" t="str">
            <v>UN</v>
          </cell>
          <cell r="D2576">
            <v>4.34</v>
          </cell>
        </row>
        <row r="2577">
          <cell r="A2577">
            <v>85284</v>
          </cell>
          <cell r="B2577" t="str">
            <v>TE F0G0 DE CURVA DUPLA DN 3/4" (20MM)</v>
          </cell>
          <cell r="C2577" t="str">
            <v>UN</v>
          </cell>
          <cell r="D2577">
            <v>6.12</v>
          </cell>
        </row>
        <row r="2578">
          <cell r="A2578">
            <v>85290</v>
          </cell>
          <cell r="B2578" t="str">
            <v>TE F0G0 P/ HIDRANTE DN 4" X 1 1/2" (100 X 65MM)</v>
          </cell>
          <cell r="C2578" t="str">
            <v>UN</v>
          </cell>
          <cell r="D2578">
            <v>50.36</v>
          </cell>
        </row>
        <row r="2579">
          <cell r="A2579">
            <v>85296</v>
          </cell>
          <cell r="B2579" t="str">
            <v>TE DE REDUCAO F0G0 DN 3/8" X 1/4" (10 X 8MM)</v>
          </cell>
          <cell r="C2579" t="str">
            <v>UN</v>
          </cell>
          <cell r="D2579">
            <v>1.54</v>
          </cell>
        </row>
        <row r="2580">
          <cell r="A2580">
            <v>85297</v>
          </cell>
          <cell r="B2580" t="str">
            <v>TE DE REDUCAO F0G0 DN 1/2" X 1/4" (15 X 8MM)</v>
          </cell>
          <cell r="C2580" t="str">
            <v>UN</v>
          </cell>
          <cell r="D2580">
            <v>1.54</v>
          </cell>
        </row>
        <row r="2581">
          <cell r="A2581">
            <v>85298</v>
          </cell>
          <cell r="B2581" t="str">
            <v>TE DE REDUCAO F0G0 DN 1/2" X 3/8" (15 X 10MM)</v>
          </cell>
          <cell r="C2581" t="str">
            <v>UN</v>
          </cell>
          <cell r="D2581">
            <v>1.54</v>
          </cell>
        </row>
        <row r="2582">
          <cell r="A2582">
            <v>85299</v>
          </cell>
          <cell r="B2582" t="str">
            <v>TE DE REDUCAO F0G0 DN 3/4" X 3/8" (25 X 10MM)</v>
          </cell>
          <cell r="C2582" t="str">
            <v>UN</v>
          </cell>
          <cell r="D2582">
            <v>2.16</v>
          </cell>
        </row>
        <row r="2583">
          <cell r="A2583">
            <v>85301</v>
          </cell>
          <cell r="B2583" t="str">
            <v>TE DE REDUCAO F0G0 DN 3/4" X 1/2" (20 X 15MM)</v>
          </cell>
          <cell r="C2583" t="str">
            <v>UN</v>
          </cell>
          <cell r="D2583">
            <v>2.16</v>
          </cell>
        </row>
        <row r="2584">
          <cell r="A2584">
            <v>85302</v>
          </cell>
          <cell r="B2584" t="str">
            <v>TE DE REDUCAO F0G0 DN 1" X 3/8" (25 X 10MM)</v>
          </cell>
          <cell r="C2584" t="str">
            <v>UN</v>
          </cell>
          <cell r="D2584">
            <v>3.19</v>
          </cell>
        </row>
        <row r="2585">
          <cell r="A2585">
            <v>85303</v>
          </cell>
          <cell r="B2585" t="str">
            <v>TE DE REDUCAO F0G0 DN 1" X 1/2" (25 X 15MM)</v>
          </cell>
          <cell r="C2585" t="str">
            <v>UN</v>
          </cell>
          <cell r="D2585">
            <v>3.19</v>
          </cell>
        </row>
        <row r="2586">
          <cell r="A2586">
            <v>85304</v>
          </cell>
          <cell r="B2586" t="str">
            <v>TE DE REDUCAO F0G0 DN 1" X 3/4" (25 X 20MM)</v>
          </cell>
          <cell r="C2586" t="str">
            <v>UN</v>
          </cell>
          <cell r="D2586">
            <v>3.19</v>
          </cell>
        </row>
        <row r="2587">
          <cell r="A2587">
            <v>85305</v>
          </cell>
          <cell r="B2587" t="str">
            <v>TE DE REDUCAO F0G0 DN 1 1/4" X 1/2" (32 X 15MM)</v>
          </cell>
          <cell r="C2587" t="str">
            <v>UN</v>
          </cell>
          <cell r="D2587">
            <v>4.83</v>
          </cell>
        </row>
        <row r="2588">
          <cell r="A2588">
            <v>85306</v>
          </cell>
          <cell r="B2588" t="str">
            <v>TE DE REDUCAO F0G0 DN 1 1/4" X 3/4" (32 X 20MM)</v>
          </cell>
          <cell r="C2588" t="str">
            <v>UN</v>
          </cell>
          <cell r="D2588">
            <v>4.83</v>
          </cell>
        </row>
        <row r="2589">
          <cell r="A2589">
            <v>85307</v>
          </cell>
          <cell r="B2589" t="str">
            <v>TE DE REDUCAO F0G0 DN 1 1/4" X 1" (32 X 25MM)</v>
          </cell>
          <cell r="C2589" t="str">
            <v>UN</v>
          </cell>
          <cell r="D2589">
            <v>4.83</v>
          </cell>
        </row>
        <row r="2590">
          <cell r="A2590">
            <v>85308</v>
          </cell>
          <cell r="B2590" t="str">
            <v>TE DE REDUCAO F0G0 DN 1 1/2" X 1/2" (40 X 15MM)</v>
          </cell>
          <cell r="C2590" t="str">
            <v>UN</v>
          </cell>
          <cell r="D2590">
            <v>6.43</v>
          </cell>
        </row>
        <row r="2591">
          <cell r="A2591">
            <v>85309</v>
          </cell>
          <cell r="B2591" t="str">
            <v>TE DE REDUCAO F0G0 DN 1 1/2" X 3/4" (40 X 20MM)</v>
          </cell>
          <cell r="C2591" t="str">
            <v>UN</v>
          </cell>
          <cell r="D2591">
            <v>6.43</v>
          </cell>
        </row>
        <row r="2592">
          <cell r="A2592">
            <v>85310</v>
          </cell>
          <cell r="B2592" t="str">
            <v>TE DE REDUCAO F0G0 DN 1 1/2" X 1" (40 X 25MM)</v>
          </cell>
          <cell r="C2592" t="str">
            <v>UN</v>
          </cell>
          <cell r="D2592">
            <v>6.43</v>
          </cell>
        </row>
        <row r="2593">
          <cell r="A2593">
            <v>85311</v>
          </cell>
          <cell r="B2593" t="str">
            <v>TE DE REDUCAO F0G0 DN 1 1/2" X 1 1/4" (40 X 32MM)</v>
          </cell>
          <cell r="C2593" t="str">
            <v>UN</v>
          </cell>
          <cell r="D2593">
            <v>6.43</v>
          </cell>
        </row>
        <row r="2594">
          <cell r="A2594">
            <v>85312</v>
          </cell>
          <cell r="B2594" t="str">
            <v>TE DE REDUCAO F0G0 DN 2" X 1/2" (50 X 15MM)</v>
          </cell>
          <cell r="C2594" t="str">
            <v>UN</v>
          </cell>
          <cell r="D2594">
            <v>9.15</v>
          </cell>
        </row>
        <row r="2595">
          <cell r="A2595">
            <v>85313</v>
          </cell>
          <cell r="B2595" t="str">
            <v>TE DE REDUCAO F0G0 DN 2" X 3/4" (50 X 20MM)</v>
          </cell>
          <cell r="C2595" t="str">
            <v>UN</v>
          </cell>
          <cell r="D2595">
            <v>9.15</v>
          </cell>
        </row>
        <row r="2596">
          <cell r="A2596">
            <v>85314</v>
          </cell>
          <cell r="B2596" t="str">
            <v>TE DE REDUCAO F0G0 DN 2" X 1" (50 X 25MM)</v>
          </cell>
          <cell r="C2596" t="str">
            <v>UN</v>
          </cell>
          <cell r="D2596">
            <v>9.15</v>
          </cell>
        </row>
        <row r="2597">
          <cell r="A2597">
            <v>85315</v>
          </cell>
          <cell r="B2597" t="str">
            <v>TE DE REDUCAO F0G0 DN 2" X 1 1/4" (50 X 32MM)</v>
          </cell>
          <cell r="C2597" t="str">
            <v>UN</v>
          </cell>
          <cell r="D2597">
            <v>9.15</v>
          </cell>
        </row>
        <row r="2598">
          <cell r="A2598">
            <v>85316</v>
          </cell>
          <cell r="B2598" t="str">
            <v>TE DE REDUCAO F0G0 DN 2" X 1 1/2" (50 X 40MM)</v>
          </cell>
          <cell r="C2598" t="str">
            <v>UN</v>
          </cell>
          <cell r="D2598">
            <v>9.15</v>
          </cell>
        </row>
        <row r="2599">
          <cell r="A2599">
            <v>85317</v>
          </cell>
          <cell r="B2599" t="str">
            <v>TE DE REDUCAO F0G0 DN 2 1/2" X 1" (65 X 25MM)</v>
          </cell>
          <cell r="C2599" t="str">
            <v>UN</v>
          </cell>
          <cell r="D2599">
            <v>19.329999999999998</v>
          </cell>
        </row>
        <row r="2600">
          <cell r="A2600">
            <v>85318</v>
          </cell>
          <cell r="B2600" t="str">
            <v>TE DE REDUCAO F0G0 DN 2 1/2" X 1 1/4" (65 X 32MM)</v>
          </cell>
          <cell r="C2600" t="str">
            <v>UN</v>
          </cell>
          <cell r="D2600">
            <v>19.329999999999998</v>
          </cell>
        </row>
        <row r="2601">
          <cell r="A2601">
            <v>85319</v>
          </cell>
          <cell r="B2601" t="str">
            <v>TE DE REDUCAO F0G0 DN 2 1/2" X 1 1/2" (65 X 40MM)</v>
          </cell>
          <cell r="C2601" t="str">
            <v>UN</v>
          </cell>
          <cell r="D2601">
            <v>19.329999999999998</v>
          </cell>
        </row>
        <row r="2602">
          <cell r="A2602">
            <v>85320</v>
          </cell>
          <cell r="B2602" t="str">
            <v>TE DE REDUCAO F0G0 DN 2 1/2" X 2" (65 X 50MM)</v>
          </cell>
          <cell r="C2602" t="str">
            <v>UN</v>
          </cell>
          <cell r="D2602">
            <v>19.329999999999998</v>
          </cell>
        </row>
        <row r="2603">
          <cell r="A2603">
            <v>85321</v>
          </cell>
          <cell r="B2603" t="str">
            <v>TE DE REDUCAO F0G0 DN 3" X 2" (80 X 50MM)</v>
          </cell>
          <cell r="C2603" t="str">
            <v>UN</v>
          </cell>
          <cell r="D2603">
            <v>29.47</v>
          </cell>
        </row>
        <row r="2604">
          <cell r="A2604">
            <v>85322</v>
          </cell>
          <cell r="B2604" t="str">
            <v>TE DE REDUCAO F0G0 DN 3" X 1 1/4" (80 X 32MM)</v>
          </cell>
          <cell r="C2604" t="str">
            <v>UN</v>
          </cell>
          <cell r="D2604">
            <v>29.47</v>
          </cell>
        </row>
        <row r="2605">
          <cell r="A2605">
            <v>85323</v>
          </cell>
          <cell r="B2605" t="str">
            <v>TE DE REDUCAO F0G0 DN 3" X 1 1/2" (80 X 40MM)</v>
          </cell>
          <cell r="C2605" t="str">
            <v>UN</v>
          </cell>
          <cell r="D2605">
            <v>29.47</v>
          </cell>
        </row>
        <row r="2606">
          <cell r="A2606">
            <v>85324</v>
          </cell>
          <cell r="B2606" t="str">
            <v>TE DE REDUCAO F0G0 DN 3" X 1" (80 X 25MM)</v>
          </cell>
          <cell r="C2606" t="str">
            <v>UN</v>
          </cell>
          <cell r="D2606">
            <v>29.47</v>
          </cell>
        </row>
        <row r="2607">
          <cell r="A2607">
            <v>85325</v>
          </cell>
          <cell r="B2607" t="str">
            <v>TE DE REDUCAO F0G0 DN 3" X 2 1/2" (80 X 65MM)</v>
          </cell>
          <cell r="C2607" t="str">
            <v>UN</v>
          </cell>
          <cell r="D2607">
            <v>29.47</v>
          </cell>
        </row>
        <row r="2608">
          <cell r="A2608">
            <v>85326</v>
          </cell>
          <cell r="B2608" t="str">
            <v>TE DE REDUCAO F0G0 DN 4" X 2" (100 X 50MM)</v>
          </cell>
          <cell r="C2608" t="str">
            <v>UN</v>
          </cell>
          <cell r="D2608">
            <v>54.55</v>
          </cell>
        </row>
        <row r="2609">
          <cell r="A2609">
            <v>85327</v>
          </cell>
          <cell r="B2609" t="str">
            <v>TE DE REDUCAO F0G0 DN 4" X 3" (100 X 80MM)</v>
          </cell>
          <cell r="C2609" t="str">
            <v>UN</v>
          </cell>
          <cell r="D2609">
            <v>54.55</v>
          </cell>
        </row>
        <row r="2610">
          <cell r="A2610">
            <v>85328</v>
          </cell>
          <cell r="B2610" t="str">
            <v>TE RED.F0G0 DN 3/4" X 1/2" X 1/2" (20 X 15 X 15MM)</v>
          </cell>
          <cell r="C2610" t="str">
            <v>UN</v>
          </cell>
          <cell r="D2610">
            <v>2.16</v>
          </cell>
        </row>
        <row r="2611">
          <cell r="A2611">
            <v>85329</v>
          </cell>
          <cell r="B2611" t="str">
            <v>TE RED.F0G0 DN 3/4" X 1" X 3/4" (20 X 25 X 20MM)</v>
          </cell>
          <cell r="C2611" t="str">
            <v>UN</v>
          </cell>
          <cell r="D2611">
            <v>3.19</v>
          </cell>
        </row>
        <row r="2612">
          <cell r="A2612">
            <v>85335</v>
          </cell>
          <cell r="B2612" t="str">
            <v>CRUZETA F0G0 DN 1/4" (8MM)</v>
          </cell>
          <cell r="C2612" t="str">
            <v>UN</v>
          </cell>
          <cell r="D2612">
            <v>2.86</v>
          </cell>
        </row>
        <row r="2613">
          <cell r="A2613">
            <v>85336</v>
          </cell>
          <cell r="B2613" t="str">
            <v>CRUZETA F0G0 DN 3/8" (10MM)</v>
          </cell>
          <cell r="C2613" t="str">
            <v>UN</v>
          </cell>
          <cell r="D2613">
            <v>2.86</v>
          </cell>
        </row>
        <row r="2614">
          <cell r="A2614">
            <v>85337</v>
          </cell>
          <cell r="B2614" t="str">
            <v>CRUZETA F0G0 DN 1/2" (15MM)</v>
          </cell>
          <cell r="C2614" t="str">
            <v>UN</v>
          </cell>
          <cell r="D2614">
            <v>3.18</v>
          </cell>
        </row>
        <row r="2615">
          <cell r="A2615">
            <v>85338</v>
          </cell>
          <cell r="B2615" t="str">
            <v>CRUZETA F0G0 DN 3/4" (20MM)</v>
          </cell>
          <cell r="C2615" t="str">
            <v>UN</v>
          </cell>
          <cell r="D2615">
            <v>4.4000000000000004</v>
          </cell>
        </row>
        <row r="2616">
          <cell r="A2616">
            <v>85339</v>
          </cell>
          <cell r="B2616" t="str">
            <v>CRUZETA F0G0 DN 1" (25MM)</v>
          </cell>
          <cell r="C2616" t="str">
            <v>UN</v>
          </cell>
          <cell r="D2616">
            <v>5.82</v>
          </cell>
        </row>
        <row r="2617">
          <cell r="A2617">
            <v>85340</v>
          </cell>
          <cell r="B2617" t="str">
            <v>CRUZETA F0G0 DN 1 1/4" (32MM)</v>
          </cell>
          <cell r="C2617" t="str">
            <v>UN</v>
          </cell>
          <cell r="D2617">
            <v>7.84</v>
          </cell>
        </row>
        <row r="2618">
          <cell r="A2618">
            <v>85341</v>
          </cell>
          <cell r="B2618" t="str">
            <v>CRUZETA F0G0 DN 1 1/2" (40MM)</v>
          </cell>
          <cell r="C2618" t="str">
            <v>UN</v>
          </cell>
          <cell r="D2618">
            <v>9.7200000000000006</v>
          </cell>
        </row>
        <row r="2619">
          <cell r="A2619">
            <v>85342</v>
          </cell>
          <cell r="B2619" t="str">
            <v>CRUZETA F0G0 DN 2" (50MM)</v>
          </cell>
          <cell r="C2619" t="str">
            <v>UN</v>
          </cell>
          <cell r="D2619">
            <v>14.49</v>
          </cell>
        </row>
        <row r="2620">
          <cell r="A2620">
            <v>85343</v>
          </cell>
          <cell r="B2620" t="str">
            <v>CRUZETA F0G0 DN 2 1/2" (65MM)</v>
          </cell>
          <cell r="C2620" t="str">
            <v>UN</v>
          </cell>
          <cell r="D2620">
            <v>26.49</v>
          </cell>
        </row>
        <row r="2621">
          <cell r="A2621">
            <v>85344</v>
          </cell>
          <cell r="B2621" t="str">
            <v>CRUZETA F0G0 DN 3" (80MM)</v>
          </cell>
          <cell r="C2621" t="str">
            <v>UN</v>
          </cell>
          <cell r="D2621">
            <v>32.479999999999997</v>
          </cell>
        </row>
        <row r="2622">
          <cell r="A2622">
            <v>85350</v>
          </cell>
          <cell r="B2622" t="str">
            <v>BUCHA DE REDUCAO F0G0 DN 3/8" X 1/4" (10 X 8MM)</v>
          </cell>
          <cell r="C2622" t="str">
            <v>UN</v>
          </cell>
          <cell r="D2622">
            <v>0.92</v>
          </cell>
        </row>
        <row r="2623">
          <cell r="A2623">
            <v>85351</v>
          </cell>
          <cell r="B2623" t="str">
            <v>BUCHA DE REDUCAO F0G0 DN 1/2" X 1/4" (15 X 8MM)</v>
          </cell>
          <cell r="C2623" t="str">
            <v>UN</v>
          </cell>
          <cell r="D2623">
            <v>0.66</v>
          </cell>
        </row>
        <row r="2624">
          <cell r="A2624">
            <v>85352</v>
          </cell>
          <cell r="B2624" t="str">
            <v>BUCHA DE REDUCAO F0G0 DN 1/2" X 3/8" (15 X 10MM)</v>
          </cell>
          <cell r="C2624" t="str">
            <v>UN</v>
          </cell>
          <cell r="D2624">
            <v>0.66</v>
          </cell>
        </row>
        <row r="2625">
          <cell r="A2625">
            <v>85353</v>
          </cell>
          <cell r="B2625" t="str">
            <v>BUCHA DE REDUCAO F0G0 DN 3/4" X 1/4" (20 X 8MM)</v>
          </cell>
          <cell r="C2625" t="str">
            <v>UN</v>
          </cell>
          <cell r="D2625">
            <v>0.88</v>
          </cell>
        </row>
        <row r="2626">
          <cell r="A2626">
            <v>85354</v>
          </cell>
          <cell r="B2626" t="str">
            <v>BUCHA DE REDUCAO F0G0 DN 3/4" X 3/8" (20 X 10MM)</v>
          </cell>
          <cell r="C2626" t="str">
            <v>UN</v>
          </cell>
          <cell r="D2626">
            <v>0.88</v>
          </cell>
        </row>
        <row r="2627">
          <cell r="A2627">
            <v>85355</v>
          </cell>
          <cell r="B2627" t="str">
            <v>BUCHA DE REDUCAO F0G0 DN 3/4" X 1/2" (20 X 15MM)</v>
          </cell>
          <cell r="C2627" t="str">
            <v>UN</v>
          </cell>
          <cell r="D2627">
            <v>0.84</v>
          </cell>
        </row>
        <row r="2628">
          <cell r="A2628">
            <v>85356</v>
          </cell>
          <cell r="B2628" t="str">
            <v>BUCHA DE REDUCAO F0G0 DN 1" X 3/8" (25 X 10MM)</v>
          </cell>
          <cell r="C2628" t="str">
            <v>UN</v>
          </cell>
          <cell r="D2628">
            <v>1.22</v>
          </cell>
        </row>
        <row r="2629">
          <cell r="A2629">
            <v>85357</v>
          </cell>
          <cell r="B2629" t="str">
            <v>BUCHA DE REDUCAO F0G0 DN 1" X 1/2" (25 X 15MM)</v>
          </cell>
          <cell r="C2629" t="str">
            <v>UN</v>
          </cell>
          <cell r="D2629">
            <v>1.22</v>
          </cell>
        </row>
        <row r="2630">
          <cell r="A2630">
            <v>85358</v>
          </cell>
          <cell r="B2630" t="str">
            <v>BUCHA DE REDUCAO F0G0 DN 1" X 3/4" (25 X 20MM)</v>
          </cell>
          <cell r="C2630" t="str">
            <v>UN</v>
          </cell>
          <cell r="D2630">
            <v>1.22</v>
          </cell>
        </row>
        <row r="2631">
          <cell r="A2631">
            <v>85359</v>
          </cell>
          <cell r="B2631" t="str">
            <v>BUCHA DE RED. F0G0 DN 1 1/4" X 1/2" (32 X 15MM)</v>
          </cell>
          <cell r="C2631" t="str">
            <v>UN</v>
          </cell>
          <cell r="D2631">
            <v>1.88</v>
          </cell>
        </row>
        <row r="2632">
          <cell r="A2632">
            <v>85360</v>
          </cell>
          <cell r="B2632" t="str">
            <v>BUCHA DE REDUCAO F0G0 DN 1 1/4" 3/4" (32 X 20MM)</v>
          </cell>
          <cell r="C2632" t="str">
            <v>UN</v>
          </cell>
          <cell r="D2632">
            <v>1.88</v>
          </cell>
        </row>
        <row r="2633">
          <cell r="A2633">
            <v>85361</v>
          </cell>
          <cell r="B2633" t="str">
            <v>BUCHA DE REDUCAO F0G0 DN 1 1/4" X 1" (32 X 25MM)</v>
          </cell>
          <cell r="C2633" t="str">
            <v>UN</v>
          </cell>
          <cell r="D2633">
            <v>1.88</v>
          </cell>
        </row>
        <row r="2634">
          <cell r="A2634">
            <v>85362</v>
          </cell>
          <cell r="B2634" t="str">
            <v>BUCHA DE RED. F0G0 DN 1 1/2" X 1/2" (40 X 15MM)</v>
          </cell>
          <cell r="C2634" t="str">
            <v>UN</v>
          </cell>
          <cell r="D2634">
            <v>2.65</v>
          </cell>
        </row>
        <row r="2635">
          <cell r="A2635">
            <v>85363</v>
          </cell>
          <cell r="B2635" t="str">
            <v>BUCHA DE RED. F0G0 DN 1 1/2" X 3/4" (40 X 20MM)</v>
          </cell>
          <cell r="C2635" t="str">
            <v>UN</v>
          </cell>
          <cell r="D2635">
            <v>2.65</v>
          </cell>
        </row>
        <row r="2636">
          <cell r="A2636">
            <v>85364</v>
          </cell>
          <cell r="B2636" t="str">
            <v>BUCHA DE REDUCAO F0G0 DN 1 1/2" X 1" (40 X 25MM)</v>
          </cell>
          <cell r="C2636" t="str">
            <v>UN</v>
          </cell>
          <cell r="D2636">
            <v>2.39</v>
          </cell>
        </row>
        <row r="2637">
          <cell r="A2637">
            <v>85365</v>
          </cell>
          <cell r="B2637" t="str">
            <v>BUCHA DE RED. F0G0 DN 1 1/2" X 1 1/4" (40 X 32MM)</v>
          </cell>
          <cell r="C2637" t="str">
            <v>UN</v>
          </cell>
          <cell r="D2637">
            <v>2.39</v>
          </cell>
        </row>
        <row r="2638">
          <cell r="A2638">
            <v>85366</v>
          </cell>
          <cell r="B2638" t="str">
            <v>BUCHA DE REDUCAO F0G0 DN 2" X 1/2" (50 X 15MM)</v>
          </cell>
          <cell r="C2638" t="str">
            <v>UN</v>
          </cell>
          <cell r="D2638">
            <v>3.61</v>
          </cell>
        </row>
        <row r="2639">
          <cell r="A2639">
            <v>85367</v>
          </cell>
          <cell r="B2639" t="str">
            <v>BUCHA DE REDUCAO F0G0 DN 2" X 1" (50 X 25MM)</v>
          </cell>
          <cell r="C2639" t="str">
            <v>UN</v>
          </cell>
          <cell r="D2639">
            <v>3.61</v>
          </cell>
        </row>
        <row r="2640">
          <cell r="A2640">
            <v>85368</v>
          </cell>
          <cell r="B2640" t="str">
            <v>BUCHA DE REDUCAO F0G0 DN 2" X 1 1/4" (50 X 32MM)</v>
          </cell>
          <cell r="C2640" t="str">
            <v>UN</v>
          </cell>
          <cell r="D2640">
            <v>3.61</v>
          </cell>
        </row>
        <row r="2641">
          <cell r="A2641">
            <v>85369</v>
          </cell>
          <cell r="B2641" t="str">
            <v>BUCHA DE REDUCAO F0G0 DN 2" X 1 1/2" (50 X 40MM)</v>
          </cell>
          <cell r="C2641" t="str">
            <v>UN</v>
          </cell>
          <cell r="D2641">
            <v>3.61</v>
          </cell>
        </row>
        <row r="2642">
          <cell r="A2642">
            <v>85370</v>
          </cell>
          <cell r="B2642" t="str">
            <v>BUCHA DE REDUCAO F0G0 DN 2 1/2" X 1" (65 X 25MM)</v>
          </cell>
          <cell r="C2642" t="str">
            <v>UN</v>
          </cell>
          <cell r="D2642">
            <v>6.4</v>
          </cell>
        </row>
        <row r="2643">
          <cell r="A2643">
            <v>85371</v>
          </cell>
          <cell r="B2643" t="str">
            <v>BUCHA DE RED. F0G0 DN 2 1/2" X 1 1/4" (65 X 32MM)</v>
          </cell>
          <cell r="C2643" t="str">
            <v>UN</v>
          </cell>
          <cell r="D2643">
            <v>6.4</v>
          </cell>
        </row>
        <row r="2644">
          <cell r="A2644">
            <v>85372</v>
          </cell>
          <cell r="B2644" t="str">
            <v>BUCHA DE RED. F0G0 DN 2 1/2" X 1 1/2" (65 X 40MM)</v>
          </cell>
          <cell r="C2644" t="str">
            <v>UN</v>
          </cell>
          <cell r="D2644">
            <v>6.4</v>
          </cell>
        </row>
        <row r="2645">
          <cell r="A2645">
            <v>85373</v>
          </cell>
          <cell r="B2645" t="str">
            <v>BUCHA DE REDUCAO F0G0 DN 2 1/2" X 2" (65 X 50MM)</v>
          </cell>
          <cell r="C2645" t="str">
            <v>UN</v>
          </cell>
          <cell r="D2645">
            <v>6.4</v>
          </cell>
        </row>
        <row r="2646">
          <cell r="A2646">
            <v>85374</v>
          </cell>
          <cell r="B2646" t="str">
            <v>BUCHA DE REDUCAO F0G0 DN 3" X 1 1/2" (80 X 40MM)</v>
          </cell>
          <cell r="C2646" t="str">
            <v>UN</v>
          </cell>
          <cell r="D2646">
            <v>9.9</v>
          </cell>
        </row>
        <row r="2647">
          <cell r="A2647">
            <v>85375</v>
          </cell>
          <cell r="B2647" t="str">
            <v>BUCHA DE REDUCAO F0G0 DN 3" X 2" (80 X 50MM)</v>
          </cell>
          <cell r="C2647" t="str">
            <v>UN</v>
          </cell>
          <cell r="D2647">
            <v>9.9</v>
          </cell>
        </row>
        <row r="2648">
          <cell r="A2648">
            <v>85376</v>
          </cell>
          <cell r="B2648" t="str">
            <v>BUCHA DE REDUCAO F0G0 DN 3" X 2 1/2" (80 X 65MM)</v>
          </cell>
          <cell r="C2648" t="str">
            <v>UN</v>
          </cell>
          <cell r="D2648">
            <v>9.9</v>
          </cell>
        </row>
        <row r="2649">
          <cell r="A2649">
            <v>85377</v>
          </cell>
          <cell r="B2649" t="str">
            <v>BUCHA DE REDUCAO F0G0 DN 4" X 2" (100 X 50MM)</v>
          </cell>
          <cell r="C2649" t="str">
            <v>UN</v>
          </cell>
          <cell r="D2649">
            <v>17.010000000000002</v>
          </cell>
        </row>
        <row r="2650">
          <cell r="A2650">
            <v>85378</v>
          </cell>
          <cell r="B2650" t="str">
            <v>BUCHA DE REDUCAO F0G0 DN 4" X 2 1/2" (100 X 65MM)</v>
          </cell>
          <cell r="C2650" t="str">
            <v>UN</v>
          </cell>
          <cell r="D2650">
            <v>17.010000000000002</v>
          </cell>
        </row>
        <row r="2651">
          <cell r="A2651">
            <v>85379</v>
          </cell>
          <cell r="B2651" t="str">
            <v>BUCHA DE REDUCAO F0G0 DN 4" X 3" (100 X 80MM)</v>
          </cell>
          <cell r="C2651" t="str">
            <v>UN</v>
          </cell>
          <cell r="D2651">
            <v>17.010000000000002</v>
          </cell>
        </row>
        <row r="2652">
          <cell r="A2652">
            <v>85380</v>
          </cell>
          <cell r="B2652" t="str">
            <v>BUCHA DE REDUCAO F0G0 DN 5" X 4" (125 X 100MM)</v>
          </cell>
          <cell r="C2652" t="str">
            <v>UN</v>
          </cell>
          <cell r="D2652">
            <v>31.09</v>
          </cell>
        </row>
        <row r="2653">
          <cell r="A2653">
            <v>85381</v>
          </cell>
          <cell r="B2653" t="str">
            <v>BUCHA DE REDUCAO F0G0 DN 6" X 4" (150 X 100MM)</v>
          </cell>
          <cell r="C2653" t="str">
            <v>UN</v>
          </cell>
          <cell r="D2653">
            <v>47.93</v>
          </cell>
        </row>
        <row r="2654">
          <cell r="A2654">
            <v>85382</v>
          </cell>
          <cell r="B2654" t="str">
            <v>BUCHA DE REDUCAO F0G0 DN 6" X 5" (150 X 125MM)</v>
          </cell>
          <cell r="C2654" t="str">
            <v>UN</v>
          </cell>
          <cell r="D2654">
            <v>47.93</v>
          </cell>
        </row>
        <row r="2655">
          <cell r="A2655">
            <v>85388</v>
          </cell>
          <cell r="B2655" t="str">
            <v>LUVA F0G0 MACHO-FEMEA RED.DN 3/8" X 1/4" (10X8MM)</v>
          </cell>
          <cell r="C2655" t="str">
            <v>UN</v>
          </cell>
          <cell r="D2655">
            <v>1.47</v>
          </cell>
        </row>
        <row r="2656">
          <cell r="A2656">
            <v>85389</v>
          </cell>
          <cell r="B2656" t="str">
            <v>LUVA F0G0 MACHO-FEMEA RED.DN 1/2" X 1/4" (15X8MM)</v>
          </cell>
          <cell r="C2656" t="str">
            <v>UN</v>
          </cell>
          <cell r="D2656">
            <v>1.47</v>
          </cell>
        </row>
        <row r="2657">
          <cell r="A2657">
            <v>85390</v>
          </cell>
          <cell r="B2657" t="str">
            <v>LUVA F0G0 MACHO-FEMEA RED.DN 1/2" X 3/8" (15X10MM)</v>
          </cell>
          <cell r="C2657" t="str">
            <v>UN</v>
          </cell>
          <cell r="D2657">
            <v>1.47</v>
          </cell>
        </row>
        <row r="2658">
          <cell r="A2658">
            <v>85391</v>
          </cell>
          <cell r="B2658" t="str">
            <v>LUVA F0G0 MACHO-FEMEA RED.DN 3/4" X 3/8" (20X10MM)</v>
          </cell>
          <cell r="C2658" t="str">
            <v>UN</v>
          </cell>
          <cell r="D2658">
            <v>1.74</v>
          </cell>
        </row>
        <row r="2659">
          <cell r="A2659">
            <v>85392</v>
          </cell>
          <cell r="B2659" t="str">
            <v>LUVA F0G0 MACHO-FEMEA RED.DN 3/4" X 1/2" (20X15MM)</v>
          </cell>
          <cell r="C2659" t="str">
            <v>UN</v>
          </cell>
          <cell r="D2659">
            <v>1.74</v>
          </cell>
        </row>
        <row r="2660">
          <cell r="A2660">
            <v>85393</v>
          </cell>
          <cell r="B2660" t="str">
            <v>LUVA F0G0 MACHO-FEMEA RED.DN 1" X 1/2" (25X15MM)</v>
          </cell>
          <cell r="C2660" t="str">
            <v>UN</v>
          </cell>
          <cell r="D2660">
            <v>2.34</v>
          </cell>
        </row>
        <row r="2661">
          <cell r="A2661">
            <v>85394</v>
          </cell>
          <cell r="B2661" t="str">
            <v>LUVA F0G0 MACHO-FEMEA RED.DN 1" X 3/4" (25X20MM)</v>
          </cell>
          <cell r="C2661" t="str">
            <v>UN</v>
          </cell>
          <cell r="D2661">
            <v>2.34</v>
          </cell>
        </row>
        <row r="2662">
          <cell r="A2662">
            <v>85395</v>
          </cell>
          <cell r="B2662" t="str">
            <v>LUVA F0G0 MAC.-FEMEA RED.DN 1 1/4" X 3/4"(32X20MM)</v>
          </cell>
          <cell r="C2662" t="str">
            <v>UN</v>
          </cell>
          <cell r="D2662">
            <v>3.71</v>
          </cell>
        </row>
        <row r="2663">
          <cell r="A2663">
            <v>85396</v>
          </cell>
          <cell r="B2663" t="str">
            <v>LUVA F0G0 MACHO-FEMEA RED.DN 1 1/4" X 1" (32X25MM)</v>
          </cell>
          <cell r="C2663" t="str">
            <v>UN</v>
          </cell>
          <cell r="D2663">
            <v>3.71</v>
          </cell>
        </row>
        <row r="2664">
          <cell r="A2664">
            <v>85397</v>
          </cell>
          <cell r="B2664" t="str">
            <v>LUVA F0G0 MACHO-FEMEA RED.DN 1 1/2" X 1" (40X25MM)</v>
          </cell>
          <cell r="C2664" t="str">
            <v>UN</v>
          </cell>
          <cell r="D2664">
            <v>5.03</v>
          </cell>
        </row>
        <row r="2665">
          <cell r="A2665">
            <v>85398</v>
          </cell>
          <cell r="B2665" t="str">
            <v>LUVA F0G0 MAC.-FEM.RED.DN 1 1/2"X 1 1/4"(40X32MM)</v>
          </cell>
          <cell r="C2665" t="str">
            <v>UN</v>
          </cell>
          <cell r="D2665">
            <v>5.03</v>
          </cell>
        </row>
        <row r="2666">
          <cell r="A2666">
            <v>85404</v>
          </cell>
          <cell r="B2666" t="str">
            <v>LUVA F0G0 DE REDUCAO DN 3/8" X 1/4" (10 X 8MM)</v>
          </cell>
          <cell r="C2666" t="str">
            <v>UN</v>
          </cell>
          <cell r="D2666">
            <v>0.74</v>
          </cell>
        </row>
        <row r="2667">
          <cell r="A2667">
            <v>85405</v>
          </cell>
          <cell r="B2667" t="str">
            <v>LUVA F0G0 DE REDUCAO DN 1/2" X 1/4" (15 X 8MM)</v>
          </cell>
          <cell r="C2667" t="str">
            <v>UN</v>
          </cell>
          <cell r="D2667">
            <v>0.74</v>
          </cell>
        </row>
        <row r="2668">
          <cell r="A2668">
            <v>85406</v>
          </cell>
          <cell r="B2668" t="str">
            <v>LUVA F0G0 DE REDUCAO DN 1/2" X 3/8" (15 X 10MM)</v>
          </cell>
          <cell r="C2668" t="str">
            <v>UN</v>
          </cell>
          <cell r="D2668">
            <v>0.74</v>
          </cell>
        </row>
        <row r="2669">
          <cell r="A2669">
            <v>85407</v>
          </cell>
          <cell r="B2669" t="str">
            <v>LUVA F0G0 DE REDUCAO DN 3/4" X 3/8" (20 X 10MM)</v>
          </cell>
          <cell r="C2669" t="str">
            <v>UN</v>
          </cell>
          <cell r="D2669">
            <v>0.99</v>
          </cell>
        </row>
        <row r="2670">
          <cell r="A2670">
            <v>85408</v>
          </cell>
          <cell r="B2670" t="str">
            <v>LUVA F0G0 DE REDUCAO DN 3/4" X 1/2" (20 X 15MM)</v>
          </cell>
          <cell r="C2670" t="str">
            <v>UN</v>
          </cell>
          <cell r="D2670">
            <v>0.99</v>
          </cell>
        </row>
        <row r="2671">
          <cell r="A2671">
            <v>85409</v>
          </cell>
          <cell r="B2671" t="str">
            <v>LUVA F0G0 DE REDUCAO DN 1" X 1/2" (25 X 15MM)</v>
          </cell>
          <cell r="C2671" t="str">
            <v>UN</v>
          </cell>
          <cell r="D2671">
            <v>1.52</v>
          </cell>
        </row>
        <row r="2672">
          <cell r="A2672">
            <v>85410</v>
          </cell>
          <cell r="B2672" t="str">
            <v>LUVA F0G0 DE REDUCAO DN 1" X 3/4" (25 X 20MM)</v>
          </cell>
          <cell r="C2672" t="str">
            <v>UN</v>
          </cell>
          <cell r="D2672">
            <v>1.52</v>
          </cell>
        </row>
        <row r="2673">
          <cell r="A2673">
            <v>85411</v>
          </cell>
          <cell r="B2673" t="str">
            <v>LUVA F0G0 DE REDUCAO DN 1 1/4" X 1/2" (32 X 15MM)</v>
          </cell>
          <cell r="C2673" t="str">
            <v>UN</v>
          </cell>
          <cell r="D2673">
            <v>2.37</v>
          </cell>
        </row>
        <row r="2674">
          <cell r="A2674">
            <v>85412</v>
          </cell>
          <cell r="B2674" t="str">
            <v>LUVA F0G0 DE REDUCAO DN 1 1/4" X 3/4" (32 X 20MM)</v>
          </cell>
          <cell r="C2674" t="str">
            <v>UN</v>
          </cell>
          <cell r="D2674">
            <v>2.37</v>
          </cell>
        </row>
        <row r="2675">
          <cell r="A2675">
            <v>85413</v>
          </cell>
          <cell r="B2675" t="str">
            <v>LUVA F0G0 DE REDUCAO DN 1 1/4" X 1" (32 X 25MM)</v>
          </cell>
          <cell r="C2675" t="str">
            <v>UN</v>
          </cell>
          <cell r="D2675">
            <v>2.37</v>
          </cell>
        </row>
        <row r="2676">
          <cell r="A2676">
            <v>85414</v>
          </cell>
          <cell r="B2676" t="str">
            <v>LUVA F0G0 DE REDUCAO DN 1 1/2" X 3/4" (40 X 20MM)</v>
          </cell>
          <cell r="C2676" t="str">
            <v>UN</v>
          </cell>
          <cell r="D2676">
            <v>3.37</v>
          </cell>
        </row>
        <row r="2677">
          <cell r="A2677">
            <v>85415</v>
          </cell>
          <cell r="B2677" t="str">
            <v>LUVA F0G0 DE REDUCAO DN 1 1/2" X 1" (40 X 25MM)</v>
          </cell>
          <cell r="C2677" t="str">
            <v>UN</v>
          </cell>
          <cell r="D2677">
            <v>3.37</v>
          </cell>
        </row>
        <row r="2678">
          <cell r="A2678">
            <v>85416</v>
          </cell>
          <cell r="B2678" t="str">
            <v>LUVA F0G0 DE REDUCAO DN 1 1/2" X 1 1/4 (40 X 32MM)</v>
          </cell>
          <cell r="C2678" t="str">
            <v>UN</v>
          </cell>
          <cell r="D2678">
            <v>3.37</v>
          </cell>
        </row>
        <row r="2679">
          <cell r="A2679">
            <v>85417</v>
          </cell>
          <cell r="B2679" t="str">
            <v>LUVA F0G0 DE REDUCAO DN 2" X 1" (50 X 25MM)</v>
          </cell>
          <cell r="C2679" t="str">
            <v>UN</v>
          </cell>
          <cell r="D2679">
            <v>4.99</v>
          </cell>
        </row>
        <row r="2680">
          <cell r="A2680">
            <v>85418</v>
          </cell>
          <cell r="B2680" t="str">
            <v>LUVA F0G0 DE REDUCAO DN 2" X 1 1/4" (50 X 32MM)</v>
          </cell>
          <cell r="C2680" t="str">
            <v>UN</v>
          </cell>
          <cell r="D2680">
            <v>4.99</v>
          </cell>
        </row>
        <row r="2681">
          <cell r="A2681">
            <v>85419</v>
          </cell>
          <cell r="B2681" t="str">
            <v>LUVA F0G0 DE REDUCAO DN 2" X 1 1/2" (50 X 40MM)</v>
          </cell>
          <cell r="C2681" t="str">
            <v>UN</v>
          </cell>
          <cell r="D2681">
            <v>4.99</v>
          </cell>
        </row>
        <row r="2682">
          <cell r="A2682">
            <v>85420</v>
          </cell>
          <cell r="B2682" t="str">
            <v>LUVA F0G0 DE RED. DN 2 1/2" X 1 1/4" (65 X 32MM)</v>
          </cell>
          <cell r="C2682" t="str">
            <v>UN</v>
          </cell>
          <cell r="D2682">
            <v>8.34</v>
          </cell>
        </row>
        <row r="2683">
          <cell r="A2683">
            <v>85421</v>
          </cell>
          <cell r="B2683" t="str">
            <v>LUVA F0G0 DE RED. DN 2 1/2" X 1 1/2" (65 X 40MM)</v>
          </cell>
          <cell r="C2683" t="str">
            <v>UN</v>
          </cell>
          <cell r="D2683">
            <v>8.34</v>
          </cell>
        </row>
        <row r="2684">
          <cell r="A2684">
            <v>85422</v>
          </cell>
          <cell r="B2684" t="str">
            <v>LUVA F0G0 DE REDUCAO DN 2 1/2" X 2" (65 X 50MM)</v>
          </cell>
          <cell r="C2684" t="str">
            <v>UN</v>
          </cell>
          <cell r="D2684">
            <v>8.34</v>
          </cell>
        </row>
        <row r="2685">
          <cell r="A2685">
            <v>85423</v>
          </cell>
          <cell r="B2685" t="str">
            <v>LUVA F0G0 DE REDUCAO DN 3" X 1 1/2" (80 X 40MM)</v>
          </cell>
          <cell r="C2685" t="str">
            <v>UN</v>
          </cell>
          <cell r="D2685">
            <v>11.47</v>
          </cell>
        </row>
        <row r="2686">
          <cell r="A2686">
            <v>85424</v>
          </cell>
          <cell r="B2686" t="str">
            <v>LUVA F0G0 DE REDUCAO DN 3" X 2" (80 X 50MM)</v>
          </cell>
          <cell r="C2686" t="str">
            <v>UN</v>
          </cell>
          <cell r="D2686">
            <v>11.47</v>
          </cell>
        </row>
        <row r="2687">
          <cell r="A2687">
            <v>85425</v>
          </cell>
          <cell r="B2687" t="str">
            <v>LUVA F0G0 DE REDUCAO DN 3" X 2 1/2" (80 X 65MM)</v>
          </cell>
          <cell r="C2687" t="str">
            <v>UN</v>
          </cell>
          <cell r="D2687">
            <v>11.47</v>
          </cell>
        </row>
        <row r="2688">
          <cell r="A2688">
            <v>85426</v>
          </cell>
          <cell r="B2688" t="str">
            <v>LUVA F0G0 DE REDUCAO DN 4" X 2" (100 X 50MM)</v>
          </cell>
          <cell r="C2688" t="str">
            <v>UN</v>
          </cell>
          <cell r="D2688">
            <v>22.79</v>
          </cell>
        </row>
        <row r="2689">
          <cell r="A2689">
            <v>85427</v>
          </cell>
          <cell r="B2689" t="str">
            <v>LUVA F0G0 DE REDUCAO DN 4" X 2 1/2" (100 X 65MM)</v>
          </cell>
          <cell r="C2689" t="str">
            <v>UN</v>
          </cell>
          <cell r="D2689">
            <v>22.79</v>
          </cell>
        </row>
        <row r="2690">
          <cell r="A2690">
            <v>85428</v>
          </cell>
          <cell r="B2690" t="str">
            <v>LUVA F0G0 DE REDUCAO DN 4" X 3" (100 X 80MM)</v>
          </cell>
          <cell r="C2690" t="str">
            <v>UN</v>
          </cell>
          <cell r="D2690">
            <v>22.79</v>
          </cell>
        </row>
        <row r="2691">
          <cell r="A2691">
            <v>85434</v>
          </cell>
          <cell r="B2691" t="str">
            <v>LUVA F0G0 DN 1/4" (8MM)</v>
          </cell>
          <cell r="C2691" t="str">
            <v>UN</v>
          </cell>
          <cell r="D2691">
            <v>0.91</v>
          </cell>
        </row>
        <row r="2692">
          <cell r="A2692">
            <v>85435</v>
          </cell>
          <cell r="B2692" t="str">
            <v>LUVA F0G0 DN 3/8" (10MM)</v>
          </cell>
          <cell r="C2692" t="str">
            <v>UN</v>
          </cell>
          <cell r="D2692">
            <v>0.91</v>
          </cell>
        </row>
        <row r="2693">
          <cell r="A2693">
            <v>85436</v>
          </cell>
          <cell r="B2693" t="str">
            <v>LUVA F0G0 DN 1/2" (15MM)</v>
          </cell>
          <cell r="C2693" t="str">
            <v>UN</v>
          </cell>
          <cell r="D2693">
            <v>0.99</v>
          </cell>
        </row>
        <row r="2694">
          <cell r="A2694">
            <v>85437</v>
          </cell>
          <cell r="B2694" t="str">
            <v>LUVA F0G0 DN 3/4" (20MM)</v>
          </cell>
          <cell r="C2694" t="str">
            <v>UN</v>
          </cell>
          <cell r="D2694">
            <v>1.31</v>
          </cell>
        </row>
        <row r="2695">
          <cell r="A2695">
            <v>85438</v>
          </cell>
          <cell r="B2695" t="str">
            <v>LUVA F0G0 DN 1" (25MM)</v>
          </cell>
          <cell r="C2695" t="str">
            <v>UN</v>
          </cell>
          <cell r="D2695">
            <v>1.89</v>
          </cell>
        </row>
        <row r="2696">
          <cell r="A2696">
            <v>85439</v>
          </cell>
          <cell r="B2696" t="str">
            <v>LUVA F0G0 DN 1 1/4" (32MM)</v>
          </cell>
          <cell r="C2696" t="str">
            <v>UN</v>
          </cell>
          <cell r="D2696">
            <v>2.66</v>
          </cell>
        </row>
        <row r="2697">
          <cell r="A2697">
            <v>85440</v>
          </cell>
          <cell r="B2697" t="str">
            <v>LUVA F0G0 DN 1 1/2" (40MM)</v>
          </cell>
          <cell r="C2697" t="str">
            <v>UN</v>
          </cell>
          <cell r="D2697">
            <v>3.71</v>
          </cell>
        </row>
        <row r="2698">
          <cell r="A2698">
            <v>85441</v>
          </cell>
          <cell r="B2698" t="str">
            <v>LUVA F0G0 DN 2" (50MM)</v>
          </cell>
          <cell r="C2698" t="str">
            <v>UN</v>
          </cell>
          <cell r="D2698">
            <v>5.38</v>
          </cell>
        </row>
        <row r="2699">
          <cell r="A2699">
            <v>85442</v>
          </cell>
          <cell r="B2699" t="str">
            <v>LUVA F0G0 DN 2 1/2" (65MM)</v>
          </cell>
          <cell r="C2699" t="str">
            <v>UN</v>
          </cell>
          <cell r="D2699">
            <v>11.72</v>
          </cell>
        </row>
        <row r="2700">
          <cell r="A2700">
            <v>85443</v>
          </cell>
          <cell r="B2700" t="str">
            <v>LUVA F0G0 DN 3" (80MM)</v>
          </cell>
          <cell r="C2700" t="str">
            <v>UN</v>
          </cell>
          <cell r="D2700">
            <v>14.78</v>
          </cell>
        </row>
        <row r="2701">
          <cell r="A2701">
            <v>85444</v>
          </cell>
          <cell r="B2701" t="str">
            <v>LUVA F0G0 DN 4" (100MM)</v>
          </cell>
          <cell r="C2701" t="str">
            <v>UN</v>
          </cell>
          <cell r="D2701">
            <v>25.35</v>
          </cell>
        </row>
        <row r="2702">
          <cell r="A2702">
            <v>85445</v>
          </cell>
          <cell r="B2702" t="str">
            <v>LUVA F0G0 DN 5" (125MM)</v>
          </cell>
          <cell r="C2702" t="str">
            <v>UN</v>
          </cell>
          <cell r="D2702">
            <v>44.58</v>
          </cell>
        </row>
        <row r="2703">
          <cell r="A2703">
            <v>85446</v>
          </cell>
          <cell r="B2703" t="str">
            <v>LUVA F0G0 DN 6" (150MM)</v>
          </cell>
          <cell r="C2703" t="str">
            <v>UN</v>
          </cell>
          <cell r="D2703">
            <v>63.81</v>
          </cell>
        </row>
        <row r="2704">
          <cell r="A2704">
            <v>85452</v>
          </cell>
          <cell r="B2704" t="str">
            <v>LUVA F0G0 C/ROSCA ESQUERDA-DIREITA DN 3/8" (10MM)</v>
          </cell>
          <cell r="C2704" t="str">
            <v>UN</v>
          </cell>
          <cell r="D2704">
            <v>1.31</v>
          </cell>
        </row>
        <row r="2705">
          <cell r="A2705">
            <v>85453</v>
          </cell>
          <cell r="B2705" t="str">
            <v>LUVA F0G0 C/ROSCA ESQUERDA-DIREITA DN 1/2" (15MM)</v>
          </cell>
          <cell r="C2705" t="str">
            <v>UN</v>
          </cell>
          <cell r="D2705">
            <v>1.37</v>
          </cell>
        </row>
        <row r="2706">
          <cell r="A2706">
            <v>85454</v>
          </cell>
          <cell r="B2706" t="str">
            <v>LUVA F0G0 C/ROSCA ESQUERDA-DIREITA DN 3/4" (20MM)</v>
          </cell>
          <cell r="C2706" t="str">
            <v>UN</v>
          </cell>
          <cell r="D2706">
            <v>1.79</v>
          </cell>
        </row>
        <row r="2707">
          <cell r="A2707">
            <v>85455</v>
          </cell>
          <cell r="B2707" t="str">
            <v>LUVA F0G0 C/ROSCA ESQUERDA-DIRETIA DN 1" (25MM)</v>
          </cell>
          <cell r="C2707" t="str">
            <v>UN</v>
          </cell>
          <cell r="D2707">
            <v>2.54</v>
          </cell>
        </row>
        <row r="2708">
          <cell r="A2708">
            <v>85456</v>
          </cell>
          <cell r="B2708" t="str">
            <v>LUVA F0G0 C/ROSCA ESQUERDA-DIR. DN 1 1/4" (32MM)</v>
          </cell>
          <cell r="C2708" t="str">
            <v>UN</v>
          </cell>
          <cell r="D2708">
            <v>3.41</v>
          </cell>
        </row>
        <row r="2709">
          <cell r="A2709">
            <v>85457</v>
          </cell>
          <cell r="B2709" t="str">
            <v>LUVA F0G0 C/ROSCA ESQUERDA-DIR. DN 1 1/2" (40MM)</v>
          </cell>
          <cell r="C2709" t="str">
            <v>UN</v>
          </cell>
          <cell r="D2709">
            <v>4.4800000000000004</v>
          </cell>
        </row>
        <row r="2710">
          <cell r="A2710">
            <v>85458</v>
          </cell>
          <cell r="B2710" t="str">
            <v>LUVA F0G0 C/ROSCA ESQUERDA-DIREITA DN 2" (50MM)</v>
          </cell>
          <cell r="C2710" t="str">
            <v>UN</v>
          </cell>
          <cell r="D2710">
            <v>6.31</v>
          </cell>
        </row>
        <row r="2711">
          <cell r="A2711">
            <v>85464</v>
          </cell>
          <cell r="B2711" t="str">
            <v>LUVA F0G0 MAC.-FEM.ALONG.DN 1/2" X 60MM (15X60MM)</v>
          </cell>
          <cell r="C2711" t="str">
            <v>UN</v>
          </cell>
          <cell r="D2711">
            <v>2.2400000000000002</v>
          </cell>
        </row>
        <row r="2712">
          <cell r="A2712">
            <v>85465</v>
          </cell>
          <cell r="B2712" t="str">
            <v>LUVA F0G0 MAC.-FEM.ALONG.DN 3/4" X 70MM (20X70MM)</v>
          </cell>
          <cell r="C2712" t="str">
            <v>UN</v>
          </cell>
          <cell r="D2712">
            <v>3.03</v>
          </cell>
        </row>
        <row r="2713">
          <cell r="A2713">
            <v>85466</v>
          </cell>
          <cell r="B2713" t="str">
            <v>LUVA F0G0 MAC.-FEM.ALONG.DN 3/4" X 90MM (20X90MM)</v>
          </cell>
          <cell r="C2713" t="str">
            <v>UN</v>
          </cell>
          <cell r="D2713">
            <v>4.25</v>
          </cell>
        </row>
        <row r="2714">
          <cell r="A2714">
            <v>85472</v>
          </cell>
          <cell r="B2714" t="str">
            <v>LUVA F0G0 MACHO-FEMEA DN 3/8" (10MM)</v>
          </cell>
          <cell r="C2714" t="str">
            <v>UN</v>
          </cell>
          <cell r="D2714">
            <v>1.31</v>
          </cell>
        </row>
        <row r="2715">
          <cell r="A2715">
            <v>85473</v>
          </cell>
          <cell r="B2715" t="str">
            <v>LUVA F0G0 MACHO-FEMEA DN 1/2" (15MM)</v>
          </cell>
          <cell r="C2715" t="str">
            <v>UN</v>
          </cell>
          <cell r="D2715">
            <v>1.75</v>
          </cell>
        </row>
        <row r="2716">
          <cell r="A2716">
            <v>85474</v>
          </cell>
          <cell r="B2716" t="str">
            <v>LUVA F0G0 MACHO-FEMEA DN 3/4" (20MM)</v>
          </cell>
          <cell r="C2716" t="str">
            <v>UN</v>
          </cell>
          <cell r="D2716">
            <v>2.34</v>
          </cell>
        </row>
        <row r="2717">
          <cell r="A2717">
            <v>85475</v>
          </cell>
          <cell r="B2717" t="str">
            <v>LUVA F0G0 MACHO-FEMEA DN 1" (25MM)</v>
          </cell>
          <cell r="C2717" t="str">
            <v>UN</v>
          </cell>
          <cell r="D2717">
            <v>3.27</v>
          </cell>
        </row>
        <row r="2718">
          <cell r="A2718">
            <v>85476</v>
          </cell>
          <cell r="B2718" t="str">
            <v>LUVA F0G0 MACHO-FEMEA DN 1 1/4" (32MM)</v>
          </cell>
          <cell r="C2718" t="str">
            <v>UN</v>
          </cell>
          <cell r="D2718">
            <v>3.87</v>
          </cell>
        </row>
        <row r="2719">
          <cell r="A2719">
            <v>85482</v>
          </cell>
          <cell r="B2719" t="str">
            <v>NIPLE F0G0 DUPLO DN 1/4" (8MM)</v>
          </cell>
          <cell r="C2719" t="str">
            <v>UN</v>
          </cell>
          <cell r="D2719">
            <v>0.81</v>
          </cell>
        </row>
        <row r="2720">
          <cell r="A2720">
            <v>85483</v>
          </cell>
          <cell r="B2720" t="str">
            <v>NIPLE F0G0 DUPLO DN 3/8" (10MM)</v>
          </cell>
          <cell r="C2720" t="str">
            <v>UN</v>
          </cell>
          <cell r="D2720">
            <v>0.81</v>
          </cell>
        </row>
        <row r="2721">
          <cell r="A2721">
            <v>85484</v>
          </cell>
          <cell r="B2721" t="str">
            <v>NIPLE F0G0 DUPLO DN 1/2" (15MM)</v>
          </cell>
          <cell r="C2721" t="str">
            <v>UN</v>
          </cell>
          <cell r="D2721">
            <v>0.86</v>
          </cell>
        </row>
        <row r="2722">
          <cell r="A2722">
            <v>85485</v>
          </cell>
          <cell r="B2722" t="str">
            <v>NIPLE F0G0 DUPLO DN 3/4" (20MM)</v>
          </cell>
          <cell r="C2722" t="str">
            <v>UN</v>
          </cell>
          <cell r="D2722">
            <v>1.19</v>
          </cell>
        </row>
        <row r="2723">
          <cell r="A2723">
            <v>85486</v>
          </cell>
          <cell r="B2723" t="str">
            <v>NIPLE F0G0 DUPLO DN 1" (25MM)</v>
          </cell>
          <cell r="C2723" t="str">
            <v>UN</v>
          </cell>
          <cell r="D2723">
            <v>1.65</v>
          </cell>
        </row>
        <row r="2724">
          <cell r="A2724">
            <v>85487</v>
          </cell>
          <cell r="B2724" t="str">
            <v>NIPLE F0G0 DUPLO DN 1 1/4" (32MM)</v>
          </cell>
          <cell r="C2724" t="str">
            <v>UN</v>
          </cell>
          <cell r="D2724">
            <v>2.4700000000000002</v>
          </cell>
        </row>
        <row r="2725">
          <cell r="A2725">
            <v>85488</v>
          </cell>
          <cell r="B2725" t="str">
            <v>NIPLE F0G0 DUPLO DN 1 1/2" (40MM)</v>
          </cell>
          <cell r="C2725" t="str">
            <v>UN</v>
          </cell>
          <cell r="D2725">
            <v>3.11</v>
          </cell>
        </row>
        <row r="2726">
          <cell r="A2726">
            <v>85489</v>
          </cell>
          <cell r="B2726" t="str">
            <v>NIPLE F0G0 DUPLO DN 2" (50MM)</v>
          </cell>
          <cell r="C2726" t="str">
            <v>UN</v>
          </cell>
          <cell r="D2726">
            <v>4.5599999999999996</v>
          </cell>
        </row>
        <row r="2727">
          <cell r="A2727">
            <v>85490</v>
          </cell>
          <cell r="B2727" t="str">
            <v>NIPLE F0G0 DUPLO DN 2 1/2" (65MM)</v>
          </cell>
          <cell r="C2727" t="str">
            <v>UN</v>
          </cell>
          <cell r="D2727">
            <v>7.7</v>
          </cell>
        </row>
        <row r="2728">
          <cell r="A2728">
            <v>85491</v>
          </cell>
          <cell r="B2728" t="str">
            <v>NIPLE F0G0 DUPLO DN  3" (80MM)</v>
          </cell>
          <cell r="C2728" t="str">
            <v>UN</v>
          </cell>
          <cell r="D2728">
            <v>12.05</v>
          </cell>
        </row>
        <row r="2729">
          <cell r="A2729">
            <v>85492</v>
          </cell>
          <cell r="B2729" t="str">
            <v>NIPLE F0G0 DUPLO DN 4" (100MM)</v>
          </cell>
          <cell r="C2729" t="str">
            <v>UN</v>
          </cell>
          <cell r="D2729">
            <v>22.19</v>
          </cell>
        </row>
        <row r="2730">
          <cell r="A2730">
            <v>85493</v>
          </cell>
          <cell r="B2730" t="str">
            <v>NIPLE F0G0 DUPLO DN 5" (125MM)</v>
          </cell>
          <cell r="C2730" t="str">
            <v>UN</v>
          </cell>
          <cell r="D2730">
            <v>43.22</v>
          </cell>
        </row>
        <row r="2731">
          <cell r="A2731">
            <v>85494</v>
          </cell>
          <cell r="B2731" t="str">
            <v>NIPLE F0G0 DUPLO DN 6" (150MM)</v>
          </cell>
          <cell r="C2731" t="str">
            <v>UN</v>
          </cell>
          <cell r="D2731">
            <v>67.39</v>
          </cell>
        </row>
        <row r="2732">
          <cell r="A2732">
            <v>85501</v>
          </cell>
          <cell r="B2732" t="str">
            <v>NIPLE F0G0 DUPLO DE RED.DN 3/8" X 1/4" (10 X 8MM)</v>
          </cell>
          <cell r="C2732" t="str">
            <v>UN</v>
          </cell>
          <cell r="D2732">
            <v>1.44</v>
          </cell>
        </row>
        <row r="2733">
          <cell r="A2733">
            <v>85502</v>
          </cell>
          <cell r="B2733" t="str">
            <v>NIPLE F0G0 DUPLO DE RED. DN 1/2" X 1/4" (15X8MM)</v>
          </cell>
          <cell r="C2733" t="str">
            <v>UN</v>
          </cell>
          <cell r="D2733">
            <v>1.44</v>
          </cell>
        </row>
        <row r="2734">
          <cell r="A2734">
            <v>85503</v>
          </cell>
          <cell r="B2734" t="str">
            <v>NIPLE F0G0 DUPLO DE RED. DN 1/2" X 3/8" (15X10MM)</v>
          </cell>
          <cell r="C2734" t="str">
            <v>UN</v>
          </cell>
          <cell r="D2734">
            <v>1.44</v>
          </cell>
        </row>
        <row r="2735">
          <cell r="A2735">
            <v>85504</v>
          </cell>
          <cell r="B2735" t="str">
            <v>NIPLE F0G0 DUPLO DE RED. DN 3/4" X 3/8" (20X10MM)</v>
          </cell>
          <cell r="C2735" t="str">
            <v>UN</v>
          </cell>
          <cell r="D2735">
            <v>1.59</v>
          </cell>
        </row>
        <row r="2736">
          <cell r="A2736">
            <v>85505</v>
          </cell>
          <cell r="B2736" t="str">
            <v>NIPLE F0G0 DUPLO DE RED. DN 3/4" X 1/2" (20X15MM)</v>
          </cell>
          <cell r="C2736" t="str">
            <v>UN</v>
          </cell>
          <cell r="D2736">
            <v>1.59</v>
          </cell>
        </row>
        <row r="2737">
          <cell r="A2737">
            <v>85506</v>
          </cell>
          <cell r="B2737" t="str">
            <v>NIPLE F0G0 DUPLO DE REDUCAO DN 1" X 1/2" (25X15MM)</v>
          </cell>
          <cell r="C2737" t="str">
            <v>UN</v>
          </cell>
          <cell r="D2737">
            <v>1.96</v>
          </cell>
        </row>
        <row r="2738">
          <cell r="A2738">
            <v>85507</v>
          </cell>
          <cell r="B2738" t="str">
            <v>NIPLE F0G0 DUPLO DE RED. DN 1" X 3/4" (25 X 20MM)</v>
          </cell>
          <cell r="C2738" t="str">
            <v>UN</v>
          </cell>
          <cell r="D2738">
            <v>1.96</v>
          </cell>
        </row>
        <row r="2739">
          <cell r="A2739">
            <v>85508</v>
          </cell>
          <cell r="B2739" t="str">
            <v>NIPLE F0G0 DUPLO RED. DN 1 1/4" X 1/2" (32X15MM)</v>
          </cell>
          <cell r="C2739" t="str">
            <v>UN</v>
          </cell>
          <cell r="D2739">
            <v>3.14</v>
          </cell>
        </row>
        <row r="2740">
          <cell r="A2740">
            <v>85509</v>
          </cell>
          <cell r="B2740" t="str">
            <v>NIPLE F0G0 DUPLO RED. DN 1 1/4" X 3/4" (32X20MM)</v>
          </cell>
          <cell r="C2740" t="str">
            <v>UN</v>
          </cell>
          <cell r="D2740">
            <v>3.14</v>
          </cell>
        </row>
        <row r="2741">
          <cell r="A2741">
            <v>85510</v>
          </cell>
          <cell r="B2741" t="str">
            <v>NIPLE F0G0 DUPLO DE RED. DN 1 1/4" X 1" (32X25MM)</v>
          </cell>
          <cell r="C2741" t="str">
            <v>UN</v>
          </cell>
          <cell r="D2741">
            <v>3.14</v>
          </cell>
        </row>
        <row r="2742">
          <cell r="A2742">
            <v>85511</v>
          </cell>
          <cell r="B2742" t="str">
            <v>NIPLE F0G0 DUPLO RED. DN 1 1/2" X 3/4" (40X20MM)</v>
          </cell>
          <cell r="C2742" t="str">
            <v>UN</v>
          </cell>
          <cell r="D2742">
            <v>4.08</v>
          </cell>
        </row>
        <row r="2743">
          <cell r="A2743">
            <v>85512</v>
          </cell>
          <cell r="B2743" t="str">
            <v>NIPLE F0G0 DUPLO DE RED. 1 1/2" X 1" (40 X 25MM)</v>
          </cell>
          <cell r="C2743" t="str">
            <v>UN</v>
          </cell>
          <cell r="D2743">
            <v>4.08</v>
          </cell>
        </row>
        <row r="2744">
          <cell r="A2744">
            <v>85513</v>
          </cell>
          <cell r="B2744" t="str">
            <v>NIPLE F0G0 DUPLO RED. 1 1/2" X 1 1/4" (40X32MM)</v>
          </cell>
          <cell r="C2744" t="str">
            <v>UN</v>
          </cell>
          <cell r="D2744">
            <v>4.08</v>
          </cell>
        </row>
        <row r="2745">
          <cell r="A2745">
            <v>85514</v>
          </cell>
          <cell r="B2745" t="str">
            <v>NIPLE F0G0 DUPLO DE REDUCAO DN 2" X 1" (50X25MM)</v>
          </cell>
          <cell r="C2745" t="str">
            <v>UN</v>
          </cell>
          <cell r="D2745">
            <v>6.96</v>
          </cell>
        </row>
        <row r="2746">
          <cell r="A2746">
            <v>85515</v>
          </cell>
          <cell r="B2746" t="str">
            <v>NIPLE F0G0 DUPLO DE RED. DN 2" X 1 1/4" (50X32MM)</v>
          </cell>
          <cell r="C2746" t="str">
            <v>UN</v>
          </cell>
          <cell r="D2746">
            <v>6.97</v>
          </cell>
        </row>
        <row r="2747">
          <cell r="A2747">
            <v>85516</v>
          </cell>
          <cell r="B2747" t="str">
            <v>NIPLE F0G0 DUPLO DE RED. DN 2" X 1 1/2" (50X40MM)</v>
          </cell>
          <cell r="C2747" t="str">
            <v>UN</v>
          </cell>
          <cell r="D2747">
            <v>6.97</v>
          </cell>
        </row>
        <row r="2748">
          <cell r="A2748">
            <v>85517</v>
          </cell>
          <cell r="B2748" t="str">
            <v>NIPLE F0G0 DUPLO RED.DN 2 1/2" X 1 1/4" (65X32MM)</v>
          </cell>
          <cell r="C2748" t="str">
            <v>UN</v>
          </cell>
          <cell r="D2748">
            <v>10.46</v>
          </cell>
        </row>
        <row r="2749">
          <cell r="A2749">
            <v>85518</v>
          </cell>
          <cell r="B2749" t="str">
            <v>NIPLE F0G0 DUPLO RED.DN 2 1/2" X 1 1/2" (65X40MM)</v>
          </cell>
          <cell r="C2749" t="str">
            <v>UN</v>
          </cell>
          <cell r="D2749">
            <v>10.46</v>
          </cell>
        </row>
        <row r="2750">
          <cell r="A2750">
            <v>85519</v>
          </cell>
          <cell r="B2750" t="str">
            <v>NIPLE F0G0 DUPLO DE RED.DN 2 1/2" X 2" (65X50MM)</v>
          </cell>
          <cell r="C2750" t="str">
            <v>UN</v>
          </cell>
          <cell r="D2750">
            <v>10.46</v>
          </cell>
        </row>
        <row r="2751">
          <cell r="A2751">
            <v>85520</v>
          </cell>
          <cell r="B2751" t="str">
            <v>NIPLE F0G0 DUPLO DE RED. DN 3" X 1 1/2" (80X40MM)</v>
          </cell>
          <cell r="C2751" t="str">
            <v>UN</v>
          </cell>
          <cell r="D2751">
            <v>16.440000000000001</v>
          </cell>
        </row>
        <row r="2752">
          <cell r="A2752">
            <v>85521</v>
          </cell>
          <cell r="B2752" t="str">
            <v>NIPLE F0G0 DUPLO DE REDUCAO DN 3" X 2" (80X50MM)</v>
          </cell>
          <cell r="C2752" t="str">
            <v>UN</v>
          </cell>
          <cell r="D2752">
            <v>16.440000000000001</v>
          </cell>
        </row>
        <row r="2753">
          <cell r="A2753">
            <v>85522</v>
          </cell>
          <cell r="B2753" t="str">
            <v>NIPLE F0G0 DUPLO DE RED. DN 3" X 2 1/2" (80X65MM)</v>
          </cell>
          <cell r="C2753" t="str">
            <v>UN</v>
          </cell>
          <cell r="D2753">
            <v>16.440000000000001</v>
          </cell>
        </row>
        <row r="2754">
          <cell r="A2754">
            <v>85528</v>
          </cell>
          <cell r="B2754" t="str">
            <v>NIPLE F0G0 DUPLO C/ROSCA ESQ.-DIR.DN 3/8" (10MM)</v>
          </cell>
          <cell r="C2754" t="str">
            <v>UN</v>
          </cell>
          <cell r="D2754">
            <v>1.01</v>
          </cell>
        </row>
        <row r="2755">
          <cell r="A2755">
            <v>85529</v>
          </cell>
          <cell r="B2755" t="str">
            <v>NIPLE F0G0 DUPLO C/ROSCA ESQ.-DIR. DN 1/2" (15MM)</v>
          </cell>
          <cell r="C2755" t="str">
            <v>UN</v>
          </cell>
          <cell r="D2755">
            <v>1.1000000000000001</v>
          </cell>
        </row>
        <row r="2756">
          <cell r="A2756">
            <v>85530</v>
          </cell>
          <cell r="B2756" t="str">
            <v>NIPLE F0G0 DUPLO C/ROSCA ESQ.-DIR. DN 3/4" (20MM)</v>
          </cell>
          <cell r="C2756" t="str">
            <v>UN</v>
          </cell>
          <cell r="D2756">
            <v>1.43</v>
          </cell>
        </row>
        <row r="2757">
          <cell r="A2757">
            <v>85531</v>
          </cell>
          <cell r="B2757" t="str">
            <v>NIPLE F0G0 DUPLO C/ROSCA ESQ.-DIR. DN 1" (25MM)</v>
          </cell>
          <cell r="C2757" t="str">
            <v>UN</v>
          </cell>
          <cell r="D2757">
            <v>1.88</v>
          </cell>
        </row>
        <row r="2758">
          <cell r="A2758">
            <v>85532</v>
          </cell>
          <cell r="B2758" t="str">
            <v>NIPLE F0G0 DUPLO C/ROSCA ESQ.-DIR.DN 1 1/4" (32MM)</v>
          </cell>
          <cell r="C2758" t="str">
            <v>UN</v>
          </cell>
          <cell r="D2758">
            <v>2.86</v>
          </cell>
        </row>
        <row r="2759">
          <cell r="A2759">
            <v>85533</v>
          </cell>
          <cell r="B2759" t="str">
            <v>NIPLE F0G0 DUPLO C/ROSCA ESQ.-DIR.DN 1 1/2 (40MM)</v>
          </cell>
          <cell r="C2759" t="str">
            <v>UN</v>
          </cell>
          <cell r="D2759">
            <v>3.74</v>
          </cell>
        </row>
        <row r="2760">
          <cell r="A2760">
            <v>85534</v>
          </cell>
          <cell r="B2760" t="str">
            <v>NIPLE F0G0 DUPLO C/ROSCA ESQ.-DIR. DN 2" (50MM)</v>
          </cell>
          <cell r="C2760" t="str">
            <v>UN</v>
          </cell>
          <cell r="D2760">
            <v>5.47</v>
          </cell>
        </row>
        <row r="2761">
          <cell r="A2761">
            <v>85540</v>
          </cell>
          <cell r="B2761" t="str">
            <v>BUJAO F0G0 DN 1/4" (8MM)</v>
          </cell>
          <cell r="C2761" t="str">
            <v>UN</v>
          </cell>
          <cell r="D2761">
            <v>0.28000000000000003</v>
          </cell>
        </row>
        <row r="2762">
          <cell r="A2762">
            <v>85541</v>
          </cell>
          <cell r="B2762" t="str">
            <v>BUJAO F0G0 DN 3/8" (10MM)</v>
          </cell>
          <cell r="C2762" t="str">
            <v>UN</v>
          </cell>
          <cell r="D2762">
            <v>0.33</v>
          </cell>
        </row>
        <row r="2763">
          <cell r="A2763">
            <v>85542</v>
          </cell>
          <cell r="B2763" t="str">
            <v>BUJAO F0G0 DN 1/2" (15MM)</v>
          </cell>
          <cell r="C2763" t="str">
            <v>UN</v>
          </cell>
          <cell r="D2763">
            <v>0.47</v>
          </cell>
        </row>
        <row r="2764">
          <cell r="A2764">
            <v>85543</v>
          </cell>
          <cell r="B2764" t="str">
            <v>BUJAO F0G0 DN 3/4" (20MM)</v>
          </cell>
          <cell r="C2764" t="str">
            <v>UN</v>
          </cell>
          <cell r="D2764">
            <v>0.72</v>
          </cell>
        </row>
        <row r="2765">
          <cell r="A2765">
            <v>85544</v>
          </cell>
          <cell r="B2765" t="str">
            <v>BUJAO F0G0 DN 1" (25MM)</v>
          </cell>
          <cell r="C2765" t="str">
            <v>UN</v>
          </cell>
          <cell r="D2765">
            <v>0.92</v>
          </cell>
        </row>
        <row r="2766">
          <cell r="A2766">
            <v>85545</v>
          </cell>
          <cell r="B2766" t="str">
            <v>BUJAO F0G0 DN 1 1/4" (32MM)</v>
          </cell>
          <cell r="C2766" t="str">
            <v>UN</v>
          </cell>
          <cell r="D2766">
            <v>1.58</v>
          </cell>
        </row>
        <row r="2767">
          <cell r="A2767">
            <v>85546</v>
          </cell>
          <cell r="B2767" t="str">
            <v>BUJAO F0G0 DN 1 1/2" (40MM)</v>
          </cell>
          <cell r="C2767" t="str">
            <v>UN</v>
          </cell>
          <cell r="D2767">
            <v>1.93</v>
          </cell>
        </row>
        <row r="2768">
          <cell r="A2768">
            <v>85547</v>
          </cell>
          <cell r="B2768" t="str">
            <v>BUJAO F0G0 DN 2" (50MM)</v>
          </cell>
          <cell r="C2768" t="str">
            <v>UN</v>
          </cell>
          <cell r="D2768">
            <v>3.12</v>
          </cell>
        </row>
        <row r="2769">
          <cell r="A2769">
            <v>85548</v>
          </cell>
          <cell r="B2769" t="str">
            <v>BUJAO F0G0 DN 2 1/2" (65MM)</v>
          </cell>
          <cell r="C2769" t="str">
            <v>UN</v>
          </cell>
          <cell r="D2769">
            <v>5.27</v>
          </cell>
        </row>
        <row r="2770">
          <cell r="A2770">
            <v>85549</v>
          </cell>
          <cell r="B2770" t="str">
            <v>BUJAO F0G0 DN 3" (80MM)</v>
          </cell>
          <cell r="C2770" t="str">
            <v>UN</v>
          </cell>
          <cell r="D2770">
            <v>8.48</v>
          </cell>
        </row>
        <row r="2771">
          <cell r="A2771">
            <v>85550</v>
          </cell>
          <cell r="B2771" t="str">
            <v>BUJAO F0G0 DN 4" (100MM)</v>
          </cell>
          <cell r="C2771" t="str">
            <v>UN</v>
          </cell>
          <cell r="D2771">
            <v>16.739999999999998</v>
          </cell>
        </row>
        <row r="2772">
          <cell r="A2772">
            <v>85556</v>
          </cell>
          <cell r="B2772" t="str">
            <v>BUJAO F0G0 C/ REBORDO DN 1/4" (8MM)</v>
          </cell>
          <cell r="C2772" t="str">
            <v>UN</v>
          </cell>
          <cell r="D2772">
            <v>0.55000000000000004</v>
          </cell>
        </row>
        <row r="2773">
          <cell r="A2773">
            <v>85557</v>
          </cell>
          <cell r="B2773" t="str">
            <v>BUJAO F0G0 C/ REBORDO DN 3/8" (10MM)</v>
          </cell>
          <cell r="C2773" t="str">
            <v>UN</v>
          </cell>
          <cell r="D2773">
            <v>0.8</v>
          </cell>
        </row>
        <row r="2774">
          <cell r="A2774">
            <v>85558</v>
          </cell>
          <cell r="B2774" t="str">
            <v>BUJAO F0G0 C/ REBORDO DN 1/2" (15MM)</v>
          </cell>
          <cell r="C2774" t="str">
            <v>UN</v>
          </cell>
          <cell r="D2774">
            <v>0.89</v>
          </cell>
        </row>
        <row r="2775">
          <cell r="A2775">
            <v>85559</v>
          </cell>
          <cell r="B2775" t="str">
            <v>BUJAO F0G0 C/ REBORDO DN 3/4" (20MM)</v>
          </cell>
          <cell r="C2775" t="str">
            <v>UN</v>
          </cell>
          <cell r="D2775">
            <v>1.1499999999999999</v>
          </cell>
        </row>
        <row r="2776">
          <cell r="A2776">
            <v>85560</v>
          </cell>
          <cell r="B2776" t="str">
            <v>BUJAO F0G0 C/ REBORDO DN 1" (25MM)</v>
          </cell>
          <cell r="C2776" t="str">
            <v>UN</v>
          </cell>
          <cell r="D2776">
            <v>1.65</v>
          </cell>
        </row>
        <row r="2777">
          <cell r="A2777">
            <v>85561</v>
          </cell>
          <cell r="B2777" t="str">
            <v>BUJAO F0G0 C/ REBORDO DN 1 1/4" (32MM)</v>
          </cell>
          <cell r="C2777" t="str">
            <v>UN</v>
          </cell>
          <cell r="D2777">
            <v>2.12</v>
          </cell>
        </row>
        <row r="2778">
          <cell r="A2778">
            <v>85562</v>
          </cell>
          <cell r="B2778" t="str">
            <v>BUJAO F0G0 C/ REBORDO DN 1 1/2" (40MM)</v>
          </cell>
          <cell r="C2778" t="str">
            <v>UN</v>
          </cell>
          <cell r="D2778">
            <v>2.83</v>
          </cell>
        </row>
        <row r="2779">
          <cell r="A2779">
            <v>85563</v>
          </cell>
          <cell r="B2779" t="str">
            <v>BUJAO F0G0 C/ REBORDO DN 2" (50MM)</v>
          </cell>
          <cell r="C2779" t="str">
            <v>UN</v>
          </cell>
          <cell r="D2779">
            <v>3.81</v>
          </cell>
        </row>
        <row r="2780">
          <cell r="A2780">
            <v>85564</v>
          </cell>
          <cell r="B2780" t="str">
            <v>BUJAO F0G0 C/ REBORDO DN 2 1/2" (65MM)</v>
          </cell>
          <cell r="C2780" t="str">
            <v>UN</v>
          </cell>
          <cell r="D2780">
            <v>7.87</v>
          </cell>
        </row>
        <row r="2781">
          <cell r="A2781">
            <v>85565</v>
          </cell>
          <cell r="B2781" t="str">
            <v>BUJAO F0G0 C/ REBORDO DN 3" (80MM)</v>
          </cell>
          <cell r="C2781" t="str">
            <v>UN</v>
          </cell>
          <cell r="D2781">
            <v>9.73</v>
          </cell>
        </row>
        <row r="2782">
          <cell r="A2782">
            <v>85571</v>
          </cell>
          <cell r="B2782" t="str">
            <v>TAMPAO F0G0 C/ SEXTAVADO DN 1/4" (8MM)</v>
          </cell>
          <cell r="C2782" t="str">
            <v>UN</v>
          </cell>
          <cell r="D2782">
            <v>0.88</v>
          </cell>
        </row>
        <row r="2783">
          <cell r="A2783">
            <v>85572</v>
          </cell>
          <cell r="B2783" t="str">
            <v>TAMPAO F0G0 C/ SEXTAVADO DN 3/8" (10MM)</v>
          </cell>
          <cell r="C2783" t="str">
            <v>UN</v>
          </cell>
          <cell r="D2783">
            <v>0.88</v>
          </cell>
        </row>
        <row r="2784">
          <cell r="A2784">
            <v>85573</v>
          </cell>
          <cell r="B2784" t="str">
            <v>TAMPAO F0G0 C/ SEXTAVADO DN 1/2" (15MM)</v>
          </cell>
          <cell r="C2784" t="str">
            <v>UN</v>
          </cell>
          <cell r="D2784">
            <v>1.04</v>
          </cell>
        </row>
        <row r="2785">
          <cell r="A2785">
            <v>85574</v>
          </cell>
          <cell r="B2785" t="str">
            <v>TAMPAO F0G0 C/ SEXTAVADO DN 3/4" (20MM)</v>
          </cell>
          <cell r="C2785" t="str">
            <v>UN</v>
          </cell>
          <cell r="D2785">
            <v>1.32</v>
          </cell>
        </row>
        <row r="2786">
          <cell r="A2786">
            <v>85575</v>
          </cell>
          <cell r="B2786" t="str">
            <v>TAMPAO F0G0 C/ SEXTAVADO DN 1" (25MM)</v>
          </cell>
          <cell r="C2786" t="str">
            <v>UN</v>
          </cell>
          <cell r="D2786">
            <v>1.57</v>
          </cell>
        </row>
        <row r="2787">
          <cell r="A2787">
            <v>85581</v>
          </cell>
          <cell r="B2787" t="str">
            <v>TAMPAO F0G0 DN 1/4" (8MM)</v>
          </cell>
          <cell r="C2787" t="str">
            <v>UN</v>
          </cell>
          <cell r="D2787">
            <v>0.69</v>
          </cell>
        </row>
        <row r="2788">
          <cell r="A2788">
            <v>85582</v>
          </cell>
          <cell r="B2788" t="str">
            <v>TAMPAO F0G0 DN 3/8" (10MM)</v>
          </cell>
          <cell r="C2788" t="str">
            <v>UN</v>
          </cell>
          <cell r="D2788">
            <v>0.69</v>
          </cell>
        </row>
        <row r="2789">
          <cell r="A2789">
            <v>85583</v>
          </cell>
          <cell r="B2789" t="str">
            <v>TAMPAO F0G0 DN 1/2" (15MM)</v>
          </cell>
          <cell r="C2789" t="str">
            <v>UN</v>
          </cell>
          <cell r="D2789">
            <v>0.69</v>
          </cell>
        </row>
        <row r="2790">
          <cell r="A2790">
            <v>85584</v>
          </cell>
          <cell r="B2790" t="str">
            <v>TAMPAO F0G0 DN 3/4" (20MM)</v>
          </cell>
          <cell r="C2790" t="str">
            <v>UN</v>
          </cell>
          <cell r="D2790">
            <v>1.1499999999999999</v>
          </cell>
        </row>
        <row r="2791">
          <cell r="A2791">
            <v>85585</v>
          </cell>
          <cell r="B2791" t="str">
            <v>TAMPAO F0G0 DN 1" (25MM)</v>
          </cell>
          <cell r="C2791" t="str">
            <v>UN</v>
          </cell>
          <cell r="D2791">
            <v>1.48</v>
          </cell>
        </row>
        <row r="2792">
          <cell r="A2792">
            <v>85586</v>
          </cell>
          <cell r="B2792" t="str">
            <v>TAMPAO F0G0 DN 1 1/4" (32MM)</v>
          </cell>
          <cell r="C2792" t="str">
            <v>UN</v>
          </cell>
          <cell r="D2792">
            <v>2.23</v>
          </cell>
        </row>
        <row r="2793">
          <cell r="A2793">
            <v>85587</v>
          </cell>
          <cell r="B2793" t="str">
            <v>TAMPAO F0G0 DN 1 1/2" (40MM)</v>
          </cell>
          <cell r="C2793" t="str">
            <v>UN</v>
          </cell>
          <cell r="D2793">
            <v>2.8</v>
          </cell>
        </row>
        <row r="2794">
          <cell r="A2794">
            <v>85588</v>
          </cell>
          <cell r="B2794" t="str">
            <v>TAMPAO F0G0 DN 2" (50MM)</v>
          </cell>
          <cell r="C2794" t="str">
            <v>UN</v>
          </cell>
          <cell r="D2794">
            <v>3.88</v>
          </cell>
        </row>
        <row r="2795">
          <cell r="A2795">
            <v>85589</v>
          </cell>
          <cell r="B2795" t="str">
            <v>TAMPAO F0G0 DN 2 1/2" (65MM)</v>
          </cell>
          <cell r="C2795" t="str">
            <v>UN</v>
          </cell>
          <cell r="D2795">
            <v>6.56</v>
          </cell>
        </row>
        <row r="2796">
          <cell r="A2796">
            <v>85590</v>
          </cell>
          <cell r="B2796" t="str">
            <v>TAMPAO F0G0 DN 3" (80MM)</v>
          </cell>
          <cell r="C2796" t="str">
            <v>UN</v>
          </cell>
          <cell r="D2796">
            <v>10.94</v>
          </cell>
        </row>
        <row r="2797">
          <cell r="A2797">
            <v>85591</v>
          </cell>
          <cell r="B2797" t="str">
            <v>TAMPAO F0G0 DN 4" (100MM)</v>
          </cell>
          <cell r="C2797" t="str">
            <v>UN</v>
          </cell>
          <cell r="D2797">
            <v>17.11</v>
          </cell>
        </row>
        <row r="2798">
          <cell r="A2798">
            <v>85597</v>
          </cell>
          <cell r="B2798" t="str">
            <v>CONTRAPORCA F0G0 DN 1/4" (8MM)</v>
          </cell>
          <cell r="C2798" t="str">
            <v>UN</v>
          </cell>
          <cell r="D2798">
            <v>0.6</v>
          </cell>
        </row>
        <row r="2799">
          <cell r="A2799">
            <v>85598</v>
          </cell>
          <cell r="B2799" t="str">
            <v>CONTRAPORCA F0G0 DN 3/8" (10MM)</v>
          </cell>
          <cell r="C2799" t="str">
            <v>UN</v>
          </cell>
          <cell r="D2799">
            <v>0.6</v>
          </cell>
        </row>
        <row r="2800">
          <cell r="A2800">
            <v>85599</v>
          </cell>
          <cell r="B2800" t="str">
            <v>CONTAPORCA F0G0 DN 1/2" (15MM)</v>
          </cell>
          <cell r="C2800" t="str">
            <v>UN</v>
          </cell>
          <cell r="D2800">
            <v>0.47</v>
          </cell>
        </row>
        <row r="2801">
          <cell r="A2801">
            <v>85601</v>
          </cell>
          <cell r="B2801" t="str">
            <v>CONTRAPORCA F0G0 DN 3/4" (20MM)</v>
          </cell>
          <cell r="C2801" t="str">
            <v>UN</v>
          </cell>
          <cell r="D2801">
            <v>0.6</v>
          </cell>
        </row>
        <row r="2802">
          <cell r="A2802">
            <v>85602</v>
          </cell>
          <cell r="B2802" t="str">
            <v>CONTRAPORCA F0G0 DN 1" (25MM)</v>
          </cell>
          <cell r="C2802" t="str">
            <v>UN</v>
          </cell>
          <cell r="D2802">
            <v>0.89</v>
          </cell>
        </row>
        <row r="2803">
          <cell r="A2803">
            <v>85603</v>
          </cell>
          <cell r="B2803" t="str">
            <v>CONTRAPORCA F0G0 DN 1 1/4" (32MM)</v>
          </cell>
          <cell r="C2803" t="str">
            <v>UN</v>
          </cell>
          <cell r="D2803">
            <v>1.47</v>
          </cell>
        </row>
        <row r="2804">
          <cell r="A2804">
            <v>85604</v>
          </cell>
          <cell r="B2804" t="str">
            <v>CONTRAPORCA F0G0 DN 1 1/2" (40MM)</v>
          </cell>
          <cell r="C2804" t="str">
            <v>UN</v>
          </cell>
          <cell r="D2804">
            <v>1.54</v>
          </cell>
        </row>
        <row r="2805">
          <cell r="A2805">
            <v>85605</v>
          </cell>
          <cell r="B2805" t="str">
            <v>CONTRAPORCA F0G0 DN 2" (50MM)</v>
          </cell>
          <cell r="C2805" t="str">
            <v>UN</v>
          </cell>
          <cell r="D2805">
            <v>2.41</v>
          </cell>
        </row>
        <row r="2806">
          <cell r="A2806">
            <v>85606</v>
          </cell>
          <cell r="B2806" t="str">
            <v>CONTRAPORCA F0G0 DN 2 1/2" (65MM)</v>
          </cell>
          <cell r="C2806" t="str">
            <v>UN</v>
          </cell>
          <cell r="D2806">
            <v>3.93</v>
          </cell>
        </row>
        <row r="2807">
          <cell r="A2807">
            <v>85607</v>
          </cell>
          <cell r="B2807" t="str">
            <v>CONTRAPORCA F0G0 DN 3" (80MM)</v>
          </cell>
          <cell r="C2807" t="str">
            <v>UN</v>
          </cell>
          <cell r="D2807">
            <v>5.9</v>
          </cell>
        </row>
        <row r="2808">
          <cell r="A2808">
            <v>85613</v>
          </cell>
          <cell r="B2808" t="str">
            <v>FLANGE F0G0 C/ SEXTAVADO DN 1/4" (8MM)</v>
          </cell>
          <cell r="C2808" t="str">
            <v>UN</v>
          </cell>
          <cell r="D2808">
            <v>2.17</v>
          </cell>
        </row>
        <row r="2809">
          <cell r="A2809">
            <v>85614</v>
          </cell>
          <cell r="B2809" t="str">
            <v>FLANGE F0G0 C/ SEXTAVADO DN 3/8" (10MM)</v>
          </cell>
          <cell r="C2809" t="str">
            <v>UN</v>
          </cell>
          <cell r="D2809">
            <v>2.17</v>
          </cell>
        </row>
        <row r="2810">
          <cell r="A2810">
            <v>85615</v>
          </cell>
          <cell r="B2810" t="str">
            <v>FLANGE F0G0 C/ SEXTAVADO DN 1/2" (15MM)</v>
          </cell>
          <cell r="C2810" t="str">
            <v>UN</v>
          </cell>
          <cell r="D2810">
            <v>2.17</v>
          </cell>
        </row>
        <row r="2811">
          <cell r="A2811">
            <v>85616</v>
          </cell>
          <cell r="B2811" t="str">
            <v>FLANGE F0G0 C/ SEXTAVADO DN 3/4" (20MM)</v>
          </cell>
          <cell r="C2811" t="str">
            <v>UN</v>
          </cell>
          <cell r="D2811">
            <v>3.11</v>
          </cell>
        </row>
        <row r="2812">
          <cell r="A2812">
            <v>85617</v>
          </cell>
          <cell r="B2812" t="str">
            <v>FLANGE F0G0 C/ SEXTAVADO DN 1" (25MM)</v>
          </cell>
          <cell r="C2812" t="str">
            <v>UN</v>
          </cell>
          <cell r="D2812">
            <v>3.48</v>
          </cell>
        </row>
        <row r="2813">
          <cell r="A2813">
            <v>85618</v>
          </cell>
          <cell r="B2813" t="str">
            <v>FLANGE F0G0 C/ SEXTAVADO DN 1 1/4" (32MM)</v>
          </cell>
          <cell r="C2813" t="str">
            <v>UN</v>
          </cell>
          <cell r="D2813">
            <v>4.38</v>
          </cell>
        </row>
        <row r="2814">
          <cell r="A2814">
            <v>85619</v>
          </cell>
          <cell r="B2814" t="str">
            <v>FLANGE F0G0 C/ SEXTAVADO DN 1 1/2" (40MM)</v>
          </cell>
          <cell r="C2814" t="str">
            <v>UN</v>
          </cell>
          <cell r="D2814">
            <v>5.48</v>
          </cell>
        </row>
        <row r="2815">
          <cell r="A2815">
            <v>85620</v>
          </cell>
          <cell r="B2815" t="str">
            <v>FLANGE F0G0 C/ SEXTAVADO DN 2" (50MM)</v>
          </cell>
          <cell r="C2815" t="str">
            <v>UN</v>
          </cell>
          <cell r="D2815">
            <v>7.09</v>
          </cell>
        </row>
        <row r="2816">
          <cell r="A2816">
            <v>85621</v>
          </cell>
          <cell r="B2816" t="str">
            <v>FLANGE F0G0 C/ SEXTAVADO DN 2 1/2" (65MM)</v>
          </cell>
          <cell r="C2816" t="str">
            <v>UN</v>
          </cell>
          <cell r="D2816">
            <v>12.18</v>
          </cell>
        </row>
        <row r="2817">
          <cell r="A2817">
            <v>85622</v>
          </cell>
          <cell r="B2817" t="str">
            <v>FLANGE F0G0 C/ SEXTAVADO DN 3" (80MM)</v>
          </cell>
          <cell r="C2817" t="str">
            <v>UN</v>
          </cell>
          <cell r="D2817">
            <v>15.68</v>
          </cell>
        </row>
        <row r="2818">
          <cell r="A2818">
            <v>85623</v>
          </cell>
          <cell r="B2818" t="str">
            <v>FLANGE F0G0 C/ SEXTAVADO DN 4" (100MM)</v>
          </cell>
          <cell r="C2818" t="str">
            <v>UN</v>
          </cell>
          <cell r="D2818">
            <v>21.86</v>
          </cell>
        </row>
        <row r="2819">
          <cell r="A2819">
            <v>85624</v>
          </cell>
          <cell r="B2819" t="str">
            <v>FLANGE F0G0 C/ SEXTAVADO DN 5" (125MM)</v>
          </cell>
          <cell r="C2819" t="str">
            <v>UN</v>
          </cell>
          <cell r="D2819">
            <v>32.520000000000003</v>
          </cell>
        </row>
        <row r="2820">
          <cell r="A2820">
            <v>85625</v>
          </cell>
          <cell r="B2820" t="str">
            <v>FLANGE F0G0 C/ SEXTAVADO DN 6" (150MM)</v>
          </cell>
          <cell r="C2820" t="str">
            <v>UN</v>
          </cell>
          <cell r="D2820">
            <v>45.68</v>
          </cell>
        </row>
        <row r="2821">
          <cell r="A2821">
            <v>85631</v>
          </cell>
          <cell r="B2821" t="str">
            <v>UNIAO F0G0 C/AS.PLANO J.NITRIPACK DN 1/4" (8MM)</v>
          </cell>
          <cell r="C2821" t="str">
            <v>UN</v>
          </cell>
          <cell r="D2821">
            <v>3.46</v>
          </cell>
        </row>
        <row r="2822">
          <cell r="A2822">
            <v>85632</v>
          </cell>
          <cell r="B2822" t="str">
            <v>UNIAO F0G0 C/AS.PLANO J.NITRIPACK DN 3/8" (10MM)</v>
          </cell>
          <cell r="C2822" t="str">
            <v>UN</v>
          </cell>
          <cell r="D2822">
            <v>3.46</v>
          </cell>
        </row>
        <row r="2823">
          <cell r="A2823">
            <v>85633</v>
          </cell>
          <cell r="B2823" t="str">
            <v>UNIAO F0G0 C/AS.PLANO J.NITRIPACK DN 1/2" (15MM)</v>
          </cell>
          <cell r="C2823" t="str">
            <v>UN</v>
          </cell>
          <cell r="D2823">
            <v>3.46</v>
          </cell>
        </row>
        <row r="2824">
          <cell r="A2824">
            <v>85634</v>
          </cell>
          <cell r="B2824" t="str">
            <v>UNIAO F0G0 C/AS. PLANO J.NITRIPACK DN 3/4" (20MM)</v>
          </cell>
          <cell r="C2824" t="str">
            <v>UN</v>
          </cell>
          <cell r="D2824">
            <v>4.29</v>
          </cell>
        </row>
        <row r="2825">
          <cell r="A2825">
            <v>85635</v>
          </cell>
          <cell r="B2825" t="str">
            <v>UNIAO F0G0 C/AS.PLANO J.NITRIPACK DN 1" (25MM)</v>
          </cell>
          <cell r="C2825" t="str">
            <v>UN</v>
          </cell>
          <cell r="D2825">
            <v>5.16</v>
          </cell>
        </row>
        <row r="2826">
          <cell r="A2826">
            <v>85636</v>
          </cell>
          <cell r="B2826" t="str">
            <v>UNIAO F0G0 AS.PLANO J.NITRIPACK DN 1 1/4" (32MM)</v>
          </cell>
          <cell r="C2826" t="str">
            <v>UN</v>
          </cell>
          <cell r="D2826">
            <v>6.89</v>
          </cell>
        </row>
        <row r="2827">
          <cell r="A2827">
            <v>85637</v>
          </cell>
          <cell r="B2827" t="str">
            <v>UNIAO F0G0 AS.PLANO J.NITRIPACK DN 1 1/2" (40MM)</v>
          </cell>
          <cell r="C2827" t="str">
            <v>UN</v>
          </cell>
          <cell r="D2827">
            <v>9.17</v>
          </cell>
        </row>
        <row r="2828">
          <cell r="A2828">
            <v>85638</v>
          </cell>
          <cell r="B2828" t="str">
            <v>UNIAO F0G0 C/AS. PLANO J. NITRIPACK DN 2" (50MM)</v>
          </cell>
          <cell r="C2828" t="str">
            <v>UN</v>
          </cell>
          <cell r="D2828">
            <v>12.92</v>
          </cell>
        </row>
        <row r="2829">
          <cell r="A2829">
            <v>85639</v>
          </cell>
          <cell r="B2829" t="str">
            <v>UNIAO F0G0 AS.PLANO J.NITRIPACK DN 2 1/2" (65MM)</v>
          </cell>
          <cell r="C2829" t="str">
            <v>UN</v>
          </cell>
          <cell r="D2829">
            <v>22.93</v>
          </cell>
        </row>
        <row r="2830">
          <cell r="A2830">
            <v>85640</v>
          </cell>
          <cell r="B2830" t="str">
            <v>UNIAO F0G0 C/AS. PLANO J. NITRIPACK DN 3" (80MM)</v>
          </cell>
          <cell r="C2830" t="str">
            <v>UN</v>
          </cell>
          <cell r="D2830">
            <v>37.299999999999997</v>
          </cell>
        </row>
        <row r="2831">
          <cell r="A2831">
            <v>85641</v>
          </cell>
          <cell r="B2831" t="str">
            <v>UNIAO F0G0 C/AS. PLANO J. NITRIPACK DN 4" (100MM)</v>
          </cell>
          <cell r="C2831" t="str">
            <v>UN</v>
          </cell>
          <cell r="D2831">
            <v>66.510000000000005</v>
          </cell>
        </row>
        <row r="2832">
          <cell r="A2832">
            <v>85646</v>
          </cell>
          <cell r="B2832" t="str">
            <v>UNIAO F0G0 C/AS. CONICO DE FERRO DN 1/4" (8MM)</v>
          </cell>
          <cell r="C2832" t="str">
            <v>UN</v>
          </cell>
          <cell r="D2832">
            <v>4.1399999999999997</v>
          </cell>
        </row>
        <row r="2833">
          <cell r="A2833">
            <v>85647</v>
          </cell>
          <cell r="B2833" t="str">
            <v>UNIAO F0G0 C/AS. CONICO DE FERRO DN 3/8" (10MM)</v>
          </cell>
          <cell r="C2833" t="str">
            <v>UN</v>
          </cell>
          <cell r="D2833">
            <v>4.1399999999999997</v>
          </cell>
        </row>
        <row r="2834">
          <cell r="A2834">
            <v>85648</v>
          </cell>
          <cell r="B2834" t="str">
            <v>UNIAO F0G0 C/ AS. CONICO DE FERRO DN 1/2" (15MM)</v>
          </cell>
          <cell r="C2834" t="str">
            <v>UN</v>
          </cell>
          <cell r="D2834">
            <v>4.1399999999999997</v>
          </cell>
        </row>
        <row r="2835">
          <cell r="A2835">
            <v>85649</v>
          </cell>
          <cell r="B2835" t="str">
            <v>UNIAO F0G0 C/ AS. CONICO DE FERRO DN 3/4" (20MM)</v>
          </cell>
          <cell r="C2835" t="str">
            <v>UN</v>
          </cell>
          <cell r="D2835">
            <v>5.16</v>
          </cell>
        </row>
        <row r="2836">
          <cell r="A2836">
            <v>85650</v>
          </cell>
          <cell r="B2836" t="str">
            <v>UNIAO F0G0 C/ASSENTO CONICO DE FERRO DN 1" (25MM)</v>
          </cell>
          <cell r="C2836" t="str">
            <v>UN</v>
          </cell>
          <cell r="D2836">
            <v>6.19</v>
          </cell>
        </row>
        <row r="2837">
          <cell r="A2837">
            <v>85651</v>
          </cell>
          <cell r="B2837" t="str">
            <v>UNIAO F0G0 C/AS.CONICO DE FERRO DN 1 1/4" (32MM)</v>
          </cell>
          <cell r="C2837" t="str">
            <v>UN</v>
          </cell>
          <cell r="D2837">
            <v>8.27</v>
          </cell>
        </row>
        <row r="2838">
          <cell r="A2838">
            <v>85652</v>
          </cell>
          <cell r="B2838" t="str">
            <v>UNIAO F0G0 C/AS.CONICO DE FERRO DN 1 1/2" (40MM)</v>
          </cell>
          <cell r="C2838" t="str">
            <v>UN</v>
          </cell>
          <cell r="D2838">
            <v>11.03</v>
          </cell>
        </row>
        <row r="2839">
          <cell r="A2839">
            <v>85653</v>
          </cell>
          <cell r="B2839" t="str">
            <v>UNIAO F0G0 C/ASSENTO CONICO DE FERRO DN 2" (50MM)</v>
          </cell>
          <cell r="C2839" t="str">
            <v>UN</v>
          </cell>
          <cell r="D2839">
            <v>15.51</v>
          </cell>
        </row>
        <row r="2840">
          <cell r="A2840">
            <v>85654</v>
          </cell>
          <cell r="B2840" t="str">
            <v>UNIAO F0G0 C/AS.CONICO DE FERRO DN 2 1/2" (65MM)</v>
          </cell>
          <cell r="C2840" t="str">
            <v>UN</v>
          </cell>
          <cell r="D2840">
            <v>27.52</v>
          </cell>
        </row>
        <row r="2841">
          <cell r="A2841">
            <v>85655</v>
          </cell>
          <cell r="B2841" t="str">
            <v>UNIAO F0G0 C/ASSENTO CONICO DE FERRO DN 3" (80MM)</v>
          </cell>
          <cell r="C2841" t="str">
            <v>UN</v>
          </cell>
          <cell r="D2841">
            <v>44.76</v>
          </cell>
        </row>
        <row r="2842">
          <cell r="A2842">
            <v>85656</v>
          </cell>
          <cell r="B2842" t="str">
            <v>UNIAO F0G0 C/AS. CONICO DE FERRO DN 4" (100MM)</v>
          </cell>
          <cell r="C2842" t="str">
            <v>UN</v>
          </cell>
          <cell r="D2842">
            <v>86.2</v>
          </cell>
        </row>
        <row r="2843">
          <cell r="A2843">
            <v>85662</v>
          </cell>
          <cell r="B2843" t="str">
            <v>UNIAO F0G0 AS.CON.FERRO MACHO-FEMEA DN 1/4" (8MM)</v>
          </cell>
          <cell r="C2843" t="str">
            <v>UN</v>
          </cell>
          <cell r="D2843">
            <v>6.47</v>
          </cell>
        </row>
        <row r="2844">
          <cell r="A2844">
            <v>85663</v>
          </cell>
          <cell r="B2844" t="str">
            <v>UNIAO F0G0 AS.CON.FERRO MACHO-FEM. DN 3/8" (10MM)</v>
          </cell>
          <cell r="C2844" t="str">
            <v>UN</v>
          </cell>
          <cell r="D2844">
            <v>6.47</v>
          </cell>
        </row>
        <row r="2845">
          <cell r="A2845">
            <v>85664</v>
          </cell>
          <cell r="B2845" t="str">
            <v>UNIAO FOGO AS.CON.FERRO MACHO-FEM. DN 1/2" (15MM)</v>
          </cell>
          <cell r="C2845" t="str">
            <v>UN</v>
          </cell>
          <cell r="D2845">
            <v>6.47</v>
          </cell>
        </row>
        <row r="2846">
          <cell r="A2846">
            <v>85665</v>
          </cell>
          <cell r="B2846" t="str">
            <v>UNIAO F0G0 AS.CON.FERRO MACHO-FEM. DN 3/4" (20MM)</v>
          </cell>
          <cell r="C2846" t="str">
            <v>UN</v>
          </cell>
          <cell r="D2846">
            <v>7.45</v>
          </cell>
        </row>
        <row r="2847">
          <cell r="A2847">
            <v>85666</v>
          </cell>
          <cell r="B2847" t="str">
            <v>UNIAO F0G0 AS.CON.FERRO MACHO-FEMEA DN 1" (25MM)</v>
          </cell>
          <cell r="C2847" t="str">
            <v>UN</v>
          </cell>
          <cell r="D2847">
            <v>9.7200000000000006</v>
          </cell>
        </row>
        <row r="2848">
          <cell r="A2848">
            <v>85667</v>
          </cell>
          <cell r="B2848" t="str">
            <v>UNIAO F0G0 AS.CON.FERRO MAC.-FEM.DN 1 1/4" (32MM)</v>
          </cell>
          <cell r="C2848" t="str">
            <v>UN</v>
          </cell>
          <cell r="D2848">
            <v>13.28</v>
          </cell>
        </row>
        <row r="2849">
          <cell r="A2849">
            <v>85668</v>
          </cell>
          <cell r="B2849" t="str">
            <v>UNIAO F0G0 AS.CON.FERRO MAC.-FEM.DN 1 1/2" (40MM)</v>
          </cell>
          <cell r="C2849" t="str">
            <v>UN</v>
          </cell>
          <cell r="D2849">
            <v>16.190000000000001</v>
          </cell>
        </row>
        <row r="2850">
          <cell r="A2850">
            <v>85669</v>
          </cell>
          <cell r="B2850" t="str">
            <v>UNIAO F0G0 AS.CON.FERRO MACHO-FEMEA DN 2" (50MM)</v>
          </cell>
          <cell r="C2850" t="str">
            <v>UN</v>
          </cell>
          <cell r="D2850">
            <v>24.27</v>
          </cell>
        </row>
        <row r="2851">
          <cell r="A2851">
            <v>85670</v>
          </cell>
          <cell r="B2851" t="str">
            <v>UNIAO F0G0 AS.CON.FERRO MAC.-FEM.DN 2 1/2" (65MM)</v>
          </cell>
          <cell r="C2851" t="str">
            <v>UN</v>
          </cell>
          <cell r="D2851">
            <v>36</v>
          </cell>
        </row>
        <row r="2852">
          <cell r="A2852">
            <v>85671</v>
          </cell>
          <cell r="B2852" t="str">
            <v>UNIAO F0G0 AS.CON.FERRO MACHO-FEMEA DN 3" (80MM)</v>
          </cell>
          <cell r="C2852" t="str">
            <v>UN</v>
          </cell>
          <cell r="D2852">
            <v>49.35</v>
          </cell>
        </row>
        <row r="2853">
          <cell r="A2853">
            <v>85672</v>
          </cell>
          <cell r="B2853" t="str">
            <v>UNIAO F0G0 AS.CON.FERRO MACHO-FEMEA DN 4" (100MM)</v>
          </cell>
          <cell r="C2853" t="str">
            <v>UN</v>
          </cell>
          <cell r="D2853">
            <v>101.52</v>
          </cell>
        </row>
        <row r="2854">
          <cell r="A2854">
            <v>85678</v>
          </cell>
          <cell r="B2854" t="str">
            <v>UNIAO F0G0 C/AS.CONICO BRONZE/FERRO DN 1/4" (8MM)</v>
          </cell>
          <cell r="C2854" t="str">
            <v>UN</v>
          </cell>
          <cell r="D2854">
            <v>6.62</v>
          </cell>
        </row>
        <row r="2855">
          <cell r="A2855">
            <v>85679</v>
          </cell>
          <cell r="B2855" t="str">
            <v>UNIAO F0G0 C/AS. CON. BRONZE/FERRO DN 3/8" (10MM)</v>
          </cell>
          <cell r="C2855" t="str">
            <v>UN</v>
          </cell>
          <cell r="D2855">
            <v>6.62</v>
          </cell>
        </row>
        <row r="2856">
          <cell r="A2856">
            <v>85680</v>
          </cell>
          <cell r="B2856" t="str">
            <v>UNIAO F0G0 C/AS. CON. BRONZE/FERRO DN 1/2" (15MM)</v>
          </cell>
          <cell r="C2856" t="str">
            <v>UN</v>
          </cell>
          <cell r="D2856">
            <v>6.62</v>
          </cell>
        </row>
        <row r="2857">
          <cell r="A2857">
            <v>85681</v>
          </cell>
          <cell r="B2857" t="str">
            <v>UNIAO F0G0 C/AS. CON. BRONZE/FERRO DN 3/4" (20MM)</v>
          </cell>
          <cell r="C2857" t="str">
            <v>UN</v>
          </cell>
          <cell r="D2857">
            <v>7.47</v>
          </cell>
        </row>
        <row r="2858">
          <cell r="A2858">
            <v>85682</v>
          </cell>
          <cell r="B2858" t="str">
            <v>UNIAO F0G0 C/ AS. CON. BRONZE/FERRO DN 1" (25MM)</v>
          </cell>
          <cell r="C2858" t="str">
            <v>UN</v>
          </cell>
          <cell r="D2858">
            <v>9.8000000000000007</v>
          </cell>
        </row>
        <row r="2859">
          <cell r="A2859">
            <v>85683</v>
          </cell>
          <cell r="B2859" t="str">
            <v>UNIAO F0G0 C/AS.CON.BRONZE/FERRO DN 1 1/4" (32MM)</v>
          </cell>
          <cell r="C2859" t="str">
            <v>UN</v>
          </cell>
          <cell r="D2859">
            <v>13.56</v>
          </cell>
        </row>
        <row r="2860">
          <cell r="A2860">
            <v>85684</v>
          </cell>
          <cell r="B2860" t="str">
            <v>UNIAO F0G0 C/AS.CON.BRONZE/FERRO DN 1 1/2" (40MM)</v>
          </cell>
          <cell r="C2860" t="str">
            <v>UN</v>
          </cell>
          <cell r="D2860">
            <v>16.420000000000002</v>
          </cell>
        </row>
        <row r="2861">
          <cell r="A2861">
            <v>85685</v>
          </cell>
          <cell r="B2861" t="str">
            <v>UNIAO F0G0 C/AS. CON. BRONZE/FERRO DN 2" (50MM)</v>
          </cell>
          <cell r="C2861" t="str">
            <v>UN</v>
          </cell>
          <cell r="D2861">
            <v>25.29</v>
          </cell>
        </row>
        <row r="2862">
          <cell r="A2862">
            <v>85686</v>
          </cell>
          <cell r="B2862" t="str">
            <v>UNIAO F0G0 C/AS.CON.BRONZE/FERRO DN 2 1/2" (65MM)</v>
          </cell>
          <cell r="C2862" t="str">
            <v>UN</v>
          </cell>
          <cell r="D2862">
            <v>42.71</v>
          </cell>
        </row>
        <row r="2863">
          <cell r="A2863">
            <v>85687</v>
          </cell>
          <cell r="B2863" t="str">
            <v>UNIAO F0G0 C/AS. CON. BRONZE/FERRO DN 3" (80MM)</v>
          </cell>
          <cell r="C2863" t="str">
            <v>UN</v>
          </cell>
          <cell r="D2863">
            <v>69.5</v>
          </cell>
        </row>
        <row r="2864">
          <cell r="A2864">
            <v>85688</v>
          </cell>
          <cell r="B2864" t="str">
            <v>UNIAO F0G0 C/AS. CON. BRONZE/FERRO DN 4" (100MM)</v>
          </cell>
          <cell r="C2864" t="str">
            <v>UN</v>
          </cell>
          <cell r="D2864">
            <v>146.5</v>
          </cell>
        </row>
        <row r="2865">
          <cell r="A2865">
            <v>85694</v>
          </cell>
          <cell r="B2865" t="str">
            <v>UNIAO F0G0 AS.PL.M.-F.J.NITRIPACK DN 3/8" (10MM)</v>
          </cell>
          <cell r="C2865" t="str">
            <v>UN</v>
          </cell>
          <cell r="D2865">
            <v>3.8</v>
          </cell>
        </row>
        <row r="2866">
          <cell r="A2866">
            <v>85695</v>
          </cell>
          <cell r="B2866" t="str">
            <v>UNIAO F0G0 AS.PL.M.-F.J.NITRIPACK DN 1/2" (15MM)</v>
          </cell>
          <cell r="C2866" t="str">
            <v>UN</v>
          </cell>
          <cell r="D2866">
            <v>3.8</v>
          </cell>
        </row>
        <row r="2867">
          <cell r="A2867">
            <v>85696</v>
          </cell>
          <cell r="B2867" t="str">
            <v>UNIAO F0G0 AS.PL.M.-F.J.NITRIPACK DN 3/4" (20MM)</v>
          </cell>
          <cell r="C2867" t="str">
            <v>UN</v>
          </cell>
          <cell r="D2867">
            <v>4.71</v>
          </cell>
        </row>
        <row r="2868">
          <cell r="A2868">
            <v>85697</v>
          </cell>
          <cell r="B2868" t="str">
            <v>UNIAO F0G0 AS.PL.M.-F.J.NITRIPACK DN 1" (25MM)</v>
          </cell>
          <cell r="C2868" t="str">
            <v>UN</v>
          </cell>
          <cell r="D2868">
            <v>5.67</v>
          </cell>
        </row>
        <row r="2869">
          <cell r="A2869">
            <v>85698</v>
          </cell>
          <cell r="B2869" t="str">
            <v>UNIAO F0G0 AS.PL.M.-F.J.NITRIPACK DN 1 1/4" (32MM)</v>
          </cell>
          <cell r="C2869" t="str">
            <v>UN</v>
          </cell>
          <cell r="D2869">
            <v>7.57</v>
          </cell>
        </row>
        <row r="2870">
          <cell r="A2870">
            <v>85699</v>
          </cell>
          <cell r="B2870" t="str">
            <v>UNIAO F0G0 AS.PL.M.-F.J.NITRIPACK DN 1 1/2" (40MM)</v>
          </cell>
          <cell r="C2870" t="str">
            <v>UN</v>
          </cell>
          <cell r="D2870">
            <v>10.1</v>
          </cell>
        </row>
        <row r="2871">
          <cell r="A2871">
            <v>85701</v>
          </cell>
          <cell r="B2871" t="str">
            <v>UNIAO F0G0 AS.PL.M.-F.J.NITRIPACK DN 2" (50MM)</v>
          </cell>
          <cell r="C2871" t="str">
            <v>UN</v>
          </cell>
          <cell r="D2871">
            <v>14.21</v>
          </cell>
        </row>
        <row r="2872">
          <cell r="A2872">
            <v>85707</v>
          </cell>
          <cell r="B2872" t="str">
            <v>UNIAO F0G0 C/AS.CON. BRONZE/BRONZE DN 1/2" (15MM)</v>
          </cell>
          <cell r="C2872" t="str">
            <v>UN</v>
          </cell>
          <cell r="D2872">
            <v>7.28</v>
          </cell>
        </row>
        <row r="2873">
          <cell r="A2873">
            <v>85708</v>
          </cell>
          <cell r="B2873" t="str">
            <v>UNIAO F0G0 C/AS.CON. BRONZE/BRONZE DN 3/4" (20MM)</v>
          </cell>
          <cell r="C2873" t="str">
            <v>UN</v>
          </cell>
          <cell r="D2873">
            <v>8.23</v>
          </cell>
        </row>
        <row r="2874">
          <cell r="A2874">
            <v>85709</v>
          </cell>
          <cell r="B2874" t="str">
            <v>UNIAO F0G0 C/AS. CON. BRONZE/BRONZE DN 1" (25MM)</v>
          </cell>
          <cell r="C2874" t="str">
            <v>UN</v>
          </cell>
          <cell r="D2874">
            <v>10.76</v>
          </cell>
        </row>
        <row r="2875">
          <cell r="A2875">
            <v>85710</v>
          </cell>
          <cell r="B2875" t="str">
            <v>UNIAO F0G0 AS.CON.BRONZE/BRONZE DN 1 1/2" (40MM)</v>
          </cell>
          <cell r="C2875" t="str">
            <v>UN</v>
          </cell>
          <cell r="D2875">
            <v>18.05</v>
          </cell>
        </row>
        <row r="2876">
          <cell r="A2876">
            <v>85711</v>
          </cell>
          <cell r="B2876" t="str">
            <v>UNIAO F0G0 C/AS. CON. BRONZE/BRONZE DN 2" (50MM)</v>
          </cell>
          <cell r="C2876" t="str">
            <v>UN</v>
          </cell>
          <cell r="D2876">
            <v>27.83</v>
          </cell>
        </row>
        <row r="2877">
          <cell r="A2877">
            <v>85717</v>
          </cell>
          <cell r="B2877" t="str">
            <v>UNIAO F0G0 C/COT. AS. CONICO FERRO DN 1/4" (8MM)</v>
          </cell>
          <cell r="C2877" t="str">
            <v>UN</v>
          </cell>
          <cell r="D2877">
            <v>6.89</v>
          </cell>
        </row>
        <row r="2878">
          <cell r="A2878">
            <v>85718</v>
          </cell>
          <cell r="B2878" t="str">
            <v>UNIAO F0G0 C/COT. AS. CONICO FERRO DN 3/8" (10MM)</v>
          </cell>
          <cell r="C2878" t="str">
            <v>UN</v>
          </cell>
          <cell r="D2878">
            <v>6.89</v>
          </cell>
        </row>
        <row r="2879">
          <cell r="A2879">
            <v>85719</v>
          </cell>
          <cell r="B2879" t="str">
            <v>UNIAO F0G0 C/COT. AS. CONICO FERRO DN 1/2" (15MM)</v>
          </cell>
          <cell r="C2879" t="str">
            <v>UN</v>
          </cell>
          <cell r="D2879">
            <v>6.89</v>
          </cell>
        </row>
        <row r="2880">
          <cell r="A2880">
            <v>85720</v>
          </cell>
          <cell r="B2880" t="str">
            <v>UNIAO F0G0 C/COT. AS. CONICO FERRO DN 3/4" (20MM)</v>
          </cell>
          <cell r="C2880" t="str">
            <v>UN</v>
          </cell>
          <cell r="D2880">
            <v>8.27</v>
          </cell>
        </row>
        <row r="2881">
          <cell r="A2881">
            <v>85721</v>
          </cell>
          <cell r="B2881" t="str">
            <v>UNIAO F0G0 C/COT. AS. CONICO FERRO DN 1" (25MM)</v>
          </cell>
          <cell r="C2881" t="str">
            <v>UN</v>
          </cell>
          <cell r="D2881">
            <v>11.24</v>
          </cell>
        </row>
        <row r="2882">
          <cell r="A2882">
            <v>85722</v>
          </cell>
          <cell r="B2882" t="str">
            <v>UNIAO F0G0 C/COT.AS.CONICO FERRO DN 1 1/4" (32MM)</v>
          </cell>
          <cell r="C2882" t="str">
            <v>UN</v>
          </cell>
          <cell r="D2882">
            <v>14.7</v>
          </cell>
        </row>
        <row r="2883">
          <cell r="A2883">
            <v>85723</v>
          </cell>
          <cell r="B2883" t="str">
            <v>UNIAO F0G0 C/COT.AS.CONICO FERRO DN 1 1/2" (40MM)</v>
          </cell>
          <cell r="C2883" t="str">
            <v>UN</v>
          </cell>
          <cell r="D2883">
            <v>18.93</v>
          </cell>
        </row>
        <row r="2884">
          <cell r="A2884">
            <v>85724</v>
          </cell>
          <cell r="B2884" t="str">
            <v>UNIAO F0G0 C/COT. AS. CONICO FERRO DN 2" (50MM)</v>
          </cell>
          <cell r="C2884" t="str">
            <v>UN</v>
          </cell>
          <cell r="D2884">
            <v>26.41</v>
          </cell>
        </row>
        <row r="2885">
          <cell r="A2885">
            <v>85725</v>
          </cell>
          <cell r="B2885" t="str">
            <v>UNIAO F0G0 C/COT.AS.CONICO FERRO DN 2 1/2" (65MM)</v>
          </cell>
          <cell r="C2885" t="str">
            <v>UN</v>
          </cell>
          <cell r="D2885">
            <v>36.15</v>
          </cell>
        </row>
        <row r="2886">
          <cell r="A2886">
            <v>85726</v>
          </cell>
          <cell r="B2886" t="str">
            <v>UNIAO F0G0 C/COT. AS. CONICO FERRO DN 3" (80MM)</v>
          </cell>
          <cell r="C2886" t="str">
            <v>UN</v>
          </cell>
          <cell r="D2886">
            <v>47.82</v>
          </cell>
        </row>
        <row r="2887">
          <cell r="A2887">
            <v>85732</v>
          </cell>
          <cell r="B2887" t="str">
            <v>UNIAO F0G0 COT.AS.CON.F.MACHO-FEMEA DN 1/4" (8MM)</v>
          </cell>
          <cell r="C2887" t="str">
            <v>UN</v>
          </cell>
          <cell r="D2887">
            <v>7.34</v>
          </cell>
        </row>
        <row r="2888">
          <cell r="A2888">
            <v>85733</v>
          </cell>
          <cell r="B2888" t="str">
            <v>UNIAO F0G0 COT.AS.CON.F.MAC.-FEMEA DN 3/8" (10MM)</v>
          </cell>
          <cell r="C2888" t="str">
            <v>UN</v>
          </cell>
          <cell r="D2888">
            <v>7.34</v>
          </cell>
        </row>
        <row r="2889">
          <cell r="A2889">
            <v>85734</v>
          </cell>
          <cell r="B2889" t="str">
            <v>UNIAO F0G0 COT.AS.CON.F.MAC.-FEMEA DN 1/2" (15MM)</v>
          </cell>
          <cell r="C2889" t="str">
            <v>UN</v>
          </cell>
          <cell r="D2889">
            <v>7.34</v>
          </cell>
        </row>
        <row r="2890">
          <cell r="A2890">
            <v>85735</v>
          </cell>
          <cell r="B2890" t="str">
            <v>UNIAO F0G0 COT.AS.CON.F.MAC.-FEMEA DN 3/4" (20MM)</v>
          </cell>
          <cell r="C2890" t="str">
            <v>UN</v>
          </cell>
          <cell r="D2890">
            <v>9.17</v>
          </cell>
        </row>
        <row r="2891">
          <cell r="A2891">
            <v>85736</v>
          </cell>
          <cell r="B2891" t="str">
            <v>UNIAO F0G0 COT.AS.CON.F.MACHO-FEMEA DN 1" (25MM)</v>
          </cell>
          <cell r="C2891" t="str">
            <v>UN</v>
          </cell>
          <cell r="D2891">
            <v>12.39</v>
          </cell>
        </row>
        <row r="2892">
          <cell r="A2892">
            <v>85737</v>
          </cell>
          <cell r="B2892" t="str">
            <v>UNIAO F0G0 COT.AS.CON.F.MAC.-FEM.DN 1 1/4" (32MM)</v>
          </cell>
          <cell r="C2892" t="str">
            <v>UN</v>
          </cell>
          <cell r="D2892">
            <v>16.760000000000002</v>
          </cell>
        </row>
        <row r="2893">
          <cell r="A2893">
            <v>85738</v>
          </cell>
          <cell r="B2893" t="str">
            <v>UNIAO F0G0 COT.AS.CON.F.MAC.-FEM.DN 1 1/2" (40MM)</v>
          </cell>
          <cell r="C2893" t="str">
            <v>UN</v>
          </cell>
          <cell r="D2893">
            <v>21.58</v>
          </cell>
        </row>
        <row r="2894">
          <cell r="A2894">
            <v>85739</v>
          </cell>
          <cell r="B2894" t="str">
            <v>UNIAO F0G0 COT.AS.CON.F.MACHO-FEMEA DN 2" (50MM)</v>
          </cell>
          <cell r="C2894" t="str">
            <v>UN</v>
          </cell>
          <cell r="D2894">
            <v>29.38</v>
          </cell>
        </row>
        <row r="2895">
          <cell r="A2895">
            <v>85740</v>
          </cell>
          <cell r="B2895" t="str">
            <v>UNIAO F0G0 COT.AS.CON.F.MAC.-FEM.DN 2 1/2" (65MM)</v>
          </cell>
          <cell r="C2895" t="str">
            <v>UN</v>
          </cell>
          <cell r="D2895">
            <v>36.51</v>
          </cell>
        </row>
        <row r="2896">
          <cell r="A2896">
            <v>85741</v>
          </cell>
          <cell r="B2896" t="str">
            <v>UNIAO F0G0 COT.AS.CON.F.MACHO-FEMEA DN 3" (80MM)</v>
          </cell>
          <cell r="C2896" t="str">
            <v>UN</v>
          </cell>
          <cell r="D2896">
            <v>49.28</v>
          </cell>
        </row>
        <row r="2897">
          <cell r="A2897">
            <v>85747</v>
          </cell>
          <cell r="B2897" t="str">
            <v>FLANGE F0G0 P/ CAIXA D'AGUA DN 1/2" (15MM)</v>
          </cell>
          <cell r="C2897" t="str">
            <v>UN</v>
          </cell>
          <cell r="D2897">
            <v>3.71</v>
          </cell>
        </row>
        <row r="2898">
          <cell r="A2898">
            <v>85748</v>
          </cell>
          <cell r="B2898" t="str">
            <v>FLANGE F0G0 P/ CAIXA D'AGUA DN 3/4" (20MM)</v>
          </cell>
          <cell r="C2898" t="str">
            <v>UN</v>
          </cell>
          <cell r="D2898">
            <v>4.28</v>
          </cell>
        </row>
        <row r="2899">
          <cell r="A2899">
            <v>85749</v>
          </cell>
          <cell r="B2899" t="str">
            <v>FLANGE F0G0 P/ CAIXA D'AGUA DN 1" (25MM)</v>
          </cell>
          <cell r="C2899" t="str">
            <v>UN</v>
          </cell>
          <cell r="D2899">
            <v>6.01</v>
          </cell>
        </row>
        <row r="2900">
          <cell r="A2900">
            <v>85750</v>
          </cell>
          <cell r="B2900" t="str">
            <v>FLANGE F0G0 P/ CAIXA D'AGUA DN 1 1/4" (32MM)</v>
          </cell>
          <cell r="C2900" t="str">
            <v>UN</v>
          </cell>
          <cell r="D2900">
            <v>7.35</v>
          </cell>
        </row>
        <row r="2901">
          <cell r="A2901">
            <v>85751</v>
          </cell>
          <cell r="B2901" t="str">
            <v>FLANGE F0G0 P/ CAIXA D'AGUA DN 1 1/2" (40MM)</v>
          </cell>
          <cell r="C2901" t="str">
            <v>UN</v>
          </cell>
          <cell r="D2901">
            <v>8.49</v>
          </cell>
        </row>
        <row r="2902">
          <cell r="A2902">
            <v>85757</v>
          </cell>
          <cell r="B2902" t="str">
            <v>ADAPT. F0G0 P/CX.D'AGUA CONC.150MM DN 2" (50MM)</v>
          </cell>
          <cell r="C2902" t="str">
            <v>UN</v>
          </cell>
          <cell r="D2902">
            <v>6.84</v>
          </cell>
        </row>
        <row r="2903">
          <cell r="A2903">
            <v>85758</v>
          </cell>
          <cell r="B2903" t="str">
            <v>ADAPT.F0G0 P/CX.D'AGUA CONC.150MM DN 2 1/2" (65MM)</v>
          </cell>
          <cell r="C2903" t="str">
            <v>UN</v>
          </cell>
          <cell r="D2903">
            <v>8.17</v>
          </cell>
        </row>
        <row r="2904">
          <cell r="A2904">
            <v>85759</v>
          </cell>
          <cell r="B2904" t="str">
            <v>ADAPT. F0G0 P/CX.D'AGUA CONC.150MM DN 3" (80MM)</v>
          </cell>
          <cell r="C2904" t="str">
            <v>UN</v>
          </cell>
          <cell r="D2904">
            <v>10.46</v>
          </cell>
        </row>
        <row r="2905">
          <cell r="A2905">
            <v>85760</v>
          </cell>
          <cell r="B2905" t="str">
            <v>ADAPT. F0G0 P/CX.D'AGUA CONC.150MM DN 4" (100MM)</v>
          </cell>
          <cell r="C2905" t="str">
            <v>UN</v>
          </cell>
          <cell r="D2905">
            <v>18.489999999999998</v>
          </cell>
        </row>
        <row r="2906">
          <cell r="A2906">
            <v>85766</v>
          </cell>
          <cell r="B2906" t="str">
            <v>ADAPT. F0G0 P/CX. D'AGUA CONC.200MM DN 2" (50MM)</v>
          </cell>
          <cell r="C2906" t="str">
            <v>UN</v>
          </cell>
          <cell r="D2906">
            <v>8.1199999999999992</v>
          </cell>
        </row>
        <row r="2907">
          <cell r="A2907">
            <v>85767</v>
          </cell>
          <cell r="B2907" t="str">
            <v>ADAPT.F0G0 P/CX.D'AGUA CONC.200MM DN 2 1/2" (65MM)</v>
          </cell>
          <cell r="C2907" t="str">
            <v>UN</v>
          </cell>
          <cell r="D2907">
            <v>11.2</v>
          </cell>
        </row>
        <row r="2908">
          <cell r="A2908">
            <v>85768</v>
          </cell>
          <cell r="B2908" t="str">
            <v>ADAPT. F0G0 P/CX.D'AGUA CONC. 200MM DN 3" (80MM)</v>
          </cell>
          <cell r="C2908" t="str">
            <v>UN</v>
          </cell>
          <cell r="D2908">
            <v>12.87</v>
          </cell>
        </row>
        <row r="2909">
          <cell r="A2909">
            <v>85769</v>
          </cell>
          <cell r="B2909" t="str">
            <v>ADAPT. F0G0 P/CX. D'AGUA CONC. DN 4" (100MM)</v>
          </cell>
          <cell r="C2909" t="str">
            <v>UN</v>
          </cell>
          <cell r="D2909">
            <v>20.77</v>
          </cell>
        </row>
        <row r="2910">
          <cell r="A2910">
            <v>85775</v>
          </cell>
          <cell r="B2910" t="str">
            <v>TUBETE F0G0 P/ HIDROMETRO DN 1/2" (15MM)</v>
          </cell>
          <cell r="C2910" t="str">
            <v>UN</v>
          </cell>
          <cell r="D2910">
            <v>2.5</v>
          </cell>
        </row>
        <row r="2911">
          <cell r="A2911">
            <v>85776</v>
          </cell>
          <cell r="B2911" t="str">
            <v>TUBETE F0G0 P/ HIDROMETRO DN 3/4" (20MM)</v>
          </cell>
          <cell r="C2911" t="str">
            <v>UN</v>
          </cell>
          <cell r="D2911">
            <v>2.85</v>
          </cell>
        </row>
        <row r="2912">
          <cell r="A2912">
            <v>85782</v>
          </cell>
          <cell r="B2912" t="str">
            <v>FLANGE F0G0 P/ HIDRANTE DN 4" (100MM)</v>
          </cell>
          <cell r="C2912" t="str">
            <v>UN</v>
          </cell>
          <cell r="D2912">
            <v>21.48</v>
          </cell>
        </row>
        <row r="2913">
          <cell r="A2913">
            <v>85783</v>
          </cell>
          <cell r="B2913" t="str">
            <v>TUBO F0G0 DN 1/2" (15MM) L= 0,10 M</v>
          </cell>
          <cell r="C2913" t="str">
            <v>UN</v>
          </cell>
          <cell r="D2913">
            <v>0.34</v>
          </cell>
        </row>
        <row r="2914">
          <cell r="A2914">
            <v>85784</v>
          </cell>
          <cell r="B2914" t="str">
            <v>TUBO F0G0 DN 1/2" (15MM) L= 0,25 M</v>
          </cell>
          <cell r="C2914" t="str">
            <v>UN</v>
          </cell>
          <cell r="D2914">
            <v>0.84</v>
          </cell>
        </row>
        <row r="2915">
          <cell r="A2915">
            <v>85785</v>
          </cell>
          <cell r="B2915" t="str">
            <v>TUBO F0G0 DN 1/2" (15MM) L= 0,50 M</v>
          </cell>
          <cell r="C2915" t="str">
            <v>UN</v>
          </cell>
          <cell r="D2915">
            <v>1.69</v>
          </cell>
        </row>
        <row r="2916">
          <cell r="A2916">
            <v>85786</v>
          </cell>
          <cell r="B2916" t="str">
            <v>TUBO F0G0 DN 1/2" (15MM) L= 0,75 M</v>
          </cell>
          <cell r="C2916" t="str">
            <v>UN</v>
          </cell>
          <cell r="D2916">
            <v>2.54</v>
          </cell>
        </row>
        <row r="2917">
          <cell r="A2917">
            <v>85787</v>
          </cell>
          <cell r="B2917" t="str">
            <v>TUBO F0G0 DN 1/2" (15MM) L= 1,00 M</v>
          </cell>
          <cell r="C2917" t="str">
            <v>UN</v>
          </cell>
          <cell r="D2917">
            <v>3.38</v>
          </cell>
        </row>
        <row r="2918">
          <cell r="A2918">
            <v>85788</v>
          </cell>
          <cell r="B2918" t="str">
            <v>TUBO F0G0 DN 1/2" (15MM) L= 1,25 M</v>
          </cell>
          <cell r="C2918" t="str">
            <v>UN</v>
          </cell>
          <cell r="D2918">
            <v>4.2300000000000004</v>
          </cell>
        </row>
        <row r="2919">
          <cell r="A2919">
            <v>85789</v>
          </cell>
          <cell r="B2919" t="str">
            <v>TUBO F0G0 DN 1/2" (15MM) L= 1,50 M</v>
          </cell>
          <cell r="C2919" t="str">
            <v>UN</v>
          </cell>
          <cell r="D2919">
            <v>5.07</v>
          </cell>
        </row>
        <row r="2920">
          <cell r="A2920">
            <v>85790</v>
          </cell>
          <cell r="B2920" t="str">
            <v>TUBO F0G0 DN 1/2" (15MM) L= 1,75 M</v>
          </cell>
          <cell r="C2920" t="str">
            <v>UN</v>
          </cell>
          <cell r="D2920">
            <v>5.93</v>
          </cell>
        </row>
        <row r="2921">
          <cell r="A2921">
            <v>85791</v>
          </cell>
          <cell r="B2921" t="str">
            <v>TUBO F0G0 DN 1/2" (15MM) L= 2,00 M</v>
          </cell>
          <cell r="C2921" t="str">
            <v>UN</v>
          </cell>
          <cell r="D2921">
            <v>6.77</v>
          </cell>
        </row>
        <row r="2922">
          <cell r="A2922">
            <v>85792</v>
          </cell>
          <cell r="B2922" t="str">
            <v>TUBO F0G0 DN 1/2" (15MM) L= 2,25 M</v>
          </cell>
          <cell r="C2922" t="str">
            <v>UN</v>
          </cell>
          <cell r="D2922">
            <v>7.61</v>
          </cell>
        </row>
        <row r="2923">
          <cell r="A2923">
            <v>85793</v>
          </cell>
          <cell r="B2923" t="str">
            <v>TUBO F0G0 DN 1/2" (15MM) L= 2,50 M</v>
          </cell>
          <cell r="C2923" t="str">
            <v>UN</v>
          </cell>
          <cell r="D2923">
            <v>8.4700000000000006</v>
          </cell>
        </row>
        <row r="2924">
          <cell r="A2924">
            <v>85794</v>
          </cell>
          <cell r="B2924" t="str">
            <v>TUBO F0G0 DN 1/2" (15MM) L= 2,75 M</v>
          </cell>
          <cell r="C2924" t="str">
            <v>UN</v>
          </cell>
          <cell r="D2924">
            <v>9.32</v>
          </cell>
        </row>
        <row r="2925">
          <cell r="A2925">
            <v>85795</v>
          </cell>
          <cell r="B2925" t="str">
            <v>TUBO F0G0 DN 1/2" (15MM) L= 3,00 M</v>
          </cell>
          <cell r="C2925" t="str">
            <v>UN</v>
          </cell>
          <cell r="D2925">
            <v>10.16</v>
          </cell>
        </row>
        <row r="2926">
          <cell r="A2926">
            <v>85796</v>
          </cell>
          <cell r="B2926" t="str">
            <v>TUBO F0G0 DN 3/4" (20MM) L= 0,10 M</v>
          </cell>
          <cell r="C2926" t="str">
            <v>UN</v>
          </cell>
          <cell r="D2926">
            <v>0.44</v>
          </cell>
        </row>
        <row r="2927">
          <cell r="A2927">
            <v>85797</v>
          </cell>
          <cell r="B2927" t="str">
            <v>TUBO F0G0 DN 3/4" (20MM) L= 0,25 M</v>
          </cell>
          <cell r="C2927" t="str">
            <v>UN</v>
          </cell>
          <cell r="D2927">
            <v>1.08</v>
          </cell>
        </row>
        <row r="2928">
          <cell r="A2928">
            <v>85798</v>
          </cell>
          <cell r="B2928" t="str">
            <v>TUBO F0G0 DN 3/4" (20MM) L= 0,50 M</v>
          </cell>
          <cell r="C2928" t="str">
            <v>UN</v>
          </cell>
          <cell r="D2928">
            <v>2.1800000000000002</v>
          </cell>
        </row>
        <row r="2929">
          <cell r="A2929">
            <v>85799</v>
          </cell>
          <cell r="B2929" t="str">
            <v>TUBO F0G0 DN 3/4" (20MM) L= 0,75 M</v>
          </cell>
          <cell r="C2929" t="str">
            <v>UN</v>
          </cell>
          <cell r="D2929">
            <v>3.26</v>
          </cell>
        </row>
        <row r="2930">
          <cell r="A2930">
            <v>85801</v>
          </cell>
          <cell r="B2930" t="str">
            <v>TUBO F0G0 DN 3/4" (20MM) L= 1,00 M</v>
          </cell>
          <cell r="C2930" t="str">
            <v>UN</v>
          </cell>
          <cell r="D2930">
            <v>4.3499999999999996</v>
          </cell>
        </row>
        <row r="2931">
          <cell r="A2931">
            <v>85802</v>
          </cell>
          <cell r="B2931" t="str">
            <v>TUBO F0G0 DN 3/4" (20MM) L= 1,25 M</v>
          </cell>
          <cell r="C2931" t="str">
            <v>UN</v>
          </cell>
          <cell r="D2931">
            <v>5.43</v>
          </cell>
        </row>
        <row r="2932">
          <cell r="A2932">
            <v>85803</v>
          </cell>
          <cell r="B2932" t="str">
            <v>TUBO F0G0 DN 3/4" (20MM) L= 1,50 M</v>
          </cell>
          <cell r="C2932" t="str">
            <v>UN</v>
          </cell>
          <cell r="D2932">
            <v>6.53</v>
          </cell>
        </row>
        <row r="2933">
          <cell r="A2933">
            <v>85804</v>
          </cell>
          <cell r="B2933" t="str">
            <v>TUBO F0G0 DN 3/4" (20MM) L= 1,75 M</v>
          </cell>
          <cell r="C2933" t="str">
            <v>UN</v>
          </cell>
          <cell r="D2933">
            <v>7.6</v>
          </cell>
        </row>
        <row r="2934">
          <cell r="A2934">
            <v>85805</v>
          </cell>
          <cell r="B2934" t="str">
            <v>TUBO F0G0 DN 3/4" (20MM) L= 2,00 M</v>
          </cell>
          <cell r="C2934" t="str">
            <v>UN</v>
          </cell>
          <cell r="D2934">
            <v>8.69</v>
          </cell>
        </row>
        <row r="2935">
          <cell r="A2935">
            <v>85806</v>
          </cell>
          <cell r="B2935" t="str">
            <v>TUBO F0G0 DN 3/4" (20MM) L= 2,25 M</v>
          </cell>
          <cell r="C2935" t="str">
            <v>UN</v>
          </cell>
          <cell r="D2935">
            <v>9.7799999999999994</v>
          </cell>
        </row>
        <row r="2936">
          <cell r="A2936">
            <v>85807</v>
          </cell>
          <cell r="B2936" t="str">
            <v>TUBO F0G0 DN 3/4" (20MM) L= 2,50 M</v>
          </cell>
          <cell r="C2936" t="str">
            <v>UN</v>
          </cell>
          <cell r="D2936">
            <v>10.87</v>
          </cell>
        </row>
        <row r="2937">
          <cell r="A2937">
            <v>85808</v>
          </cell>
          <cell r="B2937" t="str">
            <v>TUBO F0G0 DN 3/4" (20MM) L= 2,75 M</v>
          </cell>
          <cell r="C2937" t="str">
            <v>UN</v>
          </cell>
          <cell r="D2937">
            <v>11.95</v>
          </cell>
        </row>
        <row r="2938">
          <cell r="A2938">
            <v>85809</v>
          </cell>
          <cell r="B2938" t="str">
            <v>TUBO F0G0 DN 3/4" (20MM) L= 3,00 M</v>
          </cell>
          <cell r="C2938" t="str">
            <v>UN</v>
          </cell>
          <cell r="D2938">
            <v>13.04</v>
          </cell>
        </row>
        <row r="2939">
          <cell r="A2939">
            <v>85810</v>
          </cell>
          <cell r="B2939" t="str">
            <v>TUBO F0G0 DN 1" (25MM) L= 0,10 M</v>
          </cell>
          <cell r="C2939" t="str">
            <v>UN</v>
          </cell>
          <cell r="D2939">
            <v>0.61</v>
          </cell>
        </row>
        <row r="2940">
          <cell r="A2940">
            <v>85811</v>
          </cell>
          <cell r="B2940" t="str">
            <v>TUBO F0G0 DN 1" (25MM) L= 0,25 M</v>
          </cell>
          <cell r="C2940" t="str">
            <v>UN</v>
          </cell>
          <cell r="D2940">
            <v>1.54</v>
          </cell>
        </row>
        <row r="2941">
          <cell r="A2941">
            <v>85812</v>
          </cell>
          <cell r="B2941" t="str">
            <v>TUBO F0G0 DN 1" (25MM) L= 0,50 M</v>
          </cell>
          <cell r="C2941" t="str">
            <v>UN</v>
          </cell>
          <cell r="D2941">
            <v>3.07</v>
          </cell>
        </row>
        <row r="2942">
          <cell r="A2942">
            <v>85813</v>
          </cell>
          <cell r="B2942" t="str">
            <v>TUBO F0G0 DN 1" (25MM) L= 0,75 M</v>
          </cell>
          <cell r="C2942" t="str">
            <v>UN</v>
          </cell>
          <cell r="D2942">
            <v>4.6100000000000003</v>
          </cell>
        </row>
        <row r="2943">
          <cell r="A2943">
            <v>85814</v>
          </cell>
          <cell r="B2943" t="str">
            <v>TUBO F0G0 DN 1" (25MM) L= 1,00 M</v>
          </cell>
          <cell r="C2943" t="str">
            <v>UN</v>
          </cell>
          <cell r="D2943">
            <v>6.13</v>
          </cell>
        </row>
        <row r="2944">
          <cell r="A2944">
            <v>85815</v>
          </cell>
          <cell r="B2944" t="str">
            <v>TUBO F0G0 DN 1" (25MM) L= 1,25 M</v>
          </cell>
          <cell r="C2944" t="str">
            <v>UN</v>
          </cell>
          <cell r="D2944">
            <v>7.67</v>
          </cell>
        </row>
        <row r="2945">
          <cell r="A2945">
            <v>85816</v>
          </cell>
          <cell r="B2945" t="str">
            <v>TUBO F0G0 DN 1" (25MM) L= 1,50 M</v>
          </cell>
          <cell r="C2945" t="str">
            <v>UN</v>
          </cell>
          <cell r="D2945">
            <v>9.1999999999999993</v>
          </cell>
        </row>
        <row r="2946">
          <cell r="A2946">
            <v>85817</v>
          </cell>
          <cell r="B2946" t="str">
            <v>TUBO F0G0 DN 1" (25MM) L= 1,75 M</v>
          </cell>
          <cell r="C2946" t="str">
            <v>UN</v>
          </cell>
          <cell r="D2946">
            <v>10.74</v>
          </cell>
        </row>
        <row r="2947">
          <cell r="A2947">
            <v>85818</v>
          </cell>
          <cell r="B2947" t="str">
            <v>TUBO F0G0 DN 1" (25MM) L= 2,00 M</v>
          </cell>
          <cell r="C2947" t="str">
            <v>UN</v>
          </cell>
          <cell r="D2947">
            <v>12.27</v>
          </cell>
        </row>
        <row r="2948">
          <cell r="A2948">
            <v>85819</v>
          </cell>
          <cell r="B2948" t="str">
            <v>TUBO F0G0 DN 1" (25MM) L= 2,25 M</v>
          </cell>
          <cell r="C2948" t="str">
            <v>UN</v>
          </cell>
          <cell r="D2948">
            <v>13.81</v>
          </cell>
        </row>
        <row r="2949">
          <cell r="A2949">
            <v>85820</v>
          </cell>
          <cell r="B2949" t="str">
            <v>TUBO F0G0 DN 1" (25MM) L= 2,50 M</v>
          </cell>
          <cell r="C2949" t="str">
            <v>UN</v>
          </cell>
          <cell r="D2949">
            <v>15.43</v>
          </cell>
        </row>
        <row r="2950">
          <cell r="A2950">
            <v>85821</v>
          </cell>
          <cell r="B2950" t="str">
            <v>TUBO F0G0 DN 1" (25MM) L= 2,75 M</v>
          </cell>
          <cell r="C2950" t="str">
            <v>UN</v>
          </cell>
          <cell r="D2950">
            <v>16.88</v>
          </cell>
        </row>
        <row r="2951">
          <cell r="A2951">
            <v>85822</v>
          </cell>
          <cell r="B2951" t="str">
            <v>TUBO F0G0 DN 1" (25MM) L= 3,00 M</v>
          </cell>
          <cell r="C2951" t="str">
            <v>UN</v>
          </cell>
          <cell r="D2951">
            <v>18.399999999999999</v>
          </cell>
        </row>
        <row r="2952">
          <cell r="A2952">
            <v>85823</v>
          </cell>
          <cell r="B2952" t="str">
            <v>TUBO F0G0 DN 1 1/4" (32MM) L= 0,10 M</v>
          </cell>
          <cell r="C2952" t="str">
            <v>UN</v>
          </cell>
          <cell r="D2952">
            <v>0.79</v>
          </cell>
        </row>
        <row r="2953">
          <cell r="A2953">
            <v>85824</v>
          </cell>
          <cell r="B2953" t="str">
            <v>TUBO F0G0 DN 1 1/4" (32MM) L= 0,25 M</v>
          </cell>
          <cell r="C2953" t="str">
            <v>UN</v>
          </cell>
          <cell r="D2953">
            <v>1.97</v>
          </cell>
        </row>
        <row r="2954">
          <cell r="A2954">
            <v>85825</v>
          </cell>
          <cell r="B2954" t="str">
            <v>TUBO F0G0 DN 1 1/4" (32MM) L= 0,50 M</v>
          </cell>
          <cell r="C2954" t="str">
            <v>UN</v>
          </cell>
          <cell r="D2954">
            <v>3.94</v>
          </cell>
        </row>
        <row r="2955">
          <cell r="A2955">
            <v>85826</v>
          </cell>
          <cell r="B2955" t="str">
            <v>TUBO F0G0 DN 1 1/4" (32MM) L= 0,75 M</v>
          </cell>
          <cell r="C2955" t="str">
            <v>UN</v>
          </cell>
          <cell r="D2955">
            <v>5.91</v>
          </cell>
        </row>
        <row r="2956">
          <cell r="A2956">
            <v>85827</v>
          </cell>
          <cell r="B2956" t="str">
            <v>TUBO F0G0 DN 1 1/4" (32MM) L= 1,00 M</v>
          </cell>
          <cell r="C2956" t="str">
            <v>UN</v>
          </cell>
          <cell r="D2956">
            <v>7.88</v>
          </cell>
        </row>
        <row r="2957">
          <cell r="A2957">
            <v>85828</v>
          </cell>
          <cell r="B2957" t="str">
            <v>TUBO F0G0 DN 1 1/4" (32MM) L= 1,25 M</v>
          </cell>
          <cell r="C2957" t="str">
            <v>UN</v>
          </cell>
          <cell r="D2957">
            <v>9.86</v>
          </cell>
        </row>
        <row r="2958">
          <cell r="A2958">
            <v>85829</v>
          </cell>
          <cell r="B2958" t="str">
            <v>TUBO F0G0 DN 1 1/4" (32MM) L= 1,50 M</v>
          </cell>
          <cell r="C2958" t="str">
            <v>UN</v>
          </cell>
          <cell r="D2958">
            <v>11.84</v>
          </cell>
        </row>
        <row r="2959">
          <cell r="A2959">
            <v>85830</v>
          </cell>
          <cell r="B2959" t="str">
            <v>TUBO F0G0 DN 1 1/4" (32MM) L= 1,75 M</v>
          </cell>
          <cell r="C2959" t="str">
            <v>UN</v>
          </cell>
          <cell r="D2959">
            <v>13.8</v>
          </cell>
        </row>
        <row r="2960">
          <cell r="A2960">
            <v>85831</v>
          </cell>
          <cell r="B2960" t="str">
            <v>TUBO F0G0 DN 1 1/4" (32MM) L= 2,00 M</v>
          </cell>
          <cell r="C2960" t="str">
            <v>UN</v>
          </cell>
          <cell r="D2960">
            <v>15.8</v>
          </cell>
        </row>
        <row r="2961">
          <cell r="A2961">
            <v>85832</v>
          </cell>
          <cell r="B2961" t="str">
            <v>TUBO F0G0 DN 1 1/4" (32MM) L= 2,25 M</v>
          </cell>
          <cell r="C2961" t="str">
            <v>UN</v>
          </cell>
          <cell r="D2961">
            <v>17.739999999999998</v>
          </cell>
        </row>
        <row r="2962">
          <cell r="A2962">
            <v>85833</v>
          </cell>
          <cell r="B2962" t="str">
            <v>TUBO F0G0 DN 1 1/4" (32MM) L= 2,50 M</v>
          </cell>
          <cell r="C2962" t="str">
            <v>UN</v>
          </cell>
          <cell r="D2962">
            <v>19.71</v>
          </cell>
        </row>
        <row r="2963">
          <cell r="A2963">
            <v>85834</v>
          </cell>
          <cell r="B2963" t="str">
            <v>TUBO F0G0 DN 1 1/4" (32MM) L= 2,75 M</v>
          </cell>
          <cell r="C2963" t="str">
            <v>UN</v>
          </cell>
          <cell r="D2963">
            <v>21.68</v>
          </cell>
        </row>
        <row r="2964">
          <cell r="A2964">
            <v>85835</v>
          </cell>
          <cell r="B2964" t="str">
            <v>TUBO F0G0 DN 1 1/4" (32MM) L= 3,00 M</v>
          </cell>
          <cell r="C2964" t="str">
            <v>UN</v>
          </cell>
          <cell r="D2964">
            <v>21.68</v>
          </cell>
        </row>
        <row r="2965">
          <cell r="A2965">
            <v>85836</v>
          </cell>
          <cell r="B2965" t="str">
            <v>TUBO F0G0 DN 1 1/2" (40MM) L= 0,10 M</v>
          </cell>
          <cell r="C2965" t="str">
            <v>UN</v>
          </cell>
          <cell r="D2965">
            <v>1.02</v>
          </cell>
        </row>
        <row r="2966">
          <cell r="A2966">
            <v>85837</v>
          </cell>
          <cell r="B2966" t="str">
            <v>TUBO F0G0 DN 1 1/2" (40MM) L= 0,25 M</v>
          </cell>
          <cell r="C2966" t="str">
            <v>UN</v>
          </cell>
          <cell r="D2966">
            <v>2.52</v>
          </cell>
        </row>
        <row r="2967">
          <cell r="A2967">
            <v>85838</v>
          </cell>
          <cell r="B2967" t="str">
            <v>TUBO F0G0 DN 1 1/2" (40MM) L= 0,50 M</v>
          </cell>
          <cell r="C2967" t="str">
            <v>UN</v>
          </cell>
          <cell r="D2967">
            <v>5.05</v>
          </cell>
        </row>
        <row r="2968">
          <cell r="A2968">
            <v>85839</v>
          </cell>
          <cell r="B2968" t="str">
            <v>TUBO F0G0 DN 1 1/2" (40MM) L= 0,75 M</v>
          </cell>
          <cell r="C2968" t="str">
            <v>UN</v>
          </cell>
          <cell r="D2968">
            <v>7.56</v>
          </cell>
        </row>
        <row r="2969">
          <cell r="A2969">
            <v>85840</v>
          </cell>
          <cell r="B2969" t="str">
            <v>TUBO F0G0 DN 1 1/2" (40MM) L= 1,00 M</v>
          </cell>
          <cell r="C2969" t="str">
            <v>UN</v>
          </cell>
          <cell r="D2969">
            <v>10.09</v>
          </cell>
        </row>
        <row r="2970">
          <cell r="A2970">
            <v>85841</v>
          </cell>
          <cell r="B2970" t="str">
            <v>TUBO FOG0 DN 1 1/2" (40MM) L= 1,25 M</v>
          </cell>
          <cell r="C2970" t="str">
            <v>UN</v>
          </cell>
          <cell r="D2970">
            <v>12.62</v>
          </cell>
        </row>
        <row r="2971">
          <cell r="A2971">
            <v>85842</v>
          </cell>
          <cell r="B2971" t="str">
            <v>TUBO F0G0 DN 1 1/2" (40MM) L= 1,50 M</v>
          </cell>
          <cell r="C2971" t="str">
            <v>UN</v>
          </cell>
          <cell r="D2971">
            <v>15.15</v>
          </cell>
        </row>
        <row r="2972">
          <cell r="A2972">
            <v>85843</v>
          </cell>
          <cell r="B2972" t="str">
            <v>TUBO F0G0 DN 1 1/2" (40MM) L= 1,75 M</v>
          </cell>
          <cell r="C2972" t="str">
            <v>UN</v>
          </cell>
          <cell r="D2972">
            <v>18.5</v>
          </cell>
        </row>
        <row r="2973">
          <cell r="A2973">
            <v>85844</v>
          </cell>
          <cell r="B2973" t="str">
            <v>TUBO F0G0 DN 1 1/2" (40MM) L= 2,00 M</v>
          </cell>
          <cell r="C2973" t="str">
            <v>UN</v>
          </cell>
          <cell r="D2973">
            <v>20.190000000000001</v>
          </cell>
        </row>
        <row r="2974">
          <cell r="A2974">
            <v>85845</v>
          </cell>
          <cell r="B2974" t="str">
            <v>TUBO F0G0 DN 1 1/2" (40MM) L= 2,25 M</v>
          </cell>
          <cell r="C2974" t="str">
            <v>UN</v>
          </cell>
          <cell r="D2974">
            <v>22.71</v>
          </cell>
        </row>
        <row r="2975">
          <cell r="A2975">
            <v>85846</v>
          </cell>
          <cell r="B2975" t="str">
            <v>TUBO F0G0 DN 1 1/2" (40MM) L= 2,50 M</v>
          </cell>
          <cell r="C2975" t="str">
            <v>UN</v>
          </cell>
          <cell r="D2975">
            <v>25.23</v>
          </cell>
        </row>
        <row r="2976">
          <cell r="A2976">
            <v>85847</v>
          </cell>
          <cell r="B2976" t="str">
            <v>TUBO F0G0 DN 1 1/2" (40MM) L= 2,75 M</v>
          </cell>
          <cell r="C2976" t="str">
            <v>UN</v>
          </cell>
          <cell r="D2976">
            <v>27.76</v>
          </cell>
        </row>
        <row r="2977">
          <cell r="A2977">
            <v>85848</v>
          </cell>
          <cell r="B2977" t="str">
            <v>TUBO F0G0 DN 1 1/2" (40MM) L= 3,00 M</v>
          </cell>
          <cell r="C2977" t="str">
            <v>UN</v>
          </cell>
          <cell r="D2977">
            <v>30.28</v>
          </cell>
        </row>
        <row r="2978">
          <cell r="A2978">
            <v>85849</v>
          </cell>
          <cell r="B2978" t="str">
            <v>TUBO F0G0 DN 2" (50MM) L= 0,10 M</v>
          </cell>
          <cell r="C2978" t="str">
            <v>UN</v>
          </cell>
          <cell r="D2978">
            <v>1.24</v>
          </cell>
        </row>
        <row r="2979">
          <cell r="A2979">
            <v>85850</v>
          </cell>
          <cell r="B2979" t="str">
            <v>TUBO F0G0 DN 2" (50MM) L= 0,25 M</v>
          </cell>
          <cell r="C2979" t="str">
            <v>UN</v>
          </cell>
          <cell r="D2979">
            <v>3.12</v>
          </cell>
        </row>
        <row r="2980">
          <cell r="A2980">
            <v>85851</v>
          </cell>
          <cell r="B2980" t="str">
            <v>TUBO F0G0 DN 2" (50MM) L= 0,50 M</v>
          </cell>
          <cell r="C2980" t="str">
            <v>UN</v>
          </cell>
          <cell r="D2980">
            <v>6.23</v>
          </cell>
        </row>
        <row r="2981">
          <cell r="A2981">
            <v>85852</v>
          </cell>
          <cell r="B2981" t="str">
            <v>TUBO F0G0 DN 2" (50MM) L= 0,75 M</v>
          </cell>
          <cell r="C2981" t="str">
            <v>UN</v>
          </cell>
          <cell r="D2981">
            <v>9.36</v>
          </cell>
        </row>
        <row r="2982">
          <cell r="A2982">
            <v>85853</v>
          </cell>
          <cell r="B2982" t="str">
            <v>TUBO F0G0 DN 2" (50MM) L= 1,00 M</v>
          </cell>
          <cell r="C2982" t="str">
            <v>UN</v>
          </cell>
          <cell r="D2982">
            <v>12.46</v>
          </cell>
        </row>
        <row r="2983">
          <cell r="A2983">
            <v>85854</v>
          </cell>
          <cell r="B2983" t="str">
            <v>TUBO F0G0 DN 2" (50MM) L= 1,25 M</v>
          </cell>
          <cell r="C2983" t="str">
            <v>UN</v>
          </cell>
          <cell r="D2983">
            <v>15.58</v>
          </cell>
        </row>
        <row r="2984">
          <cell r="A2984">
            <v>85855</v>
          </cell>
          <cell r="B2984" t="str">
            <v>TUBO F0G0 DN 2" (50MM) L= 1,50 M</v>
          </cell>
          <cell r="C2984" t="str">
            <v>UN</v>
          </cell>
          <cell r="D2984">
            <v>18.7</v>
          </cell>
        </row>
        <row r="2985">
          <cell r="A2985">
            <v>85856</v>
          </cell>
          <cell r="B2985" t="str">
            <v>TUBO F0G0 DN 2" (50MM) L= 1,75 M</v>
          </cell>
          <cell r="C2985" t="str">
            <v>UN</v>
          </cell>
          <cell r="D2985">
            <v>21.82</v>
          </cell>
        </row>
        <row r="2986">
          <cell r="A2986">
            <v>85857</v>
          </cell>
          <cell r="B2986" t="str">
            <v>TUBO F0G0 DN 2" (50MM) L= 2,00 M</v>
          </cell>
          <cell r="C2986" t="str">
            <v>UN</v>
          </cell>
          <cell r="D2986">
            <v>24.94</v>
          </cell>
        </row>
        <row r="2987">
          <cell r="A2987">
            <v>85858</v>
          </cell>
          <cell r="B2987" t="str">
            <v>TUBO F0G0 DN 2" (50MM) L= 2,25 M</v>
          </cell>
          <cell r="C2987" t="str">
            <v>UN</v>
          </cell>
          <cell r="D2987">
            <v>28.05</v>
          </cell>
        </row>
        <row r="2988">
          <cell r="A2988">
            <v>85859</v>
          </cell>
          <cell r="B2988" t="str">
            <v>TUBO F0G0 DN 2" (50MM) L= 2,50 M</v>
          </cell>
          <cell r="C2988" t="str">
            <v>UN</v>
          </cell>
          <cell r="D2988">
            <v>31.17</v>
          </cell>
        </row>
        <row r="2989">
          <cell r="A2989">
            <v>85860</v>
          </cell>
          <cell r="B2989" t="str">
            <v>TUBO F0G0 DN 2" (50MM) L= 2,75 M</v>
          </cell>
          <cell r="C2989" t="str">
            <v>UN</v>
          </cell>
          <cell r="D2989">
            <v>34.29</v>
          </cell>
        </row>
        <row r="2990">
          <cell r="A2990">
            <v>85861</v>
          </cell>
          <cell r="B2990" t="str">
            <v>TUBO F0G0 DN 2" (50MM) L= 3,00 M</v>
          </cell>
          <cell r="C2990" t="str">
            <v>UN</v>
          </cell>
          <cell r="D2990">
            <v>37.4</v>
          </cell>
        </row>
        <row r="2991">
          <cell r="A2991">
            <v>85862</v>
          </cell>
          <cell r="B2991" t="str">
            <v>TUBO F0G0 DN 2 1/2" (65MM) L= 0,10 M</v>
          </cell>
          <cell r="C2991" t="str">
            <v>UN</v>
          </cell>
          <cell r="D2991">
            <v>1.75</v>
          </cell>
        </row>
        <row r="2992">
          <cell r="A2992">
            <v>85863</v>
          </cell>
          <cell r="B2992" t="str">
            <v>TUBO F0G0 DN 2 1/2" (65MM) L= 0,25 M</v>
          </cell>
          <cell r="C2992" t="str">
            <v>UN</v>
          </cell>
          <cell r="D2992">
            <v>4.41</v>
          </cell>
        </row>
        <row r="2993">
          <cell r="A2993">
            <v>85864</v>
          </cell>
          <cell r="B2993" t="str">
            <v>TUBO F0G0 DN 2 1/2" (65MM) L= 0,50 M</v>
          </cell>
          <cell r="C2993" t="str">
            <v>UN</v>
          </cell>
          <cell r="D2993">
            <v>8.8000000000000007</v>
          </cell>
        </row>
        <row r="2994">
          <cell r="A2994">
            <v>85865</v>
          </cell>
          <cell r="B2994" t="str">
            <v>TUBO F0G0 DN 2 1/2" (65MM) L= 0,75 M</v>
          </cell>
          <cell r="C2994" t="str">
            <v>UN</v>
          </cell>
          <cell r="D2994">
            <v>13.21</v>
          </cell>
        </row>
        <row r="2995">
          <cell r="A2995">
            <v>85866</v>
          </cell>
          <cell r="B2995" t="str">
            <v>TUBO F0G0 DN 2 1/2" (65MM) L= 1,00 M</v>
          </cell>
          <cell r="C2995" t="str">
            <v>UN</v>
          </cell>
          <cell r="D2995">
            <v>17.600000000000001</v>
          </cell>
        </row>
        <row r="2996">
          <cell r="A2996">
            <v>85867</v>
          </cell>
          <cell r="B2996" t="str">
            <v>TUBO F0G0 DN 2 1/2" (65MM) L= 1,25 M</v>
          </cell>
          <cell r="C2996" t="str">
            <v>UN</v>
          </cell>
          <cell r="D2996">
            <v>21.83</v>
          </cell>
        </row>
        <row r="2997">
          <cell r="A2997">
            <v>85868</v>
          </cell>
          <cell r="B2997" t="str">
            <v>TUBO F0G0 DN 2 1/2" (65MM) L= 1,50 M</v>
          </cell>
          <cell r="C2997" t="str">
            <v>UN</v>
          </cell>
          <cell r="D2997">
            <v>26.4</v>
          </cell>
        </row>
        <row r="2998">
          <cell r="A2998">
            <v>85869</v>
          </cell>
          <cell r="B2998" t="str">
            <v>TUBO F0G0 DN 2 1/2" (65MM) L= 1,75 M</v>
          </cell>
          <cell r="C2998" t="str">
            <v>UN</v>
          </cell>
          <cell r="D2998">
            <v>30.81</v>
          </cell>
        </row>
        <row r="2999">
          <cell r="A2999">
            <v>85870</v>
          </cell>
          <cell r="B2999" t="str">
            <v>TUBO F0G0 DN 2 1/2" (65MM) L= 2,00 M</v>
          </cell>
          <cell r="C2999" t="str">
            <v>UN</v>
          </cell>
          <cell r="D2999">
            <v>35.200000000000003</v>
          </cell>
        </row>
        <row r="3000">
          <cell r="A3000">
            <v>85871</v>
          </cell>
          <cell r="B3000" t="str">
            <v>TUBO F0G0 DN 2 1/2" (65MM) L= 2,25 M</v>
          </cell>
          <cell r="C3000" t="str">
            <v>UN</v>
          </cell>
          <cell r="D3000">
            <v>39.61</v>
          </cell>
        </row>
        <row r="3001">
          <cell r="A3001">
            <v>85872</v>
          </cell>
          <cell r="B3001" t="str">
            <v>TUBO F0G0 DN 2 1/2" (65MM) L= 2,50 M</v>
          </cell>
          <cell r="C3001" t="str">
            <v>UN</v>
          </cell>
          <cell r="D3001">
            <v>44.01</v>
          </cell>
        </row>
        <row r="3002">
          <cell r="A3002">
            <v>85873</v>
          </cell>
          <cell r="B3002" t="str">
            <v>TUBO F0G0 DN 2 1/2" (65MM) L= 2,75 M</v>
          </cell>
          <cell r="C3002" t="str">
            <v>UN</v>
          </cell>
          <cell r="D3002">
            <v>48.42</v>
          </cell>
        </row>
        <row r="3003">
          <cell r="A3003">
            <v>85874</v>
          </cell>
          <cell r="B3003" t="str">
            <v>TUBO F0G0 DN 2 1/2" (65MM) L= 3,00 M</v>
          </cell>
          <cell r="C3003" t="str">
            <v>UN</v>
          </cell>
          <cell r="D3003">
            <v>52.8</v>
          </cell>
        </row>
        <row r="3004">
          <cell r="A3004">
            <v>85875</v>
          </cell>
          <cell r="B3004" t="str">
            <v>TUBO F0G0 DN 3" (80MM) L= 0,10 M</v>
          </cell>
          <cell r="C3004" t="str">
            <v>UN</v>
          </cell>
          <cell r="D3004">
            <v>2.04</v>
          </cell>
        </row>
        <row r="3005">
          <cell r="A3005">
            <v>85876</v>
          </cell>
          <cell r="B3005" t="str">
            <v>TUBO F0G0 DN 3" (80MM) L= 0,25 M</v>
          </cell>
          <cell r="C3005" t="str">
            <v>UN</v>
          </cell>
          <cell r="D3005">
            <v>5.1100000000000003</v>
          </cell>
        </row>
        <row r="3006">
          <cell r="A3006">
            <v>85877</v>
          </cell>
          <cell r="B3006" t="str">
            <v>TUBO F0G0 DN 3' (80MM) L= 0,50 M</v>
          </cell>
          <cell r="C3006" t="str">
            <v>UN</v>
          </cell>
          <cell r="D3006">
            <v>10.24</v>
          </cell>
        </row>
        <row r="3007">
          <cell r="A3007">
            <v>85878</v>
          </cell>
          <cell r="B3007" t="str">
            <v>TUBO F0G0 DN 3" (80MM) L= 0,75 M</v>
          </cell>
          <cell r="C3007" t="str">
            <v>UN</v>
          </cell>
          <cell r="D3007">
            <v>15.35</v>
          </cell>
        </row>
        <row r="3008">
          <cell r="A3008">
            <v>85879</v>
          </cell>
          <cell r="B3008" t="str">
            <v>TUBO F0G0 DN 3" (80MM) L= 1,00 M</v>
          </cell>
          <cell r="C3008" t="str">
            <v>UN</v>
          </cell>
          <cell r="D3008">
            <v>20.47</v>
          </cell>
        </row>
        <row r="3009">
          <cell r="A3009">
            <v>85880</v>
          </cell>
          <cell r="B3009" t="str">
            <v>TUBO F0G0 DN 3" (80MM) L= 1,25 M</v>
          </cell>
          <cell r="C3009" t="str">
            <v>UN</v>
          </cell>
          <cell r="D3009">
            <v>25.59</v>
          </cell>
        </row>
        <row r="3010">
          <cell r="A3010">
            <v>85881</v>
          </cell>
          <cell r="B3010" t="str">
            <v>TUBO F0G0 DN 3" (80MM) L= 1,50 M</v>
          </cell>
          <cell r="C3010" t="str">
            <v>UN</v>
          </cell>
          <cell r="D3010">
            <v>30.71</v>
          </cell>
        </row>
        <row r="3011">
          <cell r="A3011">
            <v>85882</v>
          </cell>
          <cell r="B3011" t="str">
            <v>TUBO F0G0 DN 3" (80MM) L= 1,75 M</v>
          </cell>
          <cell r="C3011" t="str">
            <v>UN</v>
          </cell>
          <cell r="D3011">
            <v>35.83</v>
          </cell>
        </row>
        <row r="3012">
          <cell r="A3012">
            <v>85883</v>
          </cell>
          <cell r="B3012" t="str">
            <v>TUBO F0G0 DN 3" (80MM) L= 2,00 M</v>
          </cell>
          <cell r="C3012" t="str">
            <v>UN</v>
          </cell>
          <cell r="D3012">
            <v>40.96</v>
          </cell>
        </row>
        <row r="3013">
          <cell r="A3013">
            <v>85884</v>
          </cell>
          <cell r="B3013" t="str">
            <v>TUBO F0G0 DN 3" (80MM) L= 2,25 M</v>
          </cell>
          <cell r="C3013" t="str">
            <v>UN</v>
          </cell>
          <cell r="D3013">
            <v>46.07</v>
          </cell>
        </row>
        <row r="3014">
          <cell r="A3014">
            <v>85885</v>
          </cell>
          <cell r="B3014" t="str">
            <v>TUBO F0G0 DN 3" (80MM) L= 2,50 M</v>
          </cell>
          <cell r="C3014" t="str">
            <v>UN</v>
          </cell>
          <cell r="D3014">
            <v>51.19</v>
          </cell>
        </row>
        <row r="3015">
          <cell r="A3015">
            <v>85886</v>
          </cell>
          <cell r="B3015" t="str">
            <v>TUBO F0G0 DN 3" (80MM) L= 2,75 M</v>
          </cell>
          <cell r="C3015" t="str">
            <v>UN</v>
          </cell>
          <cell r="D3015">
            <v>56.31</v>
          </cell>
        </row>
        <row r="3016">
          <cell r="A3016">
            <v>85887</v>
          </cell>
          <cell r="B3016" t="str">
            <v>TUBO F0G0 DN 3" (80MM) L= 3,00 M</v>
          </cell>
          <cell r="C3016" t="str">
            <v>UN</v>
          </cell>
          <cell r="D3016">
            <v>61.43</v>
          </cell>
        </row>
        <row r="3017">
          <cell r="A3017">
            <v>85888</v>
          </cell>
          <cell r="B3017" t="str">
            <v>TUBO F0G0 DN 4" (100MM) L= 0,10 M</v>
          </cell>
          <cell r="C3017" t="str">
            <v>UN</v>
          </cell>
          <cell r="D3017">
            <v>2.92</v>
          </cell>
        </row>
        <row r="3018">
          <cell r="A3018">
            <v>85889</v>
          </cell>
          <cell r="B3018" t="str">
            <v>TUBO F0G0 DN 4" (100MM) L= 0,25 M</v>
          </cell>
          <cell r="C3018" t="str">
            <v>UN</v>
          </cell>
          <cell r="D3018">
            <v>7.29</v>
          </cell>
        </row>
        <row r="3019">
          <cell r="A3019">
            <v>85890</v>
          </cell>
          <cell r="B3019" t="str">
            <v>TUBO F0G0 DN 4" (100MM) L= 0,50 M</v>
          </cell>
          <cell r="C3019" t="str">
            <v>UN</v>
          </cell>
          <cell r="D3019">
            <v>14.6</v>
          </cell>
        </row>
        <row r="3020">
          <cell r="A3020">
            <v>85891</v>
          </cell>
          <cell r="B3020" t="str">
            <v>TUBO F0G0 DN 4" (100MM) L= 0,75 M</v>
          </cell>
          <cell r="C3020" t="str">
            <v>UN</v>
          </cell>
          <cell r="D3020">
            <v>21.89</v>
          </cell>
        </row>
        <row r="3021">
          <cell r="A3021">
            <v>85892</v>
          </cell>
          <cell r="B3021" t="str">
            <v>TUBO F0G0 DN 4" (100MM) L= 1,00 M</v>
          </cell>
          <cell r="C3021" t="str">
            <v>UN</v>
          </cell>
          <cell r="D3021">
            <v>29.18</v>
          </cell>
        </row>
        <row r="3022">
          <cell r="A3022">
            <v>85893</v>
          </cell>
          <cell r="B3022" t="str">
            <v>TUBO F0G0 DN 4" (100MM) L= 1,25 M</v>
          </cell>
          <cell r="C3022" t="str">
            <v>UN</v>
          </cell>
          <cell r="D3022">
            <v>36.479999999999997</v>
          </cell>
        </row>
        <row r="3023">
          <cell r="A3023">
            <v>85894</v>
          </cell>
          <cell r="B3023" t="str">
            <v>TUBO F0G0 DN 4" (100MM) L= 1,50 M</v>
          </cell>
          <cell r="C3023" t="str">
            <v>UN</v>
          </cell>
          <cell r="D3023">
            <v>43.78</v>
          </cell>
        </row>
        <row r="3024">
          <cell r="A3024">
            <v>85895</v>
          </cell>
          <cell r="B3024" t="str">
            <v>TUBO F0G0 DN 4" (100MM) L= 1,75 M</v>
          </cell>
          <cell r="C3024" t="str">
            <v>UN</v>
          </cell>
          <cell r="D3024">
            <v>51.07</v>
          </cell>
        </row>
        <row r="3025">
          <cell r="A3025">
            <v>85896</v>
          </cell>
          <cell r="B3025" t="str">
            <v>TUBO F0G0 DN 4" (100MM) L= 2,00 M</v>
          </cell>
          <cell r="C3025" t="str">
            <v>UN</v>
          </cell>
          <cell r="D3025">
            <v>58.37</v>
          </cell>
        </row>
        <row r="3026">
          <cell r="A3026">
            <v>85897</v>
          </cell>
          <cell r="B3026" t="str">
            <v>TUBO F0G0 DN 4" (100MM) L= 2,25 M</v>
          </cell>
          <cell r="C3026" t="str">
            <v>UN</v>
          </cell>
          <cell r="D3026">
            <v>65.66</v>
          </cell>
        </row>
        <row r="3027">
          <cell r="A3027">
            <v>85898</v>
          </cell>
          <cell r="B3027" t="str">
            <v>TUBO F0G0 DN 4" (100MM) L= 2,50 M</v>
          </cell>
          <cell r="C3027" t="str">
            <v>UN</v>
          </cell>
          <cell r="D3027">
            <v>72.959999999999994</v>
          </cell>
        </row>
        <row r="3028">
          <cell r="A3028">
            <v>85899</v>
          </cell>
          <cell r="B3028" t="str">
            <v>TUBO F0G0 DN 4" (100MM) L= 2,75 M</v>
          </cell>
          <cell r="C3028" t="str">
            <v>UN</v>
          </cell>
          <cell r="D3028">
            <v>80.25</v>
          </cell>
        </row>
        <row r="3029">
          <cell r="A3029">
            <v>85901</v>
          </cell>
          <cell r="B3029" t="str">
            <v>TUBO F0G0 DN 4" (100MM) L= 3,00 M</v>
          </cell>
          <cell r="C3029" t="str">
            <v>UN</v>
          </cell>
          <cell r="D3029">
            <v>87.55</v>
          </cell>
        </row>
        <row r="3030">
          <cell r="A3030">
            <v>85902</v>
          </cell>
          <cell r="B3030" t="str">
            <v>TUBO F0G0 DN 5" (125MM) L= 0,10 M</v>
          </cell>
          <cell r="C3030" t="str">
            <v>UN</v>
          </cell>
          <cell r="D3030">
            <v>5.65</v>
          </cell>
        </row>
        <row r="3031">
          <cell r="A3031">
            <v>85903</v>
          </cell>
          <cell r="B3031" t="str">
            <v>TUBO F0G0 DN 5" (125MM) L= 0,25 M</v>
          </cell>
          <cell r="C3031" t="str">
            <v>UN</v>
          </cell>
          <cell r="D3031">
            <v>14.13</v>
          </cell>
        </row>
        <row r="3032">
          <cell r="A3032">
            <v>85904</v>
          </cell>
          <cell r="B3032" t="str">
            <v>TUBO F0G0 DN 5" (125MM) L= 0,50 M</v>
          </cell>
          <cell r="C3032" t="str">
            <v>UN</v>
          </cell>
          <cell r="D3032">
            <v>28.26</v>
          </cell>
        </row>
        <row r="3033">
          <cell r="A3033">
            <v>85905</v>
          </cell>
          <cell r="B3033" t="str">
            <v>TUBO F0G0 DN 5" (125MM) L= 0,75 M</v>
          </cell>
          <cell r="C3033" t="str">
            <v>UN</v>
          </cell>
          <cell r="D3033">
            <v>42.38</v>
          </cell>
        </row>
        <row r="3034">
          <cell r="A3034">
            <v>85906</v>
          </cell>
          <cell r="B3034" t="str">
            <v>TUBO F0G0 DN 5" (125MM) L= 1,00 M</v>
          </cell>
          <cell r="C3034" t="str">
            <v>UN</v>
          </cell>
          <cell r="D3034">
            <v>56.51</v>
          </cell>
        </row>
        <row r="3035">
          <cell r="A3035">
            <v>85907</v>
          </cell>
          <cell r="B3035" t="str">
            <v>TUBO F0G0 DN 5" (125MM) L= 1,25 M</v>
          </cell>
          <cell r="C3035" t="str">
            <v>UN</v>
          </cell>
          <cell r="D3035">
            <v>70.64</v>
          </cell>
        </row>
        <row r="3036">
          <cell r="A3036">
            <v>85908</v>
          </cell>
          <cell r="B3036" t="str">
            <v>TUBO F0G0 DN 5" (125MM) L= 1,50 M</v>
          </cell>
          <cell r="C3036" t="str">
            <v>UN</v>
          </cell>
          <cell r="D3036">
            <v>84.77</v>
          </cell>
        </row>
        <row r="3037">
          <cell r="A3037">
            <v>85909</v>
          </cell>
          <cell r="B3037" t="str">
            <v>TUBO F0G0 DN 5" (125MM) L= 1,75 M</v>
          </cell>
          <cell r="C3037" t="str">
            <v>UN</v>
          </cell>
          <cell r="D3037">
            <v>98.9</v>
          </cell>
        </row>
        <row r="3038">
          <cell r="A3038">
            <v>85910</v>
          </cell>
          <cell r="B3038" t="str">
            <v>TUBO F0G0 DN 5" (125MM) L= 2,00 M</v>
          </cell>
          <cell r="C3038" t="str">
            <v>UN</v>
          </cell>
          <cell r="D3038">
            <v>113.02</v>
          </cell>
        </row>
        <row r="3039">
          <cell r="A3039">
            <v>85911</v>
          </cell>
          <cell r="B3039" t="str">
            <v>TUBO F0G0 DN 5" (125MM) L= 2,25 M</v>
          </cell>
          <cell r="C3039" t="str">
            <v>UN</v>
          </cell>
          <cell r="D3039">
            <v>127.15</v>
          </cell>
        </row>
        <row r="3040">
          <cell r="A3040">
            <v>85912</v>
          </cell>
          <cell r="B3040" t="str">
            <v>TUBO F0G0 DN 5" (125MM) L= 2,50 M</v>
          </cell>
          <cell r="C3040" t="str">
            <v>UN</v>
          </cell>
          <cell r="D3040">
            <v>141.28</v>
          </cell>
        </row>
        <row r="3041">
          <cell r="A3041">
            <v>85913</v>
          </cell>
          <cell r="B3041" t="str">
            <v>TUBO F0G0 DN 5" (125MM) L= 2,75 M</v>
          </cell>
          <cell r="C3041" t="str">
            <v>UN</v>
          </cell>
          <cell r="D3041">
            <v>155.41999999999999</v>
          </cell>
        </row>
        <row r="3042">
          <cell r="A3042">
            <v>85914</v>
          </cell>
          <cell r="B3042" t="str">
            <v>TUBO F0G0 DN 5" (125MM) L= 3,00 M</v>
          </cell>
          <cell r="C3042" t="str">
            <v>UN</v>
          </cell>
          <cell r="D3042">
            <v>169.55</v>
          </cell>
        </row>
        <row r="3043">
          <cell r="A3043">
            <v>85915</v>
          </cell>
          <cell r="B3043" t="str">
            <v>TUBO F0G0 DN 6" (150MM) L= 0,10 M</v>
          </cell>
          <cell r="C3043" t="str">
            <v>UN</v>
          </cell>
          <cell r="D3043">
            <v>6.7</v>
          </cell>
        </row>
        <row r="3044">
          <cell r="A3044">
            <v>85916</v>
          </cell>
          <cell r="B3044" t="str">
            <v>TUBO F0G0 DN 6" (150MM) L= 0,25 M</v>
          </cell>
          <cell r="C3044" t="str">
            <v>UN</v>
          </cell>
          <cell r="D3044">
            <v>16.75</v>
          </cell>
        </row>
        <row r="3045">
          <cell r="A3045">
            <v>85917</v>
          </cell>
          <cell r="B3045" t="str">
            <v>TUBO F0G0 DN 6" (150MM) L= 0,50 M</v>
          </cell>
          <cell r="C3045" t="str">
            <v>UN</v>
          </cell>
          <cell r="D3045">
            <v>33.51</v>
          </cell>
        </row>
        <row r="3046">
          <cell r="A3046">
            <v>85918</v>
          </cell>
          <cell r="B3046" t="str">
            <v>TUBO F0G0 DN 6" (150MM) L= 0,75 M</v>
          </cell>
          <cell r="C3046" t="str">
            <v>UN</v>
          </cell>
          <cell r="D3046">
            <v>50.26</v>
          </cell>
        </row>
        <row r="3047">
          <cell r="A3047">
            <v>85919</v>
          </cell>
          <cell r="B3047" t="str">
            <v>TUBO F0G0 DN 6" (150MM) L= 1,00 M</v>
          </cell>
          <cell r="C3047" t="str">
            <v>UN</v>
          </cell>
          <cell r="D3047">
            <v>67.010000000000005</v>
          </cell>
        </row>
        <row r="3048">
          <cell r="A3048">
            <v>85920</v>
          </cell>
          <cell r="B3048" t="str">
            <v>TUBO F0G0 DN 6" (150MM) L= 1,25 M</v>
          </cell>
          <cell r="C3048" t="str">
            <v>UN</v>
          </cell>
          <cell r="D3048">
            <v>83.77</v>
          </cell>
        </row>
        <row r="3049">
          <cell r="A3049">
            <v>85921</v>
          </cell>
          <cell r="B3049" t="str">
            <v>TUBO F0G0 DN 6" (150MM) L= 1,50 M</v>
          </cell>
          <cell r="C3049" t="str">
            <v>UN</v>
          </cell>
          <cell r="D3049">
            <v>100.52</v>
          </cell>
        </row>
        <row r="3050">
          <cell r="A3050">
            <v>85922</v>
          </cell>
          <cell r="B3050" t="str">
            <v>TUBO F0G0 DN 6" (150MM) L= 1,75 M</v>
          </cell>
          <cell r="C3050" t="str">
            <v>UN</v>
          </cell>
          <cell r="D3050">
            <v>117.28</v>
          </cell>
        </row>
        <row r="3051">
          <cell r="A3051">
            <v>85923</v>
          </cell>
          <cell r="B3051" t="str">
            <v>TUBO F0G0 DN 6" (150MM) L= 2,00 M</v>
          </cell>
          <cell r="C3051" t="str">
            <v>UN</v>
          </cell>
          <cell r="D3051">
            <v>134.02000000000001</v>
          </cell>
        </row>
        <row r="3052">
          <cell r="A3052">
            <v>85924</v>
          </cell>
          <cell r="B3052" t="str">
            <v>TUBO F0G0 DN 6" (150MM) L= 2,25 M</v>
          </cell>
          <cell r="C3052" t="str">
            <v>UN</v>
          </cell>
          <cell r="D3052">
            <v>150.78</v>
          </cell>
        </row>
        <row r="3053">
          <cell r="A3053">
            <v>85925</v>
          </cell>
          <cell r="B3053" t="str">
            <v>TUBO F0G0 DN 6" (150MM) L= 2,50 M</v>
          </cell>
          <cell r="C3053" t="str">
            <v>UN</v>
          </cell>
          <cell r="D3053">
            <v>167.53</v>
          </cell>
        </row>
        <row r="3054">
          <cell r="A3054">
            <v>85926</v>
          </cell>
          <cell r="B3054" t="str">
            <v>TUBO F0G0 DN 6" (150MM) L= 2,75 M</v>
          </cell>
          <cell r="C3054" t="str">
            <v>UN</v>
          </cell>
          <cell r="D3054">
            <v>184.29</v>
          </cell>
        </row>
        <row r="3055">
          <cell r="A3055">
            <v>85927</v>
          </cell>
          <cell r="B3055" t="str">
            <v>TUBO F0G0 DN 6" (150MM) L= 3,00 M</v>
          </cell>
          <cell r="C3055" t="str">
            <v>UN</v>
          </cell>
          <cell r="D3055">
            <v>201.03</v>
          </cell>
        </row>
        <row r="3056">
          <cell r="A3056">
            <v>85948</v>
          </cell>
          <cell r="B3056" t="str">
            <v>TORNEIRA DE BICO DE LATAO ROSCAVEL DN 1/2" (15MM)</v>
          </cell>
          <cell r="C3056" t="str">
            <v>UN</v>
          </cell>
          <cell r="D3056">
            <v>8</v>
          </cell>
        </row>
        <row r="3057">
          <cell r="A3057">
            <v>85949</v>
          </cell>
          <cell r="B3057" t="str">
            <v>VALV.SOLE.LATAO 2 VIAS NOR.FEC.ROSC.DN 3/4"(20MM)</v>
          </cell>
          <cell r="C3057" t="str">
            <v>UN</v>
          </cell>
          <cell r="D3057">
            <v>235</v>
          </cell>
        </row>
        <row r="3058">
          <cell r="A3058">
            <v>85950</v>
          </cell>
          <cell r="B3058" t="str">
            <v>REGISTRO DE GAVETA DE LATAO DN 1" (32MM)</v>
          </cell>
          <cell r="C3058" t="str">
            <v>UN</v>
          </cell>
          <cell r="D3058">
            <v>12</v>
          </cell>
        </row>
        <row r="3059">
          <cell r="A3059">
            <v>85951</v>
          </cell>
          <cell r="B3059" t="str">
            <v>REGISTRO DE GAVETA DE LATAO DN 2" (50MM)</v>
          </cell>
          <cell r="C3059" t="str">
            <v>UN</v>
          </cell>
          <cell r="D3059">
            <v>30</v>
          </cell>
        </row>
        <row r="3060">
          <cell r="A3060">
            <v>85952</v>
          </cell>
          <cell r="B3060" t="str">
            <v>REGISTRO DE GAVETA DE LATAO DN 3" (80MM)</v>
          </cell>
          <cell r="C3060" t="str">
            <v>UN</v>
          </cell>
          <cell r="D3060">
            <v>102</v>
          </cell>
        </row>
        <row r="3061">
          <cell r="A3061">
            <v>85953</v>
          </cell>
          <cell r="B3061" t="str">
            <v>REGISTRO DE GAVETA DE LATAO DN 3/4" (20 MM)</v>
          </cell>
          <cell r="C3061" t="str">
            <v>UN</v>
          </cell>
          <cell r="D3061">
            <v>9</v>
          </cell>
        </row>
        <row r="3063">
          <cell r="B3063" t="str">
            <v>86000 MATERIAL HIDRAULICO - BRONZE</v>
          </cell>
        </row>
        <row r="3065">
          <cell r="A3065">
            <v>86001</v>
          </cell>
          <cell r="B3065" t="str">
            <v>VALVULA DE GAVETA BRONZE (BRUTO) DN 1/4" (18MM)</v>
          </cell>
          <cell r="C3065" t="str">
            <v>UN</v>
          </cell>
          <cell r="D3065">
            <v>9.8699999999999992</v>
          </cell>
        </row>
        <row r="3066">
          <cell r="A3066">
            <v>86002</v>
          </cell>
          <cell r="B3066" t="str">
            <v>VALVULA DE GAVETA BRONZE (BRUTO) DN 3/8" (10MM)</v>
          </cell>
          <cell r="C3066" t="str">
            <v>UN</v>
          </cell>
          <cell r="D3066">
            <v>9.68</v>
          </cell>
        </row>
        <row r="3067">
          <cell r="A3067">
            <v>86003</v>
          </cell>
          <cell r="B3067" t="str">
            <v>VALVULA DE GAVETA BRONZE (BRUTO) DN 1/2" (15MM)</v>
          </cell>
          <cell r="C3067" t="str">
            <v>UN</v>
          </cell>
          <cell r="D3067">
            <v>6.29</v>
          </cell>
        </row>
        <row r="3068">
          <cell r="A3068">
            <v>86004</v>
          </cell>
          <cell r="B3068" t="str">
            <v>VALVULA DE GAVETA BRONZE (BRUTO) DN 3/4" (20MM)</v>
          </cell>
          <cell r="C3068" t="str">
            <v>UN</v>
          </cell>
          <cell r="D3068">
            <v>7.81</v>
          </cell>
        </row>
        <row r="3069">
          <cell r="A3069">
            <v>86005</v>
          </cell>
          <cell r="B3069" t="str">
            <v>VALVULA DE GAVETA BRONZE (BRUTO) DN 1" (25MM)</v>
          </cell>
          <cell r="C3069" t="str">
            <v>UN</v>
          </cell>
          <cell r="D3069">
            <v>10.18</v>
          </cell>
        </row>
        <row r="3070">
          <cell r="A3070">
            <v>86006</v>
          </cell>
          <cell r="B3070" t="str">
            <v>VALVULA DE GAVETA BRONZE (BRUTO) DN 1 1/4" (32MM)</v>
          </cell>
          <cell r="C3070" t="str">
            <v>UN</v>
          </cell>
          <cell r="D3070">
            <v>13.89</v>
          </cell>
        </row>
        <row r="3071">
          <cell r="A3071">
            <v>86007</v>
          </cell>
          <cell r="B3071" t="str">
            <v>VALVULA DE GAVETA BRONZE (BRUTO) DN 1 1/2" (40MM)</v>
          </cell>
          <cell r="C3071" t="str">
            <v>UN</v>
          </cell>
          <cell r="D3071">
            <v>15.76</v>
          </cell>
        </row>
        <row r="3072">
          <cell r="A3072">
            <v>86008</v>
          </cell>
          <cell r="B3072" t="str">
            <v>VALVULA DE GAVETA BRONZE (BRUTO) DN 2" (50MM)</v>
          </cell>
          <cell r="C3072" t="str">
            <v>UN</v>
          </cell>
          <cell r="D3072">
            <v>24.42</v>
          </cell>
        </row>
        <row r="3073">
          <cell r="A3073">
            <v>86009</v>
          </cell>
          <cell r="B3073" t="str">
            <v>VALVULA DE GAVETA BRONZE (BRUTO) DN 2 1/2" (65MM)</v>
          </cell>
          <cell r="C3073" t="str">
            <v>UN</v>
          </cell>
          <cell r="D3073">
            <v>44.49</v>
          </cell>
        </row>
        <row r="3074">
          <cell r="A3074">
            <v>86010</v>
          </cell>
          <cell r="B3074" t="str">
            <v>VALVULA DE GAVETA BRONZE (BRUTO) DN 3" (80MM)</v>
          </cell>
          <cell r="C3074" t="str">
            <v>UN</v>
          </cell>
          <cell r="D3074">
            <v>59.25</v>
          </cell>
        </row>
        <row r="3075">
          <cell r="A3075">
            <v>86011</v>
          </cell>
          <cell r="B3075" t="str">
            <v>VALVULA DE GAVETA BRONZE (BRUTO) DN 4" (100MM)</v>
          </cell>
          <cell r="C3075" t="str">
            <v>UN</v>
          </cell>
          <cell r="D3075">
            <v>181.95</v>
          </cell>
        </row>
        <row r="3076">
          <cell r="A3076">
            <v>86016</v>
          </cell>
          <cell r="B3076" t="str">
            <v>REG.DE PRESSAO BRONZE C/ACAB.CROM.DN 1/2" (15MM)</v>
          </cell>
          <cell r="C3076" t="str">
            <v>UN</v>
          </cell>
          <cell r="D3076">
            <v>23.25</v>
          </cell>
        </row>
        <row r="3077">
          <cell r="A3077">
            <v>86017</v>
          </cell>
          <cell r="B3077" t="str">
            <v>REG. DE PRESSAO BRONZE C/ACAB.CROM.DN 3/4" (20MM)</v>
          </cell>
          <cell r="C3077" t="str">
            <v>UN</v>
          </cell>
          <cell r="D3077">
            <v>31</v>
          </cell>
        </row>
        <row r="3078">
          <cell r="A3078">
            <v>86018</v>
          </cell>
          <cell r="B3078" t="str">
            <v>REG. DE PRESSAO BRONZE C/ACAB. CROM. DN 1" (25MM)</v>
          </cell>
          <cell r="C3078" t="str">
            <v>UN</v>
          </cell>
          <cell r="D3078">
            <v>38.75</v>
          </cell>
        </row>
        <row r="3079">
          <cell r="A3079">
            <v>86024</v>
          </cell>
          <cell r="B3079" t="str">
            <v>VALV.RET.H.BRONZE ROSCA 150 TP.ROSC.DN 1/4" (8MM)</v>
          </cell>
          <cell r="C3079" t="str">
            <v>UN</v>
          </cell>
          <cell r="D3079">
            <v>14.32</v>
          </cell>
        </row>
        <row r="3080">
          <cell r="A3080">
            <v>86030</v>
          </cell>
          <cell r="B3080" t="str">
            <v>VALV.RET.H.BRONZE ROSCA 150 TP.ROSC.DN 3/8" (10MM)</v>
          </cell>
          <cell r="C3080" t="str">
            <v>UN</v>
          </cell>
          <cell r="D3080">
            <v>15.65</v>
          </cell>
        </row>
        <row r="3081">
          <cell r="A3081">
            <v>86031</v>
          </cell>
          <cell r="B3081" t="str">
            <v>VALV.RET.H.BRONZE ROSCA 150 TP.ROSC.DN 1/2" (15MM)</v>
          </cell>
          <cell r="C3081" t="str">
            <v>UN</v>
          </cell>
          <cell r="D3081">
            <v>20.13</v>
          </cell>
        </row>
        <row r="3082">
          <cell r="A3082">
            <v>86032</v>
          </cell>
          <cell r="B3082" t="str">
            <v>VALV.RET.H.BRONZE ROSCA 150 TP.ROSC.DN 3/4" (20MM)</v>
          </cell>
          <cell r="C3082" t="str">
            <v>UN</v>
          </cell>
          <cell r="D3082">
            <v>24.07</v>
          </cell>
        </row>
        <row r="3083">
          <cell r="A3083">
            <v>86033</v>
          </cell>
          <cell r="B3083" t="str">
            <v>VALV.RET.H.BRONZE ROSCA 150 TP.ROSC.DN 1" (25MM)</v>
          </cell>
          <cell r="C3083" t="str">
            <v>UN</v>
          </cell>
          <cell r="D3083">
            <v>26.59</v>
          </cell>
        </row>
        <row r="3084">
          <cell r="A3084">
            <v>86034</v>
          </cell>
          <cell r="B3084" t="str">
            <v>VALV.RET.H.BZ.ROSCA 150 TP.ROSC.DN 1 1/4" (32MM)</v>
          </cell>
          <cell r="C3084" t="str">
            <v>UN</v>
          </cell>
          <cell r="D3084">
            <v>40.53</v>
          </cell>
        </row>
        <row r="3085">
          <cell r="A3085">
            <v>86035</v>
          </cell>
          <cell r="B3085" t="str">
            <v>VALV.RET.H.BZ.ROSCA 150 TP.ROSC.DN 1 1/2" (40MM)</v>
          </cell>
          <cell r="C3085" t="str">
            <v>UN</v>
          </cell>
          <cell r="D3085">
            <v>49.61</v>
          </cell>
        </row>
        <row r="3086">
          <cell r="A3086">
            <v>86036</v>
          </cell>
          <cell r="B3086" t="str">
            <v>VALV.RET.H.BRONZE ROSCA 150 TP.ROSC.DN 2" (50MM)</v>
          </cell>
          <cell r="C3086" t="str">
            <v>UN</v>
          </cell>
          <cell r="D3086">
            <v>73.900000000000006</v>
          </cell>
        </row>
        <row r="3087">
          <cell r="A3087">
            <v>86037</v>
          </cell>
          <cell r="B3087" t="str">
            <v>VALV.RET.H.BZ.ROSCA 150 TP.ROSC.DN 2 1/2" (65MM)</v>
          </cell>
          <cell r="C3087" t="str">
            <v>UN</v>
          </cell>
          <cell r="D3087">
            <v>113.81</v>
          </cell>
        </row>
        <row r="3088">
          <cell r="A3088">
            <v>86038</v>
          </cell>
          <cell r="B3088" t="str">
            <v>VALV.RET.H.BRONZE ROSCA 150 TP.ROSC.DN 3" (80MM)</v>
          </cell>
          <cell r="C3088" t="str">
            <v>UN</v>
          </cell>
          <cell r="D3088">
            <v>183.35</v>
          </cell>
        </row>
        <row r="3089">
          <cell r="A3089">
            <v>86044</v>
          </cell>
          <cell r="B3089" t="str">
            <v>VALV.GAV.BZ.ROSCA 125 FEC.RAP.D.CONV.DN 1/2"(15MM)</v>
          </cell>
          <cell r="C3089" t="str">
            <v>UN</v>
          </cell>
          <cell r="D3089">
            <v>24.6</v>
          </cell>
        </row>
        <row r="3090">
          <cell r="A3090">
            <v>86050</v>
          </cell>
          <cell r="B3090" t="str">
            <v>VALV.GAV.BZ.ROSCA 125 FEC.RAP.D.CONV.DN 3/4"(20MM)</v>
          </cell>
          <cell r="C3090" t="str">
            <v>UN</v>
          </cell>
          <cell r="D3090">
            <v>27.18</v>
          </cell>
        </row>
        <row r="3091">
          <cell r="A3091">
            <v>86051</v>
          </cell>
          <cell r="B3091" t="str">
            <v>VALV.GAV.BZ.ROSCA 125 FEC.RAP.D.CONV.DN 1" (25MM)</v>
          </cell>
          <cell r="C3091" t="str">
            <v>UN</v>
          </cell>
          <cell r="D3091">
            <v>30.37</v>
          </cell>
        </row>
        <row r="3092">
          <cell r="A3092">
            <v>86052</v>
          </cell>
          <cell r="B3092" t="str">
            <v>VALV.GAV.BZ.RC.125 FEC.RAP.D.CONV.DN 1 1/4" (25MM)</v>
          </cell>
          <cell r="C3092" t="str">
            <v>UN</v>
          </cell>
          <cell r="D3092">
            <v>38.24</v>
          </cell>
        </row>
        <row r="3093">
          <cell r="A3093">
            <v>86053</v>
          </cell>
          <cell r="B3093" t="str">
            <v>VALV.GAV.BZ.RC.125 FEC.RAP.D.CONV.DN 1 1/2" (40MM)</v>
          </cell>
          <cell r="C3093" t="str">
            <v>UN</v>
          </cell>
          <cell r="D3093">
            <v>48.79</v>
          </cell>
        </row>
        <row r="3094">
          <cell r="A3094">
            <v>86054</v>
          </cell>
          <cell r="B3094" t="str">
            <v>VALV.GAV.BZ.ROSCA 125 FEC.D.RAP.CONV.DN 2" (50MM)</v>
          </cell>
          <cell r="C3094" t="str">
            <v>UN</v>
          </cell>
          <cell r="D3094">
            <v>64.61</v>
          </cell>
        </row>
        <row r="3095">
          <cell r="A3095">
            <v>86055</v>
          </cell>
          <cell r="B3095" t="str">
            <v>VALV.GAV.BZ.RC.125 FEC.RAP.D.CONV.DN 2 1/2" (65MM)</v>
          </cell>
          <cell r="C3095" t="str">
            <v>UN</v>
          </cell>
          <cell r="D3095">
            <v>91.57</v>
          </cell>
        </row>
        <row r="3096">
          <cell r="A3096">
            <v>86056</v>
          </cell>
          <cell r="B3096" t="str">
            <v>VALV.GAV.BZ.ROSCA 125 FEC.RAP.D.CONV.DN 3" (80MM)</v>
          </cell>
          <cell r="C3096" t="str">
            <v>UN</v>
          </cell>
          <cell r="D3096">
            <v>101.73</v>
          </cell>
        </row>
        <row r="3097">
          <cell r="A3097">
            <v>86057</v>
          </cell>
          <cell r="B3097" t="str">
            <v>VALV.GAV.BZ.ROSCA 125 FEC.RAP.D.CONV.DN 4" (100MM)</v>
          </cell>
          <cell r="C3097" t="str">
            <v>UN</v>
          </cell>
          <cell r="D3097">
            <v>209.73</v>
          </cell>
        </row>
        <row r="3098">
          <cell r="A3098">
            <v>86062</v>
          </cell>
          <cell r="B3098" t="str">
            <v>VALVULA RETENCAO C/PORT. BRONZE ROSC.DN 2" (50MM)</v>
          </cell>
          <cell r="C3098" t="str">
            <v>UN</v>
          </cell>
          <cell r="D3098">
            <v>55</v>
          </cell>
        </row>
        <row r="3099">
          <cell r="A3099">
            <v>86063</v>
          </cell>
          <cell r="B3099" t="str">
            <v>VALVULA RETENCAO C/PORT. BRONZE ROSC.DN 3" (80MM)</v>
          </cell>
          <cell r="C3099" t="str">
            <v>UN</v>
          </cell>
          <cell r="D3099">
            <v>98</v>
          </cell>
        </row>
        <row r="3100">
          <cell r="A3100">
            <v>86068</v>
          </cell>
          <cell r="B3100" t="str">
            <v>VALVULA AGULHA BRONZE ROSCAVEL DN 3/4" (20MM)</v>
          </cell>
          <cell r="C3100" t="str">
            <v>UN</v>
          </cell>
          <cell r="D3100">
            <v>27</v>
          </cell>
        </row>
        <row r="3102">
          <cell r="B3102" t="str">
            <v>86100 MATERIAL HIDRAULICO - CONCRETO</v>
          </cell>
        </row>
        <row r="3104">
          <cell r="A3104">
            <v>86101</v>
          </cell>
          <cell r="B3104" t="str">
            <v>TUBO DE CONCRETO SIMPLES DN 200</v>
          </cell>
          <cell r="C3104" t="str">
            <v>M</v>
          </cell>
          <cell r="D3104">
            <v>9.07</v>
          </cell>
        </row>
        <row r="3105">
          <cell r="A3105">
            <v>86102</v>
          </cell>
          <cell r="B3105" t="str">
            <v>TUBO DE CONCRETO SIMPLES DN 300</v>
          </cell>
          <cell r="C3105" t="str">
            <v>M</v>
          </cell>
          <cell r="D3105">
            <v>14.43</v>
          </cell>
        </row>
        <row r="3106">
          <cell r="A3106">
            <v>86103</v>
          </cell>
          <cell r="B3106" t="str">
            <v>TUBO DE CONCRETO SIMPLES DN 400</v>
          </cell>
          <cell r="C3106" t="str">
            <v>M</v>
          </cell>
          <cell r="D3106">
            <v>16.43</v>
          </cell>
        </row>
        <row r="3107">
          <cell r="A3107">
            <v>86104</v>
          </cell>
          <cell r="B3107" t="str">
            <v>TUBO DE CONCRETO SIMPLES DN 500</v>
          </cell>
          <cell r="C3107" t="str">
            <v>M</v>
          </cell>
          <cell r="D3107">
            <v>23.03</v>
          </cell>
        </row>
        <row r="3108">
          <cell r="A3108">
            <v>86110</v>
          </cell>
          <cell r="B3108" t="str">
            <v>TUBO DE CONCRETO ARMADO DN 600</v>
          </cell>
          <cell r="C3108" t="str">
            <v>M</v>
          </cell>
          <cell r="D3108">
            <v>38.97</v>
          </cell>
        </row>
        <row r="3109">
          <cell r="A3109">
            <v>86111</v>
          </cell>
          <cell r="B3109" t="str">
            <v>TUBO DE CONCRETO ARMADO DN 800</v>
          </cell>
          <cell r="C3109" t="str">
            <v>M</v>
          </cell>
          <cell r="D3109">
            <v>67.67</v>
          </cell>
        </row>
        <row r="3110">
          <cell r="A3110">
            <v>86112</v>
          </cell>
          <cell r="B3110" t="str">
            <v>TUBO DE CONCRETO ARMADO 1000</v>
          </cell>
          <cell r="C3110" t="str">
            <v>M</v>
          </cell>
          <cell r="D3110">
            <v>93.93</v>
          </cell>
        </row>
        <row r="3111">
          <cell r="A3111">
            <v>86113</v>
          </cell>
          <cell r="B3111" t="str">
            <v>TUBO DE CONCRETO ARMADO DN 1200</v>
          </cell>
          <cell r="C3111" t="str">
            <v>M</v>
          </cell>
          <cell r="D3111">
            <v>133.33000000000001</v>
          </cell>
        </row>
        <row r="3112">
          <cell r="A3112">
            <v>86119</v>
          </cell>
          <cell r="B3112" t="str">
            <v>CANALETA DE CONCRETO SIMPLES MEIA CANA DN 300</v>
          </cell>
          <cell r="C3112" t="str">
            <v>M</v>
          </cell>
          <cell r="D3112">
            <v>8.48</v>
          </cell>
        </row>
        <row r="3113">
          <cell r="A3113">
            <v>86120</v>
          </cell>
          <cell r="B3113" t="str">
            <v>CANALETA DE CONCRETO SIMPLES MEIA CANA DN 400</v>
          </cell>
          <cell r="C3113" t="str">
            <v>M</v>
          </cell>
          <cell r="D3113">
            <v>10.9</v>
          </cell>
        </row>
        <row r="3114">
          <cell r="A3114">
            <v>86121</v>
          </cell>
          <cell r="B3114" t="str">
            <v>CANALETA DE CONCRETO SIMPLES MEIA CANA DN 600</v>
          </cell>
          <cell r="C3114" t="str">
            <v>M</v>
          </cell>
          <cell r="D3114">
            <v>16.829999999999998</v>
          </cell>
        </row>
        <row r="3115">
          <cell r="A3115">
            <v>86127</v>
          </cell>
          <cell r="B3115" t="str">
            <v>TUBO DE CONCRETO ARMADO CA-2 JE MACOPAR DN 300</v>
          </cell>
          <cell r="C3115" t="str">
            <v>M</v>
          </cell>
          <cell r="D3115">
            <v>58.89</v>
          </cell>
        </row>
        <row r="3116">
          <cell r="A3116">
            <v>86128</v>
          </cell>
          <cell r="B3116" t="str">
            <v>TUBO DE CONCRETO ARMADO CA-2 JE MACOPAR DN 350</v>
          </cell>
          <cell r="C3116" t="str">
            <v>M</v>
          </cell>
          <cell r="D3116">
            <v>67.760000000000005</v>
          </cell>
        </row>
        <row r="3117">
          <cell r="A3117">
            <v>86129</v>
          </cell>
          <cell r="B3117" t="str">
            <v>TUBO DE CONCRETO ARMADO CA-2 JE MACOPAR DN 400</v>
          </cell>
          <cell r="C3117" t="str">
            <v>M</v>
          </cell>
          <cell r="D3117">
            <v>84.7</v>
          </cell>
        </row>
        <row r="3118">
          <cell r="A3118">
            <v>86130</v>
          </cell>
          <cell r="B3118" t="str">
            <v>TUBO DE CONCRETO ARMADO CA-2 JE MACOPAR DN 450</v>
          </cell>
          <cell r="C3118" t="str">
            <v>M</v>
          </cell>
          <cell r="D3118">
            <v>93.17</v>
          </cell>
        </row>
        <row r="3119">
          <cell r="A3119">
            <v>86131</v>
          </cell>
          <cell r="B3119" t="str">
            <v>TUBO DE CONCRETO ARMADO CA-2 JE MACOPAR DN 500</v>
          </cell>
          <cell r="C3119" t="str">
            <v>M</v>
          </cell>
          <cell r="D3119">
            <v>111.32</v>
          </cell>
        </row>
        <row r="3120">
          <cell r="A3120">
            <v>86132</v>
          </cell>
          <cell r="B3120" t="str">
            <v>TUBO DE CONCRETO ARMADO CA-2 JE MACOPAR DN 600</v>
          </cell>
          <cell r="C3120" t="str">
            <v>M</v>
          </cell>
          <cell r="D3120">
            <v>139.12</v>
          </cell>
        </row>
        <row r="3121">
          <cell r="A3121">
            <v>86133</v>
          </cell>
          <cell r="B3121" t="str">
            <v>TUBO DE CONCRETO ARMADO CA-2 JE MACOPAR DN 700</v>
          </cell>
          <cell r="C3121" t="str">
            <v>M</v>
          </cell>
          <cell r="D3121">
            <v>173.03</v>
          </cell>
        </row>
        <row r="3122">
          <cell r="A3122">
            <v>86134</v>
          </cell>
          <cell r="B3122" t="str">
            <v>TUBO DE CONCRETO ARMADO CA-2 JE MACOPAR DN 800</v>
          </cell>
          <cell r="C3122" t="str">
            <v>M</v>
          </cell>
          <cell r="D3122">
            <v>219.01</v>
          </cell>
        </row>
        <row r="3123">
          <cell r="A3123">
            <v>86135</v>
          </cell>
          <cell r="B3123" t="str">
            <v>TUBO DE CONCRETO ARMADO CA-2 JE MACOPAR DN 900</v>
          </cell>
          <cell r="C3123" t="str">
            <v>M</v>
          </cell>
          <cell r="D3123">
            <v>279.51</v>
          </cell>
        </row>
        <row r="3124">
          <cell r="A3124">
            <v>86136</v>
          </cell>
          <cell r="B3124" t="str">
            <v>TUBO DE CONCRETO ARMADO CA-2 JE MACOPAR DN 1000</v>
          </cell>
          <cell r="C3124" t="str">
            <v>M</v>
          </cell>
          <cell r="D3124">
            <v>332.75</v>
          </cell>
        </row>
        <row r="3125">
          <cell r="A3125">
            <v>86137</v>
          </cell>
          <cell r="B3125" t="str">
            <v>TUBO DE CONCRETO ARMADO CA-2 JE MACOPAR DN 1100</v>
          </cell>
          <cell r="C3125" t="str">
            <v>M</v>
          </cell>
          <cell r="D3125">
            <v>385.99</v>
          </cell>
        </row>
        <row r="3126">
          <cell r="A3126">
            <v>86138</v>
          </cell>
          <cell r="B3126" t="str">
            <v>TUBO DE CONCRETO ARMADO CA-2 JE MACOPAR DN 1200</v>
          </cell>
          <cell r="C3126" t="str">
            <v>M</v>
          </cell>
          <cell r="D3126">
            <v>471.9</v>
          </cell>
        </row>
        <row r="3127">
          <cell r="A3127">
            <v>86139</v>
          </cell>
          <cell r="B3127" t="str">
            <v>TUBO DE CONCRETO ARMADO CA-2 JE MACOPAR DN 1500</v>
          </cell>
          <cell r="C3127" t="str">
            <v>M</v>
          </cell>
          <cell r="D3127">
            <v>763.31</v>
          </cell>
        </row>
        <row r="3128">
          <cell r="A3128">
            <v>86140</v>
          </cell>
          <cell r="B3128" t="str">
            <v>TUBO DE CONCRETO ARMADO CA-2 JE MACOPAR DN 1700</v>
          </cell>
          <cell r="C3128" t="str">
            <v>M</v>
          </cell>
          <cell r="D3128">
            <v>1188.22</v>
          </cell>
        </row>
        <row r="3129">
          <cell r="A3129">
            <v>86141</v>
          </cell>
          <cell r="B3129" t="str">
            <v>TUBO DE CONCRETO ARMADO CA-2 JE MACOPAR DN 2000</v>
          </cell>
          <cell r="C3129" t="str">
            <v>M</v>
          </cell>
          <cell r="D3129">
            <v>1497.98</v>
          </cell>
        </row>
        <row r="3130">
          <cell r="A3130">
            <v>86142</v>
          </cell>
          <cell r="B3130" t="str">
            <v>TUBO DE CONCRETO ARMADO CA-2 JE MACOPAR DN 2200</v>
          </cell>
          <cell r="C3130" t="str">
            <v>M</v>
          </cell>
          <cell r="D3130">
            <v>1969.88</v>
          </cell>
        </row>
        <row r="3132">
          <cell r="B3132" t="str">
            <v>86200 MATERIAL HIDRAULICO - MANILHA DE BARRO VIDRADO</v>
          </cell>
        </row>
        <row r="3134">
          <cell r="A3134">
            <v>86201</v>
          </cell>
          <cell r="B3134" t="str">
            <v>TUBO NBV DN 100</v>
          </cell>
          <cell r="C3134" t="str">
            <v>M</v>
          </cell>
          <cell r="D3134">
            <v>5.95</v>
          </cell>
        </row>
        <row r="3135">
          <cell r="A3135">
            <v>86202</v>
          </cell>
          <cell r="B3135" t="str">
            <v>TUBO MBV ND 150</v>
          </cell>
          <cell r="C3135" t="str">
            <v>M</v>
          </cell>
          <cell r="D3135">
            <v>9.49</v>
          </cell>
        </row>
        <row r="3136">
          <cell r="A3136">
            <v>86203</v>
          </cell>
          <cell r="B3136" t="str">
            <v>TUBO MBV DN 200</v>
          </cell>
          <cell r="C3136" t="str">
            <v>M</v>
          </cell>
          <cell r="D3136">
            <v>15.86</v>
          </cell>
        </row>
        <row r="3137">
          <cell r="A3137">
            <v>86204</v>
          </cell>
          <cell r="B3137" t="str">
            <v>TUBO MBV DN 250</v>
          </cell>
          <cell r="C3137" t="str">
            <v>M</v>
          </cell>
          <cell r="D3137">
            <v>29.41</v>
          </cell>
        </row>
        <row r="3138">
          <cell r="A3138">
            <v>86205</v>
          </cell>
          <cell r="B3138" t="str">
            <v>TUBO MBV DN 300</v>
          </cell>
          <cell r="C3138" t="str">
            <v>M</v>
          </cell>
          <cell r="D3138">
            <v>36.69</v>
          </cell>
        </row>
        <row r="3139">
          <cell r="A3139">
            <v>86206</v>
          </cell>
          <cell r="B3139" t="str">
            <v>TUBO MBV DN 350</v>
          </cell>
          <cell r="C3139" t="str">
            <v>M</v>
          </cell>
          <cell r="D3139">
            <v>51.82</v>
          </cell>
        </row>
        <row r="3140">
          <cell r="A3140">
            <v>86207</v>
          </cell>
          <cell r="B3140" t="str">
            <v>TUBO MBV DN 375</v>
          </cell>
          <cell r="C3140" t="str">
            <v>M</v>
          </cell>
          <cell r="D3140">
            <v>58.01</v>
          </cell>
        </row>
        <row r="3141">
          <cell r="A3141">
            <v>86208</v>
          </cell>
          <cell r="B3141" t="str">
            <v>TUBO MBV DN 400</v>
          </cell>
          <cell r="C3141" t="str">
            <v>M</v>
          </cell>
          <cell r="D3141">
            <v>76.55</v>
          </cell>
        </row>
        <row r="3142">
          <cell r="A3142">
            <v>86209</v>
          </cell>
          <cell r="B3142" t="str">
            <v>TUBO MBV DN 450</v>
          </cell>
          <cell r="C3142" t="str">
            <v>M</v>
          </cell>
          <cell r="D3142">
            <v>91</v>
          </cell>
        </row>
        <row r="3143">
          <cell r="A3143">
            <v>86215</v>
          </cell>
          <cell r="B3143" t="str">
            <v>CURVAA 45G MBV DN 100</v>
          </cell>
          <cell r="C3143" t="str">
            <v>UN</v>
          </cell>
          <cell r="D3143">
            <v>7.34</v>
          </cell>
        </row>
        <row r="3144">
          <cell r="A3144">
            <v>86216</v>
          </cell>
          <cell r="B3144" t="str">
            <v>CURVA 45G MBV DN 150</v>
          </cell>
          <cell r="C3144" t="str">
            <v>UN</v>
          </cell>
          <cell r="D3144">
            <v>9.8800000000000008</v>
          </cell>
        </row>
        <row r="3145">
          <cell r="A3145">
            <v>86217</v>
          </cell>
          <cell r="B3145" t="str">
            <v>CURVA 45G MBV DN 200</v>
          </cell>
          <cell r="C3145" t="str">
            <v>UN</v>
          </cell>
          <cell r="D3145">
            <v>17.57</v>
          </cell>
        </row>
        <row r="3146">
          <cell r="A3146">
            <v>86218</v>
          </cell>
          <cell r="B3146" t="str">
            <v>CURVA 45G MBV DN 250</v>
          </cell>
          <cell r="C3146" t="str">
            <v>UN</v>
          </cell>
          <cell r="D3146">
            <v>33.869999999999997</v>
          </cell>
        </row>
        <row r="3147">
          <cell r="A3147">
            <v>86219</v>
          </cell>
          <cell r="B3147" t="str">
            <v>CURVA 45G MBV DN 300</v>
          </cell>
          <cell r="C3147" t="str">
            <v>UN</v>
          </cell>
          <cell r="D3147">
            <v>108.88</v>
          </cell>
        </row>
        <row r="3148">
          <cell r="A3148">
            <v>86225</v>
          </cell>
          <cell r="B3148" t="str">
            <v>CURVA 90G MBV DN 100</v>
          </cell>
          <cell r="C3148" t="str">
            <v>UN</v>
          </cell>
          <cell r="D3148">
            <v>6.91</v>
          </cell>
        </row>
        <row r="3149">
          <cell r="A3149">
            <v>86226</v>
          </cell>
          <cell r="B3149" t="str">
            <v>CURVA 90G MBV DN 150</v>
          </cell>
          <cell r="C3149" t="str">
            <v>UN</v>
          </cell>
          <cell r="D3149">
            <v>10</v>
          </cell>
        </row>
        <row r="3150">
          <cell r="A3150">
            <v>86227</v>
          </cell>
          <cell r="B3150" t="str">
            <v>CURVA 90G MBV DN 200</v>
          </cell>
          <cell r="C3150" t="str">
            <v>UN</v>
          </cell>
          <cell r="D3150">
            <v>17.329999999999998</v>
          </cell>
        </row>
        <row r="3151">
          <cell r="A3151">
            <v>86228</v>
          </cell>
          <cell r="B3151" t="str">
            <v>CURVA MBV DN 250</v>
          </cell>
          <cell r="C3151" t="str">
            <v>UN</v>
          </cell>
          <cell r="D3151">
            <v>33.74</v>
          </cell>
        </row>
        <row r="3152">
          <cell r="A3152">
            <v>86229</v>
          </cell>
          <cell r="B3152" t="str">
            <v>CURVA MBV DN 300</v>
          </cell>
          <cell r="C3152" t="str">
            <v>UN</v>
          </cell>
          <cell r="D3152">
            <v>109.85</v>
          </cell>
        </row>
        <row r="3153">
          <cell r="A3153">
            <v>86235</v>
          </cell>
          <cell r="B3153" t="str">
            <v>SELIM MBV DN 150 X 100</v>
          </cell>
          <cell r="C3153" t="str">
            <v>UN</v>
          </cell>
          <cell r="D3153">
            <v>12.53</v>
          </cell>
        </row>
        <row r="3154">
          <cell r="A3154">
            <v>86236</v>
          </cell>
          <cell r="B3154" t="str">
            <v>SELIM MBV DN 200 X 100</v>
          </cell>
          <cell r="C3154" t="str">
            <v>UN</v>
          </cell>
          <cell r="D3154">
            <v>12.69</v>
          </cell>
        </row>
        <row r="3155">
          <cell r="A3155">
            <v>86237</v>
          </cell>
          <cell r="B3155" t="str">
            <v>SELIM MBV DN 250 X 100</v>
          </cell>
          <cell r="C3155" t="str">
            <v>UN</v>
          </cell>
          <cell r="D3155">
            <v>12.69</v>
          </cell>
        </row>
        <row r="3156">
          <cell r="A3156">
            <v>86238</v>
          </cell>
          <cell r="B3156" t="str">
            <v>SELIM MBV DN 300 X 100</v>
          </cell>
          <cell r="C3156" t="str">
            <v>UN</v>
          </cell>
          <cell r="D3156">
            <v>16.8</v>
          </cell>
        </row>
        <row r="3157">
          <cell r="A3157">
            <v>86239</v>
          </cell>
          <cell r="B3157" t="str">
            <v>SELIM MBV DN 200 X 150</v>
          </cell>
          <cell r="C3157" t="str">
            <v>UN</v>
          </cell>
          <cell r="D3157">
            <v>11.86</v>
          </cell>
        </row>
        <row r="3158">
          <cell r="A3158">
            <v>86240</v>
          </cell>
          <cell r="B3158" t="str">
            <v>SELIM MBV DN 250 X 150</v>
          </cell>
          <cell r="C3158" t="str">
            <v>UN</v>
          </cell>
          <cell r="D3158">
            <v>16.62</v>
          </cell>
        </row>
        <row r="3159">
          <cell r="A3159">
            <v>86241</v>
          </cell>
          <cell r="B3159" t="str">
            <v>SELIM MBV DN 300 X 150</v>
          </cell>
          <cell r="C3159" t="str">
            <v>UN</v>
          </cell>
          <cell r="D3159">
            <v>19.760000000000002</v>
          </cell>
        </row>
        <row r="3160">
          <cell r="A3160">
            <v>86246</v>
          </cell>
          <cell r="B3160" t="str">
            <v>JUNCAO MBV DN 100 X 100</v>
          </cell>
          <cell r="C3160" t="str">
            <v>UN</v>
          </cell>
          <cell r="D3160">
            <v>4.7300000000000004</v>
          </cell>
        </row>
        <row r="3161">
          <cell r="A3161">
            <v>86247</v>
          </cell>
          <cell r="B3161" t="str">
            <v>JUNCAO MBV DN 150 X 100</v>
          </cell>
          <cell r="C3161" t="str">
            <v>UN</v>
          </cell>
          <cell r="D3161">
            <v>8.32</v>
          </cell>
        </row>
        <row r="3162">
          <cell r="A3162">
            <v>86248</v>
          </cell>
          <cell r="B3162" t="str">
            <v>JUNCAO MBV DN 200 X 100</v>
          </cell>
          <cell r="C3162" t="str">
            <v>UN</v>
          </cell>
          <cell r="D3162">
            <v>7.9</v>
          </cell>
        </row>
        <row r="3163">
          <cell r="A3163">
            <v>86249</v>
          </cell>
          <cell r="B3163" t="str">
            <v>UNCAO MBV DN 250 X 100</v>
          </cell>
          <cell r="C3163" t="str">
            <v>UN</v>
          </cell>
          <cell r="D3163">
            <v>15.12</v>
          </cell>
        </row>
        <row r="3164">
          <cell r="A3164">
            <v>86250</v>
          </cell>
          <cell r="B3164" t="str">
            <v>JUNCAO MBV 300 X 100</v>
          </cell>
          <cell r="C3164" t="str">
            <v>UN</v>
          </cell>
          <cell r="D3164">
            <v>18.16</v>
          </cell>
        </row>
        <row r="3165">
          <cell r="A3165">
            <v>86251</v>
          </cell>
          <cell r="B3165" t="str">
            <v>JUNCAO MBV DN 350 X 100</v>
          </cell>
          <cell r="C3165" t="str">
            <v>UN</v>
          </cell>
          <cell r="D3165">
            <v>30.71</v>
          </cell>
        </row>
        <row r="3166">
          <cell r="A3166">
            <v>86252</v>
          </cell>
          <cell r="B3166" t="str">
            <v>JUNCAO MBV DN 375 X 100</v>
          </cell>
          <cell r="C3166" t="str">
            <v>UN</v>
          </cell>
          <cell r="D3166">
            <v>34.770000000000003</v>
          </cell>
        </row>
        <row r="3167">
          <cell r="A3167">
            <v>86253</v>
          </cell>
          <cell r="B3167" t="str">
            <v>JUNCAO MBV DN 400 X 100</v>
          </cell>
          <cell r="C3167" t="str">
            <v>UN</v>
          </cell>
          <cell r="D3167">
            <v>38.450000000000003</v>
          </cell>
        </row>
        <row r="3168">
          <cell r="A3168">
            <v>86254</v>
          </cell>
          <cell r="B3168" t="str">
            <v>JUNCAO MBV DN 450 X 100</v>
          </cell>
          <cell r="C3168" t="str">
            <v>UN</v>
          </cell>
          <cell r="D3168">
            <v>66.37</v>
          </cell>
        </row>
        <row r="3169">
          <cell r="A3169">
            <v>86255</v>
          </cell>
          <cell r="B3169" t="str">
            <v>JUNCAO MBV DN 150 X 150</v>
          </cell>
          <cell r="C3169" t="str">
            <v>UN</v>
          </cell>
          <cell r="D3169">
            <v>14.91</v>
          </cell>
        </row>
        <row r="3170">
          <cell r="A3170">
            <v>86256</v>
          </cell>
          <cell r="B3170" t="str">
            <v>JUNCAO MBV DN 200 X 150</v>
          </cell>
          <cell r="C3170" t="str">
            <v>UN</v>
          </cell>
          <cell r="D3170">
            <v>20.48</v>
          </cell>
        </row>
        <row r="3171">
          <cell r="A3171">
            <v>86257</v>
          </cell>
          <cell r="B3171" t="str">
            <v>JUNCAO MBV DN 250 X 150</v>
          </cell>
          <cell r="C3171" t="str">
            <v>UN</v>
          </cell>
          <cell r="D3171">
            <v>42.41</v>
          </cell>
        </row>
        <row r="3172">
          <cell r="A3172">
            <v>86258</v>
          </cell>
          <cell r="B3172" t="str">
            <v>JUNCAO MBV DN 300 X 150</v>
          </cell>
          <cell r="C3172" t="str">
            <v>UN</v>
          </cell>
          <cell r="D3172">
            <v>63.33</v>
          </cell>
        </row>
        <row r="3173">
          <cell r="A3173">
            <v>86259</v>
          </cell>
          <cell r="B3173" t="str">
            <v>JUNCAO MBV DN 350 X 150</v>
          </cell>
          <cell r="C3173" t="str">
            <v>UN</v>
          </cell>
          <cell r="D3173">
            <v>95.32</v>
          </cell>
        </row>
        <row r="3174">
          <cell r="A3174">
            <v>86260</v>
          </cell>
          <cell r="B3174" t="str">
            <v>JUNCAO MBV DN 375 X 150</v>
          </cell>
          <cell r="C3174" t="str">
            <v>UN</v>
          </cell>
          <cell r="D3174">
            <v>106.64</v>
          </cell>
        </row>
        <row r="3175">
          <cell r="A3175">
            <v>86261</v>
          </cell>
          <cell r="B3175" t="str">
            <v>JUNCAO MBV DN 400 X 150</v>
          </cell>
          <cell r="C3175" t="str">
            <v>UN</v>
          </cell>
          <cell r="D3175">
            <v>127.9</v>
          </cell>
        </row>
        <row r="3176">
          <cell r="A3176">
            <v>86262</v>
          </cell>
          <cell r="B3176" t="str">
            <v>JUNCAO MBV DN 450 X 150</v>
          </cell>
          <cell r="C3176" t="str">
            <v>UN</v>
          </cell>
          <cell r="D3176">
            <v>203.24</v>
          </cell>
        </row>
        <row r="3177">
          <cell r="A3177">
            <v>86263</v>
          </cell>
          <cell r="B3177" t="str">
            <v>JUNCAO MBV DN 200 X 200</v>
          </cell>
          <cell r="C3177" t="str">
            <v>UN</v>
          </cell>
          <cell r="D3177">
            <v>25.8</v>
          </cell>
        </row>
        <row r="3178">
          <cell r="A3178">
            <v>86264</v>
          </cell>
          <cell r="B3178" t="str">
            <v>JUNCAO MBV DN 250 X 200</v>
          </cell>
          <cell r="C3178" t="str">
            <v>UN</v>
          </cell>
          <cell r="D3178">
            <v>50.9</v>
          </cell>
        </row>
        <row r="3179">
          <cell r="A3179">
            <v>86265</v>
          </cell>
          <cell r="B3179" t="str">
            <v>JUNCAO MBV DN 300 X 200</v>
          </cell>
          <cell r="C3179" t="str">
            <v>UN</v>
          </cell>
          <cell r="D3179">
            <v>75.89</v>
          </cell>
        </row>
        <row r="3180">
          <cell r="A3180">
            <v>86266</v>
          </cell>
          <cell r="B3180" t="str">
            <v>JUNCAO MBV DN 350 X 200</v>
          </cell>
          <cell r="C3180" t="str">
            <v>UN</v>
          </cell>
          <cell r="D3180">
            <v>130.74</v>
          </cell>
        </row>
        <row r="3181">
          <cell r="A3181">
            <v>86267</v>
          </cell>
          <cell r="B3181" t="str">
            <v>JUNCAO MBV DN 375 X 200</v>
          </cell>
          <cell r="C3181" t="str">
            <v>UN</v>
          </cell>
          <cell r="D3181">
            <v>137.53</v>
          </cell>
        </row>
        <row r="3182">
          <cell r="A3182">
            <v>86268</v>
          </cell>
          <cell r="B3182" t="str">
            <v>JUNCAO MBV DN 400 X 200</v>
          </cell>
          <cell r="C3182" t="str">
            <v>UN</v>
          </cell>
          <cell r="D3182">
            <v>155.54</v>
          </cell>
        </row>
        <row r="3183">
          <cell r="A3183">
            <v>86269</v>
          </cell>
          <cell r="B3183" t="str">
            <v>JUNCAO MBV DN 450 X 200</v>
          </cell>
          <cell r="C3183" t="str">
            <v>UN</v>
          </cell>
          <cell r="D3183">
            <v>243.03</v>
          </cell>
        </row>
        <row r="3184">
          <cell r="A3184">
            <v>86270</v>
          </cell>
          <cell r="B3184" t="str">
            <v>JUNCAO MBV DN 250 X 250</v>
          </cell>
          <cell r="C3184" t="str">
            <v>UN</v>
          </cell>
          <cell r="D3184">
            <v>53.47</v>
          </cell>
        </row>
        <row r="3185">
          <cell r="A3185">
            <v>86271</v>
          </cell>
          <cell r="B3185" t="str">
            <v>JUNCAO MBV DN 300 X 300</v>
          </cell>
          <cell r="C3185" t="str">
            <v>UN</v>
          </cell>
          <cell r="D3185">
            <v>108.61</v>
          </cell>
        </row>
        <row r="3186">
          <cell r="A3186">
            <v>86272</v>
          </cell>
          <cell r="B3186" t="str">
            <v>JUNCAO MBV DN 350 X 350</v>
          </cell>
          <cell r="C3186" t="str">
            <v>UN</v>
          </cell>
          <cell r="D3186">
            <v>200.3</v>
          </cell>
        </row>
        <row r="3187">
          <cell r="A3187">
            <v>86273</v>
          </cell>
          <cell r="B3187" t="str">
            <v>JUNCAO MBV DN 375 X 375</v>
          </cell>
          <cell r="C3187" t="str">
            <v>UN</v>
          </cell>
          <cell r="D3187">
            <v>222.9</v>
          </cell>
        </row>
        <row r="3188">
          <cell r="A3188">
            <v>86274</v>
          </cell>
          <cell r="B3188" t="str">
            <v>JUNCAO MBV DN 400 X 400</v>
          </cell>
          <cell r="C3188" t="str">
            <v>UN</v>
          </cell>
          <cell r="D3188">
            <v>277.64</v>
          </cell>
        </row>
        <row r="3189">
          <cell r="A3189">
            <v>86275</v>
          </cell>
          <cell r="B3189" t="str">
            <v>JUNCAO MBV DN 450 X 450</v>
          </cell>
          <cell r="C3189" t="str">
            <v>UN</v>
          </cell>
          <cell r="D3189">
            <v>428.93</v>
          </cell>
        </row>
        <row r="3190">
          <cell r="A3190">
            <v>86281</v>
          </cell>
          <cell r="B3190" t="str">
            <v>TE MBV DN 100 X 100</v>
          </cell>
          <cell r="C3190" t="str">
            <v>UN</v>
          </cell>
          <cell r="D3190">
            <v>6.03</v>
          </cell>
        </row>
        <row r="3191">
          <cell r="A3191">
            <v>86282</v>
          </cell>
          <cell r="B3191" t="str">
            <v>TE MBV DN 150 X 100</v>
          </cell>
          <cell r="C3191" t="str">
            <v>UN</v>
          </cell>
          <cell r="D3191">
            <v>10.61</v>
          </cell>
        </row>
        <row r="3192">
          <cell r="A3192">
            <v>86283</v>
          </cell>
          <cell r="B3192" t="str">
            <v>TE MBV DN 200 X 100</v>
          </cell>
          <cell r="C3192" t="str">
            <v>UN</v>
          </cell>
          <cell r="D3192">
            <v>16.920000000000002</v>
          </cell>
        </row>
        <row r="3193">
          <cell r="A3193">
            <v>86284</v>
          </cell>
          <cell r="B3193" t="str">
            <v>TE MBV DN 250 X 100</v>
          </cell>
          <cell r="C3193" t="str">
            <v>UN</v>
          </cell>
          <cell r="D3193">
            <v>32.39</v>
          </cell>
        </row>
        <row r="3194">
          <cell r="A3194">
            <v>86285</v>
          </cell>
          <cell r="B3194" t="str">
            <v>TE MBV DN 300 X 100</v>
          </cell>
          <cell r="C3194" t="str">
            <v>UN</v>
          </cell>
          <cell r="D3194">
            <v>51.21</v>
          </cell>
        </row>
        <row r="3195">
          <cell r="A3195">
            <v>86286</v>
          </cell>
          <cell r="B3195" t="str">
            <v>TE MBV DN 350 X 100</v>
          </cell>
          <cell r="C3195" t="str">
            <v>UN</v>
          </cell>
          <cell r="D3195">
            <v>86.58</v>
          </cell>
        </row>
        <row r="3196">
          <cell r="A3196">
            <v>86287</v>
          </cell>
          <cell r="B3196" t="str">
            <v>TE MBV DN 375 X 100</v>
          </cell>
          <cell r="C3196" t="str">
            <v>UN</v>
          </cell>
          <cell r="D3196">
            <v>94.35</v>
          </cell>
        </row>
        <row r="3197">
          <cell r="A3197">
            <v>86288</v>
          </cell>
          <cell r="B3197" t="str">
            <v>TE MBV DN 400 X 100</v>
          </cell>
          <cell r="C3197" t="str">
            <v>UN</v>
          </cell>
          <cell r="D3197">
            <v>104.36</v>
          </cell>
        </row>
        <row r="3198">
          <cell r="A3198">
            <v>86289</v>
          </cell>
          <cell r="B3198" t="str">
            <v>TE MBV DN 450 X 100</v>
          </cell>
          <cell r="C3198" t="str">
            <v>UN</v>
          </cell>
          <cell r="D3198">
            <v>180.11</v>
          </cell>
        </row>
        <row r="3199">
          <cell r="A3199">
            <v>86290</v>
          </cell>
          <cell r="B3199" t="str">
            <v>TE MBV DN 150 X 150</v>
          </cell>
          <cell r="C3199" t="str">
            <v>UN</v>
          </cell>
          <cell r="D3199">
            <v>14.91</v>
          </cell>
        </row>
        <row r="3200">
          <cell r="A3200">
            <v>86291</v>
          </cell>
          <cell r="B3200" t="str">
            <v>TE MBV DN 200 X 150</v>
          </cell>
          <cell r="C3200" t="str">
            <v>UN</v>
          </cell>
          <cell r="D3200">
            <v>20.48</v>
          </cell>
        </row>
        <row r="3201">
          <cell r="A3201">
            <v>86292</v>
          </cell>
          <cell r="B3201" t="str">
            <v>TE MBV DN 250 X 150</v>
          </cell>
          <cell r="C3201" t="str">
            <v>UN</v>
          </cell>
          <cell r="D3201">
            <v>42.41</v>
          </cell>
        </row>
        <row r="3202">
          <cell r="A3202">
            <v>86293</v>
          </cell>
          <cell r="B3202" t="str">
            <v>TE MBV DN 300 X 150</v>
          </cell>
          <cell r="C3202" t="str">
            <v>UN</v>
          </cell>
          <cell r="D3202">
            <v>63.33</v>
          </cell>
        </row>
        <row r="3203">
          <cell r="A3203">
            <v>86294</v>
          </cell>
          <cell r="B3203" t="str">
            <v>TE MBV DN 350 X 150</v>
          </cell>
          <cell r="C3203" t="str">
            <v>UN</v>
          </cell>
          <cell r="D3203">
            <v>95.32</v>
          </cell>
        </row>
        <row r="3204">
          <cell r="A3204">
            <v>86295</v>
          </cell>
          <cell r="B3204" t="str">
            <v>TE MBV DN 375 X 150</v>
          </cell>
          <cell r="C3204" t="str">
            <v>UN</v>
          </cell>
          <cell r="D3204">
            <v>106.64</v>
          </cell>
        </row>
        <row r="3205">
          <cell r="A3205">
            <v>86296</v>
          </cell>
          <cell r="B3205" t="str">
            <v>TE MBV DN 400 X 150</v>
          </cell>
          <cell r="C3205" t="str">
            <v>UN</v>
          </cell>
          <cell r="D3205">
            <v>127.9</v>
          </cell>
        </row>
        <row r="3206">
          <cell r="A3206">
            <v>86297</v>
          </cell>
          <cell r="B3206" t="str">
            <v>TE MBV DN 450 X 150</v>
          </cell>
          <cell r="C3206" t="str">
            <v>UN</v>
          </cell>
          <cell r="D3206">
            <v>203.24</v>
          </cell>
        </row>
        <row r="3207">
          <cell r="A3207">
            <v>86298</v>
          </cell>
          <cell r="B3207" t="str">
            <v>TE MBV DN 200 X 200</v>
          </cell>
          <cell r="C3207" t="str">
            <v>UN</v>
          </cell>
          <cell r="D3207">
            <v>25.8</v>
          </cell>
        </row>
        <row r="3208">
          <cell r="A3208">
            <v>86299</v>
          </cell>
          <cell r="B3208" t="str">
            <v>TE MBV DN 250 X 200</v>
          </cell>
          <cell r="C3208" t="str">
            <v>UN</v>
          </cell>
          <cell r="D3208">
            <v>50.9</v>
          </cell>
        </row>
        <row r="3209">
          <cell r="A3209">
            <v>86301</v>
          </cell>
          <cell r="B3209" t="str">
            <v>TE MBV DN 300 X 200</v>
          </cell>
          <cell r="C3209" t="str">
            <v>UN</v>
          </cell>
          <cell r="D3209">
            <v>75.89</v>
          </cell>
        </row>
        <row r="3210">
          <cell r="A3210">
            <v>86302</v>
          </cell>
          <cell r="B3210" t="str">
            <v>TE MBV DN 350 X 200</v>
          </cell>
          <cell r="C3210" t="str">
            <v>UN</v>
          </cell>
          <cell r="D3210">
            <v>130.74</v>
          </cell>
        </row>
        <row r="3211">
          <cell r="A3211">
            <v>86303</v>
          </cell>
          <cell r="B3211" t="str">
            <v>TE MBV DN 375 X 200</v>
          </cell>
          <cell r="C3211" t="str">
            <v>UN</v>
          </cell>
          <cell r="D3211">
            <v>137.53</v>
          </cell>
        </row>
        <row r="3212">
          <cell r="A3212">
            <v>86304</v>
          </cell>
          <cell r="B3212" t="str">
            <v>TE MBV DN 400 X 200</v>
          </cell>
          <cell r="C3212" t="str">
            <v>UN</v>
          </cell>
          <cell r="D3212">
            <v>155.54</v>
          </cell>
        </row>
        <row r="3213">
          <cell r="A3213">
            <v>86305</v>
          </cell>
          <cell r="B3213" t="str">
            <v>TE MBV DN 450 X 200</v>
          </cell>
          <cell r="C3213" t="str">
            <v>UN</v>
          </cell>
          <cell r="D3213">
            <v>243.03</v>
          </cell>
        </row>
        <row r="3214">
          <cell r="A3214">
            <v>86306</v>
          </cell>
          <cell r="B3214" t="str">
            <v>TE MBV DN 250 X 250</v>
          </cell>
          <cell r="C3214" t="str">
            <v>UN</v>
          </cell>
          <cell r="D3214">
            <v>53.47</v>
          </cell>
        </row>
        <row r="3215">
          <cell r="A3215">
            <v>86307</v>
          </cell>
          <cell r="B3215" t="str">
            <v>TE MBV DN 300 X 300</v>
          </cell>
          <cell r="C3215" t="str">
            <v>UN</v>
          </cell>
          <cell r="D3215">
            <v>108.61</v>
          </cell>
        </row>
        <row r="3216">
          <cell r="A3216">
            <v>86308</v>
          </cell>
          <cell r="B3216" t="str">
            <v>TE MBV DN 350 X 350</v>
          </cell>
          <cell r="C3216" t="str">
            <v>UN</v>
          </cell>
          <cell r="D3216">
            <v>200.3</v>
          </cell>
        </row>
        <row r="3217">
          <cell r="A3217">
            <v>86309</v>
          </cell>
          <cell r="B3217" t="str">
            <v>TE MBV DN 375 X 375</v>
          </cell>
          <cell r="C3217" t="str">
            <v>UN</v>
          </cell>
          <cell r="D3217">
            <v>222.9</v>
          </cell>
        </row>
        <row r="3218">
          <cell r="A3218">
            <v>86310</v>
          </cell>
          <cell r="B3218" t="str">
            <v>TE MBV DN 400 X 400</v>
          </cell>
          <cell r="C3218" t="str">
            <v>UN</v>
          </cell>
          <cell r="D3218">
            <v>277.64</v>
          </cell>
        </row>
        <row r="3219">
          <cell r="A3219">
            <v>86311</v>
          </cell>
          <cell r="B3219" t="str">
            <v>TE MBV DN 450 X 450</v>
          </cell>
          <cell r="C3219" t="str">
            <v>UN</v>
          </cell>
          <cell r="D3219">
            <v>428.93</v>
          </cell>
        </row>
        <row r="3220">
          <cell r="A3220">
            <v>86317</v>
          </cell>
          <cell r="B3220" t="str">
            <v>CURVA 90G MBV RAIO LONGO TERM. DE LIMPEZA DN 150</v>
          </cell>
          <cell r="C3220" t="str">
            <v>UN</v>
          </cell>
          <cell r="D3220">
            <v>73.28</v>
          </cell>
        </row>
        <row r="3221">
          <cell r="A3221">
            <v>86318</v>
          </cell>
          <cell r="B3221" t="str">
            <v>CURVA 90G MBV RAIO LONGO TERM. DE LIMPEZA DN 200</v>
          </cell>
          <cell r="C3221" t="str">
            <v>UN</v>
          </cell>
          <cell r="D3221">
            <v>93.45</v>
          </cell>
        </row>
        <row r="3222">
          <cell r="A3222">
            <v>86325</v>
          </cell>
          <cell r="B3222" t="str">
            <v>LUVA MBV DN 100</v>
          </cell>
          <cell r="C3222" t="str">
            <v>UN</v>
          </cell>
          <cell r="D3222">
            <v>4.05</v>
          </cell>
        </row>
        <row r="3223">
          <cell r="A3223">
            <v>86326</v>
          </cell>
          <cell r="B3223" t="str">
            <v>LUVA MBV DN 150</v>
          </cell>
          <cell r="C3223" t="str">
            <v>UN</v>
          </cell>
          <cell r="D3223">
            <v>6.86</v>
          </cell>
        </row>
        <row r="3224">
          <cell r="A3224">
            <v>86327</v>
          </cell>
          <cell r="B3224" t="str">
            <v>LUVA MBV DN 200</v>
          </cell>
          <cell r="C3224" t="str">
            <v>UN</v>
          </cell>
          <cell r="D3224">
            <v>14.42</v>
          </cell>
        </row>
        <row r="3225">
          <cell r="A3225">
            <v>86328</v>
          </cell>
          <cell r="B3225" t="str">
            <v>LUVA MBV DN 250</v>
          </cell>
          <cell r="C3225" t="str">
            <v>UN</v>
          </cell>
          <cell r="D3225">
            <v>29.87</v>
          </cell>
        </row>
        <row r="3226">
          <cell r="A3226">
            <v>86329</v>
          </cell>
          <cell r="B3226" t="str">
            <v>LUVA MBV DN 300</v>
          </cell>
          <cell r="C3226" t="str">
            <v>UN</v>
          </cell>
          <cell r="D3226">
            <v>50.31</v>
          </cell>
        </row>
        <row r="3227">
          <cell r="A3227">
            <v>86334</v>
          </cell>
          <cell r="B3227" t="str">
            <v>REDUCAO MBV DN 150</v>
          </cell>
          <cell r="C3227" t="str">
            <v>UN</v>
          </cell>
          <cell r="D3227">
            <v>7.99</v>
          </cell>
        </row>
        <row r="3228">
          <cell r="A3228">
            <v>86335</v>
          </cell>
          <cell r="B3228" t="str">
            <v>REDUCAO MBV DN 200</v>
          </cell>
          <cell r="C3228" t="str">
            <v>UN</v>
          </cell>
          <cell r="D3228">
            <v>14.89</v>
          </cell>
        </row>
        <row r="3229">
          <cell r="A3229">
            <v>86336</v>
          </cell>
          <cell r="B3229" t="str">
            <v>REDUCAO MBV DN 250</v>
          </cell>
          <cell r="C3229" t="str">
            <v>UN</v>
          </cell>
          <cell r="D3229">
            <v>30.33</v>
          </cell>
        </row>
        <row r="3230">
          <cell r="A3230">
            <v>86337</v>
          </cell>
          <cell r="B3230" t="str">
            <v>REDUCAO MBV DN 300</v>
          </cell>
          <cell r="C3230" t="str">
            <v>UN</v>
          </cell>
          <cell r="D3230">
            <v>50.35</v>
          </cell>
        </row>
        <row r="3231">
          <cell r="A3231">
            <v>86343</v>
          </cell>
          <cell r="B3231" t="str">
            <v>AMPLIACAO MBV DN 150</v>
          </cell>
          <cell r="C3231" t="str">
            <v>UN</v>
          </cell>
          <cell r="D3231">
            <v>7.99</v>
          </cell>
        </row>
        <row r="3232">
          <cell r="A3232">
            <v>86344</v>
          </cell>
          <cell r="B3232" t="str">
            <v>AMPLIACAO MBV DN 200</v>
          </cell>
          <cell r="C3232" t="str">
            <v>UN</v>
          </cell>
          <cell r="D3232">
            <v>14.89</v>
          </cell>
        </row>
        <row r="3233">
          <cell r="A3233">
            <v>86345</v>
          </cell>
          <cell r="B3233" t="str">
            <v>AMPLIACAO MBV DN 250</v>
          </cell>
          <cell r="C3233" t="str">
            <v>UN</v>
          </cell>
          <cell r="D3233">
            <v>30.33</v>
          </cell>
        </row>
        <row r="3234">
          <cell r="A3234">
            <v>86346</v>
          </cell>
          <cell r="B3234" t="str">
            <v>AMPLIACAO MBV DN 300</v>
          </cell>
          <cell r="C3234" t="str">
            <v>UN</v>
          </cell>
          <cell r="D3234">
            <v>50.35</v>
          </cell>
        </row>
        <row r="3235">
          <cell r="A3235">
            <v>86346</v>
          </cell>
          <cell r="B3235" t="str">
            <v>AMPLIACAO MBV DN 300</v>
          </cell>
          <cell r="C3235" t="str">
            <v>UN</v>
          </cell>
          <cell r="D3235">
            <v>50.35</v>
          </cell>
        </row>
        <row r="3237">
          <cell r="B3237" t="str">
            <v>86600 EQUIPAMENTOS</v>
          </cell>
        </row>
        <row r="3239">
          <cell r="A3239">
            <v>86601</v>
          </cell>
          <cell r="B3239" t="str">
            <v>BB.DOSAD.3 OU 4 CABEC.Q=8,1 A 30,4L/H E P=4KG/CM2</v>
          </cell>
          <cell r="C3239" t="str">
            <v>UN</v>
          </cell>
          <cell r="D3239">
            <v>3280</v>
          </cell>
        </row>
        <row r="3240">
          <cell r="A3240">
            <v>86602</v>
          </cell>
          <cell r="B3240" t="str">
            <v>MISTURADOR RAPIDO EIXO VERT.BAIXA ROT.E HASTE= 1M</v>
          </cell>
          <cell r="C3240" t="str">
            <v>UN</v>
          </cell>
          <cell r="D3240">
            <v>1862</v>
          </cell>
        </row>
        <row r="3241">
          <cell r="A3241">
            <v>86603</v>
          </cell>
          <cell r="B3241" t="str">
            <v>CLORADOR FIX.PAR.C/CAP.MAX.4KG/24H (INCL.INJETOR)</v>
          </cell>
          <cell r="C3241" t="str">
            <v>UN</v>
          </cell>
          <cell r="D3241">
            <v>2934</v>
          </cell>
        </row>
        <row r="3242">
          <cell r="A3242">
            <v>86604</v>
          </cell>
          <cell r="B3242" t="str">
            <v>CILINDRO DE CLORO CARREGADO C/ CAPACIDADE DE 50KG</v>
          </cell>
          <cell r="C3242" t="str">
            <v>UN</v>
          </cell>
          <cell r="D3242">
            <v>1960</v>
          </cell>
        </row>
        <row r="3243">
          <cell r="A3243">
            <v>86605</v>
          </cell>
          <cell r="B3243" t="str">
            <v>EXAUSTOR ELET.MOTOR MONOFASICO INDUSTRIAL 0 300MM</v>
          </cell>
          <cell r="C3243" t="str">
            <v>UN</v>
          </cell>
          <cell r="D3243">
            <v>360</v>
          </cell>
        </row>
        <row r="3244">
          <cell r="A3244">
            <v>86606</v>
          </cell>
          <cell r="B3244" t="str">
            <v>BALANCA PLATAFORMA CAP.MIN.150KG C/PLAT.P/GAR.CL.</v>
          </cell>
          <cell r="C3244" t="str">
            <v>UN</v>
          </cell>
          <cell r="D3244">
            <v>421</v>
          </cell>
        </row>
        <row r="3245">
          <cell r="A3245">
            <v>86607</v>
          </cell>
          <cell r="B3245" t="str">
            <v>BALANCA PLATAFORMA CAP.MIN.200KG C/PLAT.P/GAR.CL.</v>
          </cell>
          <cell r="C3245" t="str">
            <v>UN</v>
          </cell>
          <cell r="D3245">
            <v>421</v>
          </cell>
        </row>
        <row r="3246">
          <cell r="A3246">
            <v>86608</v>
          </cell>
          <cell r="B3246" t="str">
            <v>TANQUE DE PREPARO EM FIBRA DE VIDRO CAPAC. 500 L</v>
          </cell>
          <cell r="C3246" t="str">
            <v>UN</v>
          </cell>
          <cell r="D3246">
            <v>400</v>
          </cell>
        </row>
        <row r="3247">
          <cell r="A3247">
            <v>86609</v>
          </cell>
          <cell r="B3247" t="str">
            <v>HIDRO-EJETOR NORMAL BX. PRESSAO C/VENTURI DN 1/2"</v>
          </cell>
          <cell r="C3247" t="str">
            <v>UN</v>
          </cell>
          <cell r="D3247">
            <v>1760</v>
          </cell>
        </row>
        <row r="3248">
          <cell r="A3248">
            <v>86631</v>
          </cell>
          <cell r="B3248" t="str">
            <v>RESERV.METAL.APOIADO CAP.30M3 CF.PROJ.INCL.TRANSP.</v>
          </cell>
          <cell r="C3248" t="str">
            <v>UN</v>
          </cell>
          <cell r="D3248">
            <v>7693.5</v>
          </cell>
        </row>
        <row r="3249">
          <cell r="A3249">
            <v>86632</v>
          </cell>
          <cell r="B3249" t="str">
            <v>RESERV.METAL.APOIADO CAP.50M3 CF.PROJ.INCL.TRANSP.</v>
          </cell>
          <cell r="C3249" t="str">
            <v>UN</v>
          </cell>
          <cell r="D3249">
            <v>12454.5</v>
          </cell>
        </row>
        <row r="3250">
          <cell r="A3250">
            <v>86634</v>
          </cell>
          <cell r="B3250" t="str">
            <v>RESERV.MET.APOIADO CAP.100M3 CF.PROJ.INCL.TRANSP.</v>
          </cell>
          <cell r="C3250" t="str">
            <v>UN</v>
          </cell>
          <cell r="D3250">
            <v>23000</v>
          </cell>
        </row>
        <row r="3251">
          <cell r="A3251">
            <v>86635</v>
          </cell>
          <cell r="B3251" t="str">
            <v>RESERV.MET.APOIADO CAP.200M3 CF.PROJ.INCL.TRANSP.</v>
          </cell>
          <cell r="C3251" t="str">
            <v>UN</v>
          </cell>
          <cell r="D3251">
            <v>108000</v>
          </cell>
        </row>
        <row r="3252">
          <cell r="A3252">
            <v>86636</v>
          </cell>
          <cell r="B3252" t="str">
            <v>RESERV.MET.APOIADO CAP.300M3 CF.PROJ.INCL.TRANSP.</v>
          </cell>
          <cell r="C3252" t="str">
            <v>UN</v>
          </cell>
          <cell r="D3252">
            <v>162000</v>
          </cell>
        </row>
        <row r="3253">
          <cell r="A3253">
            <v>86638</v>
          </cell>
          <cell r="B3253" t="str">
            <v>RESERV.MET.ELEV.T.8M CAP.10M3 CF.PROJ.INCL.TRANSP.</v>
          </cell>
          <cell r="C3253" t="str">
            <v>UN</v>
          </cell>
          <cell r="D3253">
            <v>4784</v>
          </cell>
        </row>
        <row r="3254">
          <cell r="A3254">
            <v>86639</v>
          </cell>
          <cell r="B3254" t="str">
            <v>RESERV.MET.ELEV.T.8M CAP.20M3 CF.PROJ.INCL.TRANSP.</v>
          </cell>
          <cell r="C3254" t="str">
            <v>UN</v>
          </cell>
          <cell r="D3254">
            <v>14000</v>
          </cell>
        </row>
        <row r="3255">
          <cell r="A3255">
            <v>86640</v>
          </cell>
          <cell r="B3255" t="str">
            <v>RESERV.MET.ELEV.T.8M CAP.30M3 CF.PROJ.INCL.TRANSP.</v>
          </cell>
          <cell r="C3255" t="str">
            <v>UN</v>
          </cell>
          <cell r="D3255">
            <v>11937</v>
          </cell>
        </row>
        <row r="3256">
          <cell r="A3256">
            <v>86641</v>
          </cell>
          <cell r="B3256" t="str">
            <v>RESERV.MET.ELEV.T.8M CAP.50M3 CF.PROJ.INCL.TRANSP.</v>
          </cell>
          <cell r="C3256" t="str">
            <v>UN</v>
          </cell>
          <cell r="D3256">
            <v>19804.96</v>
          </cell>
        </row>
        <row r="3257">
          <cell r="A3257">
            <v>86642</v>
          </cell>
          <cell r="B3257" t="str">
            <v>RESERV.METAL.ELEV.TOR.8M CAP.15M3 CF.PROJ.INC.TRAN</v>
          </cell>
          <cell r="C3257" t="str">
            <v>UN</v>
          </cell>
          <cell r="D3257">
            <v>8400.75</v>
          </cell>
        </row>
        <row r="3258">
          <cell r="A3258">
            <v>86647</v>
          </cell>
          <cell r="B3258" t="str">
            <v>RESERV.MET.ELEV.T.10M CAP.10M3 CF.PROJ.INC.TRANSP.</v>
          </cell>
          <cell r="C3258" t="str">
            <v>UN</v>
          </cell>
          <cell r="D3258">
            <v>5278.5</v>
          </cell>
        </row>
        <row r="3259">
          <cell r="A3259">
            <v>86648</v>
          </cell>
          <cell r="B3259" t="str">
            <v>RESERV.MET.ELEV.T.10M CAP.20M3 CF.PROJ.INC.TRANSP.</v>
          </cell>
          <cell r="C3259" t="str">
            <v>UN</v>
          </cell>
          <cell r="D3259">
            <v>15800</v>
          </cell>
        </row>
        <row r="3260">
          <cell r="A3260">
            <v>86649</v>
          </cell>
          <cell r="B3260" t="str">
            <v>RESERV.MET.ELEV.T.10M CAP.30M3 CF.PROJ.INC.TRANSP.</v>
          </cell>
          <cell r="C3260" t="str">
            <v>UN</v>
          </cell>
          <cell r="D3260">
            <v>13075</v>
          </cell>
        </row>
        <row r="3261">
          <cell r="A3261">
            <v>86650</v>
          </cell>
          <cell r="B3261" t="str">
            <v>RESERV.MET.ELEV.T.10M CAP.50M3 CF.PROJ.INC.TRANSP.</v>
          </cell>
          <cell r="C3261" t="str">
            <v>UN</v>
          </cell>
          <cell r="D3261">
            <v>18975</v>
          </cell>
        </row>
        <row r="3262">
          <cell r="A3262">
            <v>86651</v>
          </cell>
          <cell r="B3262" t="str">
            <v>RESERV.METAL.ELEV.TOR.10M CAP.15M3 CF.PROJ.INC.TRA</v>
          </cell>
          <cell r="C3262" t="str">
            <v>UN</v>
          </cell>
          <cell r="D3262">
            <v>9315</v>
          </cell>
        </row>
        <row r="3263">
          <cell r="A3263">
            <v>86667</v>
          </cell>
          <cell r="B3263" t="str">
            <v>FILTRO RUS.MET.PAS.LAT:R=1,5 E H=3,85 PROJ.TRANSP.</v>
          </cell>
          <cell r="C3263" t="str">
            <v>UN</v>
          </cell>
          <cell r="D3263">
            <v>13972.5</v>
          </cell>
        </row>
        <row r="3264">
          <cell r="A3264">
            <v>86668</v>
          </cell>
          <cell r="B3264" t="str">
            <v>FILTRO RUS.MET.PAS.LAT:R=2,0 E H=3,85 PROJ.TRANSP.</v>
          </cell>
          <cell r="C3264" t="str">
            <v>UN</v>
          </cell>
          <cell r="D3264">
            <v>20079</v>
          </cell>
        </row>
        <row r="3265">
          <cell r="A3265">
            <v>87001</v>
          </cell>
          <cell r="B3265" t="str">
            <v>PARTE CIVIL P/CAPTACAO POCO TUB.PROF.DN 2" OU 3"</v>
          </cell>
          <cell r="C3265" t="str">
            <v>VB</v>
          </cell>
          <cell r="D3265">
            <v>14096.25</v>
          </cell>
        </row>
        <row r="3266">
          <cell r="A3266">
            <v>87002</v>
          </cell>
          <cell r="B3266" t="str">
            <v>PARTE CIVIL P/CAPT.E CASA CLOR.SIMP.DN 2" OU 3"</v>
          </cell>
          <cell r="C3266" t="str">
            <v>VB</v>
          </cell>
          <cell r="D3266">
            <v>14652.03</v>
          </cell>
        </row>
        <row r="3267">
          <cell r="A3267">
            <v>87003</v>
          </cell>
          <cell r="B3267" t="str">
            <v>PARTE CIVIL PARA CASA DE QUIMICA PADRAO</v>
          </cell>
          <cell r="C3267" t="str">
            <v>VB</v>
          </cell>
          <cell r="D3267">
            <v>17646.87</v>
          </cell>
        </row>
        <row r="3268">
          <cell r="A3268">
            <v>87004</v>
          </cell>
          <cell r="B3268" t="str">
            <v>PARTE CIVIL PARA CASA DE CLORACAO PADRAO</v>
          </cell>
          <cell r="C3268" t="str">
            <v>VB</v>
          </cell>
          <cell r="D3268">
            <v>8582.93</v>
          </cell>
        </row>
        <row r="3269">
          <cell r="A3269">
            <v>87007</v>
          </cell>
          <cell r="B3269" t="str">
            <v>MATERIAL HIDRAULICO P/CAPTACAO POCO TUB.PROF.DN 2"</v>
          </cell>
          <cell r="C3269" t="str">
            <v>VB</v>
          </cell>
          <cell r="D3269">
            <v>1429.14</v>
          </cell>
        </row>
        <row r="3270">
          <cell r="A3270">
            <v>87008</v>
          </cell>
          <cell r="B3270" t="str">
            <v>MATERIAL HIDRAULICO P/CAPTACAO POCO TUB.PROF.DN 3"</v>
          </cell>
          <cell r="C3270" t="str">
            <v>VB</v>
          </cell>
          <cell r="D3270">
            <v>2559.21</v>
          </cell>
        </row>
        <row r="3271">
          <cell r="A3271">
            <v>87009</v>
          </cell>
          <cell r="B3271" t="str">
            <v>MATERIAL HIDRAULICO P/CAPT.E CASA CLOR.SIMP.DN 2"</v>
          </cell>
          <cell r="C3271" t="str">
            <v>VB</v>
          </cell>
          <cell r="D3271">
            <v>1627.92</v>
          </cell>
        </row>
        <row r="3272">
          <cell r="A3272">
            <v>87010</v>
          </cell>
          <cell r="B3272" t="str">
            <v>MATERIAL HIDRAULICO P/CAPT.E CASA CLOR.SIMP.DN 3"</v>
          </cell>
          <cell r="C3272" t="str">
            <v>VB</v>
          </cell>
          <cell r="D3272">
            <v>2671.09</v>
          </cell>
        </row>
        <row r="3273">
          <cell r="A3273">
            <v>87011</v>
          </cell>
          <cell r="B3273" t="str">
            <v>CONJ.M.-BOMBA SUBM:Q=26,3 M3/H,HM=123 MCA E P=20CV</v>
          </cell>
          <cell r="C3273" t="str">
            <v>CJ</v>
          </cell>
          <cell r="D3273">
            <v>3214</v>
          </cell>
        </row>
        <row r="3274">
          <cell r="A3274">
            <v>87012</v>
          </cell>
          <cell r="B3274" t="str">
            <v>CONJ.M.-BOMBA SUBM: Q=2,5 L/S, HM=79 MCA E P=75CV</v>
          </cell>
          <cell r="C3274" t="str">
            <v>CJ</v>
          </cell>
          <cell r="D3274">
            <v>1927</v>
          </cell>
        </row>
        <row r="3275">
          <cell r="A3275">
            <v>87013</v>
          </cell>
          <cell r="B3275" t="str">
            <v>FERRO FUNDIDO - TONELADA EM FUNCAO DO ACO CA-60</v>
          </cell>
          <cell r="C3275" t="str">
            <v>T</v>
          </cell>
          <cell r="D3275">
            <v>620</v>
          </cell>
        </row>
        <row r="3277">
          <cell r="B3277" t="str">
            <v>9000 TABELA DE REALINHAMENTO DE PRECOS - ANEXO</v>
          </cell>
        </row>
        <row r="3279">
          <cell r="A3279">
            <v>90001</v>
          </cell>
          <cell r="B3279" t="str">
            <v>CONE PARA SINALIZACAO</v>
          </cell>
          <cell r="C3279" t="str">
            <v>UN</v>
          </cell>
          <cell r="D3279">
            <v>33.630000000000003</v>
          </cell>
        </row>
        <row r="3280">
          <cell r="A3280">
            <v>90002</v>
          </cell>
          <cell r="B3280" t="str">
            <v>ESCAVACAO MECANIZADA 1A CATEGORIA (4 A 6M)</v>
          </cell>
          <cell r="C3280" t="str">
            <v>M3</v>
          </cell>
          <cell r="D3280">
            <v>4.1900000000000004</v>
          </cell>
        </row>
        <row r="3281">
          <cell r="A3281">
            <v>90003</v>
          </cell>
          <cell r="B3281" t="str">
            <v>ESCAVACAO MECANIZADA 2A CATEGORIA (4 A 6M)</v>
          </cell>
          <cell r="C3281" t="str">
            <v>M3</v>
          </cell>
          <cell r="D3281">
            <v>8.33</v>
          </cell>
        </row>
        <row r="3282">
          <cell r="A3282">
            <v>90004</v>
          </cell>
          <cell r="B3282" t="str">
            <v>ESCAVACAO MECANIZADA EM BARRO LAMA (4 A 6M)</v>
          </cell>
          <cell r="C3282" t="str">
            <v>M3</v>
          </cell>
          <cell r="D3282">
            <v>9.6999999999999993</v>
          </cell>
        </row>
        <row r="3283">
          <cell r="A3283">
            <v>90005</v>
          </cell>
          <cell r="B3283" t="str">
            <v>FORNECIMENTO DE MEIO-FIO (CONCRETO)</v>
          </cell>
          <cell r="C3283" t="str">
            <v>M</v>
          </cell>
          <cell r="D3283">
            <v>10.46</v>
          </cell>
        </row>
        <row r="3284">
          <cell r="A3284">
            <v>90006</v>
          </cell>
          <cell r="B3284" t="str">
            <v>ASSENTAMENTO DE MEIO-FIO (CONCRETO)</v>
          </cell>
          <cell r="C3284" t="str">
            <v>M</v>
          </cell>
          <cell r="D3284">
            <v>4.55</v>
          </cell>
        </row>
        <row r="3285">
          <cell r="A3285">
            <v>90007</v>
          </cell>
          <cell r="B3285" t="str">
            <v>REPOSICAO EM CALCADA (5CM)</v>
          </cell>
          <cell r="C3285" t="str">
            <v>M2</v>
          </cell>
          <cell r="D3285">
            <v>5.67</v>
          </cell>
        </row>
        <row r="3286">
          <cell r="A3286">
            <v>90008</v>
          </cell>
          <cell r="B3286" t="str">
            <v>UMEDECIMENTO DE MATERIAL P/FECHAMENTO DE VALA</v>
          </cell>
          <cell r="C3286" t="str">
            <v>M3</v>
          </cell>
          <cell r="D3286">
            <v>0.34</v>
          </cell>
        </row>
        <row r="3287">
          <cell r="A3287">
            <v>90009</v>
          </cell>
          <cell r="B3287" t="str">
            <v>PONTA SECA (CALCADA)</v>
          </cell>
          <cell r="C3287" t="str">
            <v>UN</v>
          </cell>
          <cell r="D3287">
            <v>37.42</v>
          </cell>
        </row>
        <row r="3288">
          <cell r="A3288">
            <v>90010</v>
          </cell>
          <cell r="B3288" t="str">
            <v>PONTA SECA (RUA)</v>
          </cell>
          <cell r="C3288" t="str">
            <v>UN</v>
          </cell>
          <cell r="D3288">
            <v>40.67</v>
          </cell>
        </row>
        <row r="3289">
          <cell r="A3289">
            <v>90011</v>
          </cell>
          <cell r="B3289" t="str">
            <v>FORNECIMENTO E ASSENTAMENTO TAMPAO (QUEIJO)</v>
          </cell>
          <cell r="C3289" t="str">
            <v>UN</v>
          </cell>
          <cell r="D3289">
            <v>2.2000000000000002</v>
          </cell>
        </row>
        <row r="3290">
          <cell r="A3290">
            <v>90012</v>
          </cell>
          <cell r="B3290" t="str">
            <v>CONFECCAO DE JUNTA ASFALTICA</v>
          </cell>
          <cell r="C3290" t="str">
            <v>UN</v>
          </cell>
          <cell r="D3290">
            <v>2.54</v>
          </cell>
        </row>
        <row r="3291">
          <cell r="A3291">
            <v>90013</v>
          </cell>
          <cell r="B3291" t="str">
            <v>TRANSPORTE TUBOS CERAMICOS</v>
          </cell>
          <cell r="C3291" t="str">
            <v>MK</v>
          </cell>
          <cell r="D3291">
            <v>0.02</v>
          </cell>
        </row>
        <row r="3292">
          <cell r="A3292">
            <v>90014</v>
          </cell>
          <cell r="B3292" t="str">
            <v>PLACA DE SINALIZACAO DE TRANSITO</v>
          </cell>
          <cell r="C3292" t="str">
            <v>M2</v>
          </cell>
          <cell r="D3292">
            <v>40.82</v>
          </cell>
        </row>
        <row r="3293">
          <cell r="A3293">
            <v>90015</v>
          </cell>
          <cell r="B3293" t="str">
            <v>ESGOTAMENTO DE VALAS 2"</v>
          </cell>
          <cell r="C3293" t="str">
            <v>HP</v>
          </cell>
          <cell r="D3293">
            <v>1.07</v>
          </cell>
        </row>
        <row r="3294">
          <cell r="A3294">
            <v>90016</v>
          </cell>
          <cell r="B3294" t="str">
            <v>DRENO DE TUBO DE CONCRETO POROSO</v>
          </cell>
          <cell r="C3294" t="str">
            <v>M</v>
          </cell>
          <cell r="D3294">
            <v>13.96</v>
          </cell>
        </row>
        <row r="3295">
          <cell r="A3295">
            <v>90017</v>
          </cell>
          <cell r="B3295" t="str">
            <v>FORNECIMENTO DE PARALELEPIPEDO</v>
          </cell>
          <cell r="C3295" t="str">
            <v>M</v>
          </cell>
          <cell r="D3295">
            <v>6.33</v>
          </cell>
        </row>
        <row r="3296">
          <cell r="A3296">
            <v>90018</v>
          </cell>
          <cell r="B3296" t="str">
            <v>ASSENTAMENTO DE PARALELEPIPEDO</v>
          </cell>
          <cell r="C3296" t="str">
            <v>M</v>
          </cell>
          <cell r="D3296">
            <v>3.58</v>
          </cell>
        </row>
        <row r="3297">
          <cell r="A3297">
            <v>90019</v>
          </cell>
          <cell r="B3297" t="str">
            <v>CONFECCAO DE SARJETAS</v>
          </cell>
          <cell r="C3297" t="str">
            <v>M3</v>
          </cell>
          <cell r="D3297">
            <v>77.75</v>
          </cell>
        </row>
        <row r="3298">
          <cell r="A3298">
            <v>90020</v>
          </cell>
          <cell r="B3298" t="str">
            <v>REATERRO DE VALAS C/MATERIAL GRANULAR</v>
          </cell>
          <cell r="C3298" t="str">
            <v>M3</v>
          </cell>
          <cell r="D3298">
            <v>24</v>
          </cell>
        </row>
        <row r="3299">
          <cell r="A3299">
            <v>90021</v>
          </cell>
          <cell r="B3299" t="str">
            <v>GALERIA AGUAS PLUVIAIS (CONST. BOCA LOBO C/H_1,5M)</v>
          </cell>
          <cell r="C3299" t="str">
            <v>UN</v>
          </cell>
          <cell r="D3299">
            <v>71.959999999999994</v>
          </cell>
        </row>
        <row r="3300">
          <cell r="A3300">
            <v>90022</v>
          </cell>
          <cell r="B3300" t="str">
            <v>ACRESCIMO DE ALTURA DA BOCA DE LOBO</v>
          </cell>
          <cell r="C3300" t="str">
            <v>M</v>
          </cell>
          <cell r="D3300">
            <v>33.619999999999997</v>
          </cell>
        </row>
        <row r="3301">
          <cell r="A3301">
            <v>90023</v>
          </cell>
          <cell r="B3301" t="str">
            <v>ASSENTAMENTO CA-2 DN 700</v>
          </cell>
          <cell r="C3301" t="str">
            <v>M</v>
          </cell>
          <cell r="D3301">
            <v>53.17</v>
          </cell>
        </row>
        <row r="3302">
          <cell r="A3302">
            <v>90024</v>
          </cell>
          <cell r="B3302" t="str">
            <v>CERCA DE ARAME FARPADO DE 4 FIOS</v>
          </cell>
          <cell r="C3302" t="str">
            <v>M</v>
          </cell>
          <cell r="D3302">
            <v>13.5</v>
          </cell>
        </row>
        <row r="3303">
          <cell r="A3303">
            <v>90025</v>
          </cell>
          <cell r="B3303" t="str">
            <v>RECOMPOSICAO DE PAV. ASFALTICO INCLUSIVE BASE</v>
          </cell>
          <cell r="C3303" t="str">
            <v>M2</v>
          </cell>
          <cell r="D3303">
            <v>19.8</v>
          </cell>
        </row>
        <row r="3304">
          <cell r="A3304">
            <v>90026</v>
          </cell>
          <cell r="B3304" t="str">
            <v>ESGOTAMENTO DE SUMIDOURO</v>
          </cell>
          <cell r="C3304" t="str">
            <v>M3</v>
          </cell>
          <cell r="D3304">
            <v>14.28</v>
          </cell>
        </row>
        <row r="3305">
          <cell r="A3305">
            <v>90027</v>
          </cell>
          <cell r="B3305" t="str">
            <v>ENTUPIMENTO DE SUMIDOURO</v>
          </cell>
          <cell r="C3305" t="str">
            <v>M3</v>
          </cell>
          <cell r="D3305">
            <v>9.11</v>
          </cell>
        </row>
        <row r="3306">
          <cell r="A3306">
            <v>90030</v>
          </cell>
          <cell r="B3306" t="str">
            <v>CONCRETO PRE-MISTURADO FCK=9,0 MPA</v>
          </cell>
          <cell r="C3306" t="str">
            <v>M3</v>
          </cell>
          <cell r="D3306">
            <v>112</v>
          </cell>
        </row>
        <row r="3307">
          <cell r="A3307">
            <v>90031</v>
          </cell>
          <cell r="B3307" t="str">
            <v>PINTURA ANTICORROSIVA PARA TUBULACAO (ZARCAO)</v>
          </cell>
          <cell r="C3307" t="str">
            <v>M2</v>
          </cell>
          <cell r="D3307">
            <v>4.38</v>
          </cell>
        </row>
        <row r="3308">
          <cell r="A3308">
            <v>90032</v>
          </cell>
          <cell r="B3308" t="str">
            <v>VIDRO CANELADO - MARTELADO</v>
          </cell>
          <cell r="C3308" t="str">
            <v>M2</v>
          </cell>
          <cell r="D3308">
            <v>12.96</v>
          </cell>
        </row>
        <row r="3309">
          <cell r="A3309">
            <v>90033</v>
          </cell>
          <cell r="B3309" t="str">
            <v>TRANSPORTE DE MATERIAL 1A OU 2A CAT.(PERIM.URBANO)</v>
          </cell>
          <cell r="C3309" t="str">
            <v>MK</v>
          </cell>
          <cell r="D3309">
            <v>0.98</v>
          </cell>
        </row>
        <row r="3310">
          <cell r="A3310">
            <v>90034</v>
          </cell>
          <cell r="B3310" t="str">
            <v>REGULARIZACAO DE RUA C/ MOTONIVELADORA</v>
          </cell>
          <cell r="C3310" t="str">
            <v>M3</v>
          </cell>
          <cell r="D3310">
            <v>0.34</v>
          </cell>
        </row>
        <row r="3311">
          <cell r="A3311">
            <v>90035</v>
          </cell>
          <cell r="B3311" t="str">
            <v>POCO VISITA EXCETO FORNEC.MAT. PRE-MOLDADO - 1,0M</v>
          </cell>
          <cell r="C3311" t="str">
            <v>UN</v>
          </cell>
          <cell r="D3311">
            <v>81.36</v>
          </cell>
        </row>
        <row r="3312">
          <cell r="A3312">
            <v>90036</v>
          </cell>
          <cell r="B3312" t="str">
            <v>POCO VISITA EXCETO FORNEC.MAT. PRE-MOLDADO - 1,5M</v>
          </cell>
          <cell r="C3312" t="str">
            <v>UN</v>
          </cell>
          <cell r="D3312">
            <v>104.14</v>
          </cell>
        </row>
        <row r="3313">
          <cell r="A3313">
            <v>90037</v>
          </cell>
          <cell r="B3313" t="str">
            <v>POCO VISITA EXCETO FORNEC.MAT. PRE-MOLDADO - 2,0M</v>
          </cell>
          <cell r="C3313" t="str">
            <v>UN</v>
          </cell>
          <cell r="D3313">
            <v>133.31</v>
          </cell>
        </row>
        <row r="3314">
          <cell r="A3314">
            <v>90038</v>
          </cell>
          <cell r="B3314" t="str">
            <v>POCO VISITA EXCETO FORNEC.MAT. PRE-MOLDADO - 2,5M</v>
          </cell>
          <cell r="C3314" t="str">
            <v>UN</v>
          </cell>
          <cell r="D3314">
            <v>170.7</v>
          </cell>
        </row>
        <row r="3315">
          <cell r="A3315">
            <v>90039</v>
          </cell>
          <cell r="B3315" t="str">
            <v>POCO VISITA EXCETO FORNEC.MAT. PRE-MOLDADO - 3,0M</v>
          </cell>
          <cell r="C3315" t="str">
            <v>UN</v>
          </cell>
          <cell r="D3315">
            <v>221.57</v>
          </cell>
        </row>
        <row r="3316">
          <cell r="A3316">
            <v>90040</v>
          </cell>
          <cell r="B3316" t="str">
            <v>POCO VISITA EXCETO FORNEC.MAT. PRE-MOLDADO - 3,5M</v>
          </cell>
          <cell r="C3316" t="str">
            <v>UN</v>
          </cell>
          <cell r="D3316">
            <v>341.38</v>
          </cell>
        </row>
        <row r="3317">
          <cell r="A3317">
            <v>90041</v>
          </cell>
          <cell r="B3317" t="str">
            <v>POCO VISITA EXCETO FORNEC.MAT. PRE-MOLDADO - 4,0M</v>
          </cell>
          <cell r="C3317" t="str">
            <v>UN</v>
          </cell>
          <cell r="D3317">
            <v>385.22</v>
          </cell>
        </row>
        <row r="3318">
          <cell r="A3318">
            <v>90042</v>
          </cell>
          <cell r="B3318" t="str">
            <v>POCO VISITA EXCETO FORNEC.MAT. PRE-MOLDADO - 4,5M</v>
          </cell>
          <cell r="C3318" t="str">
            <v>UN</v>
          </cell>
          <cell r="D3318">
            <v>428.92</v>
          </cell>
        </row>
        <row r="3319">
          <cell r="A3319">
            <v>90043</v>
          </cell>
          <cell r="B3319" t="str">
            <v>POCO VISITA EXCETO FORNEC.MAT. PRE-MOLDADO - 5,0M</v>
          </cell>
          <cell r="C3319" t="str">
            <v>UN</v>
          </cell>
          <cell r="D3319">
            <v>472.62</v>
          </cell>
        </row>
        <row r="3320">
          <cell r="A3320">
            <v>172029</v>
          </cell>
          <cell r="B3320" t="str">
            <v>BROCA AÇO RÁPIDO 5/16</v>
          </cell>
          <cell r="C3320" t="str">
            <v>UN</v>
          </cell>
          <cell r="D3320">
            <v>6.9</v>
          </cell>
        </row>
        <row r="3321">
          <cell r="A3321">
            <v>172030</v>
          </cell>
          <cell r="B3321" t="str">
            <v>BROCA AÇO RÁPIDO 1/4</v>
          </cell>
          <cell r="C3321" t="str">
            <v>UN</v>
          </cell>
          <cell r="D3321">
            <v>4.9000000000000004</v>
          </cell>
        </row>
        <row r="3322">
          <cell r="A3322">
            <v>172031</v>
          </cell>
          <cell r="B3322" t="str">
            <v>BROCA VIDEA 6,5 MM</v>
          </cell>
          <cell r="C3322" t="str">
            <v>UN</v>
          </cell>
          <cell r="D3322">
            <v>3.5</v>
          </cell>
        </row>
        <row r="3323">
          <cell r="A3323">
            <v>172032</v>
          </cell>
          <cell r="B3323" t="str">
            <v>BROCA VIDEA 8,0 MM</v>
          </cell>
          <cell r="C3323" t="str">
            <v>UN</v>
          </cell>
          <cell r="D3323">
            <v>4.9000000000000004</v>
          </cell>
        </row>
        <row r="3324">
          <cell r="A3324">
            <v>172033</v>
          </cell>
          <cell r="B3324" t="str">
            <v>BROCA MOURÃO FIX TELHAS</v>
          </cell>
          <cell r="C3324" t="str">
            <v>UN</v>
          </cell>
          <cell r="D3324">
            <v>10.25</v>
          </cell>
        </row>
        <row r="3325">
          <cell r="A3325">
            <v>172034</v>
          </cell>
          <cell r="B3325" t="str">
            <v>LÂMINA DE SERRA FLEXÍVEL</v>
          </cell>
          <cell r="C3325" t="str">
            <v>UN</v>
          </cell>
          <cell r="D3325">
            <v>9.85</v>
          </cell>
        </row>
        <row r="3326">
          <cell r="A3326">
            <v>172035</v>
          </cell>
          <cell r="B3326" t="str">
            <v>LIMA CHATA P/ ENXADA DE 8"</v>
          </cell>
          <cell r="C3326" t="str">
            <v>UN</v>
          </cell>
          <cell r="D3326">
            <v>8</v>
          </cell>
        </row>
        <row r="3327">
          <cell r="A3327">
            <v>172036</v>
          </cell>
          <cell r="B3327" t="str">
            <v>CHAVE FIXA (C) 3/8 X 7/16</v>
          </cell>
          <cell r="C3327" t="str">
            <v>UN</v>
          </cell>
          <cell r="D3327">
            <v>1.8</v>
          </cell>
        </row>
        <row r="3328">
          <cell r="A3328">
            <v>172037</v>
          </cell>
          <cell r="B3328" t="str">
            <v>CHAVE FIXA (D) 1/2 X 9/16</v>
          </cell>
          <cell r="C3328" t="str">
            <v>UN</v>
          </cell>
          <cell r="D3328">
            <v>2</v>
          </cell>
        </row>
        <row r="3329">
          <cell r="A3329">
            <v>172038</v>
          </cell>
          <cell r="B3329" t="str">
            <v>CHAVE ESTRELA (B) 3/8 X 7/16</v>
          </cell>
          <cell r="C3329" t="str">
            <v>UN</v>
          </cell>
          <cell r="D3329">
            <v>3.3</v>
          </cell>
        </row>
        <row r="3330">
          <cell r="A3330">
            <v>172039</v>
          </cell>
          <cell r="B3330" t="str">
            <v>CHAVE ESTRELA (C) 1/2 X 9/16</v>
          </cell>
          <cell r="C3330" t="str">
            <v>UN</v>
          </cell>
          <cell r="D3330">
            <v>4</v>
          </cell>
        </row>
        <row r="3331">
          <cell r="A3331">
            <v>172040</v>
          </cell>
          <cell r="B3331" t="str">
            <v>COMPORTA EM FIBRA DE VIDRO ESTRUTURADO (INCLUINDO GUIA)</v>
          </cell>
          <cell r="C3331" t="str">
            <v>M2</v>
          </cell>
          <cell r="D3331">
            <v>280</v>
          </cell>
        </row>
        <row r="3332">
          <cell r="A3332">
            <v>172042</v>
          </cell>
          <cell r="B3332" t="str">
            <v>TIJOLO MACIÇO 19X9X5 CM PARA ALV. APARENTE</v>
          </cell>
          <cell r="C3332" t="str">
            <v>UN</v>
          </cell>
          <cell r="D3332">
            <v>0.17</v>
          </cell>
        </row>
        <row r="3333">
          <cell r="A3333">
            <v>172043</v>
          </cell>
          <cell r="B3333" t="str">
            <v>PLAQUETA REFRATÁRIA 229 X 114 X 25 MM</v>
          </cell>
          <cell r="C3333" t="str">
            <v>UN</v>
          </cell>
          <cell r="D3333">
            <v>0.83</v>
          </cell>
        </row>
        <row r="3334">
          <cell r="A3334">
            <v>172044</v>
          </cell>
          <cell r="B3334" t="str">
            <v>COIFA METÁLICA 2,70 X 0,60 X 1,10M, C/ CHAMINÉ 0,25 X 0,20 C/ 1,0 M # 16</v>
          </cell>
          <cell r="C3334" t="str">
            <v>UN</v>
          </cell>
          <cell r="D3334">
            <v>602.5</v>
          </cell>
        </row>
        <row r="3335">
          <cell r="A3335">
            <v>172045</v>
          </cell>
          <cell r="B3335" t="str">
            <v>BANCADA DE MÁRMORE BRANCO E = 2,5 CM PARA PIA OU LAVATÓRIO</v>
          </cell>
          <cell r="C3335" t="str">
            <v>M2</v>
          </cell>
          <cell r="D3335">
            <v>130</v>
          </cell>
        </row>
        <row r="3336">
          <cell r="A3336">
            <v>172046</v>
          </cell>
          <cell r="B3336" t="str">
            <v>ARDÓSIA PARA PISO 40 X 40 CM</v>
          </cell>
          <cell r="C3336" t="str">
            <v>M2</v>
          </cell>
          <cell r="D3336">
            <v>5.2</v>
          </cell>
        </row>
        <row r="3337">
          <cell r="A3337">
            <v>172047</v>
          </cell>
          <cell r="B3337" t="str">
            <v>RODAPÉ DE ARDÓSIA H = 7CM</v>
          </cell>
          <cell r="C3337" t="str">
            <v>M</v>
          </cell>
          <cell r="D3337">
            <v>1.1000000000000001</v>
          </cell>
        </row>
        <row r="3338">
          <cell r="A3338">
            <v>172048</v>
          </cell>
          <cell r="B3338" t="str">
            <v>PAPELEIRA DE LOUÇA 15 X 15 CM</v>
          </cell>
          <cell r="C3338" t="str">
            <v>UN</v>
          </cell>
          <cell r="D3338">
            <v>7.82</v>
          </cell>
        </row>
        <row r="3339">
          <cell r="A3339">
            <v>172049</v>
          </cell>
          <cell r="B3339" t="str">
            <v>SABONETEIRA DE LOUÇA 15 X 15 CM</v>
          </cell>
          <cell r="C3339" t="str">
            <v>UN</v>
          </cell>
          <cell r="D3339">
            <v>7.73</v>
          </cell>
        </row>
        <row r="3340">
          <cell r="A3340">
            <v>172057</v>
          </cell>
          <cell r="B3340" t="str">
            <v>TUBO F0F0 JE CL K-9 1,00M DN 80</v>
          </cell>
          <cell r="C3340" t="str">
            <v>M</v>
          </cell>
          <cell r="D3340">
            <v>58.35</v>
          </cell>
        </row>
        <row r="3341">
          <cell r="A3341">
            <v>172071</v>
          </cell>
          <cell r="B3341" t="str">
            <v>TUBO F0F0 JE CL K-9 1,00M DN 350</v>
          </cell>
          <cell r="C3341" t="str">
            <v>M</v>
          </cell>
          <cell r="D3341">
            <v>265.94</v>
          </cell>
        </row>
        <row r="3342">
          <cell r="A3342">
            <v>172072</v>
          </cell>
          <cell r="B3342" t="str">
            <v>TUBO F0F0 JE CL K-9 1,00M DN 450</v>
          </cell>
          <cell r="C3342" t="str">
            <v>M</v>
          </cell>
          <cell r="D3342">
            <v>373.33</v>
          </cell>
        </row>
        <row r="3343">
          <cell r="A3343">
            <v>172074</v>
          </cell>
          <cell r="B3343" t="str">
            <v>TUBO F0F0 JE CL K-7 1,00M DN 350</v>
          </cell>
          <cell r="C3343" t="str">
            <v>M</v>
          </cell>
          <cell r="D3343">
            <v>217.9</v>
          </cell>
        </row>
        <row r="3344">
          <cell r="A3344">
            <v>172075</v>
          </cell>
          <cell r="B3344" t="str">
            <v>TUBO F0F0 JE CL K-7 1,00M DN 450</v>
          </cell>
          <cell r="C3344" t="str">
            <v>M</v>
          </cell>
          <cell r="D3344">
            <v>307.93</v>
          </cell>
        </row>
        <row r="3345">
          <cell r="A3345">
            <v>221720</v>
          </cell>
          <cell r="B3345" t="str">
            <v>TÊ PVC SOLDÁVEL 90° C/ REDUÇÃO 40 X 32 MM</v>
          </cell>
          <cell r="C3345" t="str">
            <v>UN</v>
          </cell>
          <cell r="D3345">
            <v>1.48</v>
          </cell>
        </row>
        <row r="3346">
          <cell r="A3346">
            <v>221721</v>
          </cell>
          <cell r="B3346" t="str">
            <v>BUCHA DE REDUÇÃO SOLDÁVEL CURTO DN 32 X 25 MM</v>
          </cell>
          <cell r="C3346" t="str">
            <v>UN</v>
          </cell>
          <cell r="D3346">
            <v>0.14000000000000001</v>
          </cell>
        </row>
        <row r="3347">
          <cell r="A3347">
            <v>221722</v>
          </cell>
          <cell r="B3347" t="str">
            <v>CURVA 90° PVC SOLDÁVEL DN 40 MM</v>
          </cell>
          <cell r="C3347" t="str">
            <v>UN</v>
          </cell>
          <cell r="D3347">
            <v>1.85</v>
          </cell>
        </row>
        <row r="3348">
          <cell r="A3348">
            <v>221723</v>
          </cell>
          <cell r="B3348" t="str">
            <v>TÊ PVC SOLDÁVEL 90°  40 MM</v>
          </cell>
          <cell r="C3348" t="str">
            <v>UN</v>
          </cell>
          <cell r="D3348">
            <v>0.56000000000000005</v>
          </cell>
        </row>
        <row r="3349">
          <cell r="A3349">
            <v>221780</v>
          </cell>
          <cell r="B3349" t="str">
            <v>CURVA 90º PVC RÍGIDO SOLDÁVEL 50MM</v>
          </cell>
          <cell r="C3349" t="str">
            <v>UN</v>
          </cell>
          <cell r="D3349">
            <v>2.1</v>
          </cell>
        </row>
        <row r="3350">
          <cell r="A3350">
            <v>221781</v>
          </cell>
          <cell r="B3350" t="str">
            <v>PLACA DE REDUÇÃO FOFO DN 250 X 200</v>
          </cell>
          <cell r="C3350" t="str">
            <v>UN</v>
          </cell>
          <cell r="D3350">
            <v>220.51</v>
          </cell>
        </row>
        <row r="3351">
          <cell r="A3351">
            <v>311350</v>
          </cell>
          <cell r="B3351" t="str">
            <v>TAMPA DE CONCRETO PARA CAIXA DE LIGACAO</v>
          </cell>
          <cell r="C3351" t="str">
            <v>UN</v>
          </cell>
          <cell r="D3351">
            <v>0</v>
          </cell>
        </row>
        <row r="3352">
          <cell r="A3352">
            <v>320000</v>
          </cell>
          <cell r="B3352" t="str">
            <v>TRANSPORTE (CAMIONETA)</v>
          </cell>
          <cell r="C3352" t="str">
            <v>H</v>
          </cell>
          <cell r="D3352">
            <v>3.88</v>
          </cell>
        </row>
        <row r="3353">
          <cell r="A3353">
            <v>32001</v>
          </cell>
          <cell r="B3353" t="str">
            <v>LIXADEIRA</v>
          </cell>
          <cell r="C3353" t="str">
            <v>H</v>
          </cell>
          <cell r="D3353">
            <v>10</v>
          </cell>
        </row>
        <row r="3354">
          <cell r="A3354">
            <v>32003</v>
          </cell>
          <cell r="B3354" t="str">
            <v>GERADOR P/ MÁQUINA DE SOLDA, COM MOTOR Á COMBUSTÃO</v>
          </cell>
          <cell r="C3354" t="str">
            <v>H</v>
          </cell>
          <cell r="D3354">
            <v>45</v>
          </cell>
        </row>
        <row r="3355">
          <cell r="A3355">
            <v>32004</v>
          </cell>
          <cell r="B3355" t="str">
            <v>PERFURATRIZ DIAMANTADA HIDRÁULICA DD-750</v>
          </cell>
          <cell r="C3355" t="str">
            <v>H</v>
          </cell>
          <cell r="D3355">
            <v>55.83</v>
          </cell>
        </row>
        <row r="3356">
          <cell r="A3356">
            <v>90000</v>
          </cell>
          <cell r="B3356" t="str">
            <v>TABELA DE REALINHAMENTO DE PRECOS - ANEXO</v>
          </cell>
          <cell r="D3356">
            <v>0</v>
          </cell>
        </row>
        <row r="3357">
          <cell r="A3357">
            <v>90001</v>
          </cell>
          <cell r="B3357" t="str">
            <v>CONE PARA SINALIZACAO</v>
          </cell>
          <cell r="C3357" t="str">
            <v>UN</v>
          </cell>
          <cell r="D3357">
            <v>33.630000000000003</v>
          </cell>
        </row>
        <row r="3358">
          <cell r="A3358">
            <v>90002</v>
          </cell>
          <cell r="B3358" t="str">
            <v>ESCAVACAO MECANIZADA 1A CATEGORIA (4 A 6M)</v>
          </cell>
          <cell r="C3358" t="str">
            <v>M3</v>
          </cell>
          <cell r="D3358">
            <v>4.1900000000000004</v>
          </cell>
        </row>
        <row r="3359">
          <cell r="A3359">
            <v>90003</v>
          </cell>
          <cell r="B3359" t="str">
            <v>ESCAVACAO MECANIZADA 2A CATEGORIA (4 A 6M)</v>
          </cell>
          <cell r="C3359" t="str">
            <v>M3</v>
          </cell>
          <cell r="D3359">
            <v>8.33</v>
          </cell>
        </row>
        <row r="3360">
          <cell r="A3360">
            <v>90004</v>
          </cell>
          <cell r="B3360" t="str">
            <v>ESCAVACAO MECANIZADA EM BARRO LAMA (4 A 6M)</v>
          </cell>
          <cell r="C3360" t="str">
            <v>M3</v>
          </cell>
          <cell r="D3360">
            <v>9.6999999999999993</v>
          </cell>
        </row>
        <row r="3361">
          <cell r="A3361">
            <v>90005</v>
          </cell>
          <cell r="B3361" t="str">
            <v>FORNECIMENTO DE MEIO-FIO (CONCRETO)</v>
          </cell>
          <cell r="C3361" t="str">
            <v>M</v>
          </cell>
          <cell r="D3361">
            <v>10.46</v>
          </cell>
        </row>
        <row r="3362">
          <cell r="A3362">
            <v>90006</v>
          </cell>
          <cell r="B3362" t="str">
            <v>ASSENTAMENTO DE MEIO-FIO (CONCRETO)</v>
          </cell>
          <cell r="C3362" t="str">
            <v>M</v>
          </cell>
          <cell r="D3362">
            <v>4.55</v>
          </cell>
        </row>
        <row r="3363">
          <cell r="A3363">
            <v>90007</v>
          </cell>
          <cell r="B3363" t="str">
            <v>REPOSICAO EM CALCADA (5CM)</v>
          </cell>
          <cell r="C3363" t="str">
            <v>M2</v>
          </cell>
          <cell r="D3363">
            <v>5.67</v>
          </cell>
        </row>
        <row r="3364">
          <cell r="A3364">
            <v>90008</v>
          </cell>
          <cell r="B3364" t="str">
            <v>UMEDECIMENTO DE MATERIAL P/FECHAMENTO DE VALA</v>
          </cell>
          <cell r="C3364" t="str">
            <v>M3</v>
          </cell>
          <cell r="D3364">
            <v>0.34</v>
          </cell>
        </row>
        <row r="3365">
          <cell r="A3365">
            <v>90009</v>
          </cell>
          <cell r="B3365" t="str">
            <v>PONTA SECA (CALCADA)</v>
          </cell>
          <cell r="C3365" t="str">
            <v>UN</v>
          </cell>
          <cell r="D3365">
            <v>37.42</v>
          </cell>
        </row>
        <row r="3366">
          <cell r="A3366">
            <v>90010</v>
          </cell>
          <cell r="B3366" t="str">
            <v>PONTA SECA (RUA)</v>
          </cell>
          <cell r="C3366" t="str">
            <v>UN</v>
          </cell>
          <cell r="D3366">
            <v>40.67</v>
          </cell>
        </row>
        <row r="3367">
          <cell r="A3367">
            <v>90011</v>
          </cell>
          <cell r="B3367" t="str">
            <v>FORNECIMENTO E ASSENTAMENTO TAMPAO (QUEIJO)</v>
          </cell>
          <cell r="C3367" t="str">
            <v>UN</v>
          </cell>
          <cell r="D3367">
            <v>2.2000000000000002</v>
          </cell>
        </row>
        <row r="3368">
          <cell r="A3368">
            <v>90012</v>
          </cell>
          <cell r="B3368" t="str">
            <v>CONFECCAO DE JUNTA ASFALTICA</v>
          </cell>
          <cell r="C3368" t="str">
            <v>UN</v>
          </cell>
          <cell r="D3368">
            <v>2.54</v>
          </cell>
        </row>
        <row r="3369">
          <cell r="A3369">
            <v>90013</v>
          </cell>
          <cell r="B3369" t="str">
            <v>TRANSPORTE TUBOS CERAMICOS</v>
          </cell>
          <cell r="C3369" t="str">
            <v>MK</v>
          </cell>
          <cell r="D3369">
            <v>0.02</v>
          </cell>
        </row>
        <row r="3370">
          <cell r="A3370">
            <v>90014</v>
          </cell>
          <cell r="B3370" t="str">
            <v>PLACA DE SINALIZACAO DE TRANSITO</v>
          </cell>
          <cell r="C3370" t="str">
            <v>M2</v>
          </cell>
          <cell r="D3370">
            <v>40.82</v>
          </cell>
        </row>
        <row r="3371">
          <cell r="A3371">
            <v>90015</v>
          </cell>
          <cell r="B3371" t="str">
            <v>ESGOTAMENTO DE VALAS 2"</v>
          </cell>
          <cell r="C3371" t="str">
            <v>HP</v>
          </cell>
          <cell r="D3371">
            <v>1.07</v>
          </cell>
        </row>
        <row r="3372">
          <cell r="A3372">
            <v>90016</v>
          </cell>
          <cell r="B3372" t="str">
            <v>DRENO DE TUBO DE CONCRETO POROSO</v>
          </cell>
          <cell r="C3372" t="str">
            <v>M</v>
          </cell>
          <cell r="D3372">
            <v>13.96</v>
          </cell>
        </row>
        <row r="3373">
          <cell r="A3373">
            <v>90017</v>
          </cell>
          <cell r="B3373" t="str">
            <v>FORNECIMENTO DE PARALELEPIPEDO</v>
          </cell>
          <cell r="C3373" t="str">
            <v>M</v>
          </cell>
          <cell r="D3373">
            <v>6.33</v>
          </cell>
        </row>
        <row r="3374">
          <cell r="A3374">
            <v>90018</v>
          </cell>
          <cell r="B3374" t="str">
            <v>ASSENTAMENTO DE PARALELEPIPEDO</v>
          </cell>
          <cell r="C3374" t="str">
            <v>M</v>
          </cell>
          <cell r="D3374">
            <v>3.58</v>
          </cell>
        </row>
        <row r="3375">
          <cell r="A3375">
            <v>90019</v>
          </cell>
          <cell r="B3375" t="str">
            <v>CONFECCAO DE SARJETAS</v>
          </cell>
          <cell r="C3375" t="str">
            <v>M3</v>
          </cell>
          <cell r="D3375">
            <v>77.75</v>
          </cell>
        </row>
        <row r="3376">
          <cell r="A3376">
            <v>90020</v>
          </cell>
          <cell r="B3376" t="str">
            <v>REATERRO DE VALAS C/MATERIAL GRANULAR</v>
          </cell>
          <cell r="C3376" t="str">
            <v>M3</v>
          </cell>
          <cell r="D3376">
            <v>24</v>
          </cell>
        </row>
        <row r="3377">
          <cell r="A3377">
            <v>90021</v>
          </cell>
          <cell r="B3377" t="str">
            <v>GALERIA AGUAS PLUVIAIS (CONST. BOCA LOBO C/H_1,5M)</v>
          </cell>
          <cell r="C3377" t="str">
            <v>UN</v>
          </cell>
          <cell r="D3377">
            <v>71.959999999999994</v>
          </cell>
        </row>
        <row r="3378">
          <cell r="A3378">
            <v>90022</v>
          </cell>
          <cell r="B3378" t="str">
            <v>ACRESCIMO DE ALTURA DA BOCA DE LOBO</v>
          </cell>
          <cell r="C3378" t="str">
            <v>M</v>
          </cell>
          <cell r="D3378">
            <v>33.619999999999997</v>
          </cell>
        </row>
        <row r="3379">
          <cell r="A3379">
            <v>90023</v>
          </cell>
          <cell r="B3379" t="str">
            <v>ASSENTAMENTO CA-2 DN 700</v>
          </cell>
          <cell r="C3379" t="str">
            <v>M</v>
          </cell>
          <cell r="D3379">
            <v>53.17</v>
          </cell>
        </row>
        <row r="3380">
          <cell r="A3380">
            <v>90024</v>
          </cell>
          <cell r="B3380" t="str">
            <v>CERCA DE ARAME FARPADO DE 4 FIOS</v>
          </cell>
          <cell r="C3380" t="str">
            <v>M</v>
          </cell>
          <cell r="D3380">
            <v>13.5</v>
          </cell>
        </row>
        <row r="3381">
          <cell r="A3381">
            <v>90025</v>
          </cell>
          <cell r="B3381" t="str">
            <v>RECOMPOSICAO DE PAV. ASFALTICO INCLUSIVE BASE</v>
          </cell>
          <cell r="C3381" t="str">
            <v>M2</v>
          </cell>
          <cell r="D3381">
            <v>19.8</v>
          </cell>
        </row>
        <row r="3382">
          <cell r="A3382">
            <v>90026</v>
          </cell>
          <cell r="B3382" t="str">
            <v>ESGOTAMENTO DE SUMIDOURO</v>
          </cell>
          <cell r="C3382" t="str">
            <v>M3</v>
          </cell>
          <cell r="D3382">
            <v>14.28</v>
          </cell>
        </row>
        <row r="3383">
          <cell r="A3383">
            <v>90027</v>
          </cell>
          <cell r="B3383" t="str">
            <v>ENTUPIMENTO DE SUMIDOURO</v>
          </cell>
          <cell r="C3383" t="str">
            <v>M3</v>
          </cell>
          <cell r="D3383">
            <v>9.11</v>
          </cell>
        </row>
        <row r="3384">
          <cell r="A3384">
            <v>90030</v>
          </cell>
          <cell r="B3384" t="str">
            <v>CONCRETO PRE-MISTURADO FCK=9,0 MPA</v>
          </cell>
          <cell r="C3384" t="str">
            <v>M3</v>
          </cell>
          <cell r="D3384">
            <v>112</v>
          </cell>
        </row>
        <row r="3385">
          <cell r="A3385">
            <v>90031</v>
          </cell>
          <cell r="B3385" t="str">
            <v>PINTURA ANTICORROSIVA PARA TUBULACAO (ZARCAO)</v>
          </cell>
          <cell r="C3385" t="str">
            <v>M2</v>
          </cell>
          <cell r="D3385">
            <v>4.38</v>
          </cell>
        </row>
        <row r="3386">
          <cell r="A3386">
            <v>90033</v>
          </cell>
          <cell r="B3386" t="str">
            <v>TRANSPORTE DE MATERIAL 1A OU 2A CAT.(PERIM.URBANO)</v>
          </cell>
          <cell r="C3386" t="str">
            <v>MK</v>
          </cell>
          <cell r="D3386">
            <v>0.98</v>
          </cell>
        </row>
        <row r="3387">
          <cell r="A3387">
            <v>90034</v>
          </cell>
          <cell r="B3387" t="str">
            <v>REGULARIZACAO DE RUA C/ MOTONIVELADORA</v>
          </cell>
          <cell r="C3387" t="str">
            <v>M3</v>
          </cell>
          <cell r="D3387">
            <v>0.34</v>
          </cell>
        </row>
        <row r="3388">
          <cell r="A3388">
            <v>90035</v>
          </cell>
          <cell r="B3388" t="str">
            <v>POCO VISITA EXCETO FORNEC.MAT. PRE-MOLDADO - 1,0M</v>
          </cell>
          <cell r="C3388" t="str">
            <v>UN</v>
          </cell>
          <cell r="D3388">
            <v>81.36</v>
          </cell>
        </row>
        <row r="3389">
          <cell r="A3389">
            <v>90036</v>
          </cell>
          <cell r="B3389" t="str">
            <v>POCO VISITA EXCETO FORNEC.MAT. PRE-MOLDADO - 1,5M</v>
          </cell>
          <cell r="C3389" t="str">
            <v>UN</v>
          </cell>
          <cell r="D3389">
            <v>104.14</v>
          </cell>
        </row>
        <row r="3390">
          <cell r="A3390">
            <v>90037</v>
          </cell>
          <cell r="B3390" t="str">
            <v>POCO VISITA EXCETO FORNEC.MAT. PRE-MOLDADO - 2,0M</v>
          </cell>
          <cell r="C3390" t="str">
            <v>UN</v>
          </cell>
          <cell r="D3390">
            <v>133.31</v>
          </cell>
        </row>
        <row r="3391">
          <cell r="A3391">
            <v>90038</v>
          </cell>
          <cell r="B3391" t="str">
            <v>POCO VISITA EXCETO FORNEC.MAT. PRE-MOLDADO - 2,5M</v>
          </cell>
          <cell r="C3391" t="str">
            <v>UN</v>
          </cell>
          <cell r="D3391">
            <v>170.7</v>
          </cell>
        </row>
        <row r="3392">
          <cell r="A3392">
            <v>90039</v>
          </cell>
          <cell r="B3392" t="str">
            <v>POCO VISITA EXCETO FORNEC.MAT. PRE-MOLDADO - 3,0M</v>
          </cell>
          <cell r="C3392" t="str">
            <v>UN</v>
          </cell>
          <cell r="D3392">
            <v>221.57</v>
          </cell>
        </row>
        <row r="3393">
          <cell r="A3393">
            <v>90040</v>
          </cell>
          <cell r="B3393" t="str">
            <v>POCO VISITA EXCETO FORNEC.MAT. PRE-MOLDADO - 3,5M</v>
          </cell>
          <cell r="C3393" t="str">
            <v>UN</v>
          </cell>
          <cell r="D3393">
            <v>341.38</v>
          </cell>
        </row>
        <row r="3394">
          <cell r="A3394">
            <v>90041</v>
          </cell>
          <cell r="B3394" t="str">
            <v>POCO VISITA EXCETO FORNEC.MAT. PRE-MOLDADO - 4,0M</v>
          </cell>
          <cell r="C3394" t="str">
            <v>UN</v>
          </cell>
          <cell r="D3394">
            <v>385.22</v>
          </cell>
        </row>
        <row r="3395">
          <cell r="A3395">
            <v>90042</v>
          </cell>
          <cell r="B3395" t="str">
            <v>POCO VISITA EXCETO FORNEC.MAT. PRE-MOLDADO - 4,5M</v>
          </cell>
          <cell r="C3395" t="str">
            <v>UN</v>
          </cell>
          <cell r="D3395">
            <v>428.92</v>
          </cell>
        </row>
        <row r="3396">
          <cell r="A3396">
            <v>90043</v>
          </cell>
          <cell r="B3396" t="str">
            <v>POCO VISITA EXCETO FORNEC.MAT. PRE-MOLDADO - 5,0M</v>
          </cell>
          <cell r="C3396" t="str">
            <v>UN</v>
          </cell>
          <cell r="D3396">
            <v>472.62</v>
          </cell>
        </row>
        <row r="3397">
          <cell r="A3397">
            <v>122111</v>
          </cell>
          <cell r="B3397" t="str">
            <v>VIDRO CANELADO - MARTELADO</v>
          </cell>
          <cell r="C3397" t="str">
            <v>m²</v>
          </cell>
          <cell r="D3397">
            <v>12.96</v>
          </cell>
        </row>
        <row r="3398">
          <cell r="A3398">
            <v>150001</v>
          </cell>
          <cell r="B3398" t="str">
            <v>COMPACTADOR CM-20</v>
          </cell>
          <cell r="C3398" t="str">
            <v>H</v>
          </cell>
          <cell r="D3398">
            <v>0</v>
          </cell>
        </row>
        <row r="3399">
          <cell r="A3399">
            <v>172001</v>
          </cell>
          <cell r="B3399" t="str">
            <v>EQUIPAMENTO ETE</v>
          </cell>
          <cell r="C3399" t="str">
            <v>un</v>
          </cell>
          <cell r="D3399">
            <v>3897350</v>
          </cell>
        </row>
        <row r="3400">
          <cell r="A3400">
            <v>172041</v>
          </cell>
          <cell r="B3400" t="str">
            <v>AQUISIÇÃO DE MATERIAL DE JAZIDA</v>
          </cell>
          <cell r="C3400" t="str">
            <v>M3</v>
          </cell>
          <cell r="D3400">
            <v>0.63</v>
          </cell>
        </row>
        <row r="3401">
          <cell r="A3401">
            <v>172056</v>
          </cell>
          <cell r="B3401" t="str">
            <v>CAMINHÃO COM GUINDASTE 16 TON.</v>
          </cell>
          <cell r="C3401" t="str">
            <v>H</v>
          </cell>
          <cell r="D3401">
            <v>23.61</v>
          </cell>
        </row>
        <row r="3402">
          <cell r="A3402">
            <v>310000</v>
          </cell>
          <cell r="B3402" t="str">
            <v>EQUIPAMENTOS</v>
          </cell>
          <cell r="C3402" t="str">
            <v>xxxxx</v>
          </cell>
          <cell r="D3402">
            <v>0</v>
          </cell>
        </row>
        <row r="3403">
          <cell r="A3403">
            <v>310100</v>
          </cell>
          <cell r="B3403" t="str">
            <v>BATE ESTACAS LEVE</v>
          </cell>
          <cell r="C3403" t="str">
            <v>H</v>
          </cell>
          <cell r="D3403">
            <v>25.57</v>
          </cell>
        </row>
        <row r="3404">
          <cell r="A3404">
            <v>310101</v>
          </cell>
          <cell r="B3404" t="str">
            <v>BATE ESTACAS LEVE</v>
          </cell>
          <cell r="C3404" t="str">
            <v>HI</v>
          </cell>
          <cell r="D3404">
            <v>10.99</v>
          </cell>
        </row>
        <row r="3405">
          <cell r="A3405">
            <v>310130</v>
          </cell>
          <cell r="B3405" t="str">
            <v>BETONEIRA 320 L</v>
          </cell>
          <cell r="C3405" t="str">
            <v>H</v>
          </cell>
          <cell r="D3405">
            <v>1.81</v>
          </cell>
        </row>
        <row r="3406">
          <cell r="A3406">
            <v>310140</v>
          </cell>
          <cell r="B3406" t="str">
            <v>BOMBA SPV 2"</v>
          </cell>
          <cell r="C3406" t="str">
            <v>H</v>
          </cell>
          <cell r="D3406">
            <v>1.77</v>
          </cell>
        </row>
        <row r="3407">
          <cell r="A3407">
            <v>310141</v>
          </cell>
          <cell r="B3407" t="str">
            <v>BOMBA SPV 3"</v>
          </cell>
          <cell r="C3407" t="str">
            <v>H</v>
          </cell>
          <cell r="D3407">
            <v>1.88</v>
          </cell>
        </row>
        <row r="3408">
          <cell r="A3408">
            <v>310150</v>
          </cell>
          <cell r="B3408" t="str">
            <v>CALDEIRA</v>
          </cell>
          <cell r="C3408" t="str">
            <v>H</v>
          </cell>
          <cell r="D3408">
            <v>10.84</v>
          </cell>
        </row>
        <row r="3409">
          <cell r="A3409">
            <v>310160</v>
          </cell>
          <cell r="B3409" t="str">
            <v>CAMINHAO BASCULANTE</v>
          </cell>
          <cell r="C3409" t="str">
            <v>H</v>
          </cell>
          <cell r="D3409">
            <v>36.979999999999997</v>
          </cell>
        </row>
        <row r="3410">
          <cell r="A3410">
            <v>310161</v>
          </cell>
          <cell r="B3410" t="str">
            <v>CAMINHAO BASCULANTE</v>
          </cell>
          <cell r="C3410" t="str">
            <v>HI</v>
          </cell>
          <cell r="D3410">
            <v>21.72</v>
          </cell>
        </row>
        <row r="3411">
          <cell r="A3411">
            <v>310162</v>
          </cell>
          <cell r="B3411" t="str">
            <v>CAMINHAO BASCULANTE 10 M3 VOLVO/SCANIA</v>
          </cell>
          <cell r="C3411" t="str">
            <v>H</v>
          </cell>
          <cell r="D3411">
            <v>68.63</v>
          </cell>
        </row>
        <row r="3412">
          <cell r="A3412">
            <v>310163</v>
          </cell>
          <cell r="B3412" t="str">
            <v>CAMINHAO BASCULANTE 22T RANDOM RK-424</v>
          </cell>
          <cell r="C3412" t="str">
            <v>H</v>
          </cell>
          <cell r="D3412">
            <v>88.22</v>
          </cell>
        </row>
        <row r="3413">
          <cell r="A3413">
            <v>310164</v>
          </cell>
          <cell r="B3413" t="str">
            <v>CAMINHAO BASCULANTE 5 M3</v>
          </cell>
          <cell r="C3413" t="str">
            <v>H</v>
          </cell>
          <cell r="D3413">
            <v>36.979999999999997</v>
          </cell>
        </row>
        <row r="3414">
          <cell r="A3414">
            <v>310165</v>
          </cell>
          <cell r="B3414" t="str">
            <v>CAMINHAO BASCULANTE 5 M3</v>
          </cell>
          <cell r="C3414" t="str">
            <v>H</v>
          </cell>
          <cell r="D3414">
            <v>21.72</v>
          </cell>
        </row>
        <row r="3415">
          <cell r="A3415">
            <v>310166</v>
          </cell>
          <cell r="B3415" t="str">
            <v>CAMINHAO BASCULANTE 6 M3 MB LK-1618/42</v>
          </cell>
          <cell r="C3415" t="str">
            <v>H</v>
          </cell>
          <cell r="D3415">
            <v>45.83</v>
          </cell>
        </row>
        <row r="3416">
          <cell r="A3416">
            <v>310167</v>
          </cell>
          <cell r="B3416" t="str">
            <v>CAMINHAO BASCULANTE MB - 1313 - 6M3</v>
          </cell>
          <cell r="C3416" t="str">
            <v>H</v>
          </cell>
          <cell r="D3416">
            <v>36.979999999999997</v>
          </cell>
        </row>
        <row r="3417">
          <cell r="A3417">
            <v>310168</v>
          </cell>
          <cell r="B3417" t="str">
            <v>CAMINHAO BASCULANTE MB - 1313 - 6M3</v>
          </cell>
          <cell r="C3417" t="str">
            <v>HI</v>
          </cell>
          <cell r="D3417">
            <v>21.72</v>
          </cell>
        </row>
        <row r="3418">
          <cell r="A3418">
            <v>310190</v>
          </cell>
          <cell r="B3418" t="str">
            <v>CAMINHAO C/MUNCK</v>
          </cell>
          <cell r="C3418" t="str">
            <v>H</v>
          </cell>
          <cell r="D3418">
            <v>55.83</v>
          </cell>
        </row>
        <row r="3419">
          <cell r="A3419">
            <v>310191</v>
          </cell>
          <cell r="B3419" t="str">
            <v>CAMINHAO C/MUNCK 2 TON</v>
          </cell>
          <cell r="C3419" t="str">
            <v>H</v>
          </cell>
          <cell r="D3419">
            <v>55.83</v>
          </cell>
        </row>
        <row r="3420">
          <cell r="A3420">
            <v>310220</v>
          </cell>
          <cell r="B3420" t="str">
            <v>CAMINHAO CARROCERIA</v>
          </cell>
          <cell r="C3420" t="str">
            <v>H</v>
          </cell>
          <cell r="D3420">
            <v>30.96</v>
          </cell>
        </row>
        <row r="3421">
          <cell r="A3421">
            <v>310221</v>
          </cell>
          <cell r="B3421" t="str">
            <v>CAMINHAO CARROCERIA (FORD F-11.000)</v>
          </cell>
          <cell r="C3421" t="str">
            <v>H</v>
          </cell>
          <cell r="D3421">
            <v>30.96</v>
          </cell>
        </row>
        <row r="3422">
          <cell r="A3422">
            <v>310222</v>
          </cell>
          <cell r="B3422" t="str">
            <v>CAMINHAO CARROCERIA (FORD F-11.000) L-1313-48</v>
          </cell>
          <cell r="C3422" t="str">
            <v>H</v>
          </cell>
          <cell r="D3422">
            <v>30.96</v>
          </cell>
        </row>
        <row r="3423">
          <cell r="A3423">
            <v>310223</v>
          </cell>
          <cell r="B3423" t="str">
            <v>CAMINHAO CARROCERIA 5 TON.</v>
          </cell>
          <cell r="C3423" t="str">
            <v>H</v>
          </cell>
          <cell r="D3423">
            <v>30.96</v>
          </cell>
        </row>
        <row r="3424">
          <cell r="A3424">
            <v>310224</v>
          </cell>
          <cell r="B3424" t="str">
            <v>CAMINHAO CARROCERIA 7 TON.</v>
          </cell>
          <cell r="C3424" t="str">
            <v>H</v>
          </cell>
          <cell r="D3424">
            <v>30.96</v>
          </cell>
        </row>
        <row r="3425">
          <cell r="A3425">
            <v>310225</v>
          </cell>
          <cell r="B3425" t="str">
            <v>CAMINHAO CARROCERIA 8 TON.</v>
          </cell>
          <cell r="C3425" t="str">
            <v>H</v>
          </cell>
          <cell r="D3425">
            <v>31.04</v>
          </cell>
        </row>
        <row r="3426">
          <cell r="A3426">
            <v>310260</v>
          </cell>
          <cell r="B3426" t="str">
            <v>CAMINHAO PIPA MB LK 1513</v>
          </cell>
          <cell r="C3426" t="str">
            <v>H</v>
          </cell>
          <cell r="D3426">
            <v>30.53</v>
          </cell>
        </row>
        <row r="3427">
          <cell r="A3427">
            <v>310261</v>
          </cell>
          <cell r="B3427" t="str">
            <v>CAMINHAO TANQUE - CAP.= 10000 LITROS</v>
          </cell>
          <cell r="C3427" t="str">
            <v>HI</v>
          </cell>
          <cell r="D3427">
            <v>13.17</v>
          </cell>
        </row>
        <row r="3428">
          <cell r="A3428">
            <v>310262</v>
          </cell>
          <cell r="B3428" t="str">
            <v>CAMINHAO TANQUE 6.000 L</v>
          </cell>
          <cell r="C3428" t="str">
            <v>H</v>
          </cell>
          <cell r="D3428">
            <v>30.53</v>
          </cell>
        </row>
        <row r="3429">
          <cell r="A3429">
            <v>310263</v>
          </cell>
          <cell r="B3429" t="str">
            <v>CAMINHAO TANQUE 6.000 L CHEVROLET D-653</v>
          </cell>
          <cell r="C3429" t="str">
            <v>H</v>
          </cell>
          <cell r="D3429">
            <v>30.53</v>
          </cell>
        </row>
        <row r="3430">
          <cell r="A3430">
            <v>310264</v>
          </cell>
          <cell r="B3430" t="str">
            <v>CAMINHAO TANQUE 6.000 L CHEVROLET D-653</v>
          </cell>
          <cell r="C3430" t="str">
            <v>HI</v>
          </cell>
          <cell r="D3430">
            <v>9.19</v>
          </cell>
        </row>
        <row r="3431">
          <cell r="A3431">
            <v>310265</v>
          </cell>
          <cell r="B3431" t="str">
            <v>CAMINHAO TANQUE P/AGUA MB-1313 10.000 PIPA</v>
          </cell>
          <cell r="C3431" t="str">
            <v>H</v>
          </cell>
          <cell r="D3431">
            <v>30.62</v>
          </cell>
        </row>
        <row r="3432">
          <cell r="A3432">
            <v>310340</v>
          </cell>
          <cell r="B3432" t="str">
            <v>CARREGADEIRA TIPO CLARK MICHIGAN 75-III</v>
          </cell>
          <cell r="C3432" t="str">
            <v>H</v>
          </cell>
          <cell r="D3432">
            <v>26.3</v>
          </cell>
        </row>
        <row r="3433">
          <cell r="A3433">
            <v>310370</v>
          </cell>
          <cell r="B3433" t="str">
            <v>CAV. MEC. C/CARRETA DE 25 TON.</v>
          </cell>
          <cell r="C3433" t="str">
            <v>H</v>
          </cell>
          <cell r="D3433">
            <v>56.35</v>
          </cell>
        </row>
        <row r="3434">
          <cell r="A3434">
            <v>310400</v>
          </cell>
          <cell r="B3434" t="str">
            <v>COMPACTADOR CLORIZONI-SAPO T.C.</v>
          </cell>
          <cell r="C3434" t="str">
            <v>H</v>
          </cell>
          <cell r="D3434">
            <v>3.08</v>
          </cell>
        </row>
        <row r="3435">
          <cell r="A3435">
            <v>310401</v>
          </cell>
          <cell r="B3435" t="str">
            <v>COMPACTADOR CM - 20</v>
          </cell>
          <cell r="C3435" t="str">
            <v>H</v>
          </cell>
          <cell r="D3435">
            <v>6.28</v>
          </cell>
        </row>
        <row r="3436">
          <cell r="A3436">
            <v>310402</v>
          </cell>
          <cell r="B3436" t="str">
            <v>COMPACTADOR CM - 20 CS - 15 AGRALE</v>
          </cell>
          <cell r="C3436" t="str">
            <v>H</v>
          </cell>
          <cell r="D3436">
            <v>5.28</v>
          </cell>
        </row>
        <row r="3437">
          <cell r="A3437">
            <v>310403</v>
          </cell>
          <cell r="B3437" t="str">
            <v>COMPACTADOR CS - 15 AGRALE</v>
          </cell>
          <cell r="C3437" t="str">
            <v>H</v>
          </cell>
          <cell r="D3437">
            <v>5.28</v>
          </cell>
        </row>
        <row r="3438">
          <cell r="A3438">
            <v>310404</v>
          </cell>
          <cell r="B3438" t="str">
            <v>COMPACTADOR DE PLACAS VIBR.</v>
          </cell>
          <cell r="C3438" t="str">
            <v>H</v>
          </cell>
          <cell r="D3438">
            <v>6.28</v>
          </cell>
        </row>
        <row r="3439">
          <cell r="A3439">
            <v>310405</v>
          </cell>
          <cell r="B3439" t="str">
            <v>COMPACTADOR DE PLACAS VIBR. CM-20</v>
          </cell>
          <cell r="C3439" t="str">
            <v>H</v>
          </cell>
          <cell r="D3439">
            <v>6.28</v>
          </cell>
        </row>
        <row r="3440">
          <cell r="A3440">
            <v>310406</v>
          </cell>
          <cell r="B3440" t="str">
            <v>COMPACTADOR MR-80</v>
          </cell>
          <cell r="C3440" t="str">
            <v>H</v>
          </cell>
          <cell r="D3440">
            <v>6.28</v>
          </cell>
        </row>
        <row r="3441">
          <cell r="A3441">
            <v>310407</v>
          </cell>
          <cell r="B3441" t="str">
            <v>COMPACTADOR MYKASA - MTR - 80</v>
          </cell>
          <cell r="C3441" t="str">
            <v>H</v>
          </cell>
          <cell r="D3441">
            <v>6.28</v>
          </cell>
        </row>
        <row r="3442">
          <cell r="A3442">
            <v>310480</v>
          </cell>
          <cell r="B3442" t="str">
            <v>COMPRESSOR</v>
          </cell>
          <cell r="C3442" t="str">
            <v>H</v>
          </cell>
          <cell r="D3442">
            <v>17.97</v>
          </cell>
        </row>
        <row r="3443">
          <cell r="A3443">
            <v>310481</v>
          </cell>
          <cell r="B3443" t="str">
            <v>COMPRESSOR 250 PCM</v>
          </cell>
          <cell r="C3443" t="str">
            <v>H</v>
          </cell>
          <cell r="D3443">
            <v>17.97</v>
          </cell>
        </row>
        <row r="3444">
          <cell r="A3444">
            <v>310482</v>
          </cell>
          <cell r="B3444" t="str">
            <v>COMPRESSOR 275 PCM</v>
          </cell>
          <cell r="C3444" t="str">
            <v>H</v>
          </cell>
          <cell r="D3444">
            <v>17.97</v>
          </cell>
        </row>
        <row r="3445">
          <cell r="A3445">
            <v>310483</v>
          </cell>
          <cell r="B3445" t="str">
            <v>COMPRESSOR 275 PCM</v>
          </cell>
          <cell r="C3445" t="str">
            <v>HI</v>
          </cell>
          <cell r="D3445">
            <v>7.73</v>
          </cell>
        </row>
        <row r="3446">
          <cell r="A3446">
            <v>310484</v>
          </cell>
          <cell r="B3446" t="str">
            <v>COMPRESSOR PORTATIL 335 PCM</v>
          </cell>
          <cell r="C3446" t="str">
            <v>HI</v>
          </cell>
          <cell r="D3446">
            <v>25.16</v>
          </cell>
        </row>
        <row r="3447">
          <cell r="A3447">
            <v>310485</v>
          </cell>
          <cell r="B3447" t="str">
            <v>COPRESSOR 250 PCH</v>
          </cell>
          <cell r="C3447" t="str">
            <v>un</v>
          </cell>
          <cell r="D3447">
            <v>26.8</v>
          </cell>
        </row>
        <row r="3448">
          <cell r="A3448">
            <v>310570</v>
          </cell>
          <cell r="B3448" t="str">
            <v>CONJ. OXIACETILENO</v>
          </cell>
          <cell r="C3448" t="str">
            <v>CJ</v>
          </cell>
          <cell r="D3448">
            <v>1.1499999999999999</v>
          </cell>
        </row>
        <row r="3449">
          <cell r="A3449">
            <v>310590</v>
          </cell>
          <cell r="B3449" t="str">
            <v>CTD (KG/M)</v>
          </cell>
          <cell r="C3449" t="str">
            <v>GM</v>
          </cell>
          <cell r="D3449">
            <v>0.01</v>
          </cell>
        </row>
        <row r="3450">
          <cell r="A3450">
            <v>310610</v>
          </cell>
          <cell r="B3450" t="str">
            <v>DOSADOR</v>
          </cell>
          <cell r="C3450" t="str">
            <v>%</v>
          </cell>
          <cell r="D3450">
            <v>0</v>
          </cell>
        </row>
        <row r="3451">
          <cell r="A3451">
            <v>310630</v>
          </cell>
          <cell r="B3451" t="str">
            <v>ESCAVADEIRA</v>
          </cell>
          <cell r="C3451" t="str">
            <v>H</v>
          </cell>
          <cell r="D3451">
            <v>0</v>
          </cell>
        </row>
        <row r="3452">
          <cell r="A3452">
            <v>310631</v>
          </cell>
          <cell r="B3452" t="str">
            <v>ESCAVADEIRA A CABO BUCYRUS 34 JC MOD 22 B</v>
          </cell>
          <cell r="C3452" t="str">
            <v>H</v>
          </cell>
          <cell r="D3452">
            <v>65.209999999999994</v>
          </cell>
        </row>
        <row r="3453">
          <cell r="A3453">
            <v>310632</v>
          </cell>
          <cell r="B3453" t="str">
            <v>ESCAVADEIRA FIAT S-90</v>
          </cell>
          <cell r="C3453" t="str">
            <v>H</v>
          </cell>
          <cell r="D3453">
            <v>62.22</v>
          </cell>
        </row>
        <row r="3454">
          <cell r="A3454">
            <v>310710</v>
          </cell>
          <cell r="B3454" t="str">
            <v>GERADOR</v>
          </cell>
          <cell r="C3454" t="str">
            <v>H</v>
          </cell>
          <cell r="D3454">
            <v>0</v>
          </cell>
        </row>
        <row r="3455">
          <cell r="A3455">
            <v>310711</v>
          </cell>
          <cell r="B3455" t="str">
            <v>GERADOR  5 KVA</v>
          </cell>
          <cell r="C3455" t="str">
            <v>H</v>
          </cell>
          <cell r="D3455">
            <v>2.88</v>
          </cell>
        </row>
        <row r="3456">
          <cell r="A3456">
            <v>310712</v>
          </cell>
          <cell r="B3456" t="str">
            <v>GERADOR 20 KVA</v>
          </cell>
          <cell r="C3456" t="str">
            <v>H</v>
          </cell>
          <cell r="D3456">
            <v>3.46</v>
          </cell>
        </row>
        <row r="3457">
          <cell r="A3457">
            <v>310713</v>
          </cell>
          <cell r="B3457" t="str">
            <v>GERADOR 40 KVA</v>
          </cell>
          <cell r="C3457" t="str">
            <v>H</v>
          </cell>
          <cell r="D3457">
            <v>6.71</v>
          </cell>
        </row>
        <row r="3458">
          <cell r="A3458">
            <v>310800</v>
          </cell>
          <cell r="B3458" t="str">
            <v>GUINCHO</v>
          </cell>
          <cell r="C3458" t="str">
            <v>H</v>
          </cell>
          <cell r="D3458">
            <v>18.8</v>
          </cell>
        </row>
        <row r="3459">
          <cell r="A3459">
            <v>310801</v>
          </cell>
          <cell r="B3459" t="str">
            <v>GUINCHO - GUINDASTE</v>
          </cell>
          <cell r="C3459" t="str">
            <v>H</v>
          </cell>
          <cell r="D3459">
            <v>18.8</v>
          </cell>
        </row>
        <row r="3460">
          <cell r="A3460">
            <v>310802</v>
          </cell>
          <cell r="B3460" t="str">
            <v>GUINCHO T</v>
          </cell>
          <cell r="C3460" t="str">
            <v>H</v>
          </cell>
          <cell r="D3460">
            <v>18.8</v>
          </cell>
        </row>
        <row r="3461">
          <cell r="A3461">
            <v>310803</v>
          </cell>
          <cell r="B3461" t="str">
            <v>GUINDASTE 9 TON</v>
          </cell>
          <cell r="C3461" t="str">
            <v>H</v>
          </cell>
          <cell r="D3461">
            <v>32.35</v>
          </cell>
        </row>
        <row r="3462">
          <cell r="A3462">
            <v>310804</v>
          </cell>
          <cell r="B3462" t="str">
            <v>GUINDASTE BANTAN 20 TON.</v>
          </cell>
          <cell r="C3462" t="str">
            <v>H</v>
          </cell>
          <cell r="D3462">
            <v>159.96</v>
          </cell>
        </row>
        <row r="3463">
          <cell r="A3463">
            <v>310805</v>
          </cell>
          <cell r="B3463" t="str">
            <v>GUINDASTE BANTAN 20 TON.</v>
          </cell>
          <cell r="C3463" t="str">
            <v>HI</v>
          </cell>
          <cell r="D3463">
            <v>33.6</v>
          </cell>
        </row>
        <row r="3464">
          <cell r="A3464">
            <v>310806</v>
          </cell>
          <cell r="B3464" t="str">
            <v>GUINDASTE GALION 15 TON.</v>
          </cell>
          <cell r="C3464" t="str">
            <v>H</v>
          </cell>
          <cell r="D3464">
            <v>137.65</v>
          </cell>
        </row>
        <row r="3465">
          <cell r="A3465">
            <v>310807</v>
          </cell>
          <cell r="B3465" t="str">
            <v>GUINDASTE GALION 15TON</v>
          </cell>
          <cell r="C3465" t="str">
            <v>HI</v>
          </cell>
          <cell r="D3465">
            <v>59.18</v>
          </cell>
        </row>
        <row r="3466">
          <cell r="A3466">
            <v>310808</v>
          </cell>
          <cell r="B3466" t="str">
            <v>GUINDASTE HWB- GALION 9 TON.</v>
          </cell>
          <cell r="C3466" t="str">
            <v>H</v>
          </cell>
          <cell r="D3466">
            <v>32.35</v>
          </cell>
        </row>
        <row r="3467">
          <cell r="A3467">
            <v>310809</v>
          </cell>
          <cell r="B3467" t="str">
            <v>GUISTANTE GALION</v>
          </cell>
          <cell r="C3467" t="str">
            <v>H</v>
          </cell>
          <cell r="D3467">
            <v>137.65</v>
          </cell>
        </row>
        <row r="3468">
          <cell r="A3468">
            <v>310890</v>
          </cell>
          <cell r="B3468" t="str">
            <v>IRRIGADEIRA</v>
          </cell>
          <cell r="C3468" t="str">
            <v>H</v>
          </cell>
          <cell r="D3468">
            <v>1.99</v>
          </cell>
        </row>
        <row r="3469">
          <cell r="A3469">
            <v>310900</v>
          </cell>
          <cell r="B3469" t="str">
            <v>JATO DE AREIA 250 L</v>
          </cell>
          <cell r="C3469" t="str">
            <v>H</v>
          </cell>
          <cell r="D3469">
            <v>1.38</v>
          </cell>
        </row>
        <row r="3470">
          <cell r="A3470">
            <v>310910</v>
          </cell>
          <cell r="B3470" t="str">
            <v>MACARICO</v>
          </cell>
          <cell r="C3470" t="str">
            <v>H</v>
          </cell>
          <cell r="D3470">
            <v>0</v>
          </cell>
        </row>
        <row r="3471">
          <cell r="A3471">
            <v>310930</v>
          </cell>
          <cell r="B3471" t="str">
            <v>MAQUINA DE CARPINTARIA</v>
          </cell>
          <cell r="C3471" t="str">
            <v>H</v>
          </cell>
          <cell r="D3471">
            <v>0.67</v>
          </cell>
        </row>
        <row r="3472">
          <cell r="A3472">
            <v>310931</v>
          </cell>
          <cell r="B3472" t="str">
            <v>MAQUINA DE CORTAR FERRO SOGEMAT 50</v>
          </cell>
          <cell r="C3472" t="str">
            <v>H</v>
          </cell>
          <cell r="D3472">
            <v>0.67</v>
          </cell>
        </row>
        <row r="3473">
          <cell r="A3473">
            <v>310932</v>
          </cell>
          <cell r="B3473" t="str">
            <v>MAQUINA DE DOBRAR NEOCONDE CA 50 1 1/2 '</v>
          </cell>
          <cell r="C3473" t="str">
            <v>H</v>
          </cell>
          <cell r="D3473">
            <v>0.67</v>
          </cell>
        </row>
        <row r="3474">
          <cell r="A3474">
            <v>310933</v>
          </cell>
          <cell r="B3474" t="str">
            <v>MAQUINA DE SOLDA 375 A</v>
          </cell>
          <cell r="C3474" t="str">
            <v>H</v>
          </cell>
          <cell r="D3474">
            <v>14.14</v>
          </cell>
        </row>
        <row r="3475">
          <cell r="A3475">
            <v>310934</v>
          </cell>
          <cell r="B3475" t="str">
            <v>MAQUINA DE SOLDA 375 A</v>
          </cell>
          <cell r="C3475" t="str">
            <v>HI</v>
          </cell>
          <cell r="D3475">
            <v>6.06</v>
          </cell>
        </row>
        <row r="3476">
          <cell r="A3476">
            <v>310940</v>
          </cell>
          <cell r="B3476" t="str">
            <v>MAQUINA DE CORTAR FERRO SOGEMAT 50</v>
          </cell>
          <cell r="C3476" t="str">
            <v>H</v>
          </cell>
          <cell r="D3476">
            <v>0.56000000000000005</v>
          </cell>
        </row>
        <row r="3477">
          <cell r="A3477">
            <v>310950</v>
          </cell>
          <cell r="B3477" t="str">
            <v>MAQUINA DE DOBRAR NEOCONDE CA 50 1 1/2</v>
          </cell>
          <cell r="C3477" t="str">
            <v>H</v>
          </cell>
          <cell r="D3477">
            <v>0.56000000000000005</v>
          </cell>
        </row>
        <row r="3478">
          <cell r="A3478">
            <v>310960</v>
          </cell>
          <cell r="B3478" t="str">
            <v>MAQUINA DE SOLDA 375 A</v>
          </cell>
          <cell r="C3478" t="str">
            <v>H</v>
          </cell>
          <cell r="D3478">
            <v>9.42</v>
          </cell>
        </row>
        <row r="3479">
          <cell r="A3479">
            <v>310970</v>
          </cell>
          <cell r="B3479" t="str">
            <v>MAQUINA DE SOLDA 375 A</v>
          </cell>
          <cell r="C3479" t="str">
            <v>HI</v>
          </cell>
          <cell r="D3479">
            <v>4.04</v>
          </cell>
        </row>
        <row r="3480">
          <cell r="A3480">
            <v>310990</v>
          </cell>
          <cell r="B3480" t="str">
            <v>MARTELETE</v>
          </cell>
          <cell r="C3480" t="str">
            <v>H</v>
          </cell>
          <cell r="D3480">
            <v>5.66</v>
          </cell>
        </row>
        <row r="3481">
          <cell r="A3481">
            <v>310991</v>
          </cell>
          <cell r="B3481" t="str">
            <v>MARTELETE TEX 21</v>
          </cell>
          <cell r="C3481" t="str">
            <v>H</v>
          </cell>
          <cell r="D3481">
            <v>5.66</v>
          </cell>
        </row>
        <row r="3482">
          <cell r="A3482">
            <v>310992</v>
          </cell>
          <cell r="B3482" t="str">
            <v>MARTELETE TEX 31</v>
          </cell>
          <cell r="C3482" t="str">
            <v>H</v>
          </cell>
          <cell r="D3482">
            <v>5.66</v>
          </cell>
        </row>
        <row r="3483">
          <cell r="A3483">
            <v>311050</v>
          </cell>
          <cell r="B3483" t="str">
            <v>MOTOESCAVOTRANSPORTADOR (MOTOESCRAPER CAT-621-R)</v>
          </cell>
          <cell r="C3483" t="str">
            <v>H</v>
          </cell>
          <cell r="D3483">
            <v>146.36000000000001</v>
          </cell>
        </row>
        <row r="3484">
          <cell r="A3484">
            <v>311051</v>
          </cell>
          <cell r="B3484" t="str">
            <v>MOTONIVELADORA</v>
          </cell>
          <cell r="C3484" t="str">
            <v>H</v>
          </cell>
          <cell r="D3484">
            <v>51.43</v>
          </cell>
        </row>
        <row r="3485">
          <cell r="A3485">
            <v>311052</v>
          </cell>
          <cell r="B3485" t="str">
            <v>MOTONIVELADORA CAT - 120</v>
          </cell>
          <cell r="C3485" t="str">
            <v>H</v>
          </cell>
          <cell r="D3485">
            <v>51.43</v>
          </cell>
        </row>
        <row r="3486">
          <cell r="A3486">
            <v>311053</v>
          </cell>
          <cell r="B3486" t="str">
            <v>MOTONIVELADORA CAT 120</v>
          </cell>
          <cell r="C3486" t="str">
            <v>HI</v>
          </cell>
          <cell r="D3486">
            <v>22.11</v>
          </cell>
        </row>
        <row r="3487">
          <cell r="A3487">
            <v>311120</v>
          </cell>
          <cell r="B3487" t="str">
            <v>MUNCK 2 TON</v>
          </cell>
          <cell r="C3487" t="str">
            <v>H</v>
          </cell>
          <cell r="D3487">
            <v>6.24</v>
          </cell>
        </row>
        <row r="3488">
          <cell r="A3488">
            <v>311121</v>
          </cell>
          <cell r="B3488" t="str">
            <v>MUNCK 2 TON</v>
          </cell>
          <cell r="C3488" t="str">
            <v>H</v>
          </cell>
          <cell r="D3488">
            <v>14.93</v>
          </cell>
        </row>
        <row r="3489">
          <cell r="A3489">
            <v>311190</v>
          </cell>
          <cell r="B3489" t="str">
            <v>PA CARREGADEIRA</v>
          </cell>
          <cell r="C3489" t="str">
            <v>H</v>
          </cell>
          <cell r="D3489">
            <v>26.3</v>
          </cell>
        </row>
        <row r="3490">
          <cell r="A3490">
            <v>311220</v>
          </cell>
          <cell r="B3490" t="str">
            <v>PERFURATRIZ SH - 21</v>
          </cell>
          <cell r="C3490" t="str">
            <v>H</v>
          </cell>
          <cell r="D3490">
            <v>2.6</v>
          </cell>
        </row>
        <row r="3491">
          <cell r="A3491">
            <v>311250</v>
          </cell>
          <cell r="B3491" t="str">
            <v>RETROESCAVADEIRA</v>
          </cell>
          <cell r="C3491" t="str">
            <v>H</v>
          </cell>
          <cell r="D3491">
            <v>31.54</v>
          </cell>
        </row>
        <row r="3492">
          <cell r="A3492">
            <v>311251</v>
          </cell>
          <cell r="B3492" t="str">
            <v>RETROESCAVADEIRA CASE 580H</v>
          </cell>
          <cell r="C3492" t="str">
            <v>H</v>
          </cell>
          <cell r="D3492">
            <v>31.54</v>
          </cell>
        </row>
        <row r="3493">
          <cell r="A3493">
            <v>311290</v>
          </cell>
          <cell r="B3493" t="str">
            <v>ROLO DE ACO VIBRATORIO</v>
          </cell>
          <cell r="C3493" t="str">
            <v>HI</v>
          </cell>
          <cell r="D3493">
            <v>15.43</v>
          </cell>
        </row>
        <row r="3494">
          <cell r="A3494">
            <v>311291</v>
          </cell>
          <cell r="B3494" t="str">
            <v>ROLO DE PNEUS</v>
          </cell>
          <cell r="C3494" t="str">
            <v>H</v>
          </cell>
          <cell r="D3494">
            <v>45.47</v>
          </cell>
        </row>
        <row r="3495">
          <cell r="A3495">
            <v>311292</v>
          </cell>
          <cell r="B3495" t="str">
            <v>ROLO PE DE CARNEIRO</v>
          </cell>
          <cell r="C3495" t="str">
            <v>H</v>
          </cell>
          <cell r="D3495">
            <v>35.86</v>
          </cell>
        </row>
        <row r="3496">
          <cell r="A3496">
            <v>311293</v>
          </cell>
          <cell r="B3496" t="str">
            <v>ROLO PE DE CARNEIRO AUTO PROP. DYNAPAC CA 25 PD</v>
          </cell>
          <cell r="C3496" t="str">
            <v>H</v>
          </cell>
          <cell r="D3496">
            <v>32.840000000000003</v>
          </cell>
        </row>
        <row r="3497">
          <cell r="A3497">
            <v>311330</v>
          </cell>
          <cell r="B3497" t="str">
            <v>ROMPEDOR TEX-31</v>
          </cell>
          <cell r="C3497" t="str">
            <v>H</v>
          </cell>
          <cell r="D3497">
            <v>5.66</v>
          </cell>
        </row>
        <row r="3498">
          <cell r="A3498">
            <v>311370</v>
          </cell>
          <cell r="B3498" t="str">
            <v>TEODOLITO LEITURA DIRETA 1",6",20" (MEDIA)</v>
          </cell>
          <cell r="C3498" t="str">
            <v>H</v>
          </cell>
          <cell r="D3498">
            <v>3.65</v>
          </cell>
        </row>
        <row r="3499">
          <cell r="A3499">
            <v>311410</v>
          </cell>
          <cell r="B3499" t="str">
            <v>TRATOR CAT - D8 LAMINA</v>
          </cell>
          <cell r="C3499" t="str">
            <v>H</v>
          </cell>
          <cell r="D3499">
            <v>160.21</v>
          </cell>
        </row>
        <row r="3500">
          <cell r="A3500">
            <v>311411</v>
          </cell>
          <cell r="B3500" t="str">
            <v>TRATOR CAT D-6</v>
          </cell>
          <cell r="C3500" t="str">
            <v>H</v>
          </cell>
          <cell r="D3500">
            <v>60.24</v>
          </cell>
        </row>
        <row r="3501">
          <cell r="A3501">
            <v>311412</v>
          </cell>
          <cell r="B3501" t="str">
            <v>TRATOR CAT D-8 - PUSHER</v>
          </cell>
          <cell r="C3501" t="str">
            <v>H</v>
          </cell>
          <cell r="D3501">
            <v>160.21</v>
          </cell>
        </row>
        <row r="3502">
          <cell r="A3502">
            <v>311413</v>
          </cell>
          <cell r="B3502" t="str">
            <v>TRATOR DE ESTEIRAS CAT D8-L - C/RIPPER</v>
          </cell>
          <cell r="C3502" t="str">
            <v>H</v>
          </cell>
          <cell r="D3502">
            <v>160.21</v>
          </cell>
        </row>
        <row r="3503">
          <cell r="A3503">
            <v>311414</v>
          </cell>
          <cell r="B3503" t="str">
            <v>TRATOR DE PNEUS E GRADE DE DISCO</v>
          </cell>
          <cell r="C3503" t="str">
            <v>H</v>
          </cell>
          <cell r="D3503">
            <v>9.77</v>
          </cell>
        </row>
        <row r="3504">
          <cell r="A3504">
            <v>311415</v>
          </cell>
          <cell r="B3504" t="str">
            <v>TRATOR DE PNEUS E GRADE DISCO  (CRT + GRADE)</v>
          </cell>
          <cell r="C3504" t="str">
            <v>H</v>
          </cell>
          <cell r="D3504">
            <v>22.72</v>
          </cell>
        </row>
        <row r="3505">
          <cell r="A3505">
            <v>311416</v>
          </cell>
          <cell r="B3505" t="str">
            <v>TRATOR DE PNEUS COM ROÇADEIRA</v>
          </cell>
          <cell r="C3505" t="str">
            <v>h</v>
          </cell>
          <cell r="D3505">
            <v>16.04</v>
          </cell>
        </row>
        <row r="3506">
          <cell r="A3506">
            <v>311490</v>
          </cell>
          <cell r="B3506" t="str">
            <v>VIBRADOR DE IMERSAO AAS - 46</v>
          </cell>
          <cell r="C3506" t="str">
            <v>H</v>
          </cell>
          <cell r="D3506">
            <v>0.84</v>
          </cell>
        </row>
        <row r="3507">
          <cell r="A3507">
            <v>319000</v>
          </cell>
          <cell r="B3507" t="str">
            <v>EQUIPAMENTOS (OBRAS LOCALIZADAS ESPECIAL)</v>
          </cell>
          <cell r="C3507" t="str">
            <v>.</v>
          </cell>
          <cell r="D3507">
            <v>0</v>
          </cell>
        </row>
        <row r="3508">
          <cell r="A3508">
            <v>319002</v>
          </cell>
          <cell r="B3508" t="str">
            <v>BATE ESTACAS LEVE (OLO)</v>
          </cell>
          <cell r="C3508" t="str">
            <v>H</v>
          </cell>
          <cell r="D3508">
            <v>25.57</v>
          </cell>
        </row>
        <row r="3509">
          <cell r="A3509">
            <v>319004</v>
          </cell>
          <cell r="B3509" t="str">
            <v>BETONEIRA 320 L (OLO)</v>
          </cell>
          <cell r="C3509" t="str">
            <v>H</v>
          </cell>
          <cell r="D3509">
            <v>0.56999999999999995</v>
          </cell>
        </row>
        <row r="3510">
          <cell r="A3510">
            <v>319006</v>
          </cell>
          <cell r="B3510" t="str">
            <v>BOMBA SPV 2" (OLO)</v>
          </cell>
          <cell r="C3510" t="str">
            <v>H</v>
          </cell>
          <cell r="D3510">
            <v>1.02</v>
          </cell>
        </row>
        <row r="3511">
          <cell r="A3511">
            <v>319008</v>
          </cell>
          <cell r="B3511" t="str">
            <v>BOMBA SPV 3" (OLO)</v>
          </cell>
          <cell r="C3511" t="str">
            <v>H</v>
          </cell>
          <cell r="D3511">
            <v>1.1399999999999999</v>
          </cell>
        </row>
        <row r="3512">
          <cell r="A3512">
            <v>319010</v>
          </cell>
          <cell r="B3512" t="str">
            <v>CAMINHAO BASCULANTE (OLO)</v>
          </cell>
          <cell r="C3512" t="str">
            <v>H</v>
          </cell>
          <cell r="D3512">
            <v>68.52</v>
          </cell>
        </row>
        <row r="3513">
          <cell r="A3513">
            <v>319012</v>
          </cell>
          <cell r="B3513" t="str">
            <v>CAMINHAO BASCULANTE (OLO)</v>
          </cell>
          <cell r="C3513" t="str">
            <v>HI</v>
          </cell>
          <cell r="D3513">
            <v>29.46</v>
          </cell>
        </row>
        <row r="3514">
          <cell r="A3514">
            <v>319014</v>
          </cell>
          <cell r="B3514" t="str">
            <v>CAMINHAO BASCULANTE MB - 1313 - 6M3 (OLO)</v>
          </cell>
          <cell r="C3514" t="str">
            <v>H</v>
          </cell>
          <cell r="D3514">
            <v>68.52</v>
          </cell>
        </row>
        <row r="3515">
          <cell r="A3515">
            <v>319016</v>
          </cell>
          <cell r="B3515" t="str">
            <v>CAMINHAO C/MUNCK (OLO)</v>
          </cell>
          <cell r="C3515" t="str">
            <v>H</v>
          </cell>
          <cell r="D3515">
            <v>70.59</v>
          </cell>
        </row>
        <row r="3516">
          <cell r="A3516">
            <v>319018</v>
          </cell>
          <cell r="B3516" t="str">
            <v>CAMINHAO CARROCEIRA 5 TON. (OLO)</v>
          </cell>
          <cell r="C3516" t="str">
            <v>H</v>
          </cell>
          <cell r="D3516">
            <v>63.03</v>
          </cell>
        </row>
        <row r="3517">
          <cell r="A3517">
            <v>319020</v>
          </cell>
          <cell r="B3517" t="str">
            <v>CAMINHAO CARROCERIA (OLO)</v>
          </cell>
          <cell r="C3517" t="str">
            <v>H</v>
          </cell>
          <cell r="D3517">
            <v>63.03</v>
          </cell>
        </row>
        <row r="3518">
          <cell r="A3518">
            <v>319022</v>
          </cell>
          <cell r="B3518" t="str">
            <v>CAMINHAO CARROCERIA 7 TON. (OLO)</v>
          </cell>
          <cell r="C3518" t="str">
            <v>H</v>
          </cell>
          <cell r="D3518">
            <v>63.03</v>
          </cell>
        </row>
        <row r="3519">
          <cell r="A3519">
            <v>319024</v>
          </cell>
          <cell r="B3519" t="str">
            <v>CAMINHAO CARROCERIA 8 TON. (OLO)</v>
          </cell>
          <cell r="C3519" t="str">
            <v>H</v>
          </cell>
          <cell r="D3519">
            <v>63.03</v>
          </cell>
        </row>
        <row r="3520">
          <cell r="A3520">
            <v>319026</v>
          </cell>
          <cell r="B3520" t="str">
            <v>CAMINHAO PIPA MB LK 1513</v>
          </cell>
          <cell r="C3520" t="str">
            <v>H</v>
          </cell>
          <cell r="D3520">
            <v>60.57</v>
          </cell>
        </row>
        <row r="3521">
          <cell r="A3521">
            <v>319028</v>
          </cell>
          <cell r="B3521" t="str">
            <v>CAMINHAO TANQUE 6.000 L (OLO)</v>
          </cell>
          <cell r="C3521" t="str">
            <v>H</v>
          </cell>
          <cell r="D3521">
            <v>60.57</v>
          </cell>
        </row>
        <row r="3522">
          <cell r="A3522">
            <v>319030</v>
          </cell>
          <cell r="B3522" t="str">
            <v>CAMINHAO TANQUE P/AGUA MB-1313 10.000 PIPA (OLO)</v>
          </cell>
          <cell r="C3522" t="str">
            <v>H</v>
          </cell>
          <cell r="D3522">
            <v>61.9</v>
          </cell>
        </row>
        <row r="3523">
          <cell r="A3523">
            <v>319032</v>
          </cell>
          <cell r="B3523" t="str">
            <v>COMPACTADOR CM - 20 (OLO)</v>
          </cell>
          <cell r="C3523" t="str">
            <v>H</v>
          </cell>
          <cell r="D3523">
            <v>10.73</v>
          </cell>
        </row>
        <row r="3524">
          <cell r="A3524">
            <v>319034</v>
          </cell>
          <cell r="B3524" t="str">
            <v>COMPRESSOR (OLO)</v>
          </cell>
          <cell r="C3524" t="str">
            <v>H</v>
          </cell>
          <cell r="D3524">
            <v>37.11</v>
          </cell>
        </row>
        <row r="3525">
          <cell r="A3525">
            <v>319036</v>
          </cell>
          <cell r="B3525" t="str">
            <v>COMPRESSOR 250 PVM (OLO)</v>
          </cell>
          <cell r="C3525" t="str">
            <v>H</v>
          </cell>
          <cell r="D3525">
            <v>37.11</v>
          </cell>
        </row>
        <row r="3526">
          <cell r="A3526">
            <v>319038</v>
          </cell>
          <cell r="B3526" t="str">
            <v>COPRESSOR 250 PCM</v>
          </cell>
          <cell r="C3526" t="str">
            <v>H</v>
          </cell>
          <cell r="D3526">
            <v>37.11</v>
          </cell>
        </row>
        <row r="3527">
          <cell r="A3527">
            <v>319040</v>
          </cell>
          <cell r="B3527" t="str">
            <v>JATO DE AREIA 250 L</v>
          </cell>
          <cell r="C3527" t="str">
            <v>H</v>
          </cell>
          <cell r="D3527">
            <v>1.38</v>
          </cell>
        </row>
        <row r="3528">
          <cell r="A3528">
            <v>319042</v>
          </cell>
          <cell r="B3528" t="str">
            <v>MAQUINA DE CARPINTARIA (OLO)</v>
          </cell>
          <cell r="C3528" t="str">
            <v>H</v>
          </cell>
          <cell r="D3528">
            <v>0.56999999999999995</v>
          </cell>
        </row>
        <row r="3529">
          <cell r="A3529">
            <v>319044</v>
          </cell>
          <cell r="B3529" t="str">
            <v>MAQUINA DE CORTAR FRRO SOGEMAT 50 (OLO)</v>
          </cell>
          <cell r="C3529" t="str">
            <v>H</v>
          </cell>
          <cell r="D3529">
            <v>0.56999999999999995</v>
          </cell>
        </row>
        <row r="3530">
          <cell r="A3530">
            <v>319046</v>
          </cell>
          <cell r="B3530" t="str">
            <v>MAQUINA DE DOBRAR NEOCONDE CA 50 1 1/2 (OLO)</v>
          </cell>
          <cell r="C3530" t="str">
            <v>H</v>
          </cell>
          <cell r="D3530">
            <v>0.56999999999999995</v>
          </cell>
        </row>
        <row r="3531">
          <cell r="A3531">
            <v>319048</v>
          </cell>
          <cell r="B3531" t="str">
            <v>MARTELETE (OLO)</v>
          </cell>
          <cell r="C3531" t="str">
            <v>H</v>
          </cell>
          <cell r="D3531">
            <v>7.85</v>
          </cell>
        </row>
        <row r="3532">
          <cell r="A3532">
            <v>319050</v>
          </cell>
          <cell r="B3532" t="str">
            <v>PA CARREGADEIRA (OLO)</v>
          </cell>
          <cell r="C3532" t="str">
            <v>H</v>
          </cell>
          <cell r="D3532">
            <v>69.12</v>
          </cell>
        </row>
        <row r="3533">
          <cell r="A3533">
            <v>319052</v>
          </cell>
          <cell r="B3533" t="str">
            <v>RETROESCAVADEIRA (OLO)</v>
          </cell>
          <cell r="C3533" t="str">
            <v>H</v>
          </cell>
          <cell r="D3533">
            <v>64.23</v>
          </cell>
        </row>
        <row r="3534">
          <cell r="A3534">
            <v>319054</v>
          </cell>
          <cell r="B3534" t="str">
            <v>RETROESCAVADEIRA CASE 580H (OLO)</v>
          </cell>
          <cell r="C3534" t="str">
            <v>H</v>
          </cell>
          <cell r="D3534">
            <v>64.23</v>
          </cell>
        </row>
        <row r="3535">
          <cell r="A3535">
            <v>319056</v>
          </cell>
          <cell r="B3535" t="str">
            <v>ROMPEDOR TEX-31 (OLO)</v>
          </cell>
          <cell r="C3535" t="str">
            <v>H</v>
          </cell>
          <cell r="D3535">
            <v>7.85</v>
          </cell>
        </row>
        <row r="3536">
          <cell r="A3536">
            <v>319058</v>
          </cell>
          <cell r="B3536" t="str">
            <v>TEODOLITO LEITURA DIRETA 1", 6", 20" (MEDIA) (OLO)</v>
          </cell>
          <cell r="C3536" t="str">
            <v>H</v>
          </cell>
          <cell r="D3536">
            <v>3.45</v>
          </cell>
        </row>
        <row r="3537">
          <cell r="A3537">
            <v>319060</v>
          </cell>
          <cell r="B3537" t="str">
            <v>TRATOR CAT D-6 (OLO)</v>
          </cell>
          <cell r="C3537" t="str">
            <v>H</v>
          </cell>
          <cell r="D3537">
            <v>132.97999999999999</v>
          </cell>
        </row>
        <row r="3538">
          <cell r="A3538">
            <v>319062</v>
          </cell>
          <cell r="B3538" t="str">
            <v>VIBRADOR DE IMERSAO AAS - 46 (OLO)</v>
          </cell>
          <cell r="C3538" t="str">
            <v>H</v>
          </cell>
          <cell r="D3538">
            <v>0.63</v>
          </cell>
        </row>
        <row r="3539">
          <cell r="A3539">
            <v>320001</v>
          </cell>
          <cell r="B3539" t="str">
            <v>PERFIL METÁLICO TIPO I CAP. 50 KG/M</v>
          </cell>
          <cell r="C3539" t="str">
            <v>KG</v>
          </cell>
          <cell r="D3539">
            <v>3.15</v>
          </cell>
        </row>
        <row r="3540">
          <cell r="A3540">
            <v>320002</v>
          </cell>
          <cell r="B3540" t="str">
            <v>SOLDA E MONTAGEM DE PERFIL METÁLICO</v>
          </cell>
          <cell r="C3540" t="str">
            <v>KG</v>
          </cell>
          <cell r="D3540">
            <v>0.16</v>
          </cell>
        </row>
        <row r="3541">
          <cell r="A3541">
            <v>320003</v>
          </cell>
          <cell r="B3541" t="str">
            <v>CARRO TROLE PARA IÇAMENTO DE BOMBAS CAP. 500 KG</v>
          </cell>
          <cell r="C3541" t="str">
            <v>UN</v>
          </cell>
          <cell r="D3541">
            <v>480</v>
          </cell>
        </row>
        <row r="3542">
          <cell r="A3542">
            <v>320004</v>
          </cell>
          <cell r="B3542" t="str">
            <v>VEÍCULO TIPO SEDAN (SUSEG)</v>
          </cell>
          <cell r="C3542" t="str">
            <v>h</v>
          </cell>
          <cell r="D3542">
            <v>3.21</v>
          </cell>
        </row>
        <row r="3543">
          <cell r="A3543">
            <v>320005</v>
          </cell>
          <cell r="B3543" t="str">
            <v>VEÍCULO TIPO UTILITÁRIO (SUSEG)</v>
          </cell>
          <cell r="C3543" t="str">
            <v>h</v>
          </cell>
          <cell r="D3543">
            <v>3.79</v>
          </cell>
        </row>
        <row r="3544">
          <cell r="A3544">
            <v>320006</v>
          </cell>
          <cell r="B3544" t="str">
            <v>CAMIONETA (SUSEG)</v>
          </cell>
          <cell r="C3544" t="str">
            <v>h</v>
          </cell>
          <cell r="D3544">
            <v>4.0199999999999996</v>
          </cell>
        </row>
        <row r="3545">
          <cell r="A3545">
            <v>320007</v>
          </cell>
          <cell r="B3545" t="str">
            <v>FURGÃO (SUSEG)</v>
          </cell>
          <cell r="C3545" t="str">
            <v>h</v>
          </cell>
          <cell r="D3545">
            <v>3.86</v>
          </cell>
        </row>
        <row r="3546">
          <cell r="A3546">
            <v>320008</v>
          </cell>
          <cell r="B3546" t="str">
            <v>CAMINHÃO 3/4" (SUSEG)</v>
          </cell>
          <cell r="C3546" t="str">
            <v>h</v>
          </cell>
          <cell r="D3546">
            <v>5.44</v>
          </cell>
        </row>
        <row r="3547">
          <cell r="A3547">
            <v>320009</v>
          </cell>
          <cell r="B3547" t="str">
            <v>CAMINHÃO TOCO (SUSEG)</v>
          </cell>
          <cell r="C3547" t="str">
            <v>h</v>
          </cell>
          <cell r="D3547">
            <v>5.39</v>
          </cell>
        </row>
        <row r="3548">
          <cell r="A3548">
            <v>320010</v>
          </cell>
          <cell r="B3548" t="str">
            <v>CAMINHÃO RETRO (SUSEG)</v>
          </cell>
          <cell r="C3548" t="str">
            <v>h</v>
          </cell>
          <cell r="D3548">
            <v>27.31</v>
          </cell>
        </row>
        <row r="3549">
          <cell r="A3549">
            <v>320011</v>
          </cell>
          <cell r="B3549" t="str">
            <v>JET WAY (SUSEG)</v>
          </cell>
          <cell r="C3549" t="str">
            <v>h</v>
          </cell>
          <cell r="D3549">
            <v>37.880000000000003</v>
          </cell>
        </row>
        <row r="3550">
          <cell r="A3550">
            <v>320012</v>
          </cell>
          <cell r="B3550" t="str">
            <v>VEÍCULO TIPO SEDAN (SUSEG)</v>
          </cell>
          <cell r="C3550" t="str">
            <v>DI</v>
          </cell>
          <cell r="D3550">
            <v>25.71</v>
          </cell>
        </row>
        <row r="3551">
          <cell r="A3551">
            <v>320013</v>
          </cell>
          <cell r="B3551" t="str">
            <v>VEÍCULO TIPO UTILITÁRIO (SUSEG)</v>
          </cell>
          <cell r="C3551" t="str">
            <v>DI</v>
          </cell>
          <cell r="D3551">
            <v>30.29</v>
          </cell>
        </row>
        <row r="3552">
          <cell r="A3552">
            <v>320014</v>
          </cell>
          <cell r="B3552" t="str">
            <v>CAMIONETA (SUSEG)</v>
          </cell>
          <cell r="C3552" t="str">
            <v>DI</v>
          </cell>
          <cell r="D3552">
            <v>32.19</v>
          </cell>
        </row>
        <row r="3553">
          <cell r="A3553">
            <v>320015</v>
          </cell>
          <cell r="B3553" t="str">
            <v>FURGÃO (SUSEG)</v>
          </cell>
          <cell r="C3553" t="str">
            <v>DI</v>
          </cell>
          <cell r="D3553">
            <v>30.5</v>
          </cell>
        </row>
        <row r="3554">
          <cell r="A3554">
            <v>320016</v>
          </cell>
          <cell r="B3554" t="str">
            <v>CAMINHÃO 3/4" (SUSEG)</v>
          </cell>
          <cell r="C3554" t="str">
            <v>DI</v>
          </cell>
          <cell r="D3554">
            <v>43.1</v>
          </cell>
        </row>
        <row r="3555">
          <cell r="A3555">
            <v>320017</v>
          </cell>
          <cell r="B3555" t="str">
            <v>CAMINHÃO TOCO (SUSEG)</v>
          </cell>
          <cell r="C3555" t="str">
            <v>DI</v>
          </cell>
          <cell r="D3555">
            <v>43.56</v>
          </cell>
        </row>
        <row r="3556">
          <cell r="A3556">
            <v>320018</v>
          </cell>
          <cell r="B3556" t="str">
            <v>CAMINHÃO RETRO (SUSEG)</v>
          </cell>
          <cell r="C3556" t="str">
            <v>DI</v>
          </cell>
          <cell r="D3556">
            <v>218.48</v>
          </cell>
        </row>
        <row r="3557">
          <cell r="A3557">
            <v>320019</v>
          </cell>
          <cell r="B3557" t="str">
            <v>JET WAY (SUSEG)</v>
          </cell>
          <cell r="C3557" t="str">
            <v>DI</v>
          </cell>
          <cell r="D3557">
            <v>303.04000000000002</v>
          </cell>
        </row>
        <row r="3558">
          <cell r="A3558">
            <v>320020</v>
          </cell>
          <cell r="B3558" t="str">
            <v>VEÍCULO TIPO SEDAN (SUSEG)</v>
          </cell>
          <cell r="C3558" t="str">
            <v>km</v>
          </cell>
          <cell r="D3558">
            <v>0.2</v>
          </cell>
        </row>
        <row r="3559">
          <cell r="A3559">
            <v>320021</v>
          </cell>
          <cell r="B3559" t="str">
            <v>VEÍCULO TIPO UTILITÁRIO (SUSEG)</v>
          </cell>
          <cell r="C3559" t="str">
            <v>km</v>
          </cell>
          <cell r="D3559">
            <v>0.24</v>
          </cell>
        </row>
        <row r="3560">
          <cell r="A3560">
            <v>320022</v>
          </cell>
          <cell r="B3560" t="str">
            <v>CAMIONETA  (SUSEG)</v>
          </cell>
          <cell r="C3560" t="str">
            <v>km</v>
          </cell>
          <cell r="D3560">
            <v>0.24</v>
          </cell>
        </row>
        <row r="3561">
          <cell r="A3561">
            <v>320023</v>
          </cell>
          <cell r="B3561" t="str">
            <v>FURGÃO (SUSEG)</v>
          </cell>
          <cell r="C3561" t="str">
            <v>km</v>
          </cell>
          <cell r="D3561">
            <v>0.26</v>
          </cell>
        </row>
        <row r="3562">
          <cell r="A3562">
            <v>320024</v>
          </cell>
          <cell r="B3562" t="str">
            <v>CAMINHÃO 3/4" (SUSEG)</v>
          </cell>
          <cell r="C3562" t="str">
            <v>km</v>
          </cell>
          <cell r="D3562">
            <v>0.33</v>
          </cell>
        </row>
        <row r="3563">
          <cell r="A3563">
            <v>320025</v>
          </cell>
          <cell r="B3563" t="str">
            <v>CAMINHÃO TOCO (SUSEG)</v>
          </cell>
          <cell r="C3563" t="str">
            <v>km</v>
          </cell>
          <cell r="D3563">
            <v>0.33</v>
          </cell>
        </row>
        <row r="3564">
          <cell r="A3564">
            <v>320026</v>
          </cell>
          <cell r="B3564" t="str">
            <v>CAMINHÃO RETRO (SUSEG)</v>
          </cell>
          <cell r="C3564" t="str">
            <v>KM</v>
          </cell>
          <cell r="D3564">
            <v>0.33</v>
          </cell>
        </row>
        <row r="3565">
          <cell r="A3565">
            <v>320027</v>
          </cell>
          <cell r="B3565" t="str">
            <v>JET WAY (SUSEG)</v>
          </cell>
          <cell r="C3565" t="str">
            <v>km</v>
          </cell>
          <cell r="D3565">
            <v>0.33</v>
          </cell>
        </row>
        <row r="3566">
          <cell r="A3566">
            <v>320028</v>
          </cell>
          <cell r="B3566" t="str">
            <v>GUINCHO MANUAL DE ARRASTE (TIFOR CAP. 3200 KG C/ 20 METROS DE CABO)</v>
          </cell>
          <cell r="C3566" t="str">
            <v>H</v>
          </cell>
          <cell r="D3566">
            <v>1.6</v>
          </cell>
        </row>
        <row r="3567">
          <cell r="A3567">
            <v>320029</v>
          </cell>
          <cell r="B3567" t="str">
            <v>TORRE METÁLICA</v>
          </cell>
          <cell r="C3567" t="str">
            <v>H</v>
          </cell>
          <cell r="D3567">
            <v>1</v>
          </cell>
        </row>
        <row r="3569">
          <cell r="B3569" t="str">
            <v>ACESCENTADO EXTON</v>
          </cell>
        </row>
        <row r="3570">
          <cell r="A3570" t="str">
            <v>EXTINS01</v>
          </cell>
          <cell r="B3570" t="str">
            <v>Saco de nilon P/ 60 L</v>
          </cell>
          <cell r="C3570" t="str">
            <v>UN</v>
          </cell>
          <cell r="D3570">
            <v>0.2</v>
          </cell>
        </row>
        <row r="3571">
          <cell r="A3571" t="str">
            <v>EXTINS02</v>
          </cell>
          <cell r="B3571" t="str">
            <v>ESTACA CE CONCRETO PRÉ - MOLDADA DN 26 CM</v>
          </cell>
          <cell r="C3571" t="str">
            <v>M</v>
          </cell>
          <cell r="D3571">
            <v>35</v>
          </cell>
        </row>
        <row r="3572">
          <cell r="A3572" t="str">
            <v>EXTINS03</v>
          </cell>
          <cell r="B3572" t="str">
            <v>CRAVAÇÃO DE ESTACA A TRADO DN 26 CM</v>
          </cell>
          <cell r="C3572" t="str">
            <v>M</v>
          </cell>
          <cell r="D3572">
            <v>15</v>
          </cell>
        </row>
        <row r="3573">
          <cell r="A3573" t="str">
            <v>EXTINS04</v>
          </cell>
          <cell r="B3573" t="str">
            <v xml:space="preserve">MOBILIZ. E DESMOB. DE EQUIPAMENTO - BATE ESTACA </v>
          </cell>
          <cell r="C3573" t="str">
            <v>KM</v>
          </cell>
          <cell r="D3573">
            <v>7.0000000000000007E-2</v>
          </cell>
        </row>
        <row r="3574">
          <cell r="A3574" t="str">
            <v>EXTINS05</v>
          </cell>
          <cell r="B3574" t="str">
            <v>TRANSPORTE DE ESTACA</v>
          </cell>
          <cell r="C3574" t="str">
            <v>KM</v>
          </cell>
          <cell r="D3574">
            <v>7.1538461538461539E-3</v>
          </cell>
        </row>
        <row r="3575">
          <cell r="A3575" t="str">
            <v>EXTINS06</v>
          </cell>
          <cell r="B3575" t="str">
            <v>PORTA LISA CEDRO P/RECEBER PINTURA VERNIZ:1,0X2,1M</v>
          </cell>
          <cell r="C3575" t="str">
            <v>UN</v>
          </cell>
          <cell r="D3575">
            <v>29</v>
          </cell>
        </row>
        <row r="3576">
          <cell r="A3576" t="str">
            <v>EXTINS07</v>
          </cell>
          <cell r="B3576" t="str">
            <v>PORTA LISA CEDRO P/PINTURA A OLEO OU PVA:1,0X2,1M</v>
          </cell>
          <cell r="C3576" t="str">
            <v>UN</v>
          </cell>
          <cell r="D3576">
            <v>45</v>
          </cell>
        </row>
        <row r="3577">
          <cell r="A3577" t="str">
            <v>EXTINS08</v>
          </cell>
          <cell r="B3577" t="str">
            <v>PORTÃO METÁLICO TIPO VENEZIANA E VIDRO</v>
          </cell>
          <cell r="C3577" t="str">
            <v>M2</v>
          </cell>
          <cell r="D3577">
            <v>101.95</v>
          </cell>
        </row>
        <row r="3578">
          <cell r="A3578" t="str">
            <v>EXTINS09</v>
          </cell>
          <cell r="B3578" t="str">
            <v>BIDIM RT 10</v>
          </cell>
          <cell r="C3578" t="str">
            <v>M2</v>
          </cell>
          <cell r="D3578">
            <v>2</v>
          </cell>
        </row>
        <row r="3579">
          <cell r="A3579" t="str">
            <v>EXTINS10</v>
          </cell>
          <cell r="B3579" t="str">
            <v>ARVORE NATURAL LOCAL EM MUDA</v>
          </cell>
          <cell r="C3579" t="str">
            <v>UN</v>
          </cell>
          <cell r="D3579">
            <v>2.5</v>
          </cell>
        </row>
        <row r="3580">
          <cell r="A3580" t="str">
            <v>EXTINS11</v>
          </cell>
          <cell r="B3580" t="str">
            <v xml:space="preserve">COMPORTA EM FIBRA DE VIDRO 0,40 X 1,30 X 0,015 M </v>
          </cell>
          <cell r="C3580" t="str">
            <v>UN</v>
          </cell>
          <cell r="D3580">
            <v>187</v>
          </cell>
        </row>
        <row r="3581">
          <cell r="A3581" t="str">
            <v>EXTINS12</v>
          </cell>
          <cell r="B3581" t="str">
            <v xml:space="preserve">COMPORTA EM FIBRA DE VIDRO 0,35 X 0,90 X 0,015 M </v>
          </cell>
          <cell r="C3581" t="str">
            <v>UN</v>
          </cell>
          <cell r="D3581">
            <v>115.5</v>
          </cell>
        </row>
        <row r="3582">
          <cell r="A3582" t="str">
            <v>EXTINS13</v>
          </cell>
          <cell r="B3582" t="str">
            <v xml:space="preserve">BRAÇADEIRA DE AÇO, TIPO D 1/4''X 11/4'' X 500 MM </v>
          </cell>
          <cell r="C3582" t="str">
            <v>UN</v>
          </cell>
          <cell r="D3582">
            <v>9.5</v>
          </cell>
        </row>
        <row r="3583">
          <cell r="A3583" t="str">
            <v>EXTINS14</v>
          </cell>
          <cell r="B3583" t="str">
            <v>PARAFUSO DE EXPANSÃO DN 1/4''</v>
          </cell>
          <cell r="C3583" t="str">
            <v>UN</v>
          </cell>
          <cell r="D3583">
            <v>1.1299999999999999</v>
          </cell>
        </row>
        <row r="3584">
          <cell r="A3584" t="str">
            <v>EXTINS15</v>
          </cell>
          <cell r="B3584" t="str">
            <v xml:space="preserve">COMPORTA EM FIBRA DE VIDRO 0,60 X 0,50 X 0,015 M </v>
          </cell>
          <cell r="C3584" t="str">
            <v>UN</v>
          </cell>
          <cell r="D3584">
            <v>115.5</v>
          </cell>
        </row>
        <row r="3585">
          <cell r="A3585" t="str">
            <v>EXTINS16</v>
          </cell>
          <cell r="B3585" t="str">
            <v>TAMPA METÁLICA 1,60 X 1,40 M C/ GUARNIÇÕES</v>
          </cell>
          <cell r="C3585" t="str">
            <v>UN</v>
          </cell>
          <cell r="D3585">
            <v>103.95</v>
          </cell>
        </row>
        <row r="3586">
          <cell r="A3586" t="str">
            <v>EXTINS17</v>
          </cell>
          <cell r="B3586" t="str">
            <v>TAMPA METÁLICA 1,20 X 0,90 M C/ GUARNIÇÕES</v>
          </cell>
          <cell r="C3586" t="str">
            <v>UN</v>
          </cell>
          <cell r="D3586">
            <v>50.12</v>
          </cell>
        </row>
        <row r="3587">
          <cell r="A3587" t="str">
            <v>EXTINS18</v>
          </cell>
          <cell r="B3587" t="str">
            <v>TAMPA METÁLICA 1,60 X 1,20 M C/ GUARNIÇÕES</v>
          </cell>
          <cell r="C3587" t="str">
            <v>UN</v>
          </cell>
          <cell r="D3587">
            <v>89.1</v>
          </cell>
        </row>
        <row r="3588">
          <cell r="A3588" t="str">
            <v>EXTINS19</v>
          </cell>
          <cell r="B3588" t="str">
            <v xml:space="preserve">PORTA TIPO VENAZIANA ARTICULADA 0,80 X 1,20 M </v>
          </cell>
          <cell r="C3588" t="str">
            <v>UN</v>
          </cell>
          <cell r="D3588">
            <v>67.2</v>
          </cell>
        </row>
        <row r="3589">
          <cell r="A3589" t="str">
            <v>EXTINS20</v>
          </cell>
          <cell r="B3589" t="str">
            <v>PASSARELA METÁLICA L=0,80 M, C/ ESTR. TRANSV. P/ REATOR.</v>
          </cell>
          <cell r="C3589" t="str">
            <v>M2</v>
          </cell>
          <cell r="D3589">
            <v>176</v>
          </cell>
        </row>
        <row r="3590">
          <cell r="A3590" t="str">
            <v>EXTINS21</v>
          </cell>
          <cell r="B3590" t="str">
            <v>VERTEDOR EM CHAPA DE FV. 1,20 X 0,65 M H = 0,15 M</v>
          </cell>
          <cell r="C3590" t="str">
            <v xml:space="preserve">UN </v>
          </cell>
          <cell r="D3590">
            <v>132</v>
          </cell>
        </row>
        <row r="3591">
          <cell r="A3591" t="str">
            <v>EXTINS22</v>
          </cell>
          <cell r="B3591" t="str">
            <v>GRADIL DE BARRA CHATA 11/2'' X 3/8'' ESP=3 CM, P/ CX DE AREIA</v>
          </cell>
          <cell r="C3591" t="str">
            <v>M2</v>
          </cell>
          <cell r="D3591">
            <v>232.5</v>
          </cell>
        </row>
        <row r="3592">
          <cell r="A3592" t="str">
            <v>EXTINS23</v>
          </cell>
          <cell r="B3592" t="str">
            <v>ESTOP LOG EM FV 0,90 X 0,98 X 0,02 M</v>
          </cell>
          <cell r="C3592" t="str">
            <v>UN</v>
          </cell>
          <cell r="D3592">
            <v>451</v>
          </cell>
        </row>
        <row r="3593">
          <cell r="A3593" t="str">
            <v>EXTINS24</v>
          </cell>
          <cell r="B3593" t="str">
            <v>ESTOP LOG EM FV 1,10 X 1,14 X 0,02 M</v>
          </cell>
          <cell r="C3593" t="str">
            <v>UN</v>
          </cell>
          <cell r="D3593">
            <v>610.5</v>
          </cell>
        </row>
        <row r="3594">
          <cell r="A3594" t="str">
            <v>EXTINS25</v>
          </cell>
          <cell r="B3594" t="str">
            <v>COMPORTA DE MADEIRA DE LEI 0,95 X 0,1,47 X 0,03 M</v>
          </cell>
          <cell r="C3594" t="str">
            <v>UN</v>
          </cell>
          <cell r="D3594">
            <v>32</v>
          </cell>
        </row>
        <row r="3595">
          <cell r="A3595" t="str">
            <v>EXTINS26</v>
          </cell>
          <cell r="B3595" t="str">
            <v>CHINCANA DE MADEIRA DE LEI 0,65 X 0,45 X 0,03 M P/ CX AREIA</v>
          </cell>
          <cell r="C3595" t="str">
            <v>UN</v>
          </cell>
          <cell r="D3595">
            <v>12</v>
          </cell>
        </row>
        <row r="3596">
          <cell r="A3596" t="str">
            <v>EXTINS27</v>
          </cell>
          <cell r="B3596" t="str">
            <v>CANALETA DE MADEIRA DE LEI PARA CHINCANA/COMPORTA 0,10 X 0,06 M</v>
          </cell>
          <cell r="C3596" t="str">
            <v>M</v>
          </cell>
          <cell r="D3596">
            <v>4.5</v>
          </cell>
        </row>
        <row r="3597">
          <cell r="A3597" t="str">
            <v>EXTINS28</v>
          </cell>
          <cell r="B3597" t="str">
            <v>PARAFUSO ZINCADO ROSCA SOBERBA, C/ BUCHA PLÁSTICA S 8</v>
          </cell>
          <cell r="C3597" t="str">
            <v>UN</v>
          </cell>
          <cell r="D3597">
            <v>0.25</v>
          </cell>
        </row>
        <row r="3598">
          <cell r="A3598" t="str">
            <v>EXTINS29</v>
          </cell>
          <cell r="B3598" t="str">
            <v>CALHA PARSHAL EM FV 9", C= 1,642 M, LEX=0,58 M, LIN=0,38 M, H=0,48 M</v>
          </cell>
          <cell r="C3598" t="str">
            <v>UN</v>
          </cell>
          <cell r="D3598">
            <v>886</v>
          </cell>
        </row>
        <row r="3599">
          <cell r="A3599" t="str">
            <v>EXTINS30</v>
          </cell>
          <cell r="B3599" t="str">
            <v>AQUIZIÇÃO DE MATERIAL DE JAZIDA</v>
          </cell>
          <cell r="C3599" t="str">
            <v>M3</v>
          </cell>
          <cell r="D3599">
            <v>0.63</v>
          </cell>
        </row>
        <row r="3600">
          <cell r="A3600" t="str">
            <v>EXTINS31</v>
          </cell>
          <cell r="B3600" t="str">
            <v>CTD DFOFO DM 400</v>
          </cell>
          <cell r="C3600" t="str">
            <v>KG</v>
          </cell>
          <cell r="D3600">
            <v>0.01</v>
          </cell>
        </row>
        <row r="3601">
          <cell r="A3601" t="str">
            <v>EXTINS32</v>
          </cell>
          <cell r="B3601" t="str">
            <v>CTD PVC+PRVFV DM 500</v>
          </cell>
          <cell r="C3601" t="str">
            <v>KG</v>
          </cell>
          <cell r="D3601">
            <v>0.01</v>
          </cell>
        </row>
        <row r="3602">
          <cell r="A3602" t="str">
            <v>EXTINS33</v>
          </cell>
          <cell r="B3602" t="str">
            <v>CHAPA EM FIBRA DE VIDRO E =20 MM</v>
          </cell>
          <cell r="C3602" t="str">
            <v>M2</v>
          </cell>
          <cell r="D3602">
            <v>479.5</v>
          </cell>
        </row>
        <row r="3603">
          <cell r="A3603" t="str">
            <v>EXTINS34</v>
          </cell>
          <cell r="B3603" t="str">
            <v>MUDA DE EUCALIPTO H = 0,20 CM</v>
          </cell>
          <cell r="C3603" t="str">
            <v>UN</v>
          </cell>
          <cell r="D3603">
            <v>1.2</v>
          </cell>
        </row>
        <row r="3604">
          <cell r="A3604" t="str">
            <v>EXTINS35</v>
          </cell>
          <cell r="B3604" t="str">
            <v>BANCADA DE ARDOSIA E= 2,0 CM</v>
          </cell>
          <cell r="C3604" t="str">
            <v>M2</v>
          </cell>
          <cell r="D3604">
            <v>90.9</v>
          </cell>
        </row>
        <row r="3605">
          <cell r="A3605" t="str">
            <v>EXTINS36</v>
          </cell>
          <cell r="B3605" t="str">
            <v>ESQUADRIA VENEZIANA EM CHAPA DOBRADA</v>
          </cell>
          <cell r="C3605" t="str">
            <v>M2</v>
          </cell>
          <cell r="D3605">
            <v>70</v>
          </cell>
        </row>
        <row r="3606">
          <cell r="A3606" t="str">
            <v>EXTINS37</v>
          </cell>
          <cell r="B3606" t="str">
            <v>ESCADA TIPO PISCINA, INOXIDÁVEL SEM PROTECAO</v>
          </cell>
          <cell r="C3606" t="str">
            <v>M</v>
          </cell>
          <cell r="D3606">
            <v>44.22</v>
          </cell>
        </row>
        <row r="3607">
          <cell r="A3607" t="str">
            <v>EXTINS38</v>
          </cell>
          <cell r="B3607" t="str">
            <v>ESCADA TIPO PISCINA INOXIDÁVEL COM PROTECAO</v>
          </cell>
          <cell r="C3607" t="str">
            <v>M</v>
          </cell>
          <cell r="D3607">
            <v>21.18</v>
          </cell>
        </row>
        <row r="3608">
          <cell r="A3608" t="str">
            <v>EXTINS39</v>
          </cell>
          <cell r="B3608" t="str">
            <v>VENTILAÇÃO PARA RESERVATÓRIO</v>
          </cell>
          <cell r="C3608" t="str">
            <v>UN</v>
          </cell>
          <cell r="D3608">
            <v>31.8</v>
          </cell>
        </row>
        <row r="3609">
          <cell r="A3609" t="str">
            <v>EXTINS40</v>
          </cell>
          <cell r="B3609" t="str">
            <v>ESCADA TIPO MARINH. COM PROT., FIXADA C/ PARAFUSO PELO FORN.</v>
          </cell>
          <cell r="C3609" t="str">
            <v>M</v>
          </cell>
          <cell r="D3609">
            <v>15.132000000000001</v>
          </cell>
        </row>
        <row r="3610">
          <cell r="A3610" t="str">
            <v>EXTINS41</v>
          </cell>
          <cell r="B3610" t="str">
            <v>TAMPA DE INSPEÇÀO METÁLICA 0,60 X 1,00 M</v>
          </cell>
          <cell r="C3610" t="str">
            <v>UN</v>
          </cell>
          <cell r="D3610">
            <v>27.85</v>
          </cell>
        </row>
        <row r="3611">
          <cell r="A3611" t="str">
            <v>EXTINS42</v>
          </cell>
          <cell r="B3611" t="str">
            <v>CADEADO PAPAIZ</v>
          </cell>
          <cell r="C3611" t="str">
            <v>UN</v>
          </cell>
          <cell r="D3611">
            <v>4.91</v>
          </cell>
        </row>
        <row r="3612">
          <cell r="A3612" t="str">
            <v>EXTINS43</v>
          </cell>
          <cell r="B3612" t="str">
            <v>GRELHA DE FERRO C/ REQUADRO EM CANTONEIRA E CHUMBADORES</v>
          </cell>
          <cell r="C3612" t="str">
            <v>M2</v>
          </cell>
          <cell r="D3612">
            <v>136.85</v>
          </cell>
        </row>
        <row r="3613">
          <cell r="A3613" t="str">
            <v>EXTINS44</v>
          </cell>
          <cell r="B3613" t="str">
            <v>APARELHO DE NEOPRENE E= 14 MM, L= 100 MM</v>
          </cell>
          <cell r="C3613" t="str">
            <v>M</v>
          </cell>
          <cell r="D3613">
            <v>63</v>
          </cell>
        </row>
        <row r="3614">
          <cell r="A3614" t="str">
            <v>EXTINS45</v>
          </cell>
          <cell r="B3614" t="str">
            <v>PERFIL METÁLICO TIPO  I, 10'' , 50 KG/M</v>
          </cell>
          <cell r="C3614" t="str">
            <v>KG</v>
          </cell>
          <cell r="D3614">
            <v>3.15</v>
          </cell>
        </row>
        <row r="3615">
          <cell r="A3615" t="str">
            <v>EXTINS46</v>
          </cell>
          <cell r="B3615" t="str">
            <v>SOLDA E MONTAGEM DE PERFIL METÁLICO</v>
          </cell>
          <cell r="C3615" t="str">
            <v>KG</v>
          </cell>
          <cell r="D3615">
            <v>0.16</v>
          </cell>
        </row>
        <row r="3616">
          <cell r="A3616" t="str">
            <v>EXTINS47</v>
          </cell>
          <cell r="B3616" t="str">
            <v>ESCORA DE EUCALIPTO DN MEDIO 10 CM H.MAX = 3,20 M</v>
          </cell>
          <cell r="C3616" t="str">
            <v>UN</v>
          </cell>
          <cell r="D3616">
            <v>3.3</v>
          </cell>
        </row>
        <row r="3617">
          <cell r="A3617" t="str">
            <v>EXTINS48</v>
          </cell>
          <cell r="B3617" t="str">
            <v>LAJE PRÉ MODADA PARA PISO 12 CM</v>
          </cell>
          <cell r="C3617" t="str">
            <v>M2</v>
          </cell>
          <cell r="D3617">
            <v>12</v>
          </cell>
        </row>
        <row r="3618">
          <cell r="A3618" t="str">
            <v>EXTINS49</v>
          </cell>
          <cell r="B3618" t="str">
            <v>LAJE PRÉ MODADA PARA FORRO 10 CM</v>
          </cell>
          <cell r="C3618" t="str">
            <v>M3</v>
          </cell>
          <cell r="D3618">
            <v>11.5</v>
          </cell>
        </row>
        <row r="3619">
          <cell r="A3619" t="str">
            <v>EXTINS50</v>
          </cell>
          <cell r="B3619" t="str">
            <v>DIVISÓRIA TIPO NAVAL COLOCADA</v>
          </cell>
          <cell r="C3619" t="str">
            <v>M2</v>
          </cell>
          <cell r="D3619">
            <v>33</v>
          </cell>
        </row>
        <row r="3620">
          <cell r="A3620" t="str">
            <v>EXTINS51</v>
          </cell>
          <cell r="B3620" t="str">
            <v>PORTA PARA DIVIS.TIPO NAVAL 0,70 X2,10 M C/ FERRAG, COLOCADA</v>
          </cell>
          <cell r="C3620" t="str">
            <v>UN</v>
          </cell>
          <cell r="D3620">
            <v>120</v>
          </cell>
        </row>
        <row r="3621">
          <cell r="A3621" t="str">
            <v>EXTINS52</v>
          </cell>
          <cell r="B3621" t="str">
            <v>PORTA ARTICULADA DE ALUMINIO, VENEZ. FALSA, 0,90 X 2,10 M</v>
          </cell>
          <cell r="C3621" t="str">
            <v>UN</v>
          </cell>
          <cell r="D3621">
            <v>396</v>
          </cell>
        </row>
        <row r="3622">
          <cell r="A3622" t="str">
            <v>EXTINS53</v>
          </cell>
          <cell r="B3622" t="str">
            <v>CORRIMÃO EM ALUMINIO TUBULAR DN 75 MM H = 1,10 M, COLOCADO</v>
          </cell>
          <cell r="C3622" t="str">
            <v>M</v>
          </cell>
          <cell r="D3622">
            <v>156</v>
          </cell>
        </row>
        <row r="3623">
          <cell r="A3623" t="str">
            <v>EXTINS54</v>
          </cell>
          <cell r="B3623" t="str">
            <v>CHAPA METÁLICA PARA RUFO L 40 CM</v>
          </cell>
          <cell r="C3623" t="str">
            <v>M</v>
          </cell>
          <cell r="D3623">
            <v>4.62</v>
          </cell>
        </row>
        <row r="3624">
          <cell r="A3624" t="str">
            <v>EXTINS55</v>
          </cell>
          <cell r="B3624" t="str">
            <v>CERÂMICA 10 X 10 CM COR AZUL</v>
          </cell>
          <cell r="C3624" t="str">
            <v>M2</v>
          </cell>
          <cell r="D3624">
            <v>26</v>
          </cell>
        </row>
        <row r="3625">
          <cell r="A3625" t="str">
            <v>EXTINS56</v>
          </cell>
          <cell r="B3625" t="str">
            <v>CERÂMICA 30 X 30 CM PI IV</v>
          </cell>
          <cell r="C3625" t="str">
            <v>M2</v>
          </cell>
          <cell r="D3625">
            <v>12</v>
          </cell>
        </row>
        <row r="3626">
          <cell r="A3626" t="str">
            <v>EXTINS57</v>
          </cell>
          <cell r="B3626" t="str">
            <v>TAMPO DE GRANITO CINZA CLARO, COM BORDOS DUPLOS, ARREDONDADOS</v>
          </cell>
          <cell r="C3626" t="str">
            <v>M2</v>
          </cell>
          <cell r="D3626">
            <v>166.67</v>
          </cell>
        </row>
        <row r="3627">
          <cell r="A3627" t="str">
            <v>EXTINS58</v>
          </cell>
          <cell r="B3627" t="str">
            <v>FORRO DE GESSO LISO, COLOCADO</v>
          </cell>
          <cell r="C3627" t="str">
            <v>M2</v>
          </cell>
          <cell r="D3627">
            <v>6.5</v>
          </cell>
        </row>
        <row r="3628">
          <cell r="A3628" t="str">
            <v>EXTINS59</v>
          </cell>
          <cell r="B3628" t="str">
            <v>CERA DE CARNAÚBA</v>
          </cell>
          <cell r="C3628" t="str">
            <v>KG</v>
          </cell>
          <cell r="D3628">
            <v>10</v>
          </cell>
        </row>
        <row r="3629">
          <cell r="A3629" t="str">
            <v>EXTINS60</v>
          </cell>
          <cell r="B3629" t="str">
            <v>DOMUS DE ACRILICO SEMICIRCULAR R = 2,10, C = 2,60 M, C/ EST. SUST. ALUM.</v>
          </cell>
          <cell r="C3629" t="str">
            <v>UN</v>
          </cell>
          <cell r="D3629">
            <v>1350</v>
          </cell>
        </row>
        <row r="3630">
          <cell r="A3630" t="str">
            <v>EXTINS61</v>
          </cell>
          <cell r="B3630" t="str">
            <v>DOMUS DE ACRILICO SEMICIRCULAR R = 2,10, C = 4,00 M, C/ EST. SUST. ALUM.</v>
          </cell>
          <cell r="C3630" t="str">
            <v>UN</v>
          </cell>
          <cell r="D3630">
            <v>1930</v>
          </cell>
        </row>
        <row r="3631">
          <cell r="A3631" t="str">
            <v>EXTINS62</v>
          </cell>
          <cell r="B3631" t="str">
            <v>PORTA LISA CEDRO P/VERNIZ OU CERA 0,80 X 2,10 M</v>
          </cell>
          <cell r="C3631" t="str">
            <v>UN</v>
          </cell>
          <cell r="D3631">
            <v>77</v>
          </cell>
        </row>
        <row r="3632">
          <cell r="A3632" t="str">
            <v>EXTINS63</v>
          </cell>
          <cell r="B3632" t="str">
            <v>PORTA LISA CEDRO P/VERNIZ OU CERA 0,70 X 2,10 M</v>
          </cell>
          <cell r="C3632" t="str">
            <v>UN</v>
          </cell>
          <cell r="D3632">
            <v>77</v>
          </cell>
        </row>
        <row r="3633">
          <cell r="A3633" t="str">
            <v>EXTINS64</v>
          </cell>
          <cell r="B3633" t="str">
            <v>PORTA LISA CEDRO P/VERNIZ OU CERA 0,60 X 2,10 M</v>
          </cell>
          <cell r="C3633" t="str">
            <v>UN</v>
          </cell>
          <cell r="D3633">
            <v>77</v>
          </cell>
        </row>
        <row r="3634">
          <cell r="A3634" t="str">
            <v>EXTINS65</v>
          </cell>
          <cell r="B3634" t="str">
            <v>BATENTE DE CEDRO PARA VERNIZ OU CERA</v>
          </cell>
          <cell r="C3634" t="str">
            <v>JG</v>
          </cell>
          <cell r="D3634">
            <v>32</v>
          </cell>
        </row>
        <row r="3635">
          <cell r="A3635" t="str">
            <v>EXTINS66</v>
          </cell>
          <cell r="B3635" t="str">
            <v>CUMEEIRA PARA TELHA TIPO K 49</v>
          </cell>
          <cell r="C3635" t="str">
            <v>PC</v>
          </cell>
          <cell r="D3635">
            <v>10</v>
          </cell>
        </row>
        <row r="3636">
          <cell r="A3636" t="str">
            <v>EXTINS67</v>
          </cell>
          <cell r="B3636" t="str">
            <v>TAMPA DE INSPEÇÀO METÁLICA 0,80 X 1,70 M</v>
          </cell>
          <cell r="C3636" t="str">
            <v>UN</v>
          </cell>
          <cell r="D3636">
            <v>67.3</v>
          </cell>
        </row>
        <row r="3637">
          <cell r="A3637" t="str">
            <v>EXTINS68</v>
          </cell>
          <cell r="B3637" t="str">
            <v>TAMPA DE INSPEÇÀO METÁLICA 0,60 X 0,60 M</v>
          </cell>
          <cell r="C3637" t="str">
            <v>UN</v>
          </cell>
          <cell r="D3637">
            <v>16.71</v>
          </cell>
        </row>
        <row r="3638">
          <cell r="A3638" t="str">
            <v>EXTINS69</v>
          </cell>
          <cell r="B3638" t="str">
            <v>TELA MILIMETRADA, C/ REQUADRO EM CANTONEIRA DE FERRO CHATO</v>
          </cell>
          <cell r="C3638" t="str">
            <v>M2</v>
          </cell>
          <cell r="D3638">
            <v>35</v>
          </cell>
        </row>
        <row r="3639">
          <cell r="A3639" t="str">
            <v>EXTINS70</v>
          </cell>
          <cell r="B3639" t="str">
            <v>CUBA DE LOUÇA BRANCA PARA BANCADA, SOLDADA NA BANCA PELA MARM.</v>
          </cell>
          <cell r="C3639" t="str">
            <v>UN</v>
          </cell>
          <cell r="D3639">
            <v>33.799999999999997</v>
          </cell>
        </row>
        <row r="3640">
          <cell r="A3640" t="str">
            <v>EXTINS71</v>
          </cell>
          <cell r="B3640" t="str">
            <v>VIDRO FANTASIA E = 4 MM COLOCADO</v>
          </cell>
          <cell r="C3640" t="str">
            <v>M2</v>
          </cell>
          <cell r="D3640">
            <v>25</v>
          </cell>
        </row>
        <row r="3641">
          <cell r="A3641" t="str">
            <v>EXTINS72</v>
          </cell>
          <cell r="B3641" t="str">
            <v>CARRO TROLE PARA IÇAMENTO DE BOMBAS CAP = 500 KG</v>
          </cell>
          <cell r="C3641" t="str">
            <v>UN</v>
          </cell>
          <cell r="D3641">
            <v>480</v>
          </cell>
        </row>
        <row r="3642">
          <cell r="A3642" t="str">
            <v>EXTINS73</v>
          </cell>
          <cell r="B3642" t="str">
            <v>TALHA PARA 500 KG</v>
          </cell>
          <cell r="C3642" t="str">
            <v>UN</v>
          </cell>
          <cell r="D3642">
            <v>400</v>
          </cell>
        </row>
        <row r="3643">
          <cell r="A3643" t="str">
            <v>EXTINS74</v>
          </cell>
          <cell r="B3643" t="str">
            <v>ALUGUEL DE ANDAIME FACHADEIRO</v>
          </cell>
          <cell r="C3643" t="str">
            <v>M2XMS</v>
          </cell>
          <cell r="D3643">
            <v>1.7</v>
          </cell>
        </row>
        <row r="3644">
          <cell r="A3644" t="str">
            <v>EXTINS75</v>
          </cell>
          <cell r="B3644" t="str">
            <v>PORTA ARTICULADA DE ALUMINIO, VENEZ. FALSA</v>
          </cell>
          <cell r="C3644" t="str">
            <v>M2</v>
          </cell>
          <cell r="D3644">
            <v>210</v>
          </cell>
        </row>
        <row r="3645">
          <cell r="A3645" t="str">
            <v>EXTINS76</v>
          </cell>
          <cell r="B3645" t="str">
            <v>ÓLEO QUEIMADO</v>
          </cell>
          <cell r="C3645" t="str">
            <v>L</v>
          </cell>
          <cell r="D3645">
            <v>0.3</v>
          </cell>
        </row>
        <row r="3646">
          <cell r="A3646" t="str">
            <v>EXTINS77</v>
          </cell>
          <cell r="B3646" t="str">
            <v>PEITORIL DE GRANITO E = 2,5 CM L= 10CM C/ BORDAS DUPLAS ARREDONDADAS</v>
          </cell>
          <cell r="C3646" t="str">
            <v>M</v>
          </cell>
          <cell r="D3646">
            <v>33.200000000000003</v>
          </cell>
        </row>
        <row r="3647">
          <cell r="A3647" t="str">
            <v>EXTINS78</v>
          </cell>
          <cell r="B3647" t="str">
            <v>PEITORIL DE GRANITO E = 2,5 CM L= 10CM C/ BORDAS ARREDONDADAS</v>
          </cell>
          <cell r="C3647" t="str">
            <v>M</v>
          </cell>
          <cell r="D3647">
            <v>16.600000000000001</v>
          </cell>
        </row>
        <row r="3648">
          <cell r="A3648" t="str">
            <v>EXTINS79</v>
          </cell>
          <cell r="B3648" t="str">
            <v>PORTA ARTICULADA METALICA EM CHAPA DOBRADA</v>
          </cell>
          <cell r="C3648" t="str">
            <v>M2</v>
          </cell>
          <cell r="D3648">
            <v>75</v>
          </cell>
        </row>
        <row r="3649">
          <cell r="A3649" t="str">
            <v>EXTINS80</v>
          </cell>
          <cell r="B3649" t="str">
            <v>TAMPA METÁLICA REVESTIDA COM FIBRA DE VIDRO</v>
          </cell>
          <cell r="C3649" t="str">
            <v>M2</v>
          </cell>
          <cell r="D3649">
            <v>238.21</v>
          </cell>
        </row>
        <row r="3650">
          <cell r="A3650" t="str">
            <v>EXTINS81</v>
          </cell>
          <cell r="B3650" t="str">
            <v>FORNECIMENTO E CRAVAÇÃO DE TUBO DE AÇO CARBONO DN 600 MM</v>
          </cell>
          <cell r="C3650" t="str">
            <v>M</v>
          </cell>
          <cell r="D3650">
            <v>1085</v>
          </cell>
        </row>
        <row r="3651">
          <cell r="A3651" t="str">
            <v>EXTINS82</v>
          </cell>
          <cell r="B3651" t="str">
            <v>FORNECIMENTO E CRAVAÇÃO DE TUBO DE AÇO CARBONO DN 500 MM</v>
          </cell>
          <cell r="C3651" t="str">
            <v>M</v>
          </cell>
        </row>
        <row r="3652">
          <cell r="A3652" t="str">
            <v>EXTINS83</v>
          </cell>
          <cell r="B3652" t="str">
            <v>FORNECIMENTO E CRAVAÇÃO DE TUBO DE AÇO CARBONO DN 400 MM</v>
          </cell>
          <cell r="C3652" t="str">
            <v>M</v>
          </cell>
          <cell r="D3652">
            <v>721</v>
          </cell>
        </row>
        <row r="3653">
          <cell r="A3653" t="str">
            <v>EXTINS84</v>
          </cell>
          <cell r="B3653" t="str">
            <v>FORNECIMENTO E CRAVAÇÃO DE TUBO DE AÇO CARBONO DN 300 MM</v>
          </cell>
          <cell r="C3653" t="str">
            <v>M</v>
          </cell>
        </row>
        <row r="3654">
          <cell r="A3654" t="str">
            <v>EXTINS85</v>
          </cell>
          <cell r="B3654" t="str">
            <v>FORNECIMENTO E CRAVAÇÃO DE TUBO DE AÇO CARBONO DN 200 MM</v>
          </cell>
          <cell r="C3654" t="str">
            <v>M</v>
          </cell>
          <cell r="D3654">
            <v>545</v>
          </cell>
        </row>
        <row r="3655">
          <cell r="A3655" t="str">
            <v>EXTINS86</v>
          </cell>
          <cell r="B3655" t="str">
            <v>PORTA LISA CEDRO P/VERNIZ OU CERA 1,00 X 2,10 M</v>
          </cell>
          <cell r="C3655" t="str">
            <v>UN</v>
          </cell>
          <cell r="D3655">
            <v>77</v>
          </cell>
        </row>
        <row r="3656">
          <cell r="A3656" t="str">
            <v>EXTINS87</v>
          </cell>
          <cell r="B3656" t="str">
            <v>TAMPA DE INSPEÇÀO METÁLICA 0,80 X 1,00 M</v>
          </cell>
          <cell r="C3656" t="str">
            <v>UN</v>
          </cell>
          <cell r="D3656">
            <v>39.6</v>
          </cell>
        </row>
        <row r="3657">
          <cell r="A3657" t="str">
            <v>EXTINS88</v>
          </cell>
          <cell r="B3657" t="str">
            <v>FORNEC. E CRAV. DE TUBO DE AÇO ARMICO DN 1000 MM, MET. NÃO DESTR.</v>
          </cell>
          <cell r="C3657" t="str">
            <v>M</v>
          </cell>
          <cell r="D3657">
            <v>1753.57</v>
          </cell>
        </row>
        <row r="3658">
          <cell r="A3658" t="str">
            <v>EXTINS89</v>
          </cell>
          <cell r="B3658" t="str">
            <v>FORNECIMENTO E CRAVAÇÃO DE ESTACA PRE MOLDADA DN 42 CM</v>
          </cell>
          <cell r="C3658" t="str">
            <v>M</v>
          </cell>
          <cell r="D3658">
            <v>102.5</v>
          </cell>
        </row>
        <row r="3659">
          <cell r="A3659" t="str">
            <v>EXTINS90</v>
          </cell>
          <cell r="B3659" t="str">
            <v>MOBILIZAÇÃO DE EQUIPAMENTO</v>
          </cell>
          <cell r="C3659" t="str">
            <v>KM/M</v>
          </cell>
          <cell r="D3659">
            <v>0.4</v>
          </cell>
        </row>
        <row r="3660">
          <cell r="A3660" t="str">
            <v>EXTINS91</v>
          </cell>
          <cell r="B3660" t="str">
            <v>ESTOP LOG EM MADEIRA DE LEI</v>
          </cell>
          <cell r="C3660" t="str">
            <v>M2</v>
          </cell>
          <cell r="D3660">
            <v>23</v>
          </cell>
        </row>
        <row r="3661">
          <cell r="A3661" t="str">
            <v>EXTINS92</v>
          </cell>
          <cell r="B3661" t="str">
            <v>PERFIL METÁLICO TIPO  I, 8'' , 27,3 KG/M</v>
          </cell>
          <cell r="C3661" t="str">
            <v>KG</v>
          </cell>
          <cell r="D3661">
            <v>3.15</v>
          </cell>
        </row>
        <row r="3662">
          <cell r="A3662" t="str">
            <v>EXTINS93</v>
          </cell>
          <cell r="B3662" t="str">
            <v>CHAPA COM CHUMBADOR 1/2'' X 15 CM X 20 CM</v>
          </cell>
          <cell r="C3662" t="str">
            <v>UN</v>
          </cell>
          <cell r="D3662">
            <v>25.2</v>
          </cell>
        </row>
        <row r="3663">
          <cell r="A3663" t="str">
            <v>EXTINS94</v>
          </cell>
          <cell r="B3663" t="str">
            <v>PARAFUSO 5/8'' X 50 MM C/ PORCA</v>
          </cell>
          <cell r="C3663" t="str">
            <v>UN</v>
          </cell>
          <cell r="D3663">
            <v>3.4</v>
          </cell>
        </row>
        <row r="3664">
          <cell r="A3664" t="str">
            <v>EXTINS95</v>
          </cell>
          <cell r="B3664" t="str">
            <v>CHAPA 1/2'' X 12 CM X 15 CM</v>
          </cell>
          <cell r="C3664" t="str">
            <v>UN</v>
          </cell>
          <cell r="D3664">
            <v>12.5</v>
          </cell>
        </row>
        <row r="3665">
          <cell r="A3665" t="str">
            <v>EXTINS96</v>
          </cell>
          <cell r="B3665" t="str">
            <v>FORNEC. E MONT. DE PLATAFORMA FLUTUANTE (BALSA) CONF. PROJETO</v>
          </cell>
          <cell r="C3665" t="str">
            <v>UN</v>
          </cell>
          <cell r="D3665">
            <v>23000</v>
          </cell>
        </row>
        <row r="3666">
          <cell r="A3666" t="str">
            <v>EXTINS97</v>
          </cell>
          <cell r="B3666" t="str">
            <v>FORNEC. E MONT. DE BRAÇADEIRA MET. P/ BOIA DE BALSA CONF. PROJETO</v>
          </cell>
          <cell r="C3666" t="str">
            <v>UN</v>
          </cell>
          <cell r="D3666">
            <v>720</v>
          </cell>
        </row>
        <row r="3667">
          <cell r="A3667" t="str">
            <v>EXTINS98</v>
          </cell>
          <cell r="B3667" t="str">
            <v>FORNEC. E MONT. DE CATRACA E CORRENTE P/ BOIA DE BALSA CONF. PROJETO</v>
          </cell>
          <cell r="C3667" t="str">
            <v>UN</v>
          </cell>
          <cell r="D3667">
            <v>1900</v>
          </cell>
        </row>
        <row r="3668">
          <cell r="A3668" t="str">
            <v>EXTINS99</v>
          </cell>
          <cell r="B3668" t="str">
            <v>FORNEC. E MONT. DE GIB CRANE P/ IÇAMENTO DE BALSA/BOMBAS CONF. PROJETO</v>
          </cell>
          <cell r="C3668" t="str">
            <v>UN</v>
          </cell>
          <cell r="D3668">
            <v>9800</v>
          </cell>
        </row>
        <row r="3669">
          <cell r="A3669" t="str">
            <v>EXTINS100</v>
          </cell>
          <cell r="B3669" t="str">
            <v>FORNEC. E MONT. DE TALHA E PERFIL I EM BALSA P/BOMBAS CONF. PROJETO</v>
          </cell>
          <cell r="C3669" t="str">
            <v>CJ</v>
          </cell>
          <cell r="D3669">
            <v>3500</v>
          </cell>
        </row>
        <row r="3670">
          <cell r="A3670" t="str">
            <v>EXTINS101</v>
          </cell>
          <cell r="B3670" t="str">
            <v>FORNEC. E EXEC. DE COBERTURA COM TELLHA DE ZINCO EM BALSA CNF. PROJETO</v>
          </cell>
          <cell r="C3670" t="str">
            <v>CJ</v>
          </cell>
          <cell r="D3670">
            <v>1740</v>
          </cell>
        </row>
        <row r="3671">
          <cell r="A3671" t="str">
            <v>EXTINS102</v>
          </cell>
          <cell r="B3671" t="str">
            <v>FORNEC. E EXEC. DE TABLADO DE MADEIRA IPÊ P/ BALSA CNF. PROJETO</v>
          </cell>
          <cell r="C3671" t="str">
            <v>CJ</v>
          </cell>
          <cell r="D3671">
            <v>480</v>
          </cell>
        </row>
        <row r="3672">
          <cell r="A3672" t="str">
            <v>EXTINS103</v>
          </cell>
          <cell r="B3672" t="str">
            <v>FORNEC. E EXEC. DE GUARDA CORPO METÁLICO MODULAR P/ BALSA CNF. PROJETO</v>
          </cell>
          <cell r="C3672" t="str">
            <v>CJ</v>
          </cell>
          <cell r="D3672">
            <v>580</v>
          </cell>
        </row>
        <row r="3673">
          <cell r="A3673" t="str">
            <v>EXTINS104</v>
          </cell>
          <cell r="B3673" t="str">
            <v xml:space="preserve">BRAÇADEIRA DE AÇO, TIPO D FERRO CHATO,  11/4'' X 300 MM </v>
          </cell>
          <cell r="C3673" t="str">
            <v>UN</v>
          </cell>
          <cell r="D3673">
            <v>5.7</v>
          </cell>
        </row>
        <row r="3674">
          <cell r="A3674" t="str">
            <v>EXTINS105</v>
          </cell>
          <cell r="B3674" t="str">
            <v>TUBO PVC RIGIDO RIB-LOC DN 600</v>
          </cell>
          <cell r="C3674" t="str">
            <v>M</v>
          </cell>
          <cell r="D3674">
            <v>92.9</v>
          </cell>
        </row>
        <row r="3675">
          <cell r="A3675" t="str">
            <v>EXTINS106</v>
          </cell>
          <cell r="B3675" t="str">
            <v>TUBO DE AÇO GALVANIZADO ARMCO DN 120</v>
          </cell>
          <cell r="C3675" t="str">
            <v>M</v>
          </cell>
          <cell r="D3675">
            <v>624</v>
          </cell>
        </row>
        <row r="3676">
          <cell r="A3676" t="str">
            <v>EXTINS107</v>
          </cell>
          <cell r="B3676" t="str">
            <v>TUBO DE AÇO GALVANIZADO ARMCO DN 140</v>
          </cell>
          <cell r="C3676" t="str">
            <v>M</v>
          </cell>
          <cell r="D3676">
            <v>736</v>
          </cell>
        </row>
        <row r="3677">
          <cell r="A3677" t="str">
            <v>EXTINS108</v>
          </cell>
          <cell r="B3677" t="str">
            <v>POSTE DE CONCRETO DT 9/150KGF</v>
          </cell>
          <cell r="C3677" t="str">
            <v>UN</v>
          </cell>
          <cell r="D3677">
            <v>138.04</v>
          </cell>
        </row>
        <row r="3678">
          <cell r="A3678" t="str">
            <v>EXTINS109</v>
          </cell>
          <cell r="B3678" t="str">
            <v>CRUZETA DE MADEIRA HORIZONTAL 12 X 15 X 5,0 M</v>
          </cell>
          <cell r="C3678" t="str">
            <v>UN</v>
          </cell>
          <cell r="D3678">
            <v>73.290000000000006</v>
          </cell>
        </row>
        <row r="3679">
          <cell r="A3679" t="str">
            <v>EXTINS110</v>
          </cell>
          <cell r="B3679" t="str">
            <v>PARAFUSO ROSCA DUPLA 16 X 550 MM</v>
          </cell>
          <cell r="C3679" t="str">
            <v>UN</v>
          </cell>
          <cell r="D3679">
            <v>3.5</v>
          </cell>
        </row>
        <row r="3680">
          <cell r="A3680" t="str">
            <v>EXTINS111</v>
          </cell>
          <cell r="B3680" t="str">
            <v>TUBO DE AÇO GALVANIZADO ARMCO DN 160</v>
          </cell>
          <cell r="C3680" t="str">
            <v>M</v>
          </cell>
          <cell r="D3680">
            <v>836.92</v>
          </cell>
        </row>
        <row r="3681">
          <cell r="A3681" t="str">
            <v>EXTINS112</v>
          </cell>
          <cell r="B3681" t="str">
            <v>COMPORTA EM FIBRA DE VIDRO ESTRUTURADO</v>
          </cell>
          <cell r="C3681" t="str">
            <v>M2</v>
          </cell>
          <cell r="D3681">
            <v>366.67</v>
          </cell>
        </row>
        <row r="3682">
          <cell r="A3682" t="str">
            <v>EXTINS113</v>
          </cell>
          <cell r="B3682" t="str">
            <v>ÁCIDO MURIÁTICO</v>
          </cell>
          <cell r="C3682" t="str">
            <v>L</v>
          </cell>
          <cell r="D3682">
            <v>2.8</v>
          </cell>
        </row>
        <row r="3683">
          <cell r="A3683" t="str">
            <v>EXTINS114</v>
          </cell>
          <cell r="B3683" t="str">
            <v>SABÃO EM PÓ</v>
          </cell>
          <cell r="C3683" t="str">
            <v>KG</v>
          </cell>
          <cell r="D3683">
            <v>2.6</v>
          </cell>
        </row>
        <row r="3684">
          <cell r="A3684" t="str">
            <v>EXTINS115</v>
          </cell>
          <cell r="B3684" t="str">
            <v>LIMPA VIDROS</v>
          </cell>
          <cell r="C3684" t="str">
            <v>LT</v>
          </cell>
          <cell r="D3684">
            <v>1.64</v>
          </cell>
        </row>
        <row r="3685">
          <cell r="A3685" t="str">
            <v>EXTINS116</v>
          </cell>
          <cell r="B3685" t="str">
            <v>FLANELA 25 X 30 CM</v>
          </cell>
          <cell r="C3685" t="str">
            <v>UN</v>
          </cell>
          <cell r="D3685">
            <v>1</v>
          </cell>
        </row>
        <row r="3686">
          <cell r="A3686" t="str">
            <v>EXTINS117</v>
          </cell>
          <cell r="B3686" t="str">
            <v>SAPOLIO EM PÓ PCT  DE 300 G</v>
          </cell>
          <cell r="C3686" t="str">
            <v>UN</v>
          </cell>
          <cell r="D3686">
            <v>1.65</v>
          </cell>
        </row>
        <row r="3687">
          <cell r="A3687" t="str">
            <v>EXTINS118</v>
          </cell>
          <cell r="B3687" t="str">
            <v>PALHA DE ACO Nº. ZERO</v>
          </cell>
          <cell r="C3687" t="str">
            <v>UN</v>
          </cell>
          <cell r="D3687">
            <v>0.4</v>
          </cell>
        </row>
        <row r="3688">
          <cell r="A3688" t="str">
            <v>EXTINS119</v>
          </cell>
          <cell r="B3688" t="str">
            <v>TAMPA METÁLICA COM SUPORTE E CHUMBADORES</v>
          </cell>
          <cell r="C3688" t="str">
            <v>M2</v>
          </cell>
          <cell r="D3688">
            <v>49.48</v>
          </cell>
        </row>
        <row r="3689">
          <cell r="A3689" t="str">
            <v>EXT120</v>
          </cell>
          <cell r="B3689" t="str">
            <v>TIJOLO MACICO 19X9X5 CM PARA ALV. APARENTE</v>
          </cell>
          <cell r="C3689" t="str">
            <v>UN</v>
          </cell>
          <cell r="D3689">
            <v>0.17</v>
          </cell>
        </row>
        <row r="3690">
          <cell r="A3690" t="str">
            <v>EXTINS121</v>
          </cell>
          <cell r="B3690" t="str">
            <v>PLAQUETA REFRATÁRIA 229 X 114 X 25 MM</v>
          </cell>
          <cell r="C3690" t="str">
            <v>UN</v>
          </cell>
          <cell r="D3690">
            <v>0.83</v>
          </cell>
        </row>
        <row r="3691">
          <cell r="A3691" t="str">
            <v>EXTINS122</v>
          </cell>
          <cell r="B3691" t="str">
            <v>COIFA METÁLICA 2,70 X 0,60 X 1,10 M, C/ CHAMINÉ 0,25 X 0,20 C/ 1,0 M # 16</v>
          </cell>
          <cell r="C3691" t="str">
            <v>UN</v>
          </cell>
          <cell r="D3691">
            <v>602.5</v>
          </cell>
        </row>
        <row r="3692">
          <cell r="A3692" t="str">
            <v>EXTINS123</v>
          </cell>
          <cell r="B3692" t="str">
            <v>BANCADA DE MÁRMORE BRANCO E= 2,5 CM PARA PIA OU LAVATÓRIO</v>
          </cell>
          <cell r="C3692" t="str">
            <v>M2</v>
          </cell>
          <cell r="D3692">
            <v>130</v>
          </cell>
        </row>
        <row r="3693">
          <cell r="A3693" t="str">
            <v>EXTINS124</v>
          </cell>
          <cell r="B3693" t="str">
            <v>ARDÓSIA PARA PISO 40 X 40 CM</v>
          </cell>
          <cell r="C3693" t="str">
            <v>M2</v>
          </cell>
          <cell r="D3693">
            <v>5.2</v>
          </cell>
        </row>
        <row r="3694">
          <cell r="A3694" t="str">
            <v>EXTINS125</v>
          </cell>
          <cell r="B3694" t="str">
            <v xml:space="preserve">RODAPÉ DE ARDÓSIA H = 7 CM </v>
          </cell>
          <cell r="C3694" t="str">
            <v>M</v>
          </cell>
          <cell r="D3694">
            <v>1.1000000000000001</v>
          </cell>
        </row>
        <row r="3695">
          <cell r="A3695" t="str">
            <v>EXTINS126</v>
          </cell>
          <cell r="B3695" t="str">
            <v>PAPELEIRA DE LOUÇA 15 X 15 CM</v>
          </cell>
          <cell r="C3695" t="str">
            <v>UN</v>
          </cell>
          <cell r="D3695">
            <v>7.82</v>
          </cell>
        </row>
        <row r="3696">
          <cell r="A3696" t="str">
            <v>EXTINS127</v>
          </cell>
          <cell r="B3696" t="str">
            <v>SABONETEIRA DE LOUÇA 15 X 15 CM</v>
          </cell>
          <cell r="C3696" t="str">
            <v>UN</v>
          </cell>
          <cell r="D3696">
            <v>7.73</v>
          </cell>
        </row>
        <row r="3697">
          <cell r="A3697" t="str">
            <v>EXTINS128</v>
          </cell>
          <cell r="B3697" t="str">
            <v>LOCAÇÃO DE CAÇAMBA CAP. 5 M3</v>
          </cell>
          <cell r="C3697" t="str">
            <v>UN</v>
          </cell>
          <cell r="D3697">
            <v>40</v>
          </cell>
        </row>
        <row r="3698">
          <cell r="A3698" t="str">
            <v>EXTINS129</v>
          </cell>
          <cell r="B3698" t="str">
            <v>ARGAMASSA EXPANSIVA DE ALTA RESISTÊNCIA INICIAL ( SICA GROUT )</v>
          </cell>
          <cell r="C3698" t="str">
            <v>KG</v>
          </cell>
          <cell r="D3698">
            <v>0.8</v>
          </cell>
        </row>
        <row r="3699">
          <cell r="A3699" t="str">
            <v>EXTINS130</v>
          </cell>
          <cell r="B3699" t="str">
            <v xml:space="preserve">TELA PARA ESTUQUE </v>
          </cell>
          <cell r="C3699" t="str">
            <v>M2</v>
          </cell>
          <cell r="D3699">
            <v>0.65</v>
          </cell>
        </row>
        <row r="3700">
          <cell r="A3700" t="str">
            <v>EXTINS131</v>
          </cell>
          <cell r="B3700" t="str">
            <v>REVISÃO EM ESQUADRIAS METÁLICAS</v>
          </cell>
          <cell r="C3700" t="str">
            <v>M2</v>
          </cell>
          <cell r="D3700">
            <v>21</v>
          </cell>
        </row>
        <row r="3701">
          <cell r="A3701" t="str">
            <v>EXTINS132</v>
          </cell>
          <cell r="B3701" t="str">
            <v>MASTRO PARA BANDEIRA FG 4'' X 6,00 M</v>
          </cell>
          <cell r="C3701" t="str">
            <v>UN</v>
          </cell>
          <cell r="D3701">
            <v>218</v>
          </cell>
        </row>
        <row r="3702">
          <cell r="A3702" t="str">
            <v>EXTINS133</v>
          </cell>
          <cell r="B3702" t="str">
            <v>MASTRO PARA BANDEIRA FG 3'' X 6,00 M</v>
          </cell>
          <cell r="C3702" t="str">
            <v>UN</v>
          </cell>
          <cell r="D3702">
            <v>192</v>
          </cell>
        </row>
        <row r="3703">
          <cell r="A3703" t="str">
            <v>EXTINS134</v>
          </cell>
          <cell r="B3703" t="str">
            <v>MASTRO PARA BANDEIRA FG 6'' X 6,00 M</v>
          </cell>
          <cell r="C3703" t="str">
            <v>UN</v>
          </cell>
          <cell r="D3703">
            <v>272</v>
          </cell>
        </row>
        <row r="3704">
          <cell r="A3704" t="str">
            <v>EXTINS135</v>
          </cell>
          <cell r="B3704" t="str">
            <v>PRAT.C/ SUP. EM METAL. 40 X 50 MM CD 0,70M, FORRO EM CHAPA,L=40CM</v>
          </cell>
          <cell r="C3704" t="str">
            <v>M2</v>
          </cell>
          <cell r="D3704">
            <v>114.32</v>
          </cell>
        </row>
        <row r="3705">
          <cell r="A3705" t="str">
            <v>EXTINS136</v>
          </cell>
          <cell r="B3705" t="str">
            <v xml:space="preserve">CORREMÃO EM TUBO INDUSTRIAL DN 11/2'' C/ SUPOR.VERT. H=1,10M </v>
          </cell>
          <cell r="C3705" t="str">
            <v>M</v>
          </cell>
          <cell r="D3705">
            <v>27.83</v>
          </cell>
        </row>
        <row r="3706">
          <cell r="A3706" t="str">
            <v>EXTINS137</v>
          </cell>
          <cell r="B3706" t="str">
            <v>VERTEDOURO EM FIBRA DE VIDRO ESTRUTURADA</v>
          </cell>
          <cell r="C3706" t="str">
            <v>M2</v>
          </cell>
          <cell r="D3706">
            <v>366.67</v>
          </cell>
        </row>
        <row r="3707">
          <cell r="A3707" t="str">
            <v>EXTINS138</v>
          </cell>
          <cell r="B3707" t="str">
            <v xml:space="preserve">GRADIL DE BARRA CHATA 3/4'' X 1/4'', C/MONTANTES.5/16''X1/4'' </v>
          </cell>
          <cell r="C3707" t="str">
            <v>M2</v>
          </cell>
          <cell r="D3707">
            <v>116.25</v>
          </cell>
        </row>
        <row r="3708">
          <cell r="A3708" t="str">
            <v>EXTINS139</v>
          </cell>
          <cell r="B3708" t="str">
            <v>IMPERMEABILIZAÇÃO DE LAGOAS C/ MANTA PEAD 1,0 MM</v>
          </cell>
          <cell r="C3708" t="str">
            <v>M2</v>
          </cell>
          <cell r="D3708">
            <v>14</v>
          </cell>
        </row>
        <row r="3709">
          <cell r="A3709" t="str">
            <v>EXTINS140</v>
          </cell>
          <cell r="B3709" t="str">
            <v>IMPERMEABILIZAÇÃO DE LAGOAS C/ MANTA PEAD 2,0 MM</v>
          </cell>
          <cell r="C3709" t="str">
            <v>M3</v>
          </cell>
          <cell r="D3709">
            <v>19</v>
          </cell>
        </row>
        <row r="3710">
          <cell r="A3710" t="str">
            <v>EXTINS141</v>
          </cell>
          <cell r="B3710" t="str">
            <v>REVESTIMENTO CERÂMICO 20 X 30 CM, COM PI V</v>
          </cell>
          <cell r="C3710" t="str">
            <v>M2</v>
          </cell>
          <cell r="D3710">
            <v>8</v>
          </cell>
        </row>
        <row r="3711">
          <cell r="A3711" t="str">
            <v>EXTINS142</v>
          </cell>
          <cell r="B3711" t="str">
            <v>PISO CERÂMICO 30 X 30 CM, COM PI V</v>
          </cell>
          <cell r="C3711" t="str">
            <v>M3</v>
          </cell>
          <cell r="D3711">
            <v>11.7</v>
          </cell>
        </row>
        <row r="3712">
          <cell r="A3712" t="str">
            <v>EXTINS143</v>
          </cell>
          <cell r="B3712" t="str">
            <v>QUADRO DE CANTONEIRA METÁLICA C/ BAGUETE P/ FIXAÇÃO DE TELA</v>
          </cell>
          <cell r="C3712" t="str">
            <v>M2</v>
          </cell>
          <cell r="D3712">
            <v>21</v>
          </cell>
        </row>
        <row r="3713">
          <cell r="A3713" t="str">
            <v>EXTINS144</v>
          </cell>
          <cell r="B3713" t="str">
            <v>TELA DE NYLON P/ MOSQUITEIRO</v>
          </cell>
          <cell r="C3713" t="str">
            <v>M2</v>
          </cell>
          <cell r="D3713">
            <v>1.75</v>
          </cell>
        </row>
        <row r="3714">
          <cell r="A3714" t="str">
            <v>EXTINS145</v>
          </cell>
          <cell r="B3714" t="str">
            <v>CALHA PARSHAL EM FV 3", C= 1,642 M, LEX=0,58 M, LIN=0,38 M, H=0,48 M</v>
          </cell>
          <cell r="C3714" t="str">
            <v>UN</v>
          </cell>
          <cell r="D3714">
            <v>588</v>
          </cell>
        </row>
        <row r="3715">
          <cell r="A3715" t="str">
            <v>EXTINS146</v>
          </cell>
          <cell r="B3715" t="str">
            <v>CERÂMICA CORRUGADA 11X24CM, TIPO TIJOLINHO</v>
          </cell>
          <cell r="C3715" t="str">
            <v>M2</v>
          </cell>
          <cell r="D3715">
            <v>14.26</v>
          </cell>
        </row>
        <row r="3716">
          <cell r="A3716" t="str">
            <v>EXTINS147</v>
          </cell>
          <cell r="B3716" t="str">
            <v>FORNECIMENTO E APLICAÇÃO DE PISO CORODUR</v>
          </cell>
          <cell r="C3716" t="str">
            <v>M2</v>
          </cell>
          <cell r="D3716">
            <v>25.1</v>
          </cell>
        </row>
        <row r="3717">
          <cell r="A3717" t="str">
            <v>EXTINS148</v>
          </cell>
          <cell r="B3717" t="str">
            <v>COMPORTA EM FIBRA DE VIDRO ESTRUTURADO COM VOLANTE 120X120CM</v>
          </cell>
          <cell r="C3717" t="str">
            <v>UN</v>
          </cell>
          <cell r="D3717">
            <v>1523.78</v>
          </cell>
        </row>
        <row r="3718">
          <cell r="A3718" t="str">
            <v>EXTINS149</v>
          </cell>
          <cell r="B3718" t="str">
            <v>COMPORTA EM FIBRA DE VIDRO ESTRUTURADO COM VOLANTE 50X60CM</v>
          </cell>
          <cell r="C3718" t="str">
            <v>UN</v>
          </cell>
          <cell r="D3718">
            <v>317.45</v>
          </cell>
        </row>
        <row r="3719">
          <cell r="A3719" t="str">
            <v>EXTINS150</v>
          </cell>
          <cell r="B3719" t="str">
            <v>ESTRUT.METÁL. P/COBERT.EM TELHA DE ALUMÍNIO VÃO MAX. 5,0 M PRONTA</v>
          </cell>
          <cell r="C3719" t="str">
            <v>M2</v>
          </cell>
          <cell r="D3719">
            <v>38</v>
          </cell>
        </row>
        <row r="3720">
          <cell r="A3720" t="str">
            <v>EXTINS151</v>
          </cell>
          <cell r="B3720" t="str">
            <v>FORNEC. E APLICAÇ.DE TELHA DE ALUMÍNIO TRAPEZ.,SOBRE EST. MET.</v>
          </cell>
          <cell r="C3720" t="str">
            <v>M3</v>
          </cell>
          <cell r="D3720">
            <v>25</v>
          </cell>
        </row>
        <row r="3721">
          <cell r="A3721" t="str">
            <v>EXTINS152</v>
          </cell>
          <cell r="B3721" t="str">
            <v xml:space="preserve">DISCO DE DESBASTE </v>
          </cell>
          <cell r="C3721" t="str">
            <v>UN</v>
          </cell>
          <cell r="D3721">
            <v>3</v>
          </cell>
        </row>
        <row r="3722">
          <cell r="A3722" t="str">
            <v>EXTINS153</v>
          </cell>
          <cell r="B3722" t="str">
            <v>DILUENTE 499  RENNER HERMANN</v>
          </cell>
          <cell r="C3722" t="str">
            <v>L</v>
          </cell>
          <cell r="D3722">
            <v>8.4600000000000009</v>
          </cell>
        </row>
        <row r="3723">
          <cell r="A3723" t="str">
            <v>EXTINS154</v>
          </cell>
          <cell r="B3723" t="str">
            <v>FUNDO EPOXI ISOCIANATO REVRAN PAA 540</v>
          </cell>
          <cell r="C3723" t="str">
            <v>L</v>
          </cell>
          <cell r="D3723">
            <v>28.78</v>
          </cell>
        </row>
        <row r="3724">
          <cell r="A3724" t="str">
            <v>EXTINS155</v>
          </cell>
          <cell r="B3724" t="str">
            <v>RECOFREN FAL 691 RENER HERMANN</v>
          </cell>
          <cell r="C3724" t="str">
            <v>L</v>
          </cell>
          <cell r="D3724">
            <v>26.99</v>
          </cell>
        </row>
        <row r="3725">
          <cell r="A3725" t="str">
            <v>EXTINS156</v>
          </cell>
          <cell r="B3725" t="str">
            <v>PARAFUSO DE EXPANSÃO DN 1/2''X15CM</v>
          </cell>
          <cell r="C3725" t="str">
            <v>UN</v>
          </cell>
          <cell r="D3725">
            <v>3.73</v>
          </cell>
        </row>
        <row r="3726">
          <cell r="A3726" t="str">
            <v>EXTINS157</v>
          </cell>
          <cell r="B3726" t="str">
            <v xml:space="preserve">BRAÇADEIRA DE AÇO, TIPO D 1/4''X 2'' X 500 MM, C/ ABAS DE 20CM </v>
          </cell>
          <cell r="C3726" t="str">
            <v>UN</v>
          </cell>
          <cell r="D3726">
            <v>13.8</v>
          </cell>
        </row>
        <row r="3727">
          <cell r="A3727" t="str">
            <v>EXTINS158</v>
          </cell>
          <cell r="B3727" t="str">
            <v xml:space="preserve">FORN. E APLICAÇÃO DE IMPERMEABILIZAÇÃO COM K11-KZ </v>
          </cell>
          <cell r="C3727" t="str">
            <v>M2</v>
          </cell>
          <cell r="D3727">
            <v>16.5</v>
          </cell>
        </row>
        <row r="3728">
          <cell r="A3728" t="str">
            <v>EXTINS159</v>
          </cell>
          <cell r="B3728" t="str">
            <v>VIAFIX</v>
          </cell>
          <cell r="C3728" t="str">
            <v>KG</v>
          </cell>
          <cell r="D3728">
            <v>8.19</v>
          </cell>
        </row>
        <row r="3729">
          <cell r="A3729">
            <v>121900326</v>
          </cell>
          <cell r="B3729" t="str">
            <v>VIAPLUS 1000</v>
          </cell>
          <cell r="C3729" t="str">
            <v>KG</v>
          </cell>
          <cell r="D3729">
            <v>2.5099999999999998</v>
          </cell>
        </row>
        <row r="3730">
          <cell r="A3730">
            <v>121900327</v>
          </cell>
          <cell r="B3730" t="str">
            <v>VIAPLUS 5000</v>
          </cell>
          <cell r="C3730" t="str">
            <v>KG</v>
          </cell>
          <cell r="D3730">
            <v>8.6</v>
          </cell>
        </row>
        <row r="3731">
          <cell r="A3731" t="str">
            <v>EXTINS162</v>
          </cell>
          <cell r="B3731" t="str">
            <v xml:space="preserve">ARBUSTO EM MUDA H = 50CM </v>
          </cell>
          <cell r="C3731" t="str">
            <v>UN</v>
          </cell>
          <cell r="D3731">
            <v>1.5</v>
          </cell>
        </row>
        <row r="3732">
          <cell r="A3732" t="str">
            <v>EXTINS163</v>
          </cell>
          <cell r="B3732" t="str">
            <v xml:space="preserve">STOP LOG  EM FIBRA DE VIDRO ESTRUTURADO </v>
          </cell>
          <cell r="C3732" t="str">
            <v>UN</v>
          </cell>
          <cell r="D3732">
            <v>95</v>
          </cell>
        </row>
        <row r="3733">
          <cell r="A3733" t="str">
            <v>EXTINS164</v>
          </cell>
          <cell r="B3733" t="str">
            <v>PEITORIL DE GRANITO E = 2,5 CM L= 15CM C/ BORDAS ARREDONDADAS</v>
          </cell>
          <cell r="C3733" t="str">
            <v>M</v>
          </cell>
          <cell r="D3733">
            <v>24.9</v>
          </cell>
        </row>
        <row r="3734">
          <cell r="A3734" t="str">
            <v>EXTINS165</v>
          </cell>
          <cell r="B3734" t="str">
            <v>CONJ.M.-BOMBA SUBM: Q=1,5 L/S, HM=45 MCA E P=1,5CV</v>
          </cell>
          <cell r="C3734" t="str">
            <v>CJ</v>
          </cell>
          <cell r="D3734">
            <v>1156.2</v>
          </cell>
        </row>
        <row r="3735">
          <cell r="A3735" t="str">
            <v>EXTINS166</v>
          </cell>
          <cell r="B3735" t="str">
            <v>CAIXA D AGUA CIMENTO AMIANTO 1000 L</v>
          </cell>
          <cell r="C3735" t="str">
            <v>UN</v>
          </cell>
          <cell r="D3735">
            <v>168.75</v>
          </cell>
        </row>
        <row r="3736">
          <cell r="A3736" t="str">
            <v>EXTINS167</v>
          </cell>
          <cell r="B3736" t="str">
            <v>ESTRUTURA DE AÇO MONTADA E PINTADA C/ TINTA ANTICORROSIVA</v>
          </cell>
          <cell r="C3736" t="str">
            <v>KG</v>
          </cell>
          <cell r="D3736">
            <v>3.85</v>
          </cell>
        </row>
        <row r="3737">
          <cell r="A3737" t="str">
            <v>EXTINS168</v>
          </cell>
          <cell r="B3737" t="str">
            <v>ESTACA MOLDADA IN LOCO TIPO ESTRAUS DN 25 CM</v>
          </cell>
          <cell r="C3737" t="str">
            <v>M</v>
          </cell>
          <cell r="D3737">
            <v>19.5</v>
          </cell>
        </row>
        <row r="3738">
          <cell r="A3738" t="str">
            <v>EXTINS169</v>
          </cell>
          <cell r="B3738" t="str">
            <v xml:space="preserve">ESCORA DE EUCALIPTO DM 12 CM </v>
          </cell>
          <cell r="C3738" t="str">
            <v>UN</v>
          </cell>
        </row>
        <row r="3739">
          <cell r="A3739" t="str">
            <v>EXTINS170</v>
          </cell>
          <cell r="B3739" t="str">
            <v>ESPELHO 4 MM COM ACESSÓRIOS DE FIXAÇÃO</v>
          </cell>
          <cell r="C3739" t="str">
            <v>M2</v>
          </cell>
          <cell r="D3739">
            <v>80</v>
          </cell>
        </row>
        <row r="3740">
          <cell r="A3740" t="str">
            <v>EXTINS171</v>
          </cell>
          <cell r="B3740" t="str">
            <v>TAMPO DE AÇO INOX LISO</v>
          </cell>
          <cell r="C3740" t="str">
            <v>M2</v>
          </cell>
          <cell r="D3740">
            <v>168.98</v>
          </cell>
        </row>
        <row r="3741">
          <cell r="A3741" t="str">
            <v>EXTINS172</v>
          </cell>
          <cell r="B3741" t="str">
            <v>TOALHEIRO METÁLICO PARA TALHA DE PAPEL</v>
          </cell>
          <cell r="C3741" t="str">
            <v>UN</v>
          </cell>
          <cell r="D3741">
            <v>23</v>
          </cell>
        </row>
        <row r="3742">
          <cell r="A3742" t="str">
            <v>EXTINS173</v>
          </cell>
          <cell r="B3742" t="str">
            <v>CABIDE DE LOUÇA SIMPLES COM UM GANCHO</v>
          </cell>
          <cell r="C3742" t="str">
            <v>UN</v>
          </cell>
          <cell r="D3742">
            <v>4.5</v>
          </cell>
        </row>
        <row r="3743">
          <cell r="A3743" t="str">
            <v>EXTINS174</v>
          </cell>
          <cell r="B3743" t="str">
            <v>SOLEIRA DE ARDOSIA L E= 2,5 CM L= 15CM</v>
          </cell>
          <cell r="C3743" t="str">
            <v>M</v>
          </cell>
          <cell r="D3743">
            <v>8.75</v>
          </cell>
        </row>
        <row r="3744">
          <cell r="A3744" t="str">
            <v>EXTINS175</v>
          </cell>
          <cell r="B3744" t="str">
            <v>PEITORIL DE ARDOSIA L E= 2,5 CM L= 15CM</v>
          </cell>
          <cell r="C3744" t="str">
            <v>M</v>
          </cell>
          <cell r="D3744">
            <v>12.5</v>
          </cell>
        </row>
        <row r="3745">
          <cell r="A3745" t="str">
            <v>EXTINS176</v>
          </cell>
          <cell r="B3745" t="str">
            <v>DIVISÓRIA DE ARDÓSIA POLIDA NAS DUS FACES</v>
          </cell>
          <cell r="C3745" t="str">
            <v>M2</v>
          </cell>
          <cell r="D3745">
            <v>88.88</v>
          </cell>
        </row>
        <row r="3746">
          <cell r="A3746" t="str">
            <v>EXTINS177</v>
          </cell>
          <cell r="B3746" t="str">
            <v>PEDRA TIPO PÉ-DE-MOLEQUE</v>
          </cell>
          <cell r="C3746" t="str">
            <v>M2</v>
          </cell>
          <cell r="D3746">
            <v>2.73</v>
          </cell>
        </row>
        <row r="3747">
          <cell r="A3747" t="str">
            <v>EXTINS178</v>
          </cell>
          <cell r="B3747" t="str">
            <v xml:space="preserve">BRAÇADEIRA DE AÇO, TIPO D 3/16'' X 700 MM, C/ ABAS DE 20CM </v>
          </cell>
          <cell r="C3747" t="str">
            <v>UN</v>
          </cell>
          <cell r="D3747">
            <v>19.32</v>
          </cell>
        </row>
        <row r="3748">
          <cell r="A3748" t="str">
            <v>EXTINS179</v>
          </cell>
          <cell r="B3748" t="str">
            <v>PLACA DE FIBRA DE VIDRO PARA DECANTADORES E= 8 MM</v>
          </cell>
          <cell r="C3748" t="str">
            <v>M2</v>
          </cell>
          <cell r="D3748">
            <v>224</v>
          </cell>
        </row>
        <row r="3749">
          <cell r="A3749" t="str">
            <v>EXTINS180</v>
          </cell>
          <cell r="B3749" t="str">
            <v>TALHA TIPO PERKRON INCL. ACESSORIOS E PARAFUSOS</v>
          </cell>
          <cell r="C3749" t="str">
            <v>M2</v>
          </cell>
          <cell r="D3749">
            <v>36.75</v>
          </cell>
        </row>
        <row r="3750">
          <cell r="A3750" t="str">
            <v>EXTINS181</v>
          </cell>
          <cell r="B3750" t="str">
            <v>FORNECIMENTO DE MATERIAL GRANULAR PARA FILTRO ICL. TRANSP. ATE GO</v>
          </cell>
          <cell r="C3750" t="str">
            <v>M3</v>
          </cell>
          <cell r="D3750">
            <v>132.5</v>
          </cell>
        </row>
        <row r="3751">
          <cell r="A3751" t="str">
            <v>EXTINS182</v>
          </cell>
          <cell r="B3751" t="str">
            <v>ALUGUEL DE MAQUINA DE DESENTUPIR TUBOS DE ESGOTO, POTENCIA DE 5 HP</v>
          </cell>
          <cell r="C3751" t="str">
            <v>HP</v>
          </cell>
          <cell r="D3751">
            <v>2.5</v>
          </cell>
        </row>
        <row r="3752">
          <cell r="A3752" t="str">
            <v>EXTINS183</v>
          </cell>
          <cell r="B3752" t="str">
            <v>TIRANTE DE AÇO DN 1'' L= 10 M</v>
          </cell>
          <cell r="C3752" t="str">
            <v>UN</v>
          </cell>
          <cell r="D3752">
            <v>22.78</v>
          </cell>
        </row>
        <row r="3753">
          <cell r="A3753" t="str">
            <v>EXTINS184</v>
          </cell>
          <cell r="B3753" t="str">
            <v xml:space="preserve">JUNTA DE DILATAÇÃO FUNGENBAND 0 - 22 CM </v>
          </cell>
          <cell r="C3753" t="str">
            <v>M</v>
          </cell>
          <cell r="D3753">
            <v>54.68</v>
          </cell>
        </row>
        <row r="3754">
          <cell r="A3754" t="str">
            <v>EXTINS185</v>
          </cell>
          <cell r="B3754" t="str">
            <v>MADEIRIT 12 MM PLASTIFICADO</v>
          </cell>
          <cell r="C3754" t="str">
            <v>M2</v>
          </cell>
          <cell r="D3754">
            <v>18.11</v>
          </cell>
        </row>
        <row r="3755">
          <cell r="A3755" t="str">
            <v>EXTINS186</v>
          </cell>
          <cell r="B3755" t="str">
            <v>LONA PLÁSTICA</v>
          </cell>
          <cell r="C3755" t="str">
            <v>M2</v>
          </cell>
          <cell r="D3755">
            <v>0.54</v>
          </cell>
        </row>
        <row r="3756">
          <cell r="A3756" t="str">
            <v>EXTINS187</v>
          </cell>
          <cell r="B3756" t="str">
            <v>MUDA DE BAMBÚ</v>
          </cell>
          <cell r="C3756" t="str">
            <v>UN</v>
          </cell>
          <cell r="D3756">
            <v>1.2</v>
          </cell>
        </row>
        <row r="3757">
          <cell r="A3757" t="str">
            <v>EXTINS188</v>
          </cell>
          <cell r="B3757" t="str">
            <v>CALHA PARSHALL EM FV 12"; C=1,642 M; L=0,58 M; LIN=0,38 M; H=0,48 M</v>
          </cell>
          <cell r="C3757" t="str">
            <v>UN</v>
          </cell>
          <cell r="D3757">
            <v>2000</v>
          </cell>
        </row>
        <row r="3758">
          <cell r="A3758" t="str">
            <v>EXTINS189</v>
          </cell>
          <cell r="B3758" t="str">
            <v>CANALETA DE CONCRETO SIMPLES MEIA CANA DN 200</v>
          </cell>
          <cell r="C3758" t="str">
            <v>M</v>
          </cell>
          <cell r="D3758">
            <v>5.56</v>
          </cell>
        </row>
        <row r="3759">
          <cell r="A3759" t="str">
            <v>EXTINS190</v>
          </cell>
          <cell r="B3759" t="str">
            <v>IMPRIMAÇÃO COM CM 30</v>
          </cell>
          <cell r="C3759" t="str">
            <v>M2</v>
          </cell>
          <cell r="D3759">
            <v>0.14000000000000001</v>
          </cell>
        </row>
        <row r="3760">
          <cell r="A3760" t="str">
            <v>EXTINS191</v>
          </cell>
          <cell r="B3760" t="str">
            <v>CHAPA EM FIBRA DE VIDRO ESTRUTURADA E =5 MM</v>
          </cell>
          <cell r="C3760" t="str">
            <v>M2</v>
          </cell>
          <cell r="D3760">
            <v>119.88</v>
          </cell>
        </row>
        <row r="3761">
          <cell r="A3761" t="str">
            <v>EXTINS192</v>
          </cell>
          <cell r="B3761" t="str">
            <v>FOSTAR P233</v>
          </cell>
          <cell r="C3761" t="str">
            <v>L</v>
          </cell>
          <cell r="D3761">
            <v>29.78</v>
          </cell>
        </row>
        <row r="3762">
          <cell r="A3762" t="str">
            <v>EXTINS193</v>
          </cell>
          <cell r="B3762" t="str">
            <v>SOLVENTE 906</v>
          </cell>
          <cell r="C3762" t="str">
            <v>L</v>
          </cell>
          <cell r="D3762">
            <v>10</v>
          </cell>
        </row>
        <row r="3763">
          <cell r="A3763" t="str">
            <v>EXTINS194</v>
          </cell>
          <cell r="B3763" t="str">
            <v>ANEL PRE-MOLDADO PARA PV</v>
          </cell>
          <cell r="C3763" t="str">
            <v>UN</v>
          </cell>
          <cell r="D3763">
            <v>23.5</v>
          </cell>
        </row>
        <row r="3764">
          <cell r="A3764" t="str">
            <v>EXTINS195</v>
          </cell>
          <cell r="B3764" t="str">
            <v>TAMPÃO PRE-MOLDADO PARA PV</v>
          </cell>
          <cell r="C3764" t="str">
            <v>UN</v>
          </cell>
          <cell r="D3764">
            <v>27.34</v>
          </cell>
        </row>
        <row r="3765">
          <cell r="A3765" t="str">
            <v>EXTINS196</v>
          </cell>
          <cell r="B3765" t="str">
            <v>COMPORTA DE MADEIRA DE LEI E= 0,03 M</v>
          </cell>
          <cell r="C3765" t="str">
            <v>UN</v>
          </cell>
          <cell r="D3765">
            <v>22.91</v>
          </cell>
        </row>
        <row r="3766">
          <cell r="A3766" t="str">
            <v>EXTINS197</v>
          </cell>
          <cell r="B3766" t="str">
            <v>SIKA TOP 107</v>
          </cell>
          <cell r="C3766" t="str">
            <v>KG</v>
          </cell>
          <cell r="D3766">
            <v>3.64</v>
          </cell>
        </row>
        <row r="3767">
          <cell r="A3767" t="str">
            <v>EXTINS198</v>
          </cell>
          <cell r="B3767" t="str">
            <v>ESCADA MARINH.ALUM. TUBO DN 40 MM, P/ FIXAÇÃO C/ PARAFUSOS L = 40 CM</v>
          </cell>
          <cell r="C3767" t="str">
            <v>M</v>
          </cell>
          <cell r="D3767">
            <v>80</v>
          </cell>
        </row>
        <row r="3768">
          <cell r="A3768" t="str">
            <v>EXTINS199</v>
          </cell>
          <cell r="B3768" t="str">
            <v>LETREIRO EM PAREDE FEITO A PINCEL</v>
          </cell>
          <cell r="C3768" t="str">
            <v>M2</v>
          </cell>
          <cell r="D3768">
            <v>28.5</v>
          </cell>
        </row>
        <row r="3769">
          <cell r="A3769" t="str">
            <v>EXTINS200</v>
          </cell>
          <cell r="B3769" t="str">
            <v>GUICHE EM CANTONEIRA COM GRADE PARA VIDRO, COLOCADO</v>
          </cell>
          <cell r="C3769" t="str">
            <v>M2</v>
          </cell>
          <cell r="D3769">
            <v>156</v>
          </cell>
        </row>
        <row r="3770">
          <cell r="A3770" t="str">
            <v>EXTINS201</v>
          </cell>
          <cell r="B3770" t="str">
            <v>BRAÇADEIRA DE AÇO, TIPO D FERRO CHATO,  5/8''</v>
          </cell>
          <cell r="C3770" t="str">
            <v>UN</v>
          </cell>
          <cell r="D3770">
            <v>5.7</v>
          </cell>
        </row>
        <row r="3771">
          <cell r="A3771" t="str">
            <v>EXTINS202</v>
          </cell>
          <cell r="B3771" t="str">
            <v>MODULAÇÃO DAS TAMPA DE CONCRETO DAS CANALETAS DE CABOS</v>
          </cell>
          <cell r="C3771" t="str">
            <v>UN</v>
          </cell>
          <cell r="D3771">
            <v>28.07</v>
          </cell>
        </row>
        <row r="3772">
          <cell r="A3772" t="str">
            <v>EXTINS203</v>
          </cell>
          <cell r="B3772" t="str">
            <v>MONT. DE ENSECADEIRA DE AÇO 3/8'' CONTRAVENTADA C/ PERFIL  I  6'' X 3/38'' E ATIR. C/ BABO DE AÇO 1/2''</v>
          </cell>
          <cell r="C3772" t="str">
            <v>UN</v>
          </cell>
          <cell r="D3772">
            <v>2116.8000000000002</v>
          </cell>
        </row>
        <row r="3773">
          <cell r="A3773" t="str">
            <v>EXTINS204</v>
          </cell>
          <cell r="B3773" t="str">
            <v>CHAPA ANTEDERRAPANTE PARA PISO E= 3 MM</v>
          </cell>
          <cell r="C3773" t="str">
            <v>M2</v>
          </cell>
          <cell r="D3773">
            <v>66.81</v>
          </cell>
        </row>
        <row r="3774">
          <cell r="A3774" t="str">
            <v>EXTINS205</v>
          </cell>
          <cell r="B3774" t="str">
            <v>CHINCANA EM MADEIRA DE LEI = 1,5CM</v>
          </cell>
          <cell r="C3774" t="str">
            <v>UN</v>
          </cell>
          <cell r="D3774">
            <v>20.51</v>
          </cell>
        </row>
        <row r="3775">
          <cell r="A3775" t="str">
            <v>EXTINS206</v>
          </cell>
          <cell r="B3775" t="str">
            <v>ANCORAGEM EM PERFIL METÁLICO CONFORME PROJETO -ELEV. ITAUÇU</v>
          </cell>
          <cell r="C3775" t="str">
            <v>UN</v>
          </cell>
          <cell r="D3775">
            <v>18</v>
          </cell>
        </row>
        <row r="3776">
          <cell r="A3776" t="str">
            <v>EXTINS207</v>
          </cell>
          <cell r="B3776" t="str">
            <v>COMPORTA METÁLICA REFORÇADA INC/ CANTONEIRAS GUIAS</v>
          </cell>
          <cell r="C3776" t="str">
            <v>M2</v>
          </cell>
          <cell r="D3776">
            <v>180</v>
          </cell>
        </row>
        <row r="3777">
          <cell r="A3777" t="str">
            <v>EXTINS208</v>
          </cell>
          <cell r="B3777" t="str">
            <v>BRAÇ. TIPO ''D'' EM CHAPA E= 5/8'', L= 21/2''; DN 800 MM, ABAS 15 CM</v>
          </cell>
          <cell r="C3777" t="str">
            <v>UN</v>
          </cell>
          <cell r="D3777">
            <v>67</v>
          </cell>
        </row>
        <row r="3778">
          <cell r="A3778" t="str">
            <v>EXTINS209</v>
          </cell>
          <cell r="B3778" t="str">
            <v>TRAVESSIA POR MÉTODO NÃO DESTRUTIVO DN 900 MM</v>
          </cell>
          <cell r="C3778" t="str">
            <v>M</v>
          </cell>
          <cell r="D3778">
            <v>1173.83</v>
          </cell>
        </row>
        <row r="3779">
          <cell r="A3779" t="str">
            <v>EXTINS210</v>
          </cell>
          <cell r="B3779" t="str">
            <v>TRAVESSIA POR MÉTODO NÃO DESTRUTIVO DN 1200 MM</v>
          </cell>
          <cell r="C3779" t="str">
            <v>M</v>
          </cell>
          <cell r="D3779">
            <v>1529</v>
          </cell>
        </row>
        <row r="3780">
          <cell r="A3780" t="str">
            <v>EXTINS211</v>
          </cell>
          <cell r="B3780" t="str">
            <v>TRAVESSIA POR MÉTODO NÃO DESTRUTIVO DN 1500 MM</v>
          </cell>
          <cell r="C3780" t="str">
            <v>M</v>
          </cell>
          <cell r="D3780">
            <v>2005</v>
          </cell>
        </row>
        <row r="3781">
          <cell r="A3781" t="str">
            <v>EXTINS212</v>
          </cell>
          <cell r="B3781" t="str">
            <v>Grelha 400x400mm, ferro de construção malha 50x50</v>
          </cell>
          <cell r="C3781" t="str">
            <v>UN</v>
          </cell>
          <cell r="D3781">
            <v>14.4</v>
          </cell>
        </row>
        <row r="3782">
          <cell r="A3782" t="str">
            <v>EXTINS213</v>
          </cell>
          <cell r="B3782" t="str">
            <v>Módulo de escada (3 degraus)</v>
          </cell>
          <cell r="C3782" t="str">
            <v>un</v>
          </cell>
          <cell r="D3782">
            <v>14.55</v>
          </cell>
        </row>
        <row r="3783">
          <cell r="A3783" t="str">
            <v>EXTINS214</v>
          </cell>
          <cell r="B3783" t="str">
            <v>Módulo de escada (2 degraus)</v>
          </cell>
          <cell r="C3783" t="str">
            <v>un</v>
          </cell>
          <cell r="D3783">
            <v>9.6999999999999993</v>
          </cell>
        </row>
        <row r="3784">
          <cell r="A3784" t="str">
            <v>EXTINS215</v>
          </cell>
          <cell r="B3784" t="str">
            <v>Tampão de rua - padrão Saneago Ø 900 mm (Ferro Dúctul)</v>
          </cell>
          <cell r="C3784" t="str">
            <v>un</v>
          </cell>
        </row>
        <row r="3785">
          <cell r="A3785" t="str">
            <v>EXTINS216</v>
          </cell>
          <cell r="B3785" t="str">
            <v xml:space="preserve">Flange cega Ø 24" chapa 1/2" c/ alças Ø 5/8" e furação PN (Aço Carbono) </v>
          </cell>
          <cell r="C3785" t="str">
            <v>un</v>
          </cell>
          <cell r="D3785">
            <v>720</v>
          </cell>
        </row>
        <row r="3786">
          <cell r="A3786" t="str">
            <v>EXTINS217</v>
          </cell>
          <cell r="B3786" t="str">
            <v>Tampão e caixa para haste de registro (Ferro Dúctil)</v>
          </cell>
          <cell r="C3786" t="str">
            <v>un</v>
          </cell>
          <cell r="D3786">
            <v>143</v>
          </cell>
        </row>
        <row r="3787">
          <cell r="A3787" t="str">
            <v>EXTINS218</v>
          </cell>
          <cell r="B3787" t="str">
            <v>Grade de ferro de construção Ø 1/2" - malha 20 x 20 mm</v>
          </cell>
          <cell r="C3787" t="str">
            <v>un</v>
          </cell>
          <cell r="D3787">
            <v>28</v>
          </cell>
        </row>
        <row r="3788">
          <cell r="A3788" t="str">
            <v>EXTINS219</v>
          </cell>
        </row>
        <row r="3789">
          <cell r="A3789" t="str">
            <v>EXTINS220</v>
          </cell>
        </row>
        <row r="3790">
          <cell r="A3790" t="str">
            <v>EXTINS221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960887"/>
    </sheetNames>
    <definedNames>
      <definedName name="PassaExtenso"/>
    </definedNames>
    <sheetDataSet>
      <sheetData sheetId="0"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UNIT"/>
      <sheetName val="CPU (2)"/>
      <sheetName val="ME. CALCULO"/>
      <sheetName val="CPU"/>
      <sheetName val="CFF (2)"/>
      <sheetName val="CIVIS- COM INSS (2)"/>
      <sheetName val="CPU (3)"/>
      <sheetName val="Sheet1"/>
    </sheetNames>
    <sheetDataSet>
      <sheetData sheetId="0">
        <row r="22">
          <cell r="E22" t="str">
            <v>M2</v>
          </cell>
        </row>
      </sheetData>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KANAFLEX"/>
      <sheetName val="NOVOTUB"/>
      <sheetName val="MEDIDAS"/>
      <sheetName val="CUSTO LARANJEIRAS"/>
      <sheetName val="CONTROLE"/>
      <sheetName val="IDENTIFICACAO"/>
    </sheetNames>
    <sheetDataSet>
      <sheetData sheetId="0" refreshError="1"/>
      <sheetData sheetId="1" refreshError="1"/>
      <sheetData sheetId="2" refreshError="1"/>
      <sheetData sheetId="3" refreshError="1"/>
      <sheetData sheetId="4" refreshError="1">
        <row r="3">
          <cell r="A3">
            <v>1</v>
          </cell>
          <cell r="B3">
            <v>97542.158978339547</v>
          </cell>
          <cell r="C3">
            <v>88791.283449391296</v>
          </cell>
          <cell r="D3">
            <v>186333.44242773083</v>
          </cell>
          <cell r="E3">
            <v>214283.45879189044</v>
          </cell>
          <cell r="F3">
            <v>42.409634338408502</v>
          </cell>
          <cell r="G3">
            <v>38.604905847561433</v>
          </cell>
          <cell r="H3">
            <v>81.014540185969935</v>
          </cell>
          <cell r="I3">
            <v>48.771079489169772</v>
          </cell>
          <cell r="J3">
            <v>44.395641724695643</v>
          </cell>
          <cell r="K3">
            <v>93.166721213865415</v>
          </cell>
          <cell r="L3">
            <v>51.209633463628265</v>
          </cell>
          <cell r="M3">
            <v>46.61542381093043</v>
          </cell>
          <cell r="N3">
            <v>97.825057274558702</v>
          </cell>
        </row>
        <row r="4">
          <cell r="A4">
            <v>2</v>
          </cell>
          <cell r="B4">
            <v>97870.365804127825</v>
          </cell>
          <cell r="C4">
            <v>90039.025969839815</v>
          </cell>
          <cell r="D4">
            <v>187909.39177396765</v>
          </cell>
          <cell r="E4">
            <v>216095.80054006277</v>
          </cell>
          <cell r="F4">
            <v>42.552332958316448</v>
          </cell>
          <cell r="G4">
            <v>39.147402595582527</v>
          </cell>
          <cell r="H4">
            <v>81.699735553898975</v>
          </cell>
          <cell r="I4">
            <v>48.935182902063914</v>
          </cell>
          <cell r="J4">
            <v>45.019512984919899</v>
          </cell>
          <cell r="K4">
            <v>93.954695886983814</v>
          </cell>
          <cell r="L4">
            <v>51.381942047167115</v>
          </cell>
          <cell r="M4">
            <v>47.270488634165893</v>
          </cell>
          <cell r="N4">
            <v>98.652430681333016</v>
          </cell>
        </row>
      </sheetData>
      <sheetData sheetId="5" refreshError="1"/>
      <sheetData sheetId="6"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960887"/>
    </sheetNames>
    <definedNames>
      <definedName name="PassaExtenso"/>
    </definedNames>
    <sheetDataSet>
      <sheetData sheetId="0"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dastrar"/>
      <sheetName val="Q.Pessoal"/>
      <sheetName val="Folha Pagto."/>
      <sheetName val="Imprimir"/>
      <sheetName val="Cartao"/>
      <sheetName val="Folha (ccm)"/>
      <sheetName val="Folha (ccm) (2)"/>
      <sheetName val="Cartao (União)"/>
      <sheetName val="Cartao (Coceno)"/>
      <sheetName val="Aviso"/>
      <sheetName val="Q.Pessoal (2)"/>
      <sheetName val="INVENTÁRIO"/>
      <sheetName val="planilha projetista"/>
    </sheetNames>
    <sheetDataSet>
      <sheetData sheetId="0">
        <row r="4">
          <cell r="A4">
            <v>1</v>
          </cell>
          <cell r="B4" t="str">
            <v xml:space="preserve">Antonio Pereira </v>
          </cell>
          <cell r="C4" t="str">
            <v>Encarregado</v>
          </cell>
          <cell r="D4">
            <v>1300</v>
          </cell>
          <cell r="E4">
            <v>0</v>
          </cell>
          <cell r="F4">
            <v>0</v>
          </cell>
          <cell r="G4">
            <v>0</v>
          </cell>
          <cell r="H4">
            <v>0</v>
          </cell>
          <cell r="J4">
            <v>1</v>
          </cell>
          <cell r="K4">
            <v>179</v>
          </cell>
          <cell r="L4" t="str">
            <v>C.C.M.</v>
          </cell>
          <cell r="M4">
            <v>686</v>
          </cell>
          <cell r="N4">
            <v>50</v>
          </cell>
          <cell r="O4">
            <v>37046</v>
          </cell>
        </row>
        <row r="5">
          <cell r="A5">
            <v>2</v>
          </cell>
          <cell r="B5" t="str">
            <v>Dioney Gonçalves Ferreira</v>
          </cell>
          <cell r="C5" t="str">
            <v>Motorista</v>
          </cell>
          <cell r="D5">
            <v>407</v>
          </cell>
          <cell r="E5">
            <v>0</v>
          </cell>
          <cell r="F5">
            <v>0</v>
          </cell>
          <cell r="G5">
            <v>0</v>
          </cell>
          <cell r="H5">
            <v>0</v>
          </cell>
          <cell r="J5">
            <v>1</v>
          </cell>
          <cell r="K5">
            <v>179</v>
          </cell>
          <cell r="L5" t="str">
            <v>C.C.M.</v>
          </cell>
          <cell r="M5">
            <v>681</v>
          </cell>
          <cell r="N5">
            <v>50</v>
          </cell>
          <cell r="O5">
            <v>37043</v>
          </cell>
        </row>
        <row r="6">
          <cell r="A6">
            <v>3</v>
          </cell>
          <cell r="B6" t="str">
            <v>Francisco Carvalho de Barros</v>
          </cell>
          <cell r="C6" t="str">
            <v>Aux. Topografia</v>
          </cell>
          <cell r="D6">
            <v>365</v>
          </cell>
          <cell r="E6">
            <v>0</v>
          </cell>
          <cell r="F6">
            <v>0</v>
          </cell>
          <cell r="G6">
            <v>0</v>
          </cell>
          <cell r="H6">
            <v>1</v>
          </cell>
          <cell r="J6">
            <v>1</v>
          </cell>
          <cell r="K6">
            <v>179</v>
          </cell>
          <cell r="L6" t="str">
            <v>C.C.M.</v>
          </cell>
          <cell r="M6">
            <v>67</v>
          </cell>
          <cell r="N6">
            <v>4</v>
          </cell>
          <cell r="O6">
            <v>36566</v>
          </cell>
        </row>
        <row r="7">
          <cell r="A7">
            <v>4</v>
          </cell>
          <cell r="B7" t="str">
            <v>Helder da Silva Dantas</v>
          </cell>
          <cell r="C7" t="str">
            <v>Aux. Escritório</v>
          </cell>
          <cell r="D7">
            <v>484</v>
          </cell>
          <cell r="E7">
            <v>0</v>
          </cell>
          <cell r="F7">
            <v>0</v>
          </cell>
          <cell r="G7">
            <v>0</v>
          </cell>
          <cell r="H7">
            <v>1</v>
          </cell>
          <cell r="J7">
            <v>1</v>
          </cell>
          <cell r="K7">
            <v>179</v>
          </cell>
          <cell r="L7" t="str">
            <v>C.C.M.</v>
          </cell>
          <cell r="M7">
            <v>717</v>
          </cell>
          <cell r="N7">
            <v>50</v>
          </cell>
          <cell r="O7">
            <v>37062</v>
          </cell>
        </row>
        <row r="8">
          <cell r="A8">
            <v>5</v>
          </cell>
          <cell r="B8" t="str">
            <v>Joaquim Ludovico Neto</v>
          </cell>
          <cell r="C8" t="str">
            <v>Greidista</v>
          </cell>
          <cell r="D8">
            <v>369</v>
          </cell>
          <cell r="E8">
            <v>0</v>
          </cell>
          <cell r="F8">
            <v>0</v>
          </cell>
          <cell r="G8">
            <v>0</v>
          </cell>
          <cell r="H8">
            <v>0</v>
          </cell>
          <cell r="J8">
            <v>1</v>
          </cell>
          <cell r="K8">
            <v>179</v>
          </cell>
          <cell r="L8" t="str">
            <v>C.C.M.</v>
          </cell>
          <cell r="M8">
            <v>714</v>
          </cell>
          <cell r="N8">
            <v>10</v>
          </cell>
          <cell r="O8">
            <v>37060</v>
          </cell>
        </row>
        <row r="9">
          <cell r="A9">
            <v>6</v>
          </cell>
          <cell r="B9" t="str">
            <v>José Maria Gonçalves dos Santos</v>
          </cell>
          <cell r="C9" t="str">
            <v>Topografo</v>
          </cell>
          <cell r="D9">
            <v>1200</v>
          </cell>
          <cell r="E9">
            <v>0</v>
          </cell>
          <cell r="F9">
            <v>0</v>
          </cell>
          <cell r="G9">
            <v>0</v>
          </cell>
          <cell r="H9">
            <v>0</v>
          </cell>
          <cell r="J9">
            <v>1</v>
          </cell>
          <cell r="K9">
            <v>179</v>
          </cell>
          <cell r="L9" t="str">
            <v>C.C.M.</v>
          </cell>
          <cell r="M9">
            <v>687</v>
          </cell>
          <cell r="N9">
            <v>50</v>
          </cell>
          <cell r="O9">
            <v>37046</v>
          </cell>
        </row>
        <row r="10">
          <cell r="A10">
            <v>7</v>
          </cell>
          <cell r="B10" t="str">
            <v>Nilton Queiroz</v>
          </cell>
          <cell r="C10" t="str">
            <v>Ger. Administrativo</v>
          </cell>
          <cell r="D10">
            <v>864</v>
          </cell>
          <cell r="E10">
            <v>0</v>
          </cell>
          <cell r="F10">
            <v>0</v>
          </cell>
          <cell r="G10">
            <v>0</v>
          </cell>
          <cell r="H10">
            <v>0</v>
          </cell>
          <cell r="J10">
            <v>1</v>
          </cell>
          <cell r="K10">
            <v>179</v>
          </cell>
          <cell r="L10" t="str">
            <v>C.C.M.</v>
          </cell>
          <cell r="M10">
            <v>1351</v>
          </cell>
          <cell r="N10">
            <v>10</v>
          </cell>
          <cell r="O10">
            <v>37088</v>
          </cell>
        </row>
        <row r="11">
          <cell r="A11">
            <v>8</v>
          </cell>
          <cell r="B11" t="str">
            <v>Adenilton Carvalho Souza</v>
          </cell>
          <cell r="C11" t="str">
            <v>Ajudante</v>
          </cell>
          <cell r="D11">
            <v>264</v>
          </cell>
          <cell r="E11">
            <v>0</v>
          </cell>
          <cell r="F11">
            <v>0</v>
          </cell>
          <cell r="G11">
            <v>0</v>
          </cell>
          <cell r="H11">
            <v>0</v>
          </cell>
          <cell r="I11">
            <v>0</v>
          </cell>
          <cell r="J11">
            <v>2</v>
          </cell>
          <cell r="K11">
            <v>148</v>
          </cell>
          <cell r="L11" t="str">
            <v>UNIÃO</v>
          </cell>
          <cell r="M11">
            <v>21</v>
          </cell>
          <cell r="N11">
            <v>2</v>
          </cell>
          <cell r="O11">
            <v>35234</v>
          </cell>
        </row>
        <row r="12">
          <cell r="A12">
            <v>9</v>
          </cell>
          <cell r="B12" t="str">
            <v>Clesio Dias da Cruz</v>
          </cell>
          <cell r="C12" t="str">
            <v>Ajudante</v>
          </cell>
          <cell r="D12">
            <v>264</v>
          </cell>
          <cell r="E12">
            <v>0</v>
          </cell>
          <cell r="F12">
            <v>0</v>
          </cell>
          <cell r="G12">
            <v>0</v>
          </cell>
          <cell r="H12">
            <v>0</v>
          </cell>
          <cell r="I12">
            <v>0</v>
          </cell>
          <cell r="J12">
            <v>2</v>
          </cell>
          <cell r="K12">
            <v>148</v>
          </cell>
          <cell r="L12" t="str">
            <v>UNIÃO</v>
          </cell>
          <cell r="M12">
            <v>715</v>
          </cell>
          <cell r="N12">
            <v>10</v>
          </cell>
          <cell r="O12">
            <v>37060</v>
          </cell>
        </row>
        <row r="13">
          <cell r="A13">
            <v>10</v>
          </cell>
          <cell r="B13" t="str">
            <v>Darcy Ferreira de Souza</v>
          </cell>
          <cell r="C13" t="str">
            <v>Laboratórista Aux.</v>
          </cell>
          <cell r="D13">
            <v>400</v>
          </cell>
          <cell r="E13">
            <v>0</v>
          </cell>
          <cell r="F13">
            <v>0</v>
          </cell>
          <cell r="G13">
            <v>0</v>
          </cell>
          <cell r="H13">
            <v>0</v>
          </cell>
          <cell r="I13">
            <v>0</v>
          </cell>
          <cell r="J13">
            <v>2</v>
          </cell>
          <cell r="K13">
            <v>148</v>
          </cell>
          <cell r="L13" t="str">
            <v>UNIÃO</v>
          </cell>
          <cell r="M13">
            <v>688</v>
          </cell>
          <cell r="N13">
            <v>50</v>
          </cell>
          <cell r="O13">
            <v>37046</v>
          </cell>
        </row>
        <row r="14">
          <cell r="A14">
            <v>11</v>
          </cell>
          <cell r="B14" t="str">
            <v>Fernando Daniel Lacerda Oliveira</v>
          </cell>
          <cell r="C14" t="str">
            <v>Ajudante</v>
          </cell>
          <cell r="D14">
            <v>264</v>
          </cell>
          <cell r="E14">
            <v>0</v>
          </cell>
          <cell r="F14">
            <v>0</v>
          </cell>
          <cell r="G14">
            <v>0</v>
          </cell>
          <cell r="H14">
            <v>0</v>
          </cell>
          <cell r="I14">
            <v>0</v>
          </cell>
          <cell r="J14">
            <v>2</v>
          </cell>
          <cell r="K14">
            <v>148</v>
          </cell>
          <cell r="L14" t="str">
            <v>UNIÃO</v>
          </cell>
          <cell r="M14">
            <v>1366</v>
          </cell>
          <cell r="O14">
            <v>37355</v>
          </cell>
        </row>
        <row r="15">
          <cell r="A15">
            <v>12</v>
          </cell>
          <cell r="B15" t="str">
            <v>Iranir Antonio Vilela</v>
          </cell>
          <cell r="C15" t="str">
            <v>Pedreiro</v>
          </cell>
          <cell r="D15">
            <v>369</v>
          </cell>
          <cell r="E15">
            <v>0</v>
          </cell>
          <cell r="F15">
            <v>0</v>
          </cell>
          <cell r="G15">
            <v>0</v>
          </cell>
          <cell r="H15">
            <v>0</v>
          </cell>
          <cell r="I15" t="str">
            <v>Sem Registro</v>
          </cell>
          <cell r="J15">
            <v>2</v>
          </cell>
          <cell r="K15">
            <v>148</v>
          </cell>
          <cell r="L15" t="str">
            <v>UNIÃO</v>
          </cell>
          <cell r="O15">
            <v>37347</v>
          </cell>
        </row>
        <row r="16">
          <cell r="A16">
            <v>13</v>
          </cell>
          <cell r="B16" t="str">
            <v>Joaquim Pereira da Rocha</v>
          </cell>
          <cell r="C16" t="str">
            <v>Vígia</v>
          </cell>
          <cell r="D16">
            <v>264</v>
          </cell>
          <cell r="E16">
            <v>0</v>
          </cell>
          <cell r="F16">
            <v>0</v>
          </cell>
          <cell r="G16">
            <v>0</v>
          </cell>
          <cell r="H16">
            <v>1</v>
          </cell>
          <cell r="I16">
            <v>0</v>
          </cell>
          <cell r="J16">
            <v>2</v>
          </cell>
          <cell r="K16">
            <v>148</v>
          </cell>
          <cell r="L16" t="str">
            <v>UNIÃO</v>
          </cell>
          <cell r="M16">
            <v>1350</v>
          </cell>
          <cell r="N16">
            <v>10</v>
          </cell>
          <cell r="O16">
            <v>37074</v>
          </cell>
        </row>
        <row r="17">
          <cell r="A17">
            <v>14</v>
          </cell>
          <cell r="B17" t="str">
            <v>José Alberto dos Reis</v>
          </cell>
          <cell r="C17" t="str">
            <v>Ajudante</v>
          </cell>
          <cell r="D17">
            <v>264</v>
          </cell>
          <cell r="E17">
            <v>0</v>
          </cell>
          <cell r="F17">
            <v>0</v>
          </cell>
          <cell r="G17">
            <v>0</v>
          </cell>
          <cell r="H17">
            <v>0</v>
          </cell>
          <cell r="I17">
            <v>0</v>
          </cell>
          <cell r="J17">
            <v>2</v>
          </cell>
          <cell r="K17">
            <v>148</v>
          </cell>
          <cell r="L17" t="str">
            <v>UNIÃO</v>
          </cell>
          <cell r="M17">
            <v>683</v>
          </cell>
          <cell r="N17">
            <v>50</v>
          </cell>
          <cell r="O17">
            <v>37043</v>
          </cell>
        </row>
        <row r="18">
          <cell r="A18">
            <v>15</v>
          </cell>
          <cell r="B18" t="str">
            <v>Manoel Messias Rodrigues</v>
          </cell>
          <cell r="C18" t="str">
            <v>Ajudante</v>
          </cell>
          <cell r="D18">
            <v>264</v>
          </cell>
          <cell r="E18">
            <v>0</v>
          </cell>
          <cell r="F18">
            <v>0</v>
          </cell>
          <cell r="G18">
            <v>0</v>
          </cell>
          <cell r="H18">
            <v>0</v>
          </cell>
          <cell r="I18">
            <v>0</v>
          </cell>
          <cell r="J18">
            <v>2</v>
          </cell>
          <cell r="K18">
            <v>148</v>
          </cell>
          <cell r="L18" t="str">
            <v>UNIÃO</v>
          </cell>
          <cell r="M18">
            <v>676</v>
          </cell>
          <cell r="N18">
            <v>1</v>
          </cell>
          <cell r="O18">
            <v>37043</v>
          </cell>
        </row>
        <row r="19">
          <cell r="A19">
            <v>16</v>
          </cell>
          <cell r="B19" t="str">
            <v>Max Suel Araújo de Sousa</v>
          </cell>
          <cell r="C19" t="str">
            <v>Aux. Topografia</v>
          </cell>
          <cell r="D19">
            <v>316.8</v>
          </cell>
          <cell r="E19">
            <v>0</v>
          </cell>
          <cell r="F19">
            <v>0</v>
          </cell>
          <cell r="G19">
            <v>0</v>
          </cell>
          <cell r="H19">
            <v>0</v>
          </cell>
          <cell r="I19">
            <v>0</v>
          </cell>
          <cell r="J19">
            <v>2</v>
          </cell>
          <cell r="K19">
            <v>148</v>
          </cell>
          <cell r="L19" t="str">
            <v>UNIÃO</v>
          </cell>
          <cell r="M19">
            <v>677</v>
          </cell>
          <cell r="N19">
            <v>1</v>
          </cell>
          <cell r="O19">
            <v>37043</v>
          </cell>
        </row>
        <row r="20">
          <cell r="A20">
            <v>17</v>
          </cell>
          <cell r="B20" t="str">
            <v>Raimundo Nonato G. da Silva</v>
          </cell>
          <cell r="C20" t="str">
            <v>Ajudante</v>
          </cell>
          <cell r="D20">
            <v>264</v>
          </cell>
          <cell r="E20">
            <v>0</v>
          </cell>
          <cell r="F20">
            <v>0</v>
          </cell>
          <cell r="G20">
            <v>0</v>
          </cell>
          <cell r="H20">
            <v>0</v>
          </cell>
          <cell r="I20" t="str">
            <v>Encostado no INSS.</v>
          </cell>
          <cell r="J20">
            <v>16</v>
          </cell>
          <cell r="K20">
            <v>200</v>
          </cell>
          <cell r="L20" t="str">
            <v>UNIÃO</v>
          </cell>
          <cell r="M20">
            <v>166</v>
          </cell>
          <cell r="N20">
            <v>10</v>
          </cell>
          <cell r="O20">
            <v>36713</v>
          </cell>
        </row>
        <row r="21">
          <cell r="A21">
            <v>18</v>
          </cell>
          <cell r="B21" t="str">
            <v>Valdir Alves Costa</v>
          </cell>
          <cell r="C21" t="str">
            <v>Vigia</v>
          </cell>
          <cell r="D21">
            <v>264</v>
          </cell>
          <cell r="E21">
            <v>0</v>
          </cell>
          <cell r="F21">
            <v>0</v>
          </cell>
          <cell r="G21">
            <v>0</v>
          </cell>
          <cell r="H21">
            <v>2</v>
          </cell>
          <cell r="I21">
            <v>0</v>
          </cell>
          <cell r="J21">
            <v>2</v>
          </cell>
          <cell r="K21">
            <v>148</v>
          </cell>
          <cell r="L21" t="str">
            <v>UNIÃO</v>
          </cell>
          <cell r="O21">
            <v>37355</v>
          </cell>
        </row>
        <row r="22">
          <cell r="A22">
            <v>19</v>
          </cell>
          <cell r="B22" t="str">
            <v>Antonio Batista de Sousa</v>
          </cell>
          <cell r="C22" t="str">
            <v>Aj. Greidista</v>
          </cell>
          <cell r="D22">
            <v>264</v>
          </cell>
          <cell r="E22">
            <v>0</v>
          </cell>
          <cell r="F22">
            <v>0</v>
          </cell>
          <cell r="G22">
            <v>0</v>
          </cell>
          <cell r="H22">
            <v>0</v>
          </cell>
          <cell r="I22">
            <v>0</v>
          </cell>
          <cell r="J22">
            <v>2</v>
          </cell>
          <cell r="K22">
            <v>148</v>
          </cell>
          <cell r="L22" t="str">
            <v>COCENO</v>
          </cell>
          <cell r="M22">
            <v>697</v>
          </cell>
          <cell r="O22">
            <v>37355</v>
          </cell>
        </row>
        <row r="23">
          <cell r="A23">
            <v>20</v>
          </cell>
          <cell r="B23" t="str">
            <v>Carlos Jordão de Souza</v>
          </cell>
          <cell r="C23" t="str">
            <v>Ajudante</v>
          </cell>
          <cell r="D23">
            <v>264</v>
          </cell>
          <cell r="E23">
            <v>0</v>
          </cell>
          <cell r="F23">
            <v>0</v>
          </cell>
          <cell r="G23">
            <v>0</v>
          </cell>
          <cell r="H23">
            <v>2</v>
          </cell>
          <cell r="I23">
            <v>0</v>
          </cell>
          <cell r="J23">
            <v>2</v>
          </cell>
          <cell r="K23">
            <v>148</v>
          </cell>
          <cell r="L23" t="str">
            <v>COCENO</v>
          </cell>
          <cell r="O23">
            <v>37348</v>
          </cell>
        </row>
        <row r="24">
          <cell r="A24">
            <v>21</v>
          </cell>
          <cell r="B24" t="str">
            <v>Euripedes Rosa Mota</v>
          </cell>
          <cell r="C24" t="str">
            <v>Seção Técnica</v>
          </cell>
          <cell r="D24">
            <v>1200</v>
          </cell>
          <cell r="E24">
            <v>0</v>
          </cell>
          <cell r="F24">
            <v>0</v>
          </cell>
          <cell r="G24">
            <v>0</v>
          </cell>
          <cell r="H24">
            <v>0</v>
          </cell>
          <cell r="I24">
            <v>0</v>
          </cell>
          <cell r="J24">
            <v>1</v>
          </cell>
          <cell r="K24">
            <v>148</v>
          </cell>
          <cell r="L24">
            <v>1</v>
          </cell>
          <cell r="M24">
            <v>10</v>
          </cell>
          <cell r="N24">
            <v>6</v>
          </cell>
          <cell r="O24">
            <v>34213</v>
          </cell>
        </row>
        <row r="25">
          <cell r="A25">
            <v>22</v>
          </cell>
          <cell r="B25" t="str">
            <v>José Alves da Silva</v>
          </cell>
          <cell r="C25" t="str">
            <v>Ajudante</v>
          </cell>
          <cell r="D25">
            <v>264</v>
          </cell>
          <cell r="E25">
            <v>0</v>
          </cell>
          <cell r="F25">
            <v>0</v>
          </cell>
          <cell r="G25">
            <v>0</v>
          </cell>
          <cell r="H25">
            <v>0</v>
          </cell>
          <cell r="I25">
            <v>0</v>
          </cell>
          <cell r="J25">
            <v>2</v>
          </cell>
          <cell r="K25">
            <v>148</v>
          </cell>
          <cell r="L25" t="str">
            <v>COCENO</v>
          </cell>
          <cell r="O25">
            <v>37348</v>
          </cell>
        </row>
        <row r="26">
          <cell r="A26">
            <v>23</v>
          </cell>
          <cell r="B26" t="str">
            <v>Joselito dos Reis Alves</v>
          </cell>
          <cell r="C26" t="str">
            <v>Ajudante</v>
          </cell>
          <cell r="D26">
            <v>264</v>
          </cell>
          <cell r="E26">
            <v>0</v>
          </cell>
          <cell r="F26">
            <v>0</v>
          </cell>
          <cell r="G26">
            <v>0</v>
          </cell>
          <cell r="H26">
            <v>2</v>
          </cell>
          <cell r="I26">
            <v>0</v>
          </cell>
          <cell r="J26">
            <v>2</v>
          </cell>
          <cell r="K26">
            <v>148</v>
          </cell>
          <cell r="L26" t="str">
            <v>COCENO</v>
          </cell>
          <cell r="M26">
            <v>713</v>
          </cell>
          <cell r="N26">
            <v>10</v>
          </cell>
          <cell r="O26">
            <v>37060</v>
          </cell>
        </row>
        <row r="27">
          <cell r="A27">
            <v>24</v>
          </cell>
          <cell r="B27" t="str">
            <v>Jucelino Francisco dos Reis</v>
          </cell>
          <cell r="C27" t="str">
            <v>Ajudante</v>
          </cell>
          <cell r="D27">
            <v>264</v>
          </cell>
          <cell r="E27">
            <v>0</v>
          </cell>
          <cell r="F27">
            <v>0</v>
          </cell>
          <cell r="G27">
            <v>0</v>
          </cell>
          <cell r="H27">
            <v>2</v>
          </cell>
          <cell r="I27" t="str">
            <v>Sem Registro</v>
          </cell>
          <cell r="J27">
            <v>2</v>
          </cell>
          <cell r="K27">
            <v>148</v>
          </cell>
          <cell r="L27" t="str">
            <v>COCENO</v>
          </cell>
          <cell r="O27">
            <v>37355</v>
          </cell>
        </row>
        <row r="28">
          <cell r="A28">
            <v>25</v>
          </cell>
          <cell r="B28" t="str">
            <v>Railson Miranda Gomes</v>
          </cell>
          <cell r="C28" t="str">
            <v>Aux. Topografia</v>
          </cell>
          <cell r="D28">
            <v>365</v>
          </cell>
          <cell r="E28">
            <v>0</v>
          </cell>
          <cell r="F28">
            <v>0</v>
          </cell>
          <cell r="G28">
            <v>0</v>
          </cell>
          <cell r="H28">
            <v>2</v>
          </cell>
          <cell r="I28">
            <v>0</v>
          </cell>
          <cell r="J28">
            <v>1</v>
          </cell>
          <cell r="K28">
            <v>148</v>
          </cell>
          <cell r="L28" t="str">
            <v>COCENO</v>
          </cell>
          <cell r="M28">
            <v>3</v>
          </cell>
          <cell r="N28">
            <v>1</v>
          </cell>
          <cell r="O28">
            <v>32286</v>
          </cell>
        </row>
        <row r="29">
          <cell r="A29">
            <v>26</v>
          </cell>
          <cell r="B29" t="str">
            <v>Raimundo Nonato Diniz da Silva</v>
          </cell>
          <cell r="C29" t="str">
            <v>Vigia</v>
          </cell>
          <cell r="D29">
            <v>264</v>
          </cell>
          <cell r="E29">
            <v>0</v>
          </cell>
          <cell r="F29">
            <v>0</v>
          </cell>
          <cell r="G29">
            <v>0</v>
          </cell>
          <cell r="H29">
            <v>1</v>
          </cell>
          <cell r="I29">
            <v>0</v>
          </cell>
          <cell r="J29">
            <v>1</v>
          </cell>
          <cell r="K29">
            <v>148</v>
          </cell>
          <cell r="L29" t="str">
            <v>COCENO</v>
          </cell>
          <cell r="M29">
            <v>80</v>
          </cell>
          <cell r="N29">
            <v>2</v>
          </cell>
          <cell r="O29">
            <v>102</v>
          </cell>
        </row>
        <row r="30">
          <cell r="A30">
            <v>27</v>
          </cell>
          <cell r="B30" t="str">
            <v>Valter Estevo Beca</v>
          </cell>
          <cell r="C30" t="str">
            <v>Vigia</v>
          </cell>
          <cell r="D30">
            <v>264</v>
          </cell>
          <cell r="E30">
            <v>0</v>
          </cell>
          <cell r="F30">
            <v>0</v>
          </cell>
          <cell r="G30">
            <v>0</v>
          </cell>
          <cell r="H30">
            <v>0</v>
          </cell>
          <cell r="I30">
            <v>0</v>
          </cell>
          <cell r="J30">
            <v>2</v>
          </cell>
          <cell r="K30">
            <v>148</v>
          </cell>
          <cell r="L30" t="str">
            <v>COCENO</v>
          </cell>
          <cell r="M30">
            <v>716</v>
          </cell>
          <cell r="N30">
            <v>10</v>
          </cell>
          <cell r="O30">
            <v>37060</v>
          </cell>
        </row>
        <row r="31">
          <cell r="A31">
            <v>28</v>
          </cell>
          <cell r="B31" t="str">
            <v>Ademar Francisco dos Reis</v>
          </cell>
          <cell r="C31" t="str">
            <v>Ajudante</v>
          </cell>
          <cell r="D31">
            <v>264</v>
          </cell>
          <cell r="E31">
            <v>0</v>
          </cell>
          <cell r="F31">
            <v>0</v>
          </cell>
          <cell r="G31">
            <v>0</v>
          </cell>
          <cell r="H31">
            <v>0</v>
          </cell>
          <cell r="I31">
            <v>0</v>
          </cell>
          <cell r="J31">
            <v>2</v>
          </cell>
          <cell r="K31">
            <v>148</v>
          </cell>
          <cell r="L31" t="str">
            <v>N.C.C.</v>
          </cell>
          <cell r="M31">
            <v>678</v>
          </cell>
          <cell r="N31">
            <v>2</v>
          </cell>
          <cell r="O31">
            <v>37043</v>
          </cell>
        </row>
        <row r="32">
          <cell r="A32">
            <v>29</v>
          </cell>
          <cell r="B32" t="str">
            <v>Ciris Roberto de Oliveira</v>
          </cell>
          <cell r="C32" t="str">
            <v>Ajudante</v>
          </cell>
          <cell r="D32">
            <v>264</v>
          </cell>
          <cell r="E32">
            <v>0</v>
          </cell>
          <cell r="F32">
            <v>0</v>
          </cell>
          <cell r="G32">
            <v>0</v>
          </cell>
          <cell r="H32">
            <v>0</v>
          </cell>
          <cell r="I32">
            <v>0</v>
          </cell>
          <cell r="J32">
            <v>2</v>
          </cell>
          <cell r="K32">
            <v>148</v>
          </cell>
          <cell r="L32" t="str">
            <v>N.C.C.</v>
          </cell>
          <cell r="M32">
            <v>689</v>
          </cell>
          <cell r="N32">
            <v>50</v>
          </cell>
          <cell r="O32">
            <v>37046</v>
          </cell>
        </row>
        <row r="33">
          <cell r="A33">
            <v>30</v>
          </cell>
          <cell r="B33" t="str">
            <v>Evaldo de Sousa Colácio</v>
          </cell>
          <cell r="C33" t="str">
            <v>Nivelador</v>
          </cell>
          <cell r="D33">
            <v>451</v>
          </cell>
          <cell r="E33">
            <v>0</v>
          </cell>
          <cell r="F33">
            <v>0</v>
          </cell>
          <cell r="G33">
            <v>0</v>
          </cell>
          <cell r="H33">
            <v>0</v>
          </cell>
          <cell r="I33">
            <v>0</v>
          </cell>
          <cell r="J33">
            <v>2</v>
          </cell>
          <cell r="K33">
            <v>148</v>
          </cell>
          <cell r="L33" t="str">
            <v>N.C.C.</v>
          </cell>
          <cell r="M33">
            <v>690</v>
          </cell>
          <cell r="N33">
            <v>50</v>
          </cell>
          <cell r="O33">
            <v>37046</v>
          </cell>
        </row>
        <row r="34">
          <cell r="A34">
            <v>31</v>
          </cell>
          <cell r="B34" t="str">
            <v>José Rito Borges</v>
          </cell>
          <cell r="C34" t="str">
            <v>Vigia</v>
          </cell>
          <cell r="D34">
            <v>264</v>
          </cell>
          <cell r="E34">
            <v>0</v>
          </cell>
          <cell r="F34">
            <v>0</v>
          </cell>
          <cell r="G34">
            <v>0</v>
          </cell>
          <cell r="H34">
            <v>0</v>
          </cell>
          <cell r="I34">
            <v>0</v>
          </cell>
          <cell r="J34">
            <v>2</v>
          </cell>
          <cell r="K34">
            <v>148</v>
          </cell>
          <cell r="L34" t="str">
            <v>N.C.C.</v>
          </cell>
          <cell r="M34">
            <v>691</v>
          </cell>
          <cell r="N34">
            <v>50</v>
          </cell>
          <cell r="O34">
            <v>37046</v>
          </cell>
        </row>
        <row r="35">
          <cell r="A35">
            <v>32</v>
          </cell>
          <cell r="B35" t="str">
            <v>Luiz da Cruz Alves</v>
          </cell>
          <cell r="C35" t="str">
            <v>Vigia</v>
          </cell>
          <cell r="D35">
            <v>264</v>
          </cell>
          <cell r="E35">
            <v>0</v>
          </cell>
          <cell r="F35">
            <v>0</v>
          </cell>
          <cell r="G35">
            <v>0</v>
          </cell>
          <cell r="H35">
            <v>0</v>
          </cell>
          <cell r="I35">
            <v>0</v>
          </cell>
          <cell r="J35">
            <v>2</v>
          </cell>
          <cell r="K35">
            <v>161</v>
          </cell>
          <cell r="L35" t="str">
            <v>N.C.C.</v>
          </cell>
          <cell r="M35">
            <v>1355</v>
          </cell>
          <cell r="N35">
            <v>10</v>
          </cell>
          <cell r="O35">
            <v>37095</v>
          </cell>
        </row>
        <row r="36">
          <cell r="A36">
            <v>33</v>
          </cell>
          <cell r="B36" t="str">
            <v>Luzimar Dias da Silva</v>
          </cell>
          <cell r="C36" t="str">
            <v xml:space="preserve">Apontador </v>
          </cell>
          <cell r="D36">
            <v>369</v>
          </cell>
          <cell r="E36">
            <v>0</v>
          </cell>
          <cell r="F36">
            <v>0</v>
          </cell>
          <cell r="G36">
            <v>0</v>
          </cell>
          <cell r="H36">
            <v>0</v>
          </cell>
          <cell r="I36">
            <v>0</v>
          </cell>
          <cell r="J36">
            <v>2</v>
          </cell>
          <cell r="K36">
            <v>161</v>
          </cell>
          <cell r="L36" t="str">
            <v>N.C.C.</v>
          </cell>
          <cell r="M36">
            <v>1354</v>
          </cell>
          <cell r="N36">
            <v>10</v>
          </cell>
          <cell r="O36">
            <v>37089</v>
          </cell>
        </row>
        <row r="37">
          <cell r="A37">
            <v>34</v>
          </cell>
          <cell r="B37" t="str">
            <v>Paulo Tavares dos Santos</v>
          </cell>
          <cell r="C37" t="str">
            <v>Ajudante</v>
          </cell>
          <cell r="D37">
            <v>264</v>
          </cell>
          <cell r="E37">
            <v>0</v>
          </cell>
          <cell r="F37">
            <v>0</v>
          </cell>
          <cell r="G37">
            <v>0</v>
          </cell>
          <cell r="H37">
            <v>3</v>
          </cell>
          <cell r="I37" t="str">
            <v>Encostado no INSS.</v>
          </cell>
          <cell r="J37">
            <v>16</v>
          </cell>
          <cell r="K37">
            <v>200</v>
          </cell>
          <cell r="L37" t="str">
            <v>N.C.C.</v>
          </cell>
          <cell r="M37">
            <v>173</v>
          </cell>
          <cell r="N37">
            <v>10</v>
          </cell>
          <cell r="O37">
            <v>36739</v>
          </cell>
        </row>
        <row r="38">
          <cell r="A38">
            <v>35</v>
          </cell>
          <cell r="B38" t="str">
            <v>Raimundo Eduardo Ferreira Sousa</v>
          </cell>
          <cell r="C38" t="str">
            <v>Ajudante</v>
          </cell>
          <cell r="D38">
            <v>264</v>
          </cell>
          <cell r="E38">
            <v>0</v>
          </cell>
          <cell r="F38">
            <v>0</v>
          </cell>
          <cell r="G38">
            <v>0</v>
          </cell>
          <cell r="H38">
            <v>2</v>
          </cell>
          <cell r="I38">
            <v>0</v>
          </cell>
          <cell r="J38">
            <v>2</v>
          </cell>
          <cell r="K38">
            <v>148</v>
          </cell>
          <cell r="L38" t="str">
            <v>N.C.C.</v>
          </cell>
          <cell r="M38">
            <v>5</v>
          </cell>
          <cell r="N38">
            <v>1</v>
          </cell>
          <cell r="O38">
            <v>32874</v>
          </cell>
        </row>
        <row r="39">
          <cell r="A39">
            <v>36</v>
          </cell>
          <cell r="B39" t="str">
            <v>Reinaldo Alves Brito</v>
          </cell>
          <cell r="C39" t="str">
            <v>Ajudante</v>
          </cell>
          <cell r="D39">
            <v>264</v>
          </cell>
          <cell r="E39">
            <v>0</v>
          </cell>
          <cell r="F39">
            <v>0</v>
          </cell>
          <cell r="G39">
            <v>0</v>
          </cell>
          <cell r="H39">
            <v>0</v>
          </cell>
          <cell r="I39">
            <v>0</v>
          </cell>
          <cell r="J39">
            <v>2</v>
          </cell>
          <cell r="K39">
            <v>148</v>
          </cell>
          <cell r="L39" t="str">
            <v>N.C.C.</v>
          </cell>
          <cell r="M39">
            <v>449</v>
          </cell>
          <cell r="N39">
            <v>1</v>
          </cell>
          <cell r="O39">
            <v>36654</v>
          </cell>
        </row>
        <row r="40">
          <cell r="A40">
            <v>37</v>
          </cell>
          <cell r="B40" t="str">
            <v>Sandro Sousa Bastos</v>
          </cell>
          <cell r="C40" t="str">
            <v xml:space="preserve">Apontador </v>
          </cell>
          <cell r="D40">
            <v>369</v>
          </cell>
          <cell r="E40">
            <v>0</v>
          </cell>
          <cell r="F40">
            <v>0</v>
          </cell>
          <cell r="G40" t="str">
            <v>Desc. Vale Transporte</v>
          </cell>
          <cell r="H40">
            <v>1</v>
          </cell>
          <cell r="I40">
            <v>0</v>
          </cell>
          <cell r="J40">
            <v>2</v>
          </cell>
          <cell r="K40">
            <v>148</v>
          </cell>
          <cell r="L40" t="str">
            <v>N.C.C.</v>
          </cell>
          <cell r="M40">
            <v>684</v>
          </cell>
          <cell r="N40">
            <v>50</v>
          </cell>
          <cell r="O40">
            <v>37043</v>
          </cell>
        </row>
        <row r="41">
          <cell r="A41">
            <v>38</v>
          </cell>
          <cell r="B41">
            <v>0</v>
          </cell>
          <cell r="C41">
            <v>0</v>
          </cell>
          <cell r="D41">
            <v>0</v>
          </cell>
          <cell r="E41">
            <v>0</v>
          </cell>
          <cell r="F41">
            <v>0</v>
          </cell>
          <cell r="G41">
            <v>0</v>
          </cell>
          <cell r="H41">
            <v>0</v>
          </cell>
          <cell r="J41">
            <v>0</v>
          </cell>
          <cell r="K41">
            <v>0</v>
          </cell>
          <cell r="M41">
            <v>0</v>
          </cell>
          <cell r="N41">
            <v>0</v>
          </cell>
          <cell r="O41">
            <v>0</v>
          </cell>
        </row>
        <row r="42">
          <cell r="A42">
            <v>39</v>
          </cell>
          <cell r="B42">
            <v>0</v>
          </cell>
          <cell r="C42">
            <v>0</v>
          </cell>
          <cell r="D42">
            <v>0</v>
          </cell>
          <cell r="E42">
            <v>0</v>
          </cell>
          <cell r="F42">
            <v>0</v>
          </cell>
          <cell r="G42">
            <v>0</v>
          </cell>
          <cell r="J42">
            <v>0</v>
          </cell>
          <cell r="K42">
            <v>0</v>
          </cell>
          <cell r="M42">
            <v>0</v>
          </cell>
          <cell r="N42">
            <v>0</v>
          </cell>
          <cell r="O42">
            <v>0</v>
          </cell>
        </row>
        <row r="43">
          <cell r="A43">
            <v>40</v>
          </cell>
          <cell r="B43">
            <v>0</v>
          </cell>
          <cell r="C43">
            <v>0</v>
          </cell>
          <cell r="D43">
            <v>0</v>
          </cell>
          <cell r="E43">
            <v>0</v>
          </cell>
          <cell r="H43">
            <v>0</v>
          </cell>
          <cell r="J43">
            <v>0</v>
          </cell>
          <cell r="K43">
            <v>0</v>
          </cell>
          <cell r="M43">
            <v>0</v>
          </cell>
          <cell r="N43">
            <v>0</v>
          </cell>
          <cell r="O43">
            <v>0</v>
          </cell>
        </row>
        <row r="44">
          <cell r="A44">
            <v>41</v>
          </cell>
          <cell r="B44">
            <v>0</v>
          </cell>
          <cell r="C44">
            <v>0</v>
          </cell>
          <cell r="D44">
            <v>0</v>
          </cell>
          <cell r="E44">
            <v>0</v>
          </cell>
          <cell r="F44">
            <v>0</v>
          </cell>
          <cell r="G44">
            <v>0</v>
          </cell>
          <cell r="H44">
            <v>0</v>
          </cell>
          <cell r="J44">
            <v>0</v>
          </cell>
          <cell r="K44">
            <v>0</v>
          </cell>
          <cell r="O44">
            <v>0</v>
          </cell>
        </row>
        <row r="45">
          <cell r="A45">
            <v>42</v>
          </cell>
          <cell r="B45">
            <v>0</v>
          </cell>
          <cell r="C45">
            <v>0</v>
          </cell>
          <cell r="D45">
            <v>0</v>
          </cell>
          <cell r="I45">
            <v>0</v>
          </cell>
          <cell r="J45">
            <v>0</v>
          </cell>
          <cell r="K45">
            <v>0</v>
          </cell>
          <cell r="O45">
            <v>0</v>
          </cell>
        </row>
        <row r="46">
          <cell r="A46">
            <v>43</v>
          </cell>
          <cell r="B46">
            <v>0</v>
          </cell>
          <cell r="C46">
            <v>0</v>
          </cell>
          <cell r="D46">
            <v>0</v>
          </cell>
          <cell r="E46">
            <v>0</v>
          </cell>
          <cell r="F46">
            <v>0</v>
          </cell>
          <cell r="G46">
            <v>0</v>
          </cell>
          <cell r="H46">
            <v>0</v>
          </cell>
          <cell r="J46">
            <v>0</v>
          </cell>
          <cell r="K46">
            <v>0</v>
          </cell>
          <cell r="M46">
            <v>0</v>
          </cell>
          <cell r="N46">
            <v>0</v>
          </cell>
          <cell r="O46">
            <v>0</v>
          </cell>
        </row>
        <row r="47">
          <cell r="A47">
            <v>44</v>
          </cell>
          <cell r="B47">
            <v>0</v>
          </cell>
          <cell r="C47">
            <v>0</v>
          </cell>
          <cell r="D47">
            <v>0</v>
          </cell>
          <cell r="E47">
            <v>0</v>
          </cell>
          <cell r="F47">
            <v>0</v>
          </cell>
          <cell r="H47">
            <v>0</v>
          </cell>
          <cell r="J47">
            <v>0</v>
          </cell>
          <cell r="K47">
            <v>0</v>
          </cell>
          <cell r="M47">
            <v>0</v>
          </cell>
          <cell r="N47">
            <v>0</v>
          </cell>
          <cell r="O47">
            <v>0</v>
          </cell>
        </row>
        <row r="48">
          <cell r="A48">
            <v>45</v>
          </cell>
          <cell r="B48">
            <v>0</v>
          </cell>
          <cell r="C48">
            <v>0</v>
          </cell>
          <cell r="D48">
            <v>0</v>
          </cell>
          <cell r="E48">
            <v>0</v>
          </cell>
          <cell r="G48">
            <v>0</v>
          </cell>
          <cell r="H48">
            <v>0</v>
          </cell>
          <cell r="J48">
            <v>0</v>
          </cell>
          <cell r="K48">
            <v>0</v>
          </cell>
          <cell r="N48">
            <v>0</v>
          </cell>
          <cell r="O48">
            <v>0</v>
          </cell>
        </row>
        <row r="49">
          <cell r="A49">
            <v>46</v>
          </cell>
          <cell r="B49">
            <v>0</v>
          </cell>
          <cell r="C49">
            <v>0</v>
          </cell>
          <cell r="D49">
            <v>0</v>
          </cell>
          <cell r="E49">
            <v>0</v>
          </cell>
          <cell r="F49">
            <v>0</v>
          </cell>
          <cell r="G49">
            <v>0</v>
          </cell>
          <cell r="J49">
            <v>0</v>
          </cell>
          <cell r="K49">
            <v>0</v>
          </cell>
          <cell r="M49">
            <v>0</v>
          </cell>
          <cell r="N49">
            <v>0</v>
          </cell>
          <cell r="O49">
            <v>0</v>
          </cell>
        </row>
        <row r="50">
          <cell r="A50">
            <v>47</v>
          </cell>
          <cell r="B50">
            <v>0</v>
          </cell>
          <cell r="C50">
            <v>0</v>
          </cell>
          <cell r="D50">
            <v>0</v>
          </cell>
          <cell r="E50">
            <v>0</v>
          </cell>
          <cell r="G50">
            <v>0</v>
          </cell>
          <cell r="H50">
            <v>0</v>
          </cell>
          <cell r="J50">
            <v>0</v>
          </cell>
          <cell r="K50">
            <v>0</v>
          </cell>
          <cell r="M50">
            <v>0</v>
          </cell>
          <cell r="N50">
            <v>0</v>
          </cell>
          <cell r="O50">
            <v>0</v>
          </cell>
        </row>
        <row r="51">
          <cell r="A51">
            <v>48</v>
          </cell>
          <cell r="B51">
            <v>0</v>
          </cell>
          <cell r="C51">
            <v>0</v>
          </cell>
          <cell r="D51">
            <v>0</v>
          </cell>
          <cell r="E51">
            <v>0</v>
          </cell>
          <cell r="F51">
            <v>0</v>
          </cell>
          <cell r="H51">
            <v>0</v>
          </cell>
          <cell r="J51">
            <v>0</v>
          </cell>
          <cell r="K51">
            <v>0</v>
          </cell>
          <cell r="M51">
            <v>0</v>
          </cell>
          <cell r="N51">
            <v>0</v>
          </cell>
          <cell r="O51">
            <v>0</v>
          </cell>
        </row>
        <row r="52">
          <cell r="A52">
            <v>49</v>
          </cell>
          <cell r="B52">
            <v>0</v>
          </cell>
          <cell r="C52">
            <v>0</v>
          </cell>
          <cell r="D52">
            <v>0</v>
          </cell>
          <cell r="E52">
            <v>0</v>
          </cell>
          <cell r="F52">
            <v>0</v>
          </cell>
          <cell r="G52">
            <v>0</v>
          </cell>
          <cell r="H52">
            <v>0</v>
          </cell>
          <cell r="J52">
            <v>0</v>
          </cell>
          <cell r="K52">
            <v>0</v>
          </cell>
          <cell r="M52">
            <v>0</v>
          </cell>
          <cell r="N52">
            <v>0</v>
          </cell>
          <cell r="O52">
            <v>0</v>
          </cell>
        </row>
        <row r="53">
          <cell r="A53">
            <v>50</v>
          </cell>
          <cell r="B53">
            <v>0</v>
          </cell>
          <cell r="C53">
            <v>0</v>
          </cell>
          <cell r="D53">
            <v>0</v>
          </cell>
          <cell r="E53">
            <v>0</v>
          </cell>
          <cell r="F53">
            <v>0</v>
          </cell>
          <cell r="H53">
            <v>0</v>
          </cell>
          <cell r="J53">
            <v>0</v>
          </cell>
          <cell r="K53">
            <v>0</v>
          </cell>
          <cell r="M53">
            <v>0</v>
          </cell>
          <cell r="N53">
            <v>0</v>
          </cell>
          <cell r="O53">
            <v>0</v>
          </cell>
        </row>
        <row r="54">
          <cell r="A54">
            <v>51</v>
          </cell>
          <cell r="B54">
            <v>0</v>
          </cell>
          <cell r="C54">
            <v>0</v>
          </cell>
          <cell r="D54">
            <v>0</v>
          </cell>
          <cell r="E54">
            <v>0</v>
          </cell>
          <cell r="G54">
            <v>0</v>
          </cell>
          <cell r="H54">
            <v>0</v>
          </cell>
          <cell r="J54">
            <v>0</v>
          </cell>
          <cell r="K54">
            <v>0</v>
          </cell>
          <cell r="M54">
            <v>0</v>
          </cell>
          <cell r="N54">
            <v>0</v>
          </cell>
          <cell r="O54">
            <v>0</v>
          </cell>
        </row>
        <row r="55">
          <cell r="A55">
            <v>52</v>
          </cell>
          <cell r="B55">
            <v>0</v>
          </cell>
          <cell r="C55">
            <v>0</v>
          </cell>
          <cell r="D55">
            <v>0</v>
          </cell>
          <cell r="E55">
            <v>0</v>
          </cell>
          <cell r="F55">
            <v>0</v>
          </cell>
          <cell r="G55">
            <v>0</v>
          </cell>
          <cell r="H55">
            <v>0</v>
          </cell>
          <cell r="J55">
            <v>0</v>
          </cell>
          <cell r="K55">
            <v>0</v>
          </cell>
          <cell r="M55">
            <v>0</v>
          </cell>
          <cell r="N55">
            <v>0</v>
          </cell>
          <cell r="O55">
            <v>0</v>
          </cell>
        </row>
        <row r="56">
          <cell r="A56">
            <v>53</v>
          </cell>
          <cell r="B56">
            <v>0</v>
          </cell>
          <cell r="C56">
            <v>0</v>
          </cell>
          <cell r="D56">
            <v>0</v>
          </cell>
          <cell r="H56">
            <v>0</v>
          </cell>
          <cell r="J56">
            <v>0</v>
          </cell>
          <cell r="K56">
            <v>0</v>
          </cell>
          <cell r="O56">
            <v>0</v>
          </cell>
        </row>
        <row r="57">
          <cell r="A57">
            <v>54</v>
          </cell>
          <cell r="B57">
            <v>0</v>
          </cell>
          <cell r="C57">
            <v>0</v>
          </cell>
          <cell r="D57">
            <v>0</v>
          </cell>
          <cell r="E57">
            <v>0</v>
          </cell>
          <cell r="F57">
            <v>0</v>
          </cell>
          <cell r="G57">
            <v>0</v>
          </cell>
          <cell r="H57">
            <v>0</v>
          </cell>
          <cell r="J57">
            <v>0</v>
          </cell>
          <cell r="K57">
            <v>0</v>
          </cell>
          <cell r="M57">
            <v>0</v>
          </cell>
          <cell r="N57">
            <v>0</v>
          </cell>
          <cell r="O57">
            <v>0</v>
          </cell>
        </row>
        <row r="58">
          <cell r="A58">
            <v>55</v>
          </cell>
          <cell r="B58">
            <v>0</v>
          </cell>
          <cell r="C58">
            <v>0</v>
          </cell>
          <cell r="D58">
            <v>0</v>
          </cell>
          <cell r="E58">
            <v>0</v>
          </cell>
          <cell r="F58">
            <v>0</v>
          </cell>
          <cell r="H58">
            <v>0</v>
          </cell>
          <cell r="J58">
            <v>0</v>
          </cell>
          <cell r="K58">
            <v>0</v>
          </cell>
          <cell r="M58">
            <v>0</v>
          </cell>
          <cell r="O58">
            <v>0</v>
          </cell>
        </row>
        <row r="59">
          <cell r="A59">
            <v>56</v>
          </cell>
          <cell r="B59">
            <v>0</v>
          </cell>
          <cell r="C59">
            <v>0</v>
          </cell>
          <cell r="D59">
            <v>0</v>
          </cell>
          <cell r="E59">
            <v>0</v>
          </cell>
          <cell r="F59">
            <v>0</v>
          </cell>
          <cell r="H59">
            <v>0</v>
          </cell>
          <cell r="J59">
            <v>0</v>
          </cell>
          <cell r="K59">
            <v>0</v>
          </cell>
          <cell r="M59">
            <v>0</v>
          </cell>
          <cell r="N59">
            <v>0</v>
          </cell>
          <cell r="O59">
            <v>0</v>
          </cell>
        </row>
        <row r="60">
          <cell r="A60">
            <v>57</v>
          </cell>
          <cell r="B60">
            <v>0</v>
          </cell>
          <cell r="C60">
            <v>0</v>
          </cell>
          <cell r="D60">
            <v>0</v>
          </cell>
          <cell r="E60">
            <v>0</v>
          </cell>
          <cell r="F60">
            <v>0</v>
          </cell>
          <cell r="H60">
            <v>0</v>
          </cell>
          <cell r="J60">
            <v>0</v>
          </cell>
          <cell r="K60">
            <v>0</v>
          </cell>
          <cell r="M60">
            <v>0</v>
          </cell>
          <cell r="N60">
            <v>0</v>
          </cell>
          <cell r="O60">
            <v>0</v>
          </cell>
        </row>
        <row r="61">
          <cell r="A61">
            <v>58</v>
          </cell>
          <cell r="B61">
            <v>0</v>
          </cell>
          <cell r="C61">
            <v>0</v>
          </cell>
          <cell r="D61">
            <v>0</v>
          </cell>
          <cell r="E61">
            <v>0</v>
          </cell>
          <cell r="F61">
            <v>0</v>
          </cell>
          <cell r="G61">
            <v>0</v>
          </cell>
          <cell r="H61">
            <v>0</v>
          </cell>
          <cell r="J61">
            <v>0</v>
          </cell>
          <cell r="K61">
            <v>0</v>
          </cell>
          <cell r="O61">
            <v>0</v>
          </cell>
        </row>
        <row r="62">
          <cell r="A62">
            <v>59</v>
          </cell>
          <cell r="B62">
            <v>0</v>
          </cell>
          <cell r="C62">
            <v>0</v>
          </cell>
          <cell r="D62">
            <v>0</v>
          </cell>
          <cell r="E62">
            <v>0</v>
          </cell>
          <cell r="F62">
            <v>0</v>
          </cell>
          <cell r="G62">
            <v>0</v>
          </cell>
          <cell r="H62">
            <v>0</v>
          </cell>
          <cell r="J62">
            <v>0</v>
          </cell>
          <cell r="K62">
            <v>0</v>
          </cell>
          <cell r="O62">
            <v>0</v>
          </cell>
        </row>
        <row r="63">
          <cell r="A63">
            <v>60</v>
          </cell>
        </row>
        <row r="64">
          <cell r="A64">
            <v>61</v>
          </cell>
        </row>
        <row r="65">
          <cell r="A65">
            <v>62</v>
          </cell>
        </row>
        <row r="66">
          <cell r="A66">
            <v>63</v>
          </cell>
        </row>
        <row r="67">
          <cell r="A67">
            <v>64</v>
          </cell>
        </row>
        <row r="68">
          <cell r="A68">
            <v>65</v>
          </cell>
        </row>
        <row r="69">
          <cell r="A69">
            <v>66</v>
          </cell>
        </row>
        <row r="70">
          <cell r="A70">
            <v>67</v>
          </cell>
        </row>
        <row r="71">
          <cell r="A71">
            <v>68</v>
          </cell>
        </row>
        <row r="72">
          <cell r="A72">
            <v>69</v>
          </cell>
        </row>
        <row r="73">
          <cell r="A73">
            <v>70</v>
          </cell>
        </row>
        <row r="74">
          <cell r="A74">
            <v>71</v>
          </cell>
        </row>
        <row r="75">
          <cell r="A75">
            <v>72</v>
          </cell>
        </row>
        <row r="76">
          <cell r="A76">
            <v>73</v>
          </cell>
        </row>
        <row r="77">
          <cell r="A77">
            <v>74</v>
          </cell>
        </row>
        <row r="78">
          <cell r="A78">
            <v>75</v>
          </cell>
        </row>
        <row r="79">
          <cell r="A79">
            <v>76</v>
          </cell>
        </row>
        <row r="80">
          <cell r="A80">
            <v>77</v>
          </cell>
        </row>
        <row r="81">
          <cell r="A81">
            <v>78</v>
          </cell>
        </row>
        <row r="82">
          <cell r="A82">
            <v>79</v>
          </cell>
        </row>
        <row r="83">
          <cell r="A83">
            <v>80</v>
          </cell>
        </row>
        <row r="84">
          <cell r="A84">
            <v>81</v>
          </cell>
        </row>
        <row r="85">
          <cell r="A85">
            <v>82</v>
          </cell>
        </row>
        <row r="86">
          <cell r="A86">
            <v>83</v>
          </cell>
        </row>
        <row r="87">
          <cell r="A87">
            <v>84</v>
          </cell>
        </row>
        <row r="88">
          <cell r="A88">
            <v>85</v>
          </cell>
        </row>
        <row r="89">
          <cell r="A89">
            <v>86</v>
          </cell>
        </row>
        <row r="90">
          <cell r="A90">
            <v>87</v>
          </cell>
        </row>
        <row r="91">
          <cell r="A91">
            <v>88</v>
          </cell>
        </row>
        <row r="92">
          <cell r="A92">
            <v>89</v>
          </cell>
        </row>
        <row r="93">
          <cell r="A93">
            <v>90</v>
          </cell>
        </row>
        <row r="94">
          <cell r="A94">
            <v>91</v>
          </cell>
        </row>
        <row r="95">
          <cell r="A95">
            <v>92</v>
          </cell>
        </row>
        <row r="96">
          <cell r="A96">
            <v>93</v>
          </cell>
        </row>
        <row r="97">
          <cell r="A97">
            <v>94</v>
          </cell>
        </row>
        <row r="98">
          <cell r="A98">
            <v>95</v>
          </cell>
        </row>
        <row r="99">
          <cell r="A99">
            <v>96</v>
          </cell>
        </row>
        <row r="100">
          <cell r="A100">
            <v>97</v>
          </cell>
        </row>
        <row r="101">
          <cell r="A101">
            <v>98</v>
          </cell>
        </row>
        <row r="102">
          <cell r="A102">
            <v>99</v>
          </cell>
        </row>
        <row r="103">
          <cell r="A103">
            <v>100</v>
          </cell>
        </row>
        <row r="104">
          <cell r="A104">
            <v>101</v>
          </cell>
        </row>
        <row r="105">
          <cell r="A105">
            <v>102</v>
          </cell>
        </row>
        <row r="106">
          <cell r="A106">
            <v>103</v>
          </cell>
        </row>
        <row r="107">
          <cell r="A107">
            <v>104</v>
          </cell>
        </row>
        <row r="108">
          <cell r="A108">
            <v>105</v>
          </cell>
        </row>
        <row r="109">
          <cell r="A109">
            <v>106</v>
          </cell>
        </row>
        <row r="110">
          <cell r="A110">
            <v>107</v>
          </cell>
        </row>
        <row r="111">
          <cell r="A111">
            <v>108</v>
          </cell>
        </row>
        <row r="112">
          <cell r="A112">
            <v>109</v>
          </cell>
        </row>
        <row r="113">
          <cell r="A113">
            <v>110</v>
          </cell>
        </row>
        <row r="114">
          <cell r="A114">
            <v>111</v>
          </cell>
        </row>
        <row r="115">
          <cell r="A115">
            <v>112</v>
          </cell>
        </row>
        <row r="116">
          <cell r="A116">
            <v>113</v>
          </cell>
        </row>
        <row r="117">
          <cell r="A117">
            <v>114</v>
          </cell>
        </row>
        <row r="118">
          <cell r="A118">
            <v>115</v>
          </cell>
        </row>
        <row r="119">
          <cell r="A119">
            <v>116</v>
          </cell>
        </row>
        <row r="120">
          <cell r="A120">
            <v>117</v>
          </cell>
        </row>
        <row r="121">
          <cell r="A121">
            <v>118</v>
          </cell>
        </row>
        <row r="122">
          <cell r="A122">
            <v>119</v>
          </cell>
        </row>
        <row r="123">
          <cell r="A123">
            <v>120</v>
          </cell>
        </row>
        <row r="124">
          <cell r="A124">
            <v>121</v>
          </cell>
        </row>
        <row r="125">
          <cell r="A125">
            <v>122</v>
          </cell>
        </row>
        <row r="126">
          <cell r="A126">
            <v>123</v>
          </cell>
        </row>
        <row r="127">
          <cell r="A127">
            <v>124</v>
          </cell>
        </row>
        <row r="128">
          <cell r="A128">
            <v>125</v>
          </cell>
        </row>
        <row r="129">
          <cell r="A129">
            <v>126</v>
          </cell>
        </row>
        <row r="130">
          <cell r="A130">
            <v>127</v>
          </cell>
        </row>
        <row r="131">
          <cell r="A131">
            <v>128</v>
          </cell>
        </row>
        <row r="132">
          <cell r="A132">
            <v>129</v>
          </cell>
        </row>
        <row r="133">
          <cell r="A133">
            <v>130</v>
          </cell>
        </row>
        <row r="134">
          <cell r="A134">
            <v>131</v>
          </cell>
        </row>
        <row r="135">
          <cell r="A135">
            <v>132</v>
          </cell>
        </row>
        <row r="136">
          <cell r="A136">
            <v>133</v>
          </cell>
        </row>
        <row r="137">
          <cell r="A137">
            <v>134</v>
          </cell>
        </row>
        <row r="138">
          <cell r="A138">
            <v>135</v>
          </cell>
        </row>
        <row r="139">
          <cell r="A139">
            <v>136</v>
          </cell>
        </row>
        <row r="140">
          <cell r="A140">
            <v>137</v>
          </cell>
        </row>
        <row r="141">
          <cell r="A141">
            <v>138</v>
          </cell>
        </row>
        <row r="142">
          <cell r="A142">
            <v>139</v>
          </cell>
        </row>
        <row r="143">
          <cell r="A143">
            <v>140</v>
          </cell>
        </row>
        <row r="144">
          <cell r="A144">
            <v>141</v>
          </cell>
        </row>
        <row r="145">
          <cell r="A145">
            <v>142</v>
          </cell>
        </row>
        <row r="146">
          <cell r="A146">
            <v>143</v>
          </cell>
        </row>
        <row r="147">
          <cell r="A147">
            <v>144</v>
          </cell>
        </row>
        <row r="148">
          <cell r="A148">
            <v>145</v>
          </cell>
        </row>
        <row r="149">
          <cell r="A149">
            <v>146</v>
          </cell>
        </row>
        <row r="150">
          <cell r="A150">
            <v>147</v>
          </cell>
        </row>
        <row r="151">
          <cell r="A151">
            <v>148</v>
          </cell>
        </row>
        <row r="152">
          <cell r="A152">
            <v>149</v>
          </cell>
        </row>
        <row r="153">
          <cell r="A153">
            <v>150</v>
          </cell>
        </row>
        <row r="154">
          <cell r="A154">
            <v>151</v>
          </cell>
        </row>
        <row r="155">
          <cell r="A155">
            <v>152</v>
          </cell>
        </row>
        <row r="156">
          <cell r="A156">
            <v>153</v>
          </cell>
        </row>
        <row r="157">
          <cell r="A157">
            <v>154</v>
          </cell>
        </row>
        <row r="158">
          <cell r="A158">
            <v>155</v>
          </cell>
        </row>
        <row r="159">
          <cell r="A159">
            <v>156</v>
          </cell>
        </row>
        <row r="160">
          <cell r="A160">
            <v>157</v>
          </cell>
        </row>
        <row r="161">
          <cell r="A161">
            <v>165</v>
          </cell>
        </row>
        <row r="162">
          <cell r="A162">
            <v>166</v>
          </cell>
        </row>
        <row r="163">
          <cell r="A163">
            <v>167</v>
          </cell>
        </row>
        <row r="164">
          <cell r="A164">
            <v>168</v>
          </cell>
        </row>
        <row r="165">
          <cell r="A165">
            <v>169</v>
          </cell>
        </row>
        <row r="166">
          <cell r="A166">
            <v>170</v>
          </cell>
        </row>
        <row r="167">
          <cell r="A167">
            <v>171</v>
          </cell>
        </row>
        <row r="168">
          <cell r="A168">
            <v>172</v>
          </cell>
        </row>
        <row r="169">
          <cell r="A169">
            <v>173</v>
          </cell>
        </row>
        <row r="170">
          <cell r="A170">
            <v>174</v>
          </cell>
        </row>
        <row r="171">
          <cell r="A171">
            <v>175</v>
          </cell>
        </row>
        <row r="172">
          <cell r="A172">
            <v>176</v>
          </cell>
        </row>
        <row r="173">
          <cell r="A173">
            <v>177</v>
          </cell>
        </row>
        <row r="174">
          <cell r="A174">
            <v>178</v>
          </cell>
        </row>
        <row r="175">
          <cell r="A175">
            <v>179</v>
          </cell>
        </row>
        <row r="176">
          <cell r="A176">
            <v>180</v>
          </cell>
        </row>
        <row r="177">
          <cell r="A177">
            <v>181</v>
          </cell>
        </row>
        <row r="178">
          <cell r="A178">
            <v>182</v>
          </cell>
        </row>
        <row r="179">
          <cell r="A179">
            <v>183</v>
          </cell>
        </row>
        <row r="180">
          <cell r="A180">
            <v>184</v>
          </cell>
        </row>
        <row r="181">
          <cell r="A181">
            <v>185</v>
          </cell>
        </row>
        <row r="182">
          <cell r="A182">
            <v>186</v>
          </cell>
        </row>
        <row r="183">
          <cell r="A183">
            <v>187</v>
          </cell>
        </row>
        <row r="184">
          <cell r="A184">
            <v>188</v>
          </cell>
        </row>
        <row r="185">
          <cell r="A185">
            <v>189</v>
          </cell>
        </row>
        <row r="186">
          <cell r="A186">
            <v>190</v>
          </cell>
        </row>
        <row r="187">
          <cell r="A187">
            <v>191</v>
          </cell>
        </row>
        <row r="188">
          <cell r="A188">
            <v>192</v>
          </cell>
        </row>
        <row r="189">
          <cell r="A189">
            <v>193</v>
          </cell>
        </row>
        <row r="190">
          <cell r="A190">
            <v>194</v>
          </cell>
        </row>
        <row r="191">
          <cell r="A191">
            <v>195</v>
          </cell>
        </row>
        <row r="192">
          <cell r="A192">
            <v>196</v>
          </cell>
        </row>
        <row r="193">
          <cell r="A193">
            <v>197</v>
          </cell>
        </row>
        <row r="194">
          <cell r="A194">
            <v>198</v>
          </cell>
        </row>
        <row r="195">
          <cell r="A195">
            <v>199</v>
          </cell>
        </row>
        <row r="196">
          <cell r="A196">
            <v>200</v>
          </cell>
        </row>
        <row r="197">
          <cell r="A197">
            <v>201</v>
          </cell>
        </row>
        <row r="198">
          <cell r="A198">
            <v>202</v>
          </cell>
        </row>
        <row r="199">
          <cell r="A199">
            <v>203</v>
          </cell>
        </row>
        <row r="200">
          <cell r="A200">
            <v>204</v>
          </cell>
        </row>
        <row r="201">
          <cell r="A201">
            <v>205</v>
          </cell>
        </row>
        <row r="202">
          <cell r="A202">
            <v>206</v>
          </cell>
        </row>
        <row r="203">
          <cell r="A203">
            <v>207</v>
          </cell>
        </row>
        <row r="204">
          <cell r="A204">
            <v>208</v>
          </cell>
        </row>
        <row r="205">
          <cell r="A205">
            <v>209</v>
          </cell>
        </row>
        <row r="206">
          <cell r="A206">
            <v>210</v>
          </cell>
        </row>
        <row r="207">
          <cell r="A207">
            <v>211</v>
          </cell>
        </row>
        <row r="208">
          <cell r="A208">
            <v>212</v>
          </cell>
        </row>
        <row r="209">
          <cell r="A209">
            <v>213</v>
          </cell>
        </row>
        <row r="210">
          <cell r="A210">
            <v>214</v>
          </cell>
        </row>
        <row r="211">
          <cell r="A211">
            <v>215</v>
          </cell>
        </row>
        <row r="212">
          <cell r="A212">
            <v>216</v>
          </cell>
        </row>
        <row r="213">
          <cell r="A213">
            <v>217</v>
          </cell>
        </row>
        <row r="214">
          <cell r="A214">
            <v>218</v>
          </cell>
        </row>
        <row r="215">
          <cell r="A215">
            <v>219</v>
          </cell>
        </row>
        <row r="216">
          <cell r="A216">
            <v>220</v>
          </cell>
        </row>
        <row r="217">
          <cell r="A217">
            <v>221</v>
          </cell>
        </row>
        <row r="218">
          <cell r="A218">
            <v>222</v>
          </cell>
        </row>
        <row r="219">
          <cell r="A219">
            <v>223</v>
          </cell>
        </row>
        <row r="220">
          <cell r="A220">
            <v>224</v>
          </cell>
        </row>
        <row r="221">
          <cell r="A221">
            <v>225</v>
          </cell>
        </row>
        <row r="222">
          <cell r="A222">
            <v>226</v>
          </cell>
        </row>
        <row r="223">
          <cell r="A223">
            <v>227</v>
          </cell>
        </row>
        <row r="224">
          <cell r="A224">
            <v>228</v>
          </cell>
        </row>
        <row r="225">
          <cell r="A225">
            <v>229</v>
          </cell>
        </row>
        <row r="226">
          <cell r="A226">
            <v>230</v>
          </cell>
        </row>
        <row r="227">
          <cell r="A227">
            <v>231</v>
          </cell>
        </row>
        <row r="228">
          <cell r="A228">
            <v>232</v>
          </cell>
        </row>
        <row r="229">
          <cell r="A229">
            <v>233</v>
          </cell>
        </row>
      </sheetData>
      <sheetData sheetId="1"/>
      <sheetData sheetId="2"/>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EMPRESA"/>
      <sheetName val="CUSTO EMPRESA"/>
      <sheetName val="RESUMO"/>
      <sheetName val="KANAFLEX"/>
      <sheetName val="NOVOTUB"/>
      <sheetName val="MEDIDAS"/>
      <sheetName val="CUSTO ZONA SUL"/>
      <sheetName val="planejamento"/>
      <sheetName val="Vínculos (Não Mexer)"/>
      <sheetName val="pro-08"/>
    </sheetNames>
    <sheetDataSet>
      <sheetData sheetId="0">
        <row r="3">
          <cell r="A3">
            <v>1</v>
          </cell>
        </row>
      </sheetData>
      <sheetData sheetId="1">
        <row r="3">
          <cell r="A3">
            <v>1</v>
          </cell>
        </row>
      </sheetData>
      <sheetData sheetId="2"/>
      <sheetData sheetId="3"/>
      <sheetData sheetId="4">
        <row r="3">
          <cell r="A3">
            <v>1</v>
          </cell>
        </row>
      </sheetData>
      <sheetData sheetId="5">
        <row r="3">
          <cell r="A3">
            <v>1</v>
          </cell>
        </row>
      </sheetData>
      <sheetData sheetId="6">
        <row r="3">
          <cell r="A3">
            <v>1</v>
          </cell>
          <cell r="B3">
            <v>518494.27792361024</v>
          </cell>
          <cell r="C3">
            <v>562145.609613879</v>
          </cell>
          <cell r="D3">
            <v>1080639.8875374892</v>
          </cell>
          <cell r="E3">
            <v>1242735.8706681125</v>
          </cell>
          <cell r="F3">
            <v>56.388719730680833</v>
          </cell>
          <cell r="G3">
            <v>61.136009745935723</v>
          </cell>
          <cell r="H3">
            <v>117.52472947661656</v>
          </cell>
          <cell r="I3">
            <v>64.847027690282957</v>
          </cell>
          <cell r="J3">
            <v>70.306411207826073</v>
          </cell>
          <cell r="K3">
            <v>135.15343889810902</v>
          </cell>
          <cell r="L3">
            <v>68.089379074797108</v>
          </cell>
          <cell r="M3">
            <v>73.821731768217376</v>
          </cell>
          <cell r="N3">
            <v>141.91111084301448</v>
          </cell>
        </row>
        <row r="4">
          <cell r="A4">
            <v>2</v>
          </cell>
          <cell r="B4">
            <v>186254.49299436976</v>
          </cell>
          <cell r="C4">
            <v>184020.52844882343</v>
          </cell>
          <cell r="D4">
            <v>370275.0214431932</v>
          </cell>
          <cell r="E4">
            <v>425816.27465967217</v>
          </cell>
          <cell r="F4">
            <v>49.734177034544665</v>
          </cell>
          <cell r="G4">
            <v>49.137657796748577</v>
          </cell>
          <cell r="H4">
            <v>98.871834831293242</v>
          </cell>
          <cell r="I4">
            <v>57.19430358972636</v>
          </cell>
          <cell r="J4">
            <v>56.508306466260862</v>
          </cell>
          <cell r="K4">
            <v>113.70261005598722</v>
          </cell>
          <cell r="L4">
            <v>60.054018769212682</v>
          </cell>
          <cell r="M4">
            <v>59.333721789573907</v>
          </cell>
          <cell r="N4">
            <v>119.38774055878659</v>
          </cell>
        </row>
        <row r="5">
          <cell r="A5">
            <v>3</v>
          </cell>
          <cell r="B5">
            <v>29480.41258811548</v>
          </cell>
          <cell r="C5">
            <v>28320.395229736103</v>
          </cell>
          <cell r="D5">
            <v>57800.807817851586</v>
          </cell>
          <cell r="E5">
            <v>66470.928990529312</v>
          </cell>
          <cell r="F5">
            <v>47.549052561476579</v>
          </cell>
          <cell r="G5">
            <v>45.678056822155007</v>
          </cell>
          <cell r="H5">
            <v>93.227109383631586</v>
          </cell>
          <cell r="I5">
            <v>54.681410445698063</v>
          </cell>
          <cell r="J5">
            <v>52.529765345478253</v>
          </cell>
          <cell r="K5">
            <v>107.21117579117632</v>
          </cell>
          <cell r="L5">
            <v>57.415480967982965</v>
          </cell>
          <cell r="M5">
            <v>55.156253612752167</v>
          </cell>
          <cell r="N5">
            <v>112.57173458073513</v>
          </cell>
        </row>
        <row r="6">
          <cell r="A6">
            <v>4</v>
          </cell>
          <cell r="B6">
            <v>39865.056278103984</v>
          </cell>
          <cell r="C6">
            <v>36288.611496707745</v>
          </cell>
          <cell r="D6">
            <v>76153.667774811736</v>
          </cell>
          <cell r="E6">
            <v>87576.717941033494</v>
          </cell>
          <cell r="F6">
            <v>42.409634338408495</v>
          </cell>
          <cell r="G6">
            <v>38.604905847561433</v>
          </cell>
          <cell r="H6">
            <v>81.014540185969935</v>
          </cell>
          <cell r="I6">
            <v>48.771079489169765</v>
          </cell>
          <cell r="J6">
            <v>44.395641724695643</v>
          </cell>
          <cell r="K6">
            <v>93.166721213865401</v>
          </cell>
          <cell r="L6">
            <v>51.209633463628258</v>
          </cell>
          <cell r="M6">
            <v>46.61542381093043</v>
          </cell>
          <cell r="N6">
            <v>97.825057274558688</v>
          </cell>
        </row>
        <row r="7">
          <cell r="A7">
            <v>9</v>
          </cell>
          <cell r="B7">
            <v>562517.81878119963</v>
          </cell>
          <cell r="C7">
            <v>527913.33489730232</v>
          </cell>
          <cell r="D7">
            <v>1090431.153678502</v>
          </cell>
          <cell r="E7">
            <v>1253995.8267302772</v>
          </cell>
          <cell r="F7">
            <v>61.176489263860752</v>
          </cell>
          <cell r="G7">
            <v>57.413086992637552</v>
          </cell>
          <cell r="H7">
            <v>118.5895762564983</v>
          </cell>
          <cell r="I7">
            <v>70.35296265343986</v>
          </cell>
          <cell r="J7">
            <v>66.025050041533177</v>
          </cell>
          <cell r="K7">
            <v>136.37801269497305</v>
          </cell>
          <cell r="L7">
            <v>73.870610786111854</v>
          </cell>
          <cell r="M7">
            <v>69.326302543609842</v>
          </cell>
          <cell r="N7">
            <v>143.1969133297217</v>
          </cell>
        </row>
        <row r="8">
          <cell r="A8">
            <v>10</v>
          </cell>
          <cell r="B8">
            <v>184553.81575352681</v>
          </cell>
          <cell r="C8">
            <v>173072.66133394209</v>
          </cell>
          <cell r="D8">
            <v>357626.4770874689</v>
          </cell>
          <cell r="E8">
            <v>411270.44865058921</v>
          </cell>
          <cell r="F8">
            <v>49.280057611088601</v>
          </cell>
          <cell r="G8">
            <v>46.214328794110038</v>
          </cell>
          <cell r="H8">
            <v>95.49438640519864</v>
          </cell>
          <cell r="I8">
            <v>56.67206625275189</v>
          </cell>
          <cell r="J8">
            <v>53.146478113226543</v>
          </cell>
          <cell r="K8">
            <v>109.81854436597843</v>
          </cell>
          <cell r="L8">
            <v>59.505669565389489</v>
          </cell>
          <cell r="M8">
            <v>55.803802018887872</v>
          </cell>
          <cell r="N8">
            <v>115.30947158427736</v>
          </cell>
        </row>
        <row r="9">
          <cell r="A9">
            <v>11</v>
          </cell>
          <cell r="B9">
            <v>29696.756146515567</v>
          </cell>
          <cell r="C9">
            <v>25940.466250804697</v>
          </cell>
          <cell r="D9">
            <v>55637.222397320264</v>
          </cell>
          <cell r="E9">
            <v>63982.8057569183</v>
          </cell>
          <cell r="F9">
            <v>47.897993784702528</v>
          </cell>
          <cell r="G9">
            <v>41.839461694846285</v>
          </cell>
          <cell r="H9">
            <v>89.737455479548814</v>
          </cell>
          <cell r="I9">
            <v>55.082692852407902</v>
          </cell>
          <cell r="J9">
            <v>48.115380949073227</v>
          </cell>
          <cell r="K9">
            <v>103.19807380148113</v>
          </cell>
          <cell r="L9">
            <v>57.836827495028302</v>
          </cell>
          <cell r="M9">
            <v>50.521149996526894</v>
          </cell>
          <cell r="N9">
            <v>108.3579774915552</v>
          </cell>
        </row>
        <row r="10">
          <cell r="A10">
            <v>12</v>
          </cell>
          <cell r="B10">
            <v>41691.192980817468</v>
          </cell>
          <cell r="C10">
            <v>34711.758439847574</v>
          </cell>
          <cell r="D10">
            <v>76402.951420665049</v>
          </cell>
          <cell r="E10">
            <v>87863.394133764799</v>
          </cell>
          <cell r="F10">
            <v>44.352332958316453</v>
          </cell>
          <cell r="G10">
            <v>36.927402595582528</v>
          </cell>
          <cell r="H10">
            <v>81.279735553898973</v>
          </cell>
          <cell r="I10">
            <v>51.005182902063915</v>
          </cell>
          <cell r="J10">
            <v>42.466512984919902</v>
          </cell>
          <cell r="K10">
            <v>93.471695886983809</v>
          </cell>
          <cell r="L10">
            <v>53.555442047167112</v>
          </cell>
          <cell r="M10">
            <v>44.589838634165901</v>
          </cell>
          <cell r="N10">
            <v>98.14528068133302</v>
          </cell>
        </row>
        <row r="14">
          <cell r="D14">
            <v>1584869.384573346</v>
          </cell>
          <cell r="E14">
            <v>1822599.7922593474</v>
          </cell>
        </row>
        <row r="16">
          <cell r="E16">
            <v>237730.40768600139</v>
          </cell>
        </row>
        <row r="18">
          <cell r="E18">
            <v>0.14999999999999969</v>
          </cell>
        </row>
      </sheetData>
      <sheetData sheetId="7" refreshError="1"/>
      <sheetData sheetId="8" refreshError="1"/>
      <sheetData sheetId="9"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gano"/>
      <sheetName val="Qd03_Calc"/>
      <sheetName val="Qd031"/>
      <sheetName val="Qd032"/>
      <sheetName val="Qd033"/>
      <sheetName val="Qd034"/>
      <sheetName val="Qd035"/>
      <sheetName val="Qd036"/>
      <sheetName val="Qd037"/>
      <sheetName val="Qd041"/>
      <sheetName val="Qd042"/>
      <sheetName val="Valor kapa"/>
      <sheetName val="Qd05 Preço"/>
      <sheetName val="Qd06"/>
      <sheetName val="Qd07"/>
      <sheetName val="Qd08"/>
      <sheetName val="Qd09"/>
      <sheetName val="Qd10"/>
      <sheetName val="Qd11"/>
      <sheetName val="Qd12"/>
      <sheetName val="Qd078"/>
      <sheetName val="Qd111"/>
      <sheetName val="Qd112"/>
      <sheetName val="Qd121"/>
      <sheetName val="Qd16"/>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3">
          <cell r="B33">
            <v>7.4999999999999997E-2</v>
          </cell>
        </row>
        <row r="36">
          <cell r="B36">
            <v>7.6499999999999999E-2</v>
          </cell>
        </row>
      </sheetData>
      <sheetData sheetId="13">
        <row r="12">
          <cell r="C12">
            <v>4000</v>
          </cell>
        </row>
        <row r="14">
          <cell r="C14">
            <v>3000</v>
          </cell>
        </row>
        <row r="16">
          <cell r="C16">
            <v>1850</v>
          </cell>
        </row>
      </sheetData>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E"/>
      <sheetName val="Orc_Disc_Habit"/>
      <sheetName val="OrçaResHab"/>
      <sheetName val="CronogHab"/>
      <sheetName val="ORÇAurb"/>
      <sheetName val="OrçRESUMOurb"/>
      <sheetName val="CROurb"/>
      <sheetName val="CronogGlobal"/>
      <sheetName val="MEMORIA CALC. HAB."/>
      <sheetName val="DADOS DE ENTRADA"/>
      <sheetName val="PAVIMENTAÇÃO"/>
      <sheetName val="MEM.PAVIMENTAÇÃO"/>
      <sheetName val="VOLUME DE TERRAPLENAGEM"/>
      <sheetName val="PLANILHA ORÇAMENTÁRIA"/>
      <sheetName val="Drenagem "/>
      <sheetName val="Mem Drenagem "/>
      <sheetName val="DIMEN. GALERIAS"/>
      <sheetName val="Planilha SES"/>
      <sheetName val="MEMORIA REDE COL. ESG."/>
      <sheetName val="MEM. REDE COLETORA DE ESGOTO"/>
      <sheetName val="DIMENSIONAMENTO"/>
      <sheetName val="Planilha SAA"/>
      <sheetName val="Lista de Material da REDE_"/>
      <sheetName val="Rede de agua"/>
      <sheetName val="Mem. calculo"/>
      <sheetName val="Cronograma "/>
      <sheetName val="ILUMINAÇÃO"/>
      <sheetName val="EEE-01 e 02 - LINHA REC."/>
      <sheetName val="MEM. EEE-01"/>
      <sheetName val="CIDADE"/>
      <sheetName val="plan1"/>
    </sheetNames>
    <sheetDataSet>
      <sheetData sheetId="0">
        <row r="260">
          <cell r="AM260">
            <v>0</v>
          </cell>
        </row>
        <row r="261">
          <cell r="AM261">
            <v>0</v>
          </cell>
        </row>
        <row r="262">
          <cell r="AM262">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A2" t="str">
            <v>CLIENTE:</v>
          </cell>
        </row>
      </sheetData>
      <sheetData sheetId="10">
        <row r="63">
          <cell r="G63">
            <v>4215.05</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S1"/>
      <sheetName val="COMPOS2"/>
      <sheetName val="COMPOS3"/>
      <sheetName val="1- QUADRO DE QUANTIDADE (2)"/>
      <sheetName val="Pato"/>
      <sheetName val="Transporte 5m³"/>
      <sheetName val="Transporte 4m³"/>
      <sheetName val="Transporte 4t"/>
      <sheetName val="Transporte Mat. Frio"/>
      <sheetName val="Cronograma (2)"/>
      <sheetName val="ESTUDO PREÇOS"/>
      <sheetName val="PATO - BR - 425 aditivo"/>
      <sheetName val="DG"/>
      <sheetName val="Dados"/>
      <sheetName val="Plan1"/>
      <sheetName val="Resumo Vertical"/>
      <sheetName val="1-_QUADRO_DE_QUANTIDADE_(2)"/>
      <sheetName val="Transporte_5m³"/>
      <sheetName val="Transporte_4m³"/>
      <sheetName val="Transporte_4t"/>
      <sheetName val="Transporte_Mat__Frio"/>
      <sheetName val="Cronograma_(2)"/>
      <sheetName val="ESTUDO_PREÇOS"/>
      <sheetName val="BANCO"/>
      <sheetName val="Índices_de_Reajustamento"/>
      <sheetName val="PROJETO"/>
      <sheetName val="AUX."/>
      <sheetName val="Real"/>
      <sheetName val="Calendário"/>
      <sheetName val="Serviços"/>
      <sheetName val="Teor"/>
      <sheetName val="Equipamento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do Consolidado"/>
      <sheetName val="Consolidado"/>
      <sheetName val="Quadro Resumo"/>
      <sheetName val="A - Proj"/>
      <sheetName val="C-Pav"/>
      <sheetName val="D-CX de detenção"/>
      <sheetName val="D-Micro e Macro  Drenagem"/>
      <sheetName val="SCO0504"/>
      <sheetName val="IDENTIFICACAO"/>
      <sheetName val="Códigos"/>
    </sheetNames>
    <sheetDataSet>
      <sheetData sheetId="0" refreshError="1">
        <row r="5">
          <cell r="P5" t="str">
            <v>PREÇOS: MARÇO DE 2004.</v>
          </cell>
        </row>
        <row r="7">
          <cell r="O7" t="str">
            <v>CÓDIGOS</v>
          </cell>
          <cell r="P7" t="str">
            <v>Item</v>
          </cell>
        </row>
        <row r="12">
          <cell r="O12" t="str">
            <v>SE20102450/</v>
          </cell>
          <cell r="P12">
            <v>1</v>
          </cell>
        </row>
        <row r="13">
          <cell r="O13" t="str">
            <v>SE20150050/</v>
          </cell>
          <cell r="P13">
            <v>2</v>
          </cell>
        </row>
        <row r="14">
          <cell r="O14" t="str">
            <v>SE25050050/</v>
          </cell>
          <cell r="P14">
            <v>3</v>
          </cell>
        </row>
        <row r="15">
          <cell r="O15" t="str">
            <v>SE25100100/</v>
          </cell>
          <cell r="P15">
            <v>4</v>
          </cell>
        </row>
        <row r="16">
          <cell r="O16" t="str">
            <v>SE30050100/</v>
          </cell>
          <cell r="P16">
            <v>5</v>
          </cell>
        </row>
        <row r="21">
          <cell r="O21" t="str">
            <v>MT05050050/</v>
          </cell>
          <cell r="P21">
            <v>6</v>
          </cell>
        </row>
        <row r="22">
          <cell r="O22" t="str">
            <v>MT10050050/</v>
          </cell>
          <cell r="P22">
            <v>7</v>
          </cell>
        </row>
        <row r="23">
          <cell r="O23" t="str">
            <v>MT10100050/</v>
          </cell>
          <cell r="P23">
            <v>8</v>
          </cell>
        </row>
        <row r="24">
          <cell r="O24" t="str">
            <v>MT10150050/</v>
          </cell>
          <cell r="P24">
            <v>9</v>
          </cell>
        </row>
        <row r="25">
          <cell r="O25" t="str">
            <v>MT10250250/</v>
          </cell>
          <cell r="P25">
            <v>10</v>
          </cell>
        </row>
        <row r="26">
          <cell r="O26" t="str">
            <v>MT15050300/</v>
          </cell>
          <cell r="P26">
            <v>11</v>
          </cell>
        </row>
        <row r="27">
          <cell r="O27" t="str">
            <v>MT15150050/</v>
          </cell>
          <cell r="P27">
            <v>12</v>
          </cell>
        </row>
        <row r="32">
          <cell r="O32" t="str">
            <v>TC05050350/</v>
          </cell>
          <cell r="P32">
            <v>13</v>
          </cell>
        </row>
        <row r="33">
          <cell r="O33" t="str">
            <v>TC05100050/</v>
          </cell>
          <cell r="P33">
            <v>14</v>
          </cell>
        </row>
        <row r="34">
          <cell r="O34" t="str">
            <v>TC10050350/</v>
          </cell>
          <cell r="P34">
            <v>15</v>
          </cell>
        </row>
        <row r="39">
          <cell r="O39" t="str">
            <v>SC05050500/</v>
          </cell>
          <cell r="P39">
            <v>16</v>
          </cell>
        </row>
        <row r="40">
          <cell r="O40" t="str">
            <v>SC05100450/</v>
          </cell>
          <cell r="P40">
            <v>17</v>
          </cell>
        </row>
        <row r="41">
          <cell r="O41" t="str">
            <v>SC05100600/</v>
          </cell>
          <cell r="P41">
            <v>18</v>
          </cell>
        </row>
        <row r="42">
          <cell r="O42" t="str">
            <v>SC15050400/</v>
          </cell>
          <cell r="P42">
            <v>19</v>
          </cell>
        </row>
        <row r="47">
          <cell r="O47" t="str">
            <v>DR05050200/</v>
          </cell>
          <cell r="P47">
            <v>20</v>
          </cell>
        </row>
        <row r="48">
          <cell r="O48" t="str">
            <v>DR05200050/</v>
          </cell>
          <cell r="P48">
            <v>21</v>
          </cell>
        </row>
        <row r="49">
          <cell r="O49" t="str">
            <v>DR05200150/</v>
          </cell>
          <cell r="P49">
            <v>22</v>
          </cell>
        </row>
        <row r="50">
          <cell r="O50" t="str">
            <v>DR05200350/</v>
          </cell>
          <cell r="P50">
            <v>23</v>
          </cell>
        </row>
        <row r="51">
          <cell r="O51" t="str">
            <v>DR05200450/</v>
          </cell>
          <cell r="P51">
            <v>24</v>
          </cell>
        </row>
        <row r="52">
          <cell r="O52" t="str">
            <v>DR05410100/</v>
          </cell>
          <cell r="P52">
            <v>25</v>
          </cell>
        </row>
        <row r="53">
          <cell r="O53" t="str">
            <v>DR05550078E</v>
          </cell>
          <cell r="P53">
            <v>26</v>
          </cell>
        </row>
        <row r="54">
          <cell r="O54" t="str">
            <v>DR20100050/</v>
          </cell>
          <cell r="P54">
            <v>27</v>
          </cell>
        </row>
        <row r="55">
          <cell r="O55" t="str">
            <v>DR20100059/</v>
          </cell>
          <cell r="P55">
            <v>28</v>
          </cell>
        </row>
        <row r="56">
          <cell r="O56" t="str">
            <v>DR20100065/</v>
          </cell>
          <cell r="P56">
            <v>29</v>
          </cell>
        </row>
        <row r="57">
          <cell r="O57" t="str">
            <v>DR20100071/</v>
          </cell>
          <cell r="P57">
            <v>30</v>
          </cell>
        </row>
        <row r="58">
          <cell r="O58" t="str">
            <v>DR30150100/</v>
          </cell>
          <cell r="P58">
            <v>31</v>
          </cell>
        </row>
        <row r="59">
          <cell r="O59" t="str">
            <v>DR35050300/</v>
          </cell>
          <cell r="P59">
            <v>32</v>
          </cell>
        </row>
        <row r="60">
          <cell r="O60" t="str">
            <v>DR55050450/</v>
          </cell>
          <cell r="P60">
            <v>33</v>
          </cell>
        </row>
        <row r="61">
          <cell r="O61" t="str">
            <v>DR55050503/</v>
          </cell>
          <cell r="P61">
            <v>34</v>
          </cell>
        </row>
        <row r="62">
          <cell r="O62" t="str">
            <v>DR65050200/</v>
          </cell>
          <cell r="P62">
            <v>35</v>
          </cell>
        </row>
        <row r="67">
          <cell r="O67" t="str">
            <v>BP05050050/</v>
          </cell>
          <cell r="P67">
            <v>36</v>
          </cell>
        </row>
        <row r="68">
          <cell r="O68" t="str">
            <v>BP05050103/</v>
          </cell>
          <cell r="P68">
            <v>37</v>
          </cell>
        </row>
        <row r="69">
          <cell r="O69" t="str">
            <v>BP05050450/</v>
          </cell>
          <cell r="P69">
            <v>38</v>
          </cell>
        </row>
        <row r="70">
          <cell r="O70" t="str">
            <v>BP10050050/</v>
          </cell>
          <cell r="P70">
            <v>39</v>
          </cell>
        </row>
        <row r="71">
          <cell r="O71" t="str">
            <v>BP10050200/</v>
          </cell>
          <cell r="P71">
            <v>40</v>
          </cell>
        </row>
        <row r="72">
          <cell r="O72" t="str">
            <v>BP10050700/</v>
          </cell>
          <cell r="P72">
            <v>41</v>
          </cell>
        </row>
        <row r="73">
          <cell r="O73" t="str">
            <v>BP20150050/</v>
          </cell>
          <cell r="P73">
            <v>42</v>
          </cell>
        </row>
        <row r="78">
          <cell r="O78" t="str">
            <v>PJ20100306/</v>
          </cell>
          <cell r="P78">
            <v>43</v>
          </cell>
        </row>
        <row r="83">
          <cell r="O83" t="str">
            <v>ET05300100/</v>
          </cell>
          <cell r="P83">
            <v>44</v>
          </cell>
        </row>
        <row r="84">
          <cell r="O84" t="str">
            <v>ET10050100/</v>
          </cell>
          <cell r="P84">
            <v>45</v>
          </cell>
        </row>
        <row r="85">
          <cell r="O85" t="str">
            <v>ET10050103/</v>
          </cell>
          <cell r="P85">
            <v>46</v>
          </cell>
        </row>
        <row r="86">
          <cell r="O86" t="str">
            <v>ET10050106/</v>
          </cell>
          <cell r="P86">
            <v>47</v>
          </cell>
        </row>
        <row r="87">
          <cell r="O87" t="str">
            <v>ET10100056/</v>
          </cell>
          <cell r="P87">
            <v>48</v>
          </cell>
        </row>
        <row r="88">
          <cell r="O88" t="str">
            <v>ET10100062/</v>
          </cell>
          <cell r="P88">
            <v>49</v>
          </cell>
        </row>
        <row r="89">
          <cell r="O89" t="str">
            <v>ET15200050/</v>
          </cell>
          <cell r="P89">
            <v>50</v>
          </cell>
        </row>
        <row r="90">
          <cell r="O90" t="str">
            <v>ET20200050/</v>
          </cell>
          <cell r="P90">
            <v>51</v>
          </cell>
        </row>
        <row r="91">
          <cell r="O91" t="str">
            <v>ET45100059/</v>
          </cell>
          <cell r="P91">
            <v>52</v>
          </cell>
        </row>
        <row r="92">
          <cell r="O92" t="str">
            <v>ET45100071/</v>
          </cell>
          <cell r="P92">
            <v>53</v>
          </cell>
        </row>
        <row r="93">
          <cell r="O93" t="str">
            <v>ET55100100/</v>
          </cell>
          <cell r="P93">
            <v>54</v>
          </cell>
        </row>
        <row r="94">
          <cell r="O94" t="str">
            <v>ET55100150/</v>
          </cell>
          <cell r="P94">
            <v>55</v>
          </cell>
        </row>
        <row r="99">
          <cell r="O99" t="str">
            <v>RV15250150/</v>
          </cell>
          <cell r="P99">
            <v>56</v>
          </cell>
        </row>
        <row r="104">
          <cell r="O104" t="str">
            <v>ES05300153/</v>
          </cell>
          <cell r="P104">
            <v>57</v>
          </cell>
        </row>
        <row r="109">
          <cell r="O109" t="str">
            <v>EQ05050050/</v>
          </cell>
          <cell r="P109">
            <v>58</v>
          </cell>
        </row>
        <row r="110">
          <cell r="O110" t="str">
            <v>EQ05050056/</v>
          </cell>
          <cell r="P110">
            <v>59</v>
          </cell>
        </row>
        <row r="111">
          <cell r="O111" t="str">
            <v>EQ05050400/</v>
          </cell>
          <cell r="P111">
            <v>60</v>
          </cell>
        </row>
        <row r="112">
          <cell r="O112" t="str">
            <v>EQ05050406/</v>
          </cell>
          <cell r="P112">
            <v>61</v>
          </cell>
        </row>
        <row r="113">
          <cell r="O113" t="str">
            <v>EQ05100050/</v>
          </cell>
          <cell r="P113">
            <v>62</v>
          </cell>
        </row>
        <row r="114">
          <cell r="O114" t="str">
            <v>EQ15050500/</v>
          </cell>
          <cell r="P114">
            <v>63</v>
          </cell>
        </row>
        <row r="115">
          <cell r="O115" t="str">
            <v>EQ15050506/</v>
          </cell>
          <cell r="P115">
            <v>64</v>
          </cell>
        </row>
        <row r="116">
          <cell r="O116" t="str">
            <v>EQ35100200/</v>
          </cell>
          <cell r="P116">
            <v>65</v>
          </cell>
        </row>
        <row r="117">
          <cell r="O117" t="str">
            <v>EQ35100203/</v>
          </cell>
          <cell r="P117">
            <v>66</v>
          </cell>
        </row>
        <row r="122">
          <cell r="O122" t="str">
            <v>CE05100188/</v>
          </cell>
          <cell r="P122">
            <v>67</v>
          </cell>
        </row>
        <row r="127">
          <cell r="O127" t="str">
            <v>AD05050550/</v>
          </cell>
          <cell r="P127">
            <v>68</v>
          </cell>
        </row>
        <row r="128">
          <cell r="O128" t="str">
            <v>AD15150050/</v>
          </cell>
          <cell r="P128">
            <v>69</v>
          </cell>
        </row>
        <row r="129">
          <cell r="O129" t="str">
            <v>AD15150150/</v>
          </cell>
          <cell r="P129">
            <v>70</v>
          </cell>
        </row>
        <row r="130">
          <cell r="O130" t="str">
            <v>AD15150500/</v>
          </cell>
          <cell r="P130">
            <v>71</v>
          </cell>
        </row>
        <row r="131">
          <cell r="O131" t="str">
            <v>AD20250050/</v>
          </cell>
          <cell r="P131">
            <v>72</v>
          </cell>
        </row>
        <row r="132">
          <cell r="O132" t="str">
            <v>AD20250200/</v>
          </cell>
          <cell r="P132">
            <v>73</v>
          </cell>
        </row>
        <row r="133">
          <cell r="O133" t="str">
            <v>AD20250400/</v>
          </cell>
          <cell r="P133">
            <v>74</v>
          </cell>
        </row>
        <row r="134">
          <cell r="O134" t="str">
            <v>AD25050450/</v>
          </cell>
          <cell r="P134">
            <v>75</v>
          </cell>
        </row>
        <row r="135">
          <cell r="O135" t="str">
            <v>AD30050050/</v>
          </cell>
          <cell r="P135">
            <v>76</v>
          </cell>
        </row>
        <row r="136">
          <cell r="O136" t="str">
            <v>AD35150050/</v>
          </cell>
          <cell r="P136">
            <v>77</v>
          </cell>
        </row>
        <row r="137">
          <cell r="O137" t="str">
            <v>AD35350750/</v>
          </cell>
          <cell r="P137">
            <v>78</v>
          </cell>
        </row>
        <row r="138">
          <cell r="O138" t="str">
            <v>AD40050050/</v>
          </cell>
          <cell r="P138">
            <v>79</v>
          </cell>
        </row>
        <row r="139">
          <cell r="O139" t="str">
            <v>AD40050056/</v>
          </cell>
          <cell r="P139">
            <v>80</v>
          </cell>
        </row>
        <row r="140">
          <cell r="O140" t="str">
            <v>AD40050068/</v>
          </cell>
          <cell r="P140">
            <v>81</v>
          </cell>
        </row>
        <row r="141">
          <cell r="O141" t="str">
            <v>AD40050074/</v>
          </cell>
          <cell r="P141">
            <v>82</v>
          </cell>
        </row>
        <row r="142">
          <cell r="O142" t="str">
            <v>AD40050086/</v>
          </cell>
          <cell r="P142">
            <v>83</v>
          </cell>
        </row>
        <row r="143">
          <cell r="O143" t="str">
            <v>AD40050092/</v>
          </cell>
          <cell r="P143">
            <v>84</v>
          </cell>
        </row>
        <row r="144">
          <cell r="O144" t="str">
            <v>AD40050098/</v>
          </cell>
          <cell r="P144">
            <v>85</v>
          </cell>
        </row>
        <row r="145">
          <cell r="O145" t="str">
            <v>AD40050116/</v>
          </cell>
          <cell r="P145">
            <v>86</v>
          </cell>
        </row>
        <row r="146">
          <cell r="O146" t="str">
            <v>AD40050122/</v>
          </cell>
          <cell r="P146">
            <v>87</v>
          </cell>
        </row>
        <row r="147">
          <cell r="O147" t="str">
            <v>AD40050134/</v>
          </cell>
          <cell r="P147">
            <v>88</v>
          </cell>
        </row>
        <row r="148">
          <cell r="O148" t="str">
            <v>AD40050152/</v>
          </cell>
          <cell r="P148">
            <v>89</v>
          </cell>
        </row>
        <row r="149">
          <cell r="O149" t="str">
            <v>AD40050200/</v>
          </cell>
          <cell r="P149">
            <v>90</v>
          </cell>
        </row>
        <row r="150">
          <cell r="O150" t="str">
            <v>AD40050212/</v>
          </cell>
          <cell r="P150">
            <v>91</v>
          </cell>
        </row>
        <row r="151">
          <cell r="O151" t="str">
            <v>AD40050218/</v>
          </cell>
          <cell r="P151">
            <v>92</v>
          </cell>
        </row>
        <row r="156">
          <cell r="O156" t="str">
            <v>SER001</v>
          </cell>
          <cell r="P156">
            <v>93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ENTIFICACAO"/>
      <sheetName val="CPU"/>
      <sheetName val="SERVICOS"/>
      <sheetName val="CONSUMO"/>
      <sheetName val="INSUMOS"/>
      <sheetName val="CMO"/>
      <sheetName val="CEQ"/>
      <sheetName val="CMAT"/>
      <sheetName val="CONTROLE"/>
      <sheetName val="TABELA"/>
      <sheetName val="ABC INSUMOS"/>
      <sheetName val="Módulo1"/>
      <sheetName val="Diálog1"/>
      <sheetName val="CPUs-SUDECAP-Final 2"/>
      <sheetName val="BM 01"/>
      <sheetName val="Mem 1º BM"/>
      <sheetName val="BM 02"/>
      <sheetName val="Mem 2º BM"/>
      <sheetName val="BM 03"/>
      <sheetName val="Mem 3º BM"/>
      <sheetName val="BM 04"/>
      <sheetName val="Mem 4º BM"/>
      <sheetName val="BM 05"/>
      <sheetName val="Mem 5º BM"/>
      <sheetName val="assemblies A _ 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TO"/>
      <sheetName val="Transp com"/>
      <sheetName val="Transp carro"/>
      <sheetName val="Transp esp"/>
      <sheetName val="CRONOGRAMA"/>
      <sheetName val="Gráfico"/>
      <sheetName val="MÃO DE OBRA"/>
      <sheetName val="EQP2"/>
      <sheetName val="02.200.00"/>
      <sheetName val="02.400.00"/>
      <sheetName val="02.530.01"/>
      <sheetName val="03.329.00"/>
      <sheetName val="03.370.00"/>
      <sheetName val="03.940.00"/>
      <sheetName val="04.000.00"/>
      <sheetName val="08.100.00"/>
      <sheetName val="08.101.01"/>
      <sheetName val="08.103.00"/>
      <sheetName val="08.109.00"/>
      <sheetName val="08.300.01"/>
      <sheetName val="08.301.02"/>
      <sheetName val="08.302.01"/>
      <sheetName val="08.302.02"/>
      <sheetName val="08.402.00"/>
      <sheetName val="08.404.00"/>
      <sheetName val="08.409.01"/>
      <sheetName val="08.500.00"/>
      <sheetName val="08.510.00"/>
      <sheetName val="08.900.00"/>
      <sheetName val="08.910.00"/>
      <sheetName val="09.002.00"/>
      <sheetName val="09.002.01"/>
      <sheetName val="09.002.03"/>
      <sheetName val="E.4.12"/>
      <sheetName val="01.200.00"/>
      <sheetName val="09.517.00"/>
      <sheetName val="09.517.02"/>
      <sheetName val="09.512.13"/>
      <sheetName val="09.512.14"/>
      <sheetName val="09.517.03"/>
      <sheetName val="Simulação"/>
      <sheetName val="Resumo"/>
      <sheetName val="EQUIPAMENTO"/>
      <sheetName val="MATERIAL"/>
    </sheetNames>
    <sheetDataSet>
      <sheetData sheetId="0">
        <row r="11">
          <cell r="A11" t="str">
            <v>02.200.00</v>
          </cell>
          <cell r="B11" t="str">
            <v>SOLO P/BASE DE REMENDO PROFUNDO</v>
          </cell>
          <cell r="D11">
            <v>1021.44</v>
          </cell>
          <cell r="E11" t="str">
            <v>m3</v>
          </cell>
          <cell r="F11">
            <v>1</v>
          </cell>
          <cell r="G11" t="str">
            <v>m3/m3</v>
          </cell>
          <cell r="H11">
            <v>1021.44</v>
          </cell>
          <cell r="I11">
            <v>3.4</v>
          </cell>
          <cell r="J11">
            <v>3472.9</v>
          </cell>
        </row>
        <row r="12">
          <cell r="A12" t="str">
            <v>02.400.00</v>
          </cell>
          <cell r="B12" t="str">
            <v>PINTURA DE LIGAÇÃO</v>
          </cell>
          <cell r="D12">
            <v>77824</v>
          </cell>
          <cell r="E12" t="str">
            <v>m2</v>
          </cell>
          <cell r="F12">
            <v>1</v>
          </cell>
          <cell r="G12" t="str">
            <v>m2/m2</v>
          </cell>
          <cell r="H12">
            <v>77824</v>
          </cell>
          <cell r="I12">
            <v>0.65</v>
          </cell>
          <cell r="J12">
            <v>50585.599999999999</v>
          </cell>
        </row>
        <row r="13">
          <cell r="A13" t="str">
            <v>02.530.01</v>
          </cell>
          <cell r="B13" t="str">
            <v>MISTURA BETUMINOSA USINADO A FRIO</v>
          </cell>
          <cell r="D13">
            <v>5970.5599999999995</v>
          </cell>
          <cell r="E13" t="str">
            <v>m3</v>
          </cell>
          <cell r="F13">
            <v>1</v>
          </cell>
          <cell r="G13" t="str">
            <v>m3/m3</v>
          </cell>
          <cell r="H13">
            <v>5970.5599999999995</v>
          </cell>
          <cell r="I13">
            <v>209.26</v>
          </cell>
          <cell r="J13">
            <v>1249399.3899999999</v>
          </cell>
        </row>
        <row r="14">
          <cell r="A14" t="str">
            <v>03.329.00</v>
          </cell>
          <cell r="B14" t="str">
            <v>CONCRETO DE CIMENTO PORTLAND</v>
          </cell>
          <cell r="D14">
            <v>300</v>
          </cell>
          <cell r="E14" t="str">
            <v>m</v>
          </cell>
          <cell r="F14">
            <v>5.5E-2</v>
          </cell>
          <cell r="G14" t="str">
            <v>m3/m</v>
          </cell>
          <cell r="H14">
            <v>16.5</v>
          </cell>
          <cell r="I14">
            <v>123.85000000000001</v>
          </cell>
          <cell r="J14">
            <v>2043.53</v>
          </cell>
        </row>
        <row r="15">
          <cell r="A15" t="str">
            <v>03.370.00</v>
          </cell>
          <cell r="B15" t="str">
            <v>FORMAS</v>
          </cell>
          <cell r="D15">
            <v>300</v>
          </cell>
          <cell r="E15" t="str">
            <v>m</v>
          </cell>
          <cell r="F15">
            <v>0.6</v>
          </cell>
          <cell r="G15" t="str">
            <v>m2/m</v>
          </cell>
          <cell r="H15">
            <v>180</v>
          </cell>
          <cell r="I15">
            <v>23.6</v>
          </cell>
          <cell r="J15">
            <v>4248</v>
          </cell>
        </row>
        <row r="16">
          <cell r="A16" t="str">
            <v>03.940.00</v>
          </cell>
          <cell r="B16" t="str">
            <v>REATERRO APILOADO</v>
          </cell>
          <cell r="D16">
            <v>300</v>
          </cell>
          <cell r="E16" t="str">
            <v>m</v>
          </cell>
          <cell r="F16">
            <v>7.4999999999999997E-3</v>
          </cell>
          <cell r="G16" t="str">
            <v>m3/m</v>
          </cell>
          <cell r="H16">
            <v>2.25</v>
          </cell>
          <cell r="I16">
            <v>3.95</v>
          </cell>
          <cell r="J16">
            <v>8.89</v>
          </cell>
        </row>
        <row r="17">
          <cell r="A17" t="str">
            <v>04.000.00</v>
          </cell>
          <cell r="B17" t="str">
            <v>ESCAVAÇÃO MANUAL</v>
          </cell>
          <cell r="D17">
            <v>300</v>
          </cell>
          <cell r="E17" t="str">
            <v>m</v>
          </cell>
          <cell r="F17">
            <v>0.11899999999999999</v>
          </cell>
          <cell r="G17" t="str">
            <v>m3/m</v>
          </cell>
          <cell r="H17">
            <v>35.700000000000003</v>
          </cell>
          <cell r="I17">
            <v>9.6199999999999992</v>
          </cell>
          <cell r="J17">
            <v>343.43</v>
          </cell>
        </row>
        <row r="18">
          <cell r="A18" t="str">
            <v>08.100.00</v>
          </cell>
          <cell r="B18" t="str">
            <v>TAPA BURACO</v>
          </cell>
          <cell r="D18">
            <v>608</v>
          </cell>
          <cell r="E18" t="str">
            <v>kmf</v>
          </cell>
          <cell r="F18">
            <v>6.2</v>
          </cell>
          <cell r="G18" t="str">
            <v>m3/kmf</v>
          </cell>
          <cell r="H18">
            <v>3769.6</v>
          </cell>
          <cell r="I18">
            <v>71.87</v>
          </cell>
          <cell r="J18">
            <v>270921.15000000002</v>
          </cell>
        </row>
        <row r="19">
          <cell r="A19" t="str">
            <v>08.101.01</v>
          </cell>
          <cell r="B19" t="str">
            <v>REMENDO PROFUNDO C/.DEM. MANUAL</v>
          </cell>
          <cell r="D19">
            <v>608</v>
          </cell>
          <cell r="E19" t="str">
            <v>kmf</v>
          </cell>
          <cell r="F19">
            <v>2.1</v>
          </cell>
          <cell r="G19" t="str">
            <v>m3/kmf</v>
          </cell>
          <cell r="H19">
            <v>1276.8</v>
          </cell>
          <cell r="I19">
            <v>76.97</v>
          </cell>
          <cell r="J19">
            <v>98275.3</v>
          </cell>
        </row>
        <row r="20">
          <cell r="A20" t="str">
            <v>08.103.00</v>
          </cell>
          <cell r="B20" t="str">
            <v>SELAGEM DE TRINCAS</v>
          </cell>
          <cell r="D20">
            <v>608</v>
          </cell>
          <cell r="E20" t="str">
            <v>kmf</v>
          </cell>
          <cell r="F20">
            <v>116</v>
          </cell>
          <cell r="G20" t="str">
            <v>l/kmf</v>
          </cell>
          <cell r="H20">
            <v>70528</v>
          </cell>
          <cell r="I20">
            <v>1.43</v>
          </cell>
          <cell r="J20">
            <v>100855.03999999999</v>
          </cell>
        </row>
        <row r="21">
          <cell r="A21" t="str">
            <v>08.109.00</v>
          </cell>
          <cell r="B21" t="str">
            <v>CORREÇÃO DE DEF.C/MIST.BET. A FRIO</v>
          </cell>
          <cell r="D21">
            <v>608</v>
          </cell>
          <cell r="E21" t="str">
            <v>kmf</v>
          </cell>
          <cell r="F21">
            <v>3.2</v>
          </cell>
          <cell r="G21" t="str">
            <v>m3/kmf</v>
          </cell>
          <cell r="H21">
            <v>1945.6</v>
          </cell>
          <cell r="I21">
            <v>21.65</v>
          </cell>
          <cell r="J21">
            <v>42122.239999999998</v>
          </cell>
        </row>
        <row r="22">
          <cell r="A22" t="str">
            <v>08.300.01</v>
          </cell>
          <cell r="B22" t="str">
            <v>LIMPEZA DE SARJETA E MEIO FIO</v>
          </cell>
          <cell r="D22">
            <v>558900</v>
          </cell>
          <cell r="E22" t="str">
            <v>m</v>
          </cell>
          <cell r="F22">
            <v>1</v>
          </cell>
          <cell r="G22" t="str">
            <v>m/m</v>
          </cell>
          <cell r="H22">
            <v>558900</v>
          </cell>
          <cell r="I22">
            <v>0.13</v>
          </cell>
          <cell r="J22">
            <v>72657</v>
          </cell>
        </row>
        <row r="23">
          <cell r="A23" t="str">
            <v>08.301.02</v>
          </cell>
          <cell r="B23" t="str">
            <v>LIMPEZA DE VALA DE DRENAGEM</v>
          </cell>
          <cell r="D23">
            <v>46000</v>
          </cell>
          <cell r="E23" t="str">
            <v>m</v>
          </cell>
          <cell r="F23">
            <v>0.5</v>
          </cell>
          <cell r="G23" t="str">
            <v>m/m</v>
          </cell>
          <cell r="H23">
            <v>23000</v>
          </cell>
          <cell r="I23">
            <v>0.77</v>
          </cell>
          <cell r="J23">
            <v>17710</v>
          </cell>
        </row>
        <row r="24">
          <cell r="A24" t="str">
            <v>08.302.01</v>
          </cell>
          <cell r="B24" t="str">
            <v>LIMPEZA DE BUEIRO</v>
          </cell>
          <cell r="D24">
            <v>480</v>
          </cell>
          <cell r="E24" t="str">
            <v>ud</v>
          </cell>
          <cell r="F24">
            <v>1</v>
          </cell>
          <cell r="G24" t="str">
            <v>m3/ud</v>
          </cell>
          <cell r="H24">
            <v>480</v>
          </cell>
          <cell r="I24">
            <v>4.26</v>
          </cell>
          <cell r="J24">
            <v>2044.8</v>
          </cell>
        </row>
        <row r="25">
          <cell r="A25" t="str">
            <v>08.302.02</v>
          </cell>
          <cell r="B25" t="str">
            <v>DESOBSTRUÇÃO DE BUEIRO</v>
          </cell>
          <cell r="D25">
            <v>480</v>
          </cell>
          <cell r="E25" t="str">
            <v>ud</v>
          </cell>
          <cell r="F25">
            <v>0.5</v>
          </cell>
          <cell r="G25" t="str">
            <v>m3/ud</v>
          </cell>
          <cell r="H25">
            <v>240</v>
          </cell>
          <cell r="I25">
            <v>12.38</v>
          </cell>
          <cell r="J25">
            <v>2971.2</v>
          </cell>
        </row>
        <row r="26">
          <cell r="A26" t="str">
            <v>08.402.00</v>
          </cell>
          <cell r="B26" t="str">
            <v>CAIAÇÃO(M. FIO/SARJ./GUARDA CORPO)</v>
          </cell>
          <cell r="D26">
            <v>559688.30000000005</v>
          </cell>
          <cell r="E26" t="str">
            <v>m</v>
          </cell>
          <cell r="F26">
            <v>0.69999998213291215</v>
          </cell>
          <cell r="G26" t="str">
            <v>m2/m</v>
          </cell>
          <cell r="H26">
            <v>391781.8</v>
          </cell>
          <cell r="I26">
            <v>0.68700000000000006</v>
          </cell>
          <cell r="J26">
            <v>269154.09999999998</v>
          </cell>
        </row>
        <row r="27">
          <cell r="A27" t="str">
            <v>08.404.00</v>
          </cell>
          <cell r="B27" t="str">
            <v>RECOMP. TOTAL DE CERCA DE CONCRETO</v>
          </cell>
          <cell r="D27">
            <v>608000</v>
          </cell>
          <cell r="E27" t="str">
            <v>m</v>
          </cell>
          <cell r="F27">
            <v>0.05</v>
          </cell>
          <cell r="G27" t="str">
            <v>m/m</v>
          </cell>
          <cell r="H27">
            <v>30400</v>
          </cell>
          <cell r="I27">
            <v>4.6100000000000003</v>
          </cell>
          <cell r="J27">
            <v>140144</v>
          </cell>
        </row>
        <row r="28">
          <cell r="A28" t="str">
            <v>08.409.01</v>
          </cell>
          <cell r="B28" t="str">
            <v>LIMPEZA DE PLACA DE SINALIZAÇÃO</v>
          </cell>
          <cell r="D28">
            <v>500</v>
          </cell>
          <cell r="E28" t="str">
            <v>m2</v>
          </cell>
          <cell r="F28">
            <v>1</v>
          </cell>
          <cell r="G28" t="str">
            <v>m2/m2</v>
          </cell>
          <cell r="H28">
            <v>500</v>
          </cell>
          <cell r="I28">
            <v>2.21</v>
          </cell>
          <cell r="J28">
            <v>1105</v>
          </cell>
        </row>
        <row r="29">
          <cell r="A29" t="str">
            <v>08.500.00</v>
          </cell>
          <cell r="B29" t="str">
            <v>RECOMPOSIÇÃO MANUAL DE ATERRO</v>
          </cell>
          <cell r="D29">
            <v>304</v>
          </cell>
          <cell r="E29" t="str">
            <v>km</v>
          </cell>
          <cell r="F29">
            <v>6.8</v>
          </cell>
          <cell r="G29" t="str">
            <v>m3/km</v>
          </cell>
          <cell r="H29">
            <v>2067.1999999999998</v>
          </cell>
          <cell r="I29">
            <v>17.55</v>
          </cell>
          <cell r="J29">
            <v>36279.360000000001</v>
          </cell>
        </row>
        <row r="30">
          <cell r="A30" t="str">
            <v>08.510.00</v>
          </cell>
          <cell r="B30" t="str">
            <v>REMOÇÃO MANUAL DE BARREIRA</v>
          </cell>
          <cell r="D30">
            <v>304</v>
          </cell>
          <cell r="E30" t="str">
            <v>km</v>
          </cell>
          <cell r="F30">
            <v>8.5</v>
          </cell>
          <cell r="G30" t="str">
            <v>m3/km</v>
          </cell>
          <cell r="H30">
            <v>2584</v>
          </cell>
          <cell r="I30">
            <v>9.86</v>
          </cell>
          <cell r="J30">
            <v>25478.240000000002</v>
          </cell>
        </row>
        <row r="31">
          <cell r="A31" t="str">
            <v>08.900.00</v>
          </cell>
          <cell r="B31" t="str">
            <v>ROÇADA MANUAL</v>
          </cell>
          <cell r="D31">
            <v>304</v>
          </cell>
          <cell r="E31" t="str">
            <v>km</v>
          </cell>
          <cell r="F31">
            <v>1</v>
          </cell>
          <cell r="G31" t="str">
            <v>ha/km</v>
          </cell>
          <cell r="H31">
            <v>304</v>
          </cell>
          <cell r="I31">
            <v>355</v>
          </cell>
          <cell r="J31">
            <v>107920</v>
          </cell>
        </row>
        <row r="32">
          <cell r="A32" t="str">
            <v>08.910.00</v>
          </cell>
          <cell r="B32" t="str">
            <v>CAPINA MANUAL</v>
          </cell>
          <cell r="D32">
            <v>444736</v>
          </cell>
          <cell r="E32" t="str">
            <v>m2</v>
          </cell>
          <cell r="F32">
            <v>1.6</v>
          </cell>
          <cell r="G32" t="str">
            <v>m2/m</v>
          </cell>
          <cell r="H32">
            <v>711577.59999999998</v>
          </cell>
          <cell r="I32">
            <v>0.13</v>
          </cell>
          <cell r="J32">
            <v>92505.09</v>
          </cell>
        </row>
        <row r="33">
          <cell r="A33" t="str">
            <v>09.002.00</v>
          </cell>
          <cell r="B33" t="str">
            <v>TRANSP. EM CAMINHÃO BASCUL. 5 M3 (8,8 T)</v>
          </cell>
          <cell r="G33" t="str">
            <v>t.km</v>
          </cell>
          <cell r="H33">
            <v>876870.11</v>
          </cell>
          <cell r="I33">
            <v>0.22</v>
          </cell>
          <cell r="J33">
            <v>192911.42</v>
          </cell>
        </row>
        <row r="34">
          <cell r="A34" t="str">
            <v>09.002.01</v>
          </cell>
          <cell r="B34" t="str">
            <v>TRANSP. CAMINHÃO  CARROCERIA DE 4T</v>
          </cell>
          <cell r="G34" t="str">
            <v>t.km</v>
          </cell>
          <cell r="H34">
            <v>54989.22</v>
          </cell>
          <cell r="I34">
            <v>0.46</v>
          </cell>
          <cell r="J34">
            <v>25295.040000000001</v>
          </cell>
        </row>
        <row r="35">
          <cell r="A35" t="str">
            <v>09.002.03</v>
          </cell>
          <cell r="B35" t="str">
            <v>TRANSP. ESPECIAL EM BASC. DE 4,0 M3</v>
          </cell>
          <cell r="G35" t="str">
            <v>t.km</v>
          </cell>
          <cell r="H35">
            <v>766092.03839999996</v>
          </cell>
          <cell r="I35">
            <v>0.35</v>
          </cell>
          <cell r="J35">
            <v>268132.21000000002</v>
          </cell>
        </row>
        <row r="36">
          <cell r="A36" t="str">
            <v>E.4.12</v>
          </cell>
          <cell r="B36" t="str">
            <v>AUTOMÓVEL SEDAN</v>
          </cell>
          <cell r="D36">
            <v>12</v>
          </cell>
          <cell r="E36" t="str">
            <v>mês</v>
          </cell>
          <cell r="F36">
            <v>1</v>
          </cell>
          <cell r="G36" t="str">
            <v>mês/mês</v>
          </cell>
          <cell r="H36">
            <v>12</v>
          </cell>
          <cell r="I36">
            <v>2189.5500000000002</v>
          </cell>
          <cell r="J36">
            <v>26274.6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dio_02_andares"/>
      <sheetName val="Cronograma"/>
      <sheetName val="Subtotais das categorias"/>
      <sheetName val="Grafico"/>
      <sheetName val="assemblies L _ Q"/>
      <sheetName val="Quadro Geral"/>
    </sheetNames>
    <sheetDataSet>
      <sheetData sheetId="0" refreshError="1">
        <row r="8">
          <cell r="A8" t="str">
            <v>CODIGO</v>
          </cell>
          <cell r="B8" t="str">
            <v>DESCRICAO</v>
          </cell>
          <cell r="C8" t="str">
            <v>UNIDADE</v>
          </cell>
          <cell r="D8" t="str">
            <v>QUANTIDADE</v>
          </cell>
          <cell r="E8" t="str">
            <v>PRECO</v>
          </cell>
          <cell r="F8" t="str">
            <v xml:space="preserve">PRECO </v>
          </cell>
        </row>
        <row r="9">
          <cell r="E9" t="str">
            <v>UNITARIO</v>
          </cell>
          <cell r="F9" t="str">
            <v>PARCIAL</v>
          </cell>
        </row>
        <row r="12">
          <cell r="A12" t="str">
            <v>01.001.150-0</v>
          </cell>
          <cell r="B12" t="str">
            <v>CONTROLE TECNOL. DE OBRAS EM CONCR. ARMADO, CONSID. COLETA,</v>
          </cell>
          <cell r="C12" t="str">
            <v>M3</v>
          </cell>
          <cell r="D12">
            <v>245.22800000000001</v>
          </cell>
          <cell r="E12">
            <v>3.86</v>
          </cell>
          <cell r="F12">
            <v>946.58</v>
          </cell>
        </row>
        <row r="13">
          <cell r="B13" t="str">
            <v>MOLDAGEM E CAPEAMENTO,TRANSP.ATE 50KM,MEDIDO P/ M3 DE CONCR.</v>
          </cell>
        </row>
        <row r="15">
          <cell r="A15" t="str">
            <v>01.001.161-0</v>
          </cell>
          <cell r="B15" t="str">
            <v>PONTO DE FULGOR CLEVELAND</v>
          </cell>
          <cell r="C15" t="str">
            <v>UN</v>
          </cell>
          <cell r="D15">
            <v>2</v>
          </cell>
          <cell r="E15">
            <v>24.29</v>
          </cell>
          <cell r="F15">
            <v>48.58</v>
          </cell>
        </row>
        <row r="18">
          <cell r="A18" t="str">
            <v>01.001.163-0</v>
          </cell>
          <cell r="B18" t="str">
            <v>VISCOSIDADE SSF, A CADA TEMPERATURA P/EMULSAO</v>
          </cell>
          <cell r="C18" t="str">
            <v>UN</v>
          </cell>
          <cell r="D18">
            <v>5</v>
          </cell>
          <cell r="E18">
            <v>35.619999999999997</v>
          </cell>
          <cell r="F18">
            <v>178.1</v>
          </cell>
        </row>
        <row r="21">
          <cell r="A21" t="str">
            <v>01.001.247-0</v>
          </cell>
          <cell r="B21" t="str">
            <v>CONTROLE TECNOL. DE OBRAS CONSID. APENAS CONTR. DAS ARMADURA</v>
          </cell>
          <cell r="C21" t="str">
            <v>T</v>
          </cell>
          <cell r="D21">
            <v>19.61824</v>
          </cell>
          <cell r="E21">
            <v>26.94</v>
          </cell>
          <cell r="F21">
            <v>528.51</v>
          </cell>
        </row>
        <row r="22">
          <cell r="B22" t="str">
            <v>S, TRANSP. ATE 50KM, ENSAIO DE DOBRAMENTO, P/TON. DE ACO</v>
          </cell>
        </row>
        <row r="24">
          <cell r="A24" t="str">
            <v>01.005.003-0</v>
          </cell>
          <cell r="B24" t="str">
            <v>PREPARO MANUAL DE TER., COMPREEND. ACERTO, RASPAGEM EVENTUAL</v>
          </cell>
          <cell r="C24" t="str">
            <v>M2</v>
          </cell>
          <cell r="D24">
            <v>5369.57</v>
          </cell>
          <cell r="E24">
            <v>1.96</v>
          </cell>
          <cell r="F24">
            <v>10524.35</v>
          </cell>
        </row>
        <row r="25">
          <cell r="B25" t="str">
            <v xml:space="preserve"> ATE 30CM DE PROF., INCL. COMPACT. MEC.</v>
          </cell>
        </row>
        <row r="27">
          <cell r="A27" t="str">
            <v>01.005.006-0</v>
          </cell>
          <cell r="B27" t="str">
            <v>ROCADO EM VEGETACAO RALA, C/EMPILHAMENTO LATERAL E QUEIMA DO</v>
          </cell>
          <cell r="C27" t="str">
            <v>M2</v>
          </cell>
          <cell r="D27">
            <v>1610.87</v>
          </cell>
          <cell r="E27">
            <v>0.05</v>
          </cell>
          <cell r="F27">
            <v>80.540000000000006</v>
          </cell>
        </row>
        <row r="28">
          <cell r="B28" t="str">
            <v>S RESIDUOS</v>
          </cell>
        </row>
        <row r="30">
          <cell r="A30" t="str">
            <v>01.018.002-0</v>
          </cell>
          <cell r="B30" t="str">
            <v>LOCACAO DE OBRA C/APARELHO TOPOGR. SOBRE CERCA DE MARCACAO</v>
          </cell>
          <cell r="C30" t="str">
            <v>M</v>
          </cell>
          <cell r="D30">
            <v>330.09</v>
          </cell>
          <cell r="E30">
            <v>4.25</v>
          </cell>
          <cell r="F30">
            <v>1402.88</v>
          </cell>
        </row>
        <row r="33">
          <cell r="A33" t="str">
            <v>01.090.000-0</v>
          </cell>
          <cell r="B33" t="str">
            <v>ADMINSTRACAO LOCAL DA OBRA</v>
          </cell>
          <cell r="C33" t="str">
            <v>%</v>
          </cell>
          <cell r="D33">
            <v>100</v>
          </cell>
          <cell r="E33">
            <v>461.26</v>
          </cell>
          <cell r="F33">
            <v>46126</v>
          </cell>
        </row>
        <row r="36">
          <cell r="A36" t="str">
            <v>02.004.002-1</v>
          </cell>
          <cell r="B36" t="str">
            <v>BARRACAO DE OBRA EM CHAPA COMPENSADA PLASTIF., EXCL.LIGACAO</v>
          </cell>
          <cell r="C36" t="str">
            <v>M2</v>
          </cell>
          <cell r="D36">
            <v>60</v>
          </cell>
          <cell r="E36">
            <v>89.74</v>
          </cell>
          <cell r="F36">
            <v>5384.4</v>
          </cell>
        </row>
        <row r="37">
          <cell r="B37" t="str">
            <v>PROVISORIA,INCL.INSTAL.,REAPROVEITADO 5 VEZES (PROJETO 2005)</v>
          </cell>
        </row>
        <row r="39">
          <cell r="A39" t="str">
            <v>02.010.001-0</v>
          </cell>
          <cell r="B39" t="str">
            <v>GALPAO ABERTO P/OFICINA E DEPOSITO DE CANTEIRO DE OBRAS, EM</v>
          </cell>
          <cell r="C39" t="str">
            <v>M2</v>
          </cell>
          <cell r="D39">
            <v>120</v>
          </cell>
          <cell r="E39">
            <v>55.43</v>
          </cell>
          <cell r="F39">
            <v>6651.6</v>
          </cell>
        </row>
        <row r="40">
          <cell r="B40" t="str">
            <v>MAD. DE LEI</v>
          </cell>
        </row>
        <row r="42">
          <cell r="A42" t="str">
            <v>02.015.001-0</v>
          </cell>
          <cell r="B42" t="str">
            <v>INSTALACAO E LIGACAO PROVISORIAS DE AGUA E ESGOTO</v>
          </cell>
          <cell r="C42" t="str">
            <v>UN</v>
          </cell>
          <cell r="D42">
            <v>1</v>
          </cell>
          <cell r="E42">
            <v>691.77</v>
          </cell>
          <cell r="F42">
            <v>691.77</v>
          </cell>
        </row>
        <row r="45">
          <cell r="A45" t="str">
            <v>02.016.003-0</v>
          </cell>
          <cell r="B45" t="str">
            <v>ENTRADA DE SERV. AEREA, EM ALTA TENSAO, P/ 30KVA</v>
          </cell>
          <cell r="C45" t="str">
            <v>UN</v>
          </cell>
          <cell r="D45">
            <v>2</v>
          </cell>
          <cell r="E45">
            <v>2614.04</v>
          </cell>
          <cell r="F45">
            <v>5228.08</v>
          </cell>
        </row>
        <row r="48">
          <cell r="A48" t="str">
            <v>02.020.001-0</v>
          </cell>
          <cell r="B48" t="str">
            <v>PLACA DE IDENTIFICACAO DE OBRA PUBL., INCL. PINT. E SUPORTE</v>
          </cell>
          <cell r="C48" t="str">
            <v>M2</v>
          </cell>
          <cell r="D48">
            <v>18</v>
          </cell>
          <cell r="E48">
            <v>78.94</v>
          </cell>
          <cell r="F48">
            <v>1420.92</v>
          </cell>
        </row>
        <row r="49">
          <cell r="B49" t="str">
            <v>DE MAD.</v>
          </cell>
        </row>
        <row r="51">
          <cell r="A51" t="str">
            <v>03.001.001-1</v>
          </cell>
          <cell r="B51" t="str">
            <v>ESCAVACAO MANUAL DE VALA/CAVA EM MAT. DE 1ªCAT., AREIA, ARGI</v>
          </cell>
          <cell r="C51" t="str">
            <v>M3</v>
          </cell>
          <cell r="D51">
            <v>148.31</v>
          </cell>
          <cell r="E51">
            <v>10.8</v>
          </cell>
          <cell r="F51">
            <v>1601.74</v>
          </cell>
        </row>
        <row r="52">
          <cell r="B52" t="str">
            <v>LA OU PICARRA, ATE 1,50M DE PROF.</v>
          </cell>
        </row>
        <row r="54">
          <cell r="A54" t="str">
            <v>03.011.015-1</v>
          </cell>
          <cell r="B54" t="str">
            <v>REATERRO DE VALA/CAVA UTILIZ. VIBRO COMPACTADOR PORTATIL</v>
          </cell>
          <cell r="C54" t="str">
            <v>M3</v>
          </cell>
          <cell r="D54">
            <v>49</v>
          </cell>
          <cell r="E54">
            <v>4.32</v>
          </cell>
          <cell r="F54">
            <v>211.68</v>
          </cell>
        </row>
        <row r="57">
          <cell r="A57" t="str">
            <v>03.015.010-0</v>
          </cell>
          <cell r="B57" t="str">
            <v>REATERRO DE VALA/CAVA C/PO-DE-PEDRA</v>
          </cell>
          <cell r="C57" t="str">
            <v>M3</v>
          </cell>
          <cell r="D57">
            <v>256</v>
          </cell>
          <cell r="E57">
            <v>26.27</v>
          </cell>
          <cell r="F57">
            <v>6725.12</v>
          </cell>
        </row>
        <row r="60">
          <cell r="A60" t="str">
            <v>03.016.015-1</v>
          </cell>
          <cell r="B60" t="str">
            <v>ESCAVACAO MEC. DE VALA NAO ESCORADA, EM MAT. DE 1ªCAT. ATE 1</v>
          </cell>
          <cell r="C60" t="str">
            <v>M3</v>
          </cell>
          <cell r="D60">
            <v>311</v>
          </cell>
          <cell r="E60">
            <v>2.02</v>
          </cell>
          <cell r="F60">
            <v>628.22</v>
          </cell>
        </row>
        <row r="61">
          <cell r="B61" t="str">
            <v>,50M DE PROF., C/RETRO-ESCAVADEIRA</v>
          </cell>
        </row>
        <row r="63">
          <cell r="A63" t="str">
            <v>04.005.125-0</v>
          </cell>
          <cell r="B63" t="str">
            <v>TRANSPORTE DE QUALQUER NATUR. C/VELOC. MEDIA DE 20KM/H EM CA</v>
          </cell>
          <cell r="C63" t="str">
            <v>T X KM</v>
          </cell>
          <cell r="D63">
            <v>101886.6</v>
          </cell>
          <cell r="E63">
            <v>0.45</v>
          </cell>
          <cell r="F63">
            <v>45848.97</v>
          </cell>
        </row>
        <row r="64">
          <cell r="B64" t="str">
            <v>MINHAO BASCUL. CAPAC. UTIL DE 8T</v>
          </cell>
        </row>
        <row r="66">
          <cell r="A66" t="str">
            <v>04.006.008-1</v>
          </cell>
          <cell r="B66" t="str">
            <v>CARGA MANUAL E DESCARGA MEC. DE MAT. A GRANEL EM CAMINHÃO BA</v>
          </cell>
          <cell r="C66" t="str">
            <v>T</v>
          </cell>
          <cell r="D66">
            <v>15.83</v>
          </cell>
          <cell r="E66">
            <v>7.13</v>
          </cell>
          <cell r="F66">
            <v>112.86</v>
          </cell>
        </row>
        <row r="67">
          <cell r="B67" t="str">
            <v>SCULANTE. CAPAC. UTIL DE 8T, EMPREGANDO 2 SERVENTES NA CARGA</v>
          </cell>
        </row>
        <row r="69">
          <cell r="A69" t="str">
            <v>04.010.045-0</v>
          </cell>
          <cell r="B69" t="str">
            <v>CARGA E DESC. MEC. DE MAT. A GRANEL, C/CAMINHAO BASCUL. CAPA</v>
          </cell>
          <cell r="C69" t="str">
            <v>T</v>
          </cell>
          <cell r="D69">
            <v>3327.39</v>
          </cell>
          <cell r="E69">
            <v>0.24</v>
          </cell>
          <cell r="F69">
            <v>798.57</v>
          </cell>
        </row>
        <row r="70">
          <cell r="B70" t="str">
            <v>C. UTIL DE 8T</v>
          </cell>
        </row>
        <row r="72">
          <cell r="A72" t="str">
            <v>04.011.051-1</v>
          </cell>
          <cell r="B72" t="str">
            <v>CARGA E DESC. MEC. C/PA-CARREGADEIRA CAPAC. DE 1,50M3 E CAMI</v>
          </cell>
          <cell r="C72" t="str">
            <v>T</v>
          </cell>
          <cell r="D72">
            <v>53</v>
          </cell>
          <cell r="E72">
            <v>2.86</v>
          </cell>
          <cell r="F72">
            <v>151.58000000000001</v>
          </cell>
        </row>
        <row r="73">
          <cell r="B73" t="str">
            <v>NHAO BASCUL. CAPAC. UTIL DE 8T, CARGA DE 50T P/DIA DE 8:00H</v>
          </cell>
        </row>
        <row r="75">
          <cell r="A75" t="str">
            <v>04.020.122-0</v>
          </cell>
          <cell r="B75" t="str">
            <v>TRANSPORTE DE ANDAIME TUBULAR</v>
          </cell>
          <cell r="C75" t="str">
            <v>M2XKM</v>
          </cell>
          <cell r="D75">
            <v>8650</v>
          </cell>
          <cell r="E75">
            <v>0.02</v>
          </cell>
          <cell r="F75">
            <v>173</v>
          </cell>
        </row>
        <row r="78">
          <cell r="A78" t="str">
            <v>04.021.010-0</v>
          </cell>
          <cell r="B78" t="str">
            <v>CARGA E DESC. MANUAL DE ANDAIME TUBULAR</v>
          </cell>
          <cell r="C78" t="str">
            <v>M2</v>
          </cell>
          <cell r="D78">
            <v>358</v>
          </cell>
          <cell r="E78">
            <v>0.16</v>
          </cell>
          <cell r="F78">
            <v>57.28</v>
          </cell>
        </row>
        <row r="81">
          <cell r="A81" t="str">
            <v>04.025.215-0</v>
          </cell>
          <cell r="B81" t="str">
            <v>TRANSPORTE ATE 25KM, MONT. E DESMONT. DE BATE-ESTACAS TIPO F</v>
          </cell>
          <cell r="C81" t="str">
            <v>UN</v>
          </cell>
          <cell r="D81">
            <v>1</v>
          </cell>
          <cell r="E81">
            <v>7781.64</v>
          </cell>
          <cell r="F81">
            <v>7781.64</v>
          </cell>
        </row>
        <row r="82">
          <cell r="B82" t="str">
            <v>RANKI (MAQ. XIII), C/MARTELO PESANDO 1,5T</v>
          </cell>
        </row>
        <row r="84">
          <cell r="A84" t="str">
            <v>05.001.002-1</v>
          </cell>
          <cell r="B84" t="str">
            <v>DEMOLICAO MANUAL DE CONCR. ARMADO, COMPREEND. PILARES, VIGAS</v>
          </cell>
          <cell r="C84" t="str">
            <v>M3</v>
          </cell>
          <cell r="D84">
            <v>9.0399999999999991</v>
          </cell>
          <cell r="E84">
            <v>147</v>
          </cell>
          <cell r="F84">
            <v>1328.88</v>
          </cell>
        </row>
        <row r="85">
          <cell r="B85" t="str">
            <v xml:space="preserve"> E LAJES</v>
          </cell>
        </row>
        <row r="87">
          <cell r="A87" t="str">
            <v>05.001.003-0</v>
          </cell>
          <cell r="B87" t="str">
            <v>DEMOLICAO MANUAL DE ALVEN. DE TIJ. FURADOS</v>
          </cell>
          <cell r="C87" t="str">
            <v>M3</v>
          </cell>
          <cell r="D87">
            <v>14.1</v>
          </cell>
          <cell r="E87">
            <v>39.21</v>
          </cell>
          <cell r="F87">
            <v>552.86</v>
          </cell>
        </row>
        <row r="90">
          <cell r="A90" t="str">
            <v>05.001.018-0</v>
          </cell>
          <cell r="B90" t="str">
            <v>DEMOLICAO MANUAL DE PISO CIMENTADO E DA RESPECTIVA BASE DE C</v>
          </cell>
          <cell r="C90" t="str">
            <v>M2</v>
          </cell>
          <cell r="D90">
            <v>47</v>
          </cell>
          <cell r="E90">
            <v>2.16</v>
          </cell>
          <cell r="F90">
            <v>101.52</v>
          </cell>
        </row>
        <row r="91">
          <cell r="B91" t="str">
            <v>ONCR. OU PASSEIO DE CONCR.</v>
          </cell>
        </row>
        <row r="93">
          <cell r="A93" t="str">
            <v>05.001.134-0</v>
          </cell>
          <cell r="B93" t="str">
            <v>ARRANCAMENTO DE PORTAS, JANELAS E CAIXILHOS DE AR CONDICIONA</v>
          </cell>
          <cell r="C93" t="str">
            <v>UN</v>
          </cell>
          <cell r="D93">
            <v>3</v>
          </cell>
          <cell r="E93">
            <v>4.38</v>
          </cell>
          <cell r="F93">
            <v>13.14</v>
          </cell>
        </row>
        <row r="94">
          <cell r="B94" t="str">
            <v>DO OU OUTROS</v>
          </cell>
        </row>
        <row r="96">
          <cell r="A96" t="str">
            <v>05.001.144-0</v>
          </cell>
          <cell r="B96" t="str">
            <v>ARRANCAMENTO DE APARELHOS DE ILUMINACAO</v>
          </cell>
          <cell r="C96" t="str">
            <v>UN</v>
          </cell>
          <cell r="D96">
            <v>3</v>
          </cell>
          <cell r="E96">
            <v>1.18</v>
          </cell>
          <cell r="F96">
            <v>3.54</v>
          </cell>
        </row>
        <row r="99">
          <cell r="A99" t="str">
            <v>05.001.350-0</v>
          </cell>
          <cell r="B99" t="str">
            <v>LIMPEZA DE VIDROS, FEITA NOS DOIS LADOS, CONTADO UM LADO</v>
          </cell>
          <cell r="C99" t="str">
            <v>M2</v>
          </cell>
          <cell r="D99">
            <v>155.80000000000001</v>
          </cell>
          <cell r="E99">
            <v>2.14</v>
          </cell>
          <cell r="F99">
            <v>333.41</v>
          </cell>
        </row>
        <row r="102">
          <cell r="A102" t="str">
            <v>05.001.370-0</v>
          </cell>
          <cell r="B102" t="str">
            <v>LIMPEZA DE APARELHOS SANIT.</v>
          </cell>
          <cell r="C102" t="str">
            <v>UN</v>
          </cell>
          <cell r="D102">
            <v>18</v>
          </cell>
          <cell r="E102">
            <v>1.97</v>
          </cell>
          <cell r="F102">
            <v>35.46</v>
          </cell>
        </row>
        <row r="105">
          <cell r="A105" t="str">
            <v>05.001.375-0</v>
          </cell>
          <cell r="B105" t="str">
            <v>LIMPEZA DE METAIS</v>
          </cell>
          <cell r="C105" t="str">
            <v>UN</v>
          </cell>
          <cell r="D105">
            <v>22</v>
          </cell>
          <cell r="E105">
            <v>0.59</v>
          </cell>
          <cell r="F105">
            <v>12.98</v>
          </cell>
        </row>
        <row r="108">
          <cell r="A108" t="str">
            <v>05.001.380-0</v>
          </cell>
          <cell r="B108" t="str">
            <v>LIMPEZA DE PEITORIL</v>
          </cell>
          <cell r="C108" t="str">
            <v>M</v>
          </cell>
          <cell r="D108">
            <v>23</v>
          </cell>
          <cell r="E108">
            <v>0.88</v>
          </cell>
          <cell r="F108">
            <v>20.239999999999998</v>
          </cell>
        </row>
        <row r="111">
          <cell r="A111" t="str">
            <v>05.001.385-0</v>
          </cell>
          <cell r="B111" t="str">
            <v>LIMPEZA DE PAREDE REVEST. DE CERAM. OU AZUL.</v>
          </cell>
          <cell r="C111" t="str">
            <v>M2</v>
          </cell>
          <cell r="D111">
            <v>1280</v>
          </cell>
          <cell r="E111">
            <v>1.23</v>
          </cell>
          <cell r="F111">
            <v>1574.4</v>
          </cell>
        </row>
        <row r="114">
          <cell r="A114" t="str">
            <v>05.001.391-0</v>
          </cell>
          <cell r="B114" t="str">
            <v>LIMPEZA EM PAREDE REVEST. C/MARM. OU GRAN.</v>
          </cell>
          <cell r="C114" t="str">
            <v>M2</v>
          </cell>
          <cell r="D114">
            <v>10</v>
          </cell>
          <cell r="E114">
            <v>1.97</v>
          </cell>
          <cell r="F114">
            <v>19.7</v>
          </cell>
        </row>
        <row r="117">
          <cell r="A117" t="str">
            <v>05.002.009-1</v>
          </cell>
          <cell r="B117" t="str">
            <v>DEMOLICAO C/EQUIP. DE AR COMPR., DE PAVIMENT. DE CONCR. SIMP</v>
          </cell>
          <cell r="C117" t="str">
            <v>M2</v>
          </cell>
          <cell r="D117">
            <v>1073.9100000000001</v>
          </cell>
          <cell r="E117">
            <v>15.53</v>
          </cell>
          <cell r="F117">
            <v>16677.82</v>
          </cell>
        </row>
        <row r="118">
          <cell r="B118" t="str">
            <v>LES, C/ 15CM DE ESP.</v>
          </cell>
        </row>
        <row r="120">
          <cell r="A120" t="str">
            <v>05.005.006-1</v>
          </cell>
          <cell r="B120" t="str">
            <v>ANDAIME DE TABUADO SOBRE CAVAL. (INCL. ESTES), EM PINHO DE 1</v>
          </cell>
          <cell r="C120" t="str">
            <v>M2</v>
          </cell>
          <cell r="D120">
            <v>1036</v>
          </cell>
          <cell r="E120">
            <v>4.3600000000000003</v>
          </cell>
          <cell r="F120">
            <v>4516.96</v>
          </cell>
        </row>
        <row r="121">
          <cell r="B121" t="str">
            <v>ª, C/APROVEIT. DA MAD. 10 VEZES, INCL. MOV.</v>
          </cell>
        </row>
        <row r="123">
          <cell r="A123" t="str">
            <v>05.005.007-0</v>
          </cell>
          <cell r="B123" t="str">
            <v>ANDAIME DE TABUADO SOBRE CAVAL.(INCL. ESTES), EM PINHO DE 1ª</v>
          </cell>
          <cell r="C123" t="str">
            <v>M2</v>
          </cell>
          <cell r="D123">
            <v>990.27</v>
          </cell>
          <cell r="E123">
            <v>3.44</v>
          </cell>
          <cell r="F123">
            <v>3406.52</v>
          </cell>
        </row>
        <row r="124">
          <cell r="B124" t="str">
            <v>,C/APROVEIT.DA MAD. 20 VEZES,INCL.MOV. P/PE DIREITO DE 4,00M</v>
          </cell>
        </row>
        <row r="126">
          <cell r="A126" t="str">
            <v>05.005.012-1</v>
          </cell>
          <cell r="B126" t="str">
            <v>PLATAFORMA OU PASSARELA DE PINHO DE 1ª, C/APROVEIT. DA MAD.</v>
          </cell>
          <cell r="C126" t="str">
            <v>M2</v>
          </cell>
          <cell r="D126">
            <v>73</v>
          </cell>
          <cell r="E126">
            <v>0.76</v>
          </cell>
          <cell r="F126">
            <v>55.48</v>
          </cell>
        </row>
        <row r="127">
          <cell r="B127" t="str">
            <v>20 VEZES, EXCL. ANDAIME OU OUTRO SUPORTE E MOV.</v>
          </cell>
        </row>
        <row r="129">
          <cell r="A129" t="str">
            <v>05.006.001-1</v>
          </cell>
          <cell r="B129" t="str">
            <v>ALUGUEL DE ANDAIME TUBULAR CONSID. A PROJECAO VERT.</v>
          </cell>
          <cell r="C129" t="str">
            <v>M2XMES</v>
          </cell>
          <cell r="D129">
            <v>105</v>
          </cell>
          <cell r="E129">
            <v>2.7</v>
          </cell>
          <cell r="F129">
            <v>283.5</v>
          </cell>
        </row>
        <row r="132">
          <cell r="A132" t="str">
            <v>05.008.001-0</v>
          </cell>
          <cell r="B132" t="str">
            <v>MONTAGEM E DESMONT. DE ANDAIME TUBULAR, CONSID. A AREA VERT.</v>
          </cell>
          <cell r="C132" t="str">
            <v>M2</v>
          </cell>
          <cell r="D132">
            <v>358</v>
          </cell>
          <cell r="E132">
            <v>1.23</v>
          </cell>
          <cell r="F132">
            <v>440.34</v>
          </cell>
        </row>
        <row r="133">
          <cell r="B133" t="str">
            <v xml:space="preserve"> RECOBERTA</v>
          </cell>
        </row>
        <row r="135">
          <cell r="A135" t="str">
            <v>05.020.020-0</v>
          </cell>
          <cell r="B135" t="str">
            <v>SINALIZACAO HORIZ. MEC. C/TINTA A BASE DE RESINA ACRILICA, E</v>
          </cell>
          <cell r="C135" t="str">
            <v>M2</v>
          </cell>
          <cell r="D135">
            <v>60</v>
          </cell>
          <cell r="E135">
            <v>8.02</v>
          </cell>
          <cell r="F135">
            <v>481.2</v>
          </cell>
        </row>
        <row r="136">
          <cell r="B136" t="str">
            <v>M VIAS URBANAS</v>
          </cell>
        </row>
        <row r="138">
          <cell r="A138" t="str">
            <v>05.055.010-0</v>
          </cell>
          <cell r="B138" t="str">
            <v>LETRA DE ACO INOX Nº22, C/ 20CM DE ALT.</v>
          </cell>
          <cell r="C138" t="str">
            <v>UN</v>
          </cell>
          <cell r="D138">
            <v>8</v>
          </cell>
          <cell r="E138">
            <v>27.25</v>
          </cell>
          <cell r="F138">
            <v>218</v>
          </cell>
        </row>
        <row r="141">
          <cell r="A141" t="str">
            <v>06.003.053-0</v>
          </cell>
          <cell r="B141" t="str">
            <v>TUBO DE CONCR. SIMPLES, CLASSE C-1, P/AGUAS PLUVIAIS, DIAM.</v>
          </cell>
          <cell r="C141" t="str">
            <v>M</v>
          </cell>
          <cell r="D141">
            <v>261</v>
          </cell>
          <cell r="E141">
            <v>16.04</v>
          </cell>
          <cell r="F141">
            <v>4186.4399999999996</v>
          </cell>
        </row>
        <row r="142">
          <cell r="B142" t="str">
            <v>DE 300MM. FORN. E ASSENT.</v>
          </cell>
        </row>
        <row r="144">
          <cell r="A144" t="str">
            <v>06.012.001-0</v>
          </cell>
          <cell r="B144" t="str">
            <v>CAIXA DE AREIA DE CONCR. ARMADO DE 1,00 X 1,00 X 1,80M, P/CO</v>
          </cell>
          <cell r="C144" t="str">
            <v>UN</v>
          </cell>
          <cell r="D144">
            <v>1</v>
          </cell>
          <cell r="E144">
            <v>619.76</v>
          </cell>
          <cell r="F144">
            <v>619.76</v>
          </cell>
        </row>
        <row r="145">
          <cell r="B145" t="str">
            <v>LETOR DE AGUAS PLUVIAIS, DIAM. DE 0,40M</v>
          </cell>
        </row>
        <row r="147">
          <cell r="A147" t="str">
            <v>06.014.102-0</v>
          </cell>
          <cell r="B147" t="str">
            <v>CAIXA DE RALO EM ALVEN. DE TIJ. MACICO, DE 0,30 X 0,90 X 0,9</v>
          </cell>
          <cell r="C147" t="str">
            <v>UN</v>
          </cell>
          <cell r="D147">
            <v>22</v>
          </cell>
          <cell r="E147">
            <v>418.51</v>
          </cell>
          <cell r="F147">
            <v>9207.2199999999993</v>
          </cell>
        </row>
        <row r="148">
          <cell r="B148" t="str">
            <v>0M, P/AGUAS PLUVIAIS, C/BOCA DE LOBO DE FºFº</v>
          </cell>
        </row>
        <row r="150">
          <cell r="A150" t="str">
            <v>06.016.009-0</v>
          </cell>
          <cell r="B150" t="str">
            <v>TAMPAO COMPLETO DE FºFº, P/CX. DE INSPECAO OU SEMELHANTE, C/</v>
          </cell>
          <cell r="C150" t="str">
            <v>UN</v>
          </cell>
          <cell r="D150">
            <v>9</v>
          </cell>
          <cell r="E150">
            <v>33.799999999999997</v>
          </cell>
          <cell r="F150">
            <v>304.2</v>
          </cell>
        </row>
        <row r="151">
          <cell r="B151" t="str">
            <v xml:space="preserve"> 25KG</v>
          </cell>
        </row>
        <row r="153">
          <cell r="A153" t="str">
            <v>06.016.040-0</v>
          </cell>
          <cell r="B153" t="str">
            <v>TAMPAO COMPLETO DE FºFº, ARTICULADO, DIAM. DE 0,60M, PADRAO</v>
          </cell>
          <cell r="C153" t="str">
            <v>UN</v>
          </cell>
          <cell r="D153">
            <v>16</v>
          </cell>
          <cell r="E153">
            <v>55.3</v>
          </cell>
          <cell r="F153">
            <v>884.8</v>
          </cell>
        </row>
        <row r="154">
          <cell r="B154" t="str">
            <v>RIOLUZ, TIPO LEVE</v>
          </cell>
        </row>
        <row r="156">
          <cell r="A156" t="str">
            <v>06.069.010-0</v>
          </cell>
          <cell r="B156" t="str">
            <v>CONSTRUCAO DE LINHA SIMPLES DE DUTO ESPIRAL FLEXIVEL, SINGEL</v>
          </cell>
          <cell r="C156" t="str">
            <v>M</v>
          </cell>
          <cell r="D156">
            <v>410</v>
          </cell>
          <cell r="E156">
            <v>5.1100000000000003</v>
          </cell>
          <cell r="F156">
            <v>2095.1</v>
          </cell>
        </row>
        <row r="157">
          <cell r="B157" t="str">
            <v>O, P/PROT. DE CONDUTORES, DIAM. DE 50MM, C/FIO GUIA</v>
          </cell>
        </row>
        <row r="159">
          <cell r="A159" t="str">
            <v>06.088.010-0</v>
          </cell>
          <cell r="B159" t="str">
            <v>EMBASAMENTO DE TUBUL., FEITO COM PO DE PEDRA</v>
          </cell>
          <cell r="C159" t="str">
            <v>M3</v>
          </cell>
          <cell r="D159">
            <v>29.81</v>
          </cell>
          <cell r="E159">
            <v>32.83</v>
          </cell>
          <cell r="F159">
            <v>978.66</v>
          </cell>
        </row>
        <row r="162">
          <cell r="A162" t="str">
            <v>06.272.002-0</v>
          </cell>
          <cell r="B162" t="str">
            <v>TUBO PVC P/ESGOTO SANIT., DIAM. NOMINAL 100MM</v>
          </cell>
          <cell r="C162" t="str">
            <v>M</v>
          </cell>
          <cell r="D162">
            <v>14</v>
          </cell>
          <cell r="E162">
            <v>4.58</v>
          </cell>
          <cell r="F162">
            <v>64.12</v>
          </cell>
        </row>
        <row r="165">
          <cell r="A165" t="str">
            <v>06.272.003-0</v>
          </cell>
          <cell r="B165" t="str">
            <v>TUBO PVC P/ESGOTO SANIT., DIAM. NOMINAL 150MM</v>
          </cell>
          <cell r="C165" t="str">
            <v>M</v>
          </cell>
          <cell r="D165">
            <v>64</v>
          </cell>
          <cell r="E165">
            <v>9.41</v>
          </cell>
          <cell r="F165">
            <v>602.24</v>
          </cell>
        </row>
        <row r="168">
          <cell r="A168" t="str">
            <v>08.001.003-0</v>
          </cell>
          <cell r="B168" t="str">
            <v>BASE DE BRITA CORRIDA</v>
          </cell>
          <cell r="C168" t="str">
            <v>M3</v>
          </cell>
          <cell r="D168">
            <v>631.66999999999996</v>
          </cell>
          <cell r="E168">
            <v>24.36</v>
          </cell>
          <cell r="F168">
            <v>15387.48</v>
          </cell>
        </row>
        <row r="171">
          <cell r="A171" t="str">
            <v>08.012.001-0</v>
          </cell>
          <cell r="B171" t="str">
            <v>LEVANTAMENTO E REASSENTAM. DE MEIO-FIO</v>
          </cell>
          <cell r="C171" t="str">
            <v>M</v>
          </cell>
          <cell r="D171">
            <v>11.11</v>
          </cell>
          <cell r="E171">
            <v>10.38</v>
          </cell>
          <cell r="F171">
            <v>115.32</v>
          </cell>
        </row>
        <row r="174">
          <cell r="A174" t="str">
            <v>08.015.003-0</v>
          </cell>
          <cell r="B174" t="str">
            <v>REVESTIMENTO DO TIPO "TRATAMENTO SUPERFICIAL BETUMINOSO DUPL</v>
          </cell>
          <cell r="C174" t="str">
            <v>M2</v>
          </cell>
          <cell r="D174">
            <v>4211.16</v>
          </cell>
          <cell r="E174">
            <v>2.93</v>
          </cell>
          <cell r="F174">
            <v>12338.69</v>
          </cell>
        </row>
        <row r="175">
          <cell r="B175" t="str">
            <v>O"</v>
          </cell>
        </row>
        <row r="177">
          <cell r="A177" t="str">
            <v>08.026.001-0</v>
          </cell>
          <cell r="B177" t="str">
            <v>IMPRIMACAO DE BASE DE PAVIMENT.</v>
          </cell>
          <cell r="C177" t="str">
            <v>M2</v>
          </cell>
          <cell r="D177">
            <v>4211.16</v>
          </cell>
          <cell r="E177">
            <v>1.23</v>
          </cell>
          <cell r="F177">
            <v>5179.72</v>
          </cell>
        </row>
        <row r="180">
          <cell r="A180" t="str">
            <v>08.027.001-0</v>
          </cell>
          <cell r="B180" t="str">
            <v>MEIO-FIO RETO DE CONCR. SIMPLES, 15MPA, MOLD. NO LOCAL, C/ 0</v>
          </cell>
          <cell r="C180" t="str">
            <v>M</v>
          </cell>
          <cell r="D180">
            <v>864</v>
          </cell>
          <cell r="E180">
            <v>21.67</v>
          </cell>
          <cell r="F180">
            <v>18722.88</v>
          </cell>
        </row>
        <row r="181">
          <cell r="B181" t="str">
            <v>,15M DE BASE E 0,45M DE ALT., REJUNT. C/CIM. E AREIA 1:3,5</v>
          </cell>
        </row>
        <row r="183">
          <cell r="A183" t="str">
            <v>08.035.001-0</v>
          </cell>
          <cell r="B183" t="str">
            <v>CAMADA DE BLOQUEIO (COLCHAO) DE PO-DE-PEDRA, ESPALHADO E COM</v>
          </cell>
          <cell r="C183" t="str">
            <v>M3</v>
          </cell>
          <cell r="D183">
            <v>631.66999999999996</v>
          </cell>
          <cell r="E183">
            <v>20.100000000000001</v>
          </cell>
          <cell r="F183">
            <v>12696.56</v>
          </cell>
        </row>
        <row r="184">
          <cell r="B184" t="str">
            <v>PRIMIDO MECANICAMENTE</v>
          </cell>
        </row>
        <row r="186">
          <cell r="A186" t="str">
            <v>09.002.001-0</v>
          </cell>
          <cell r="B186" t="str">
            <v>PLANTIO DE ARVORE ISOLADA, ATE 2,00M DE ALT., DE QUALQUER ES</v>
          </cell>
          <cell r="C186" t="str">
            <v>UN</v>
          </cell>
          <cell r="D186">
            <v>19</v>
          </cell>
          <cell r="E186">
            <v>8.94</v>
          </cell>
          <cell r="F186">
            <v>169.86</v>
          </cell>
        </row>
        <row r="187">
          <cell r="B187" t="str">
            <v>PECIE, EM LOGRADOURO PUBL.</v>
          </cell>
        </row>
        <row r="189">
          <cell r="A189" t="str">
            <v>09.003.006-0</v>
          </cell>
          <cell r="B189" t="str">
            <v>ARVORE EM TORNO DE 2,00M DE ALT., TIPO AMENDOEIRA OU CASTANH</v>
          </cell>
          <cell r="C189" t="str">
            <v>UN</v>
          </cell>
          <cell r="D189">
            <v>19</v>
          </cell>
          <cell r="E189">
            <v>8.5</v>
          </cell>
          <cell r="F189">
            <v>161.5</v>
          </cell>
        </row>
        <row r="190">
          <cell r="B190" t="str">
            <v>EIRA, CONSID. APENAS O FORN.</v>
          </cell>
        </row>
        <row r="192">
          <cell r="A192" t="str">
            <v>09.004.002-0</v>
          </cell>
          <cell r="B192" t="str">
            <v>PROTETOR DE FERRO, PINTADO A OLEO, P/ARVORE</v>
          </cell>
          <cell r="C192" t="str">
            <v>UN</v>
          </cell>
          <cell r="D192">
            <v>19</v>
          </cell>
          <cell r="E192">
            <v>45.12</v>
          </cell>
          <cell r="F192">
            <v>857.28</v>
          </cell>
        </row>
        <row r="195">
          <cell r="A195" t="str">
            <v>09.006.003-0</v>
          </cell>
          <cell r="B195" t="str">
            <v>ENCHIMENTO DE CAVAS, SENDO 1/3 C/TERRA PRETA VEGETAL</v>
          </cell>
          <cell r="C195" t="str">
            <v>M3</v>
          </cell>
          <cell r="D195">
            <v>6.08</v>
          </cell>
          <cell r="E195">
            <v>12.24</v>
          </cell>
          <cell r="F195">
            <v>74.41</v>
          </cell>
        </row>
        <row r="198">
          <cell r="A198" t="str">
            <v>09.010.001-0</v>
          </cell>
          <cell r="B198" t="str">
            <v>CORDOES DE CONCR. SIMPLES, C/SECAO DE 10 X 25CM, MOLD. NO LO</v>
          </cell>
          <cell r="C198" t="str">
            <v>M</v>
          </cell>
          <cell r="D198">
            <v>76</v>
          </cell>
          <cell r="E198">
            <v>9.9499999999999993</v>
          </cell>
          <cell r="F198">
            <v>756.2</v>
          </cell>
        </row>
        <row r="199">
          <cell r="B199" t="str">
            <v>CAL</v>
          </cell>
        </row>
        <row r="201">
          <cell r="A201" t="str">
            <v>10.004.135-0</v>
          </cell>
          <cell r="B201" t="str">
            <v>ESTACAS PRE-FABRICADAS DE CONCR. P/CARGA DE TRAB. DE COMPR.</v>
          </cell>
          <cell r="C201" t="str">
            <v>M</v>
          </cell>
          <cell r="D201">
            <v>12</v>
          </cell>
          <cell r="E201">
            <v>25.52</v>
          </cell>
          <cell r="F201">
            <v>306.24</v>
          </cell>
        </row>
        <row r="202">
          <cell r="B202" t="str">
            <v>AXIAL DE ATE 350KN (35TF)</v>
          </cell>
        </row>
        <row r="204">
          <cell r="A204" t="str">
            <v>10.004.175-0</v>
          </cell>
          <cell r="B204" t="str">
            <v>ESTACAS PRE-FABRICADAS DE CONCR. P/CARGA DE TRAB. DE COMPR.</v>
          </cell>
          <cell r="C204" t="str">
            <v>M</v>
          </cell>
          <cell r="D204">
            <v>132</v>
          </cell>
          <cell r="E204">
            <v>92.29</v>
          </cell>
          <cell r="F204">
            <v>12182.28</v>
          </cell>
        </row>
        <row r="205">
          <cell r="B205" t="str">
            <v>AXIAL DE ATE 1700KN (170TF)</v>
          </cell>
        </row>
        <row r="207">
          <cell r="A207" t="str">
            <v>10.004.205-0</v>
          </cell>
          <cell r="B207" t="str">
            <v>CRAVACAO DE ESTACAS PRE-FABRICADAS DE CONCR. P/CARGA DE TRAB</v>
          </cell>
          <cell r="C207" t="str">
            <v>M</v>
          </cell>
          <cell r="D207">
            <v>12</v>
          </cell>
          <cell r="E207">
            <v>10.8</v>
          </cell>
          <cell r="F207">
            <v>129.6</v>
          </cell>
        </row>
        <row r="208">
          <cell r="B208" t="str">
            <v>. DE COMPR. AXIAL DE ATE 350KN (35TF)</v>
          </cell>
        </row>
        <row r="210">
          <cell r="A210" t="str">
            <v>10.004.235-0</v>
          </cell>
          <cell r="B210" t="str">
            <v>CRAVACAO DE ESTACAS PRE-FABRICADAS DE CONCR. P/CARGA DE TRAB</v>
          </cell>
          <cell r="C210" t="str">
            <v>M</v>
          </cell>
          <cell r="D210">
            <v>132</v>
          </cell>
          <cell r="E210">
            <v>36.85</v>
          </cell>
          <cell r="F210">
            <v>4864.2</v>
          </cell>
        </row>
        <row r="211">
          <cell r="B211" t="str">
            <v>. DE COMPR. AXIAL DE ATE 1700KN (170TF)</v>
          </cell>
        </row>
        <row r="213">
          <cell r="A213" t="str">
            <v>10.004.265-0</v>
          </cell>
          <cell r="B213" t="str">
            <v>EMENDA MET. EM ESTACAS PRE-FABRICADAS P/CARGA DE TRAB. DE CO</v>
          </cell>
          <cell r="C213" t="str">
            <v>UN</v>
          </cell>
          <cell r="D213">
            <v>4</v>
          </cell>
          <cell r="E213">
            <v>15</v>
          </cell>
          <cell r="F213">
            <v>60</v>
          </cell>
        </row>
        <row r="214">
          <cell r="B214" t="str">
            <v>MPR. AXIAL DE ATE 350KN (35TF)</v>
          </cell>
        </row>
        <row r="216">
          <cell r="A216" t="str">
            <v>10.004.295-0</v>
          </cell>
          <cell r="B216" t="str">
            <v>EMENDA MET. EM ESTACAS PRE-FABRICADAS P/CARGA DE TRAB. DE CO</v>
          </cell>
          <cell r="C216" t="str">
            <v>UN</v>
          </cell>
          <cell r="D216">
            <v>22</v>
          </cell>
          <cell r="E216">
            <v>33.83</v>
          </cell>
          <cell r="F216">
            <v>744.26</v>
          </cell>
        </row>
        <row r="217">
          <cell r="B217" t="str">
            <v>MPR. AXIAL DE ATE 1700KN (170TF)</v>
          </cell>
        </row>
        <row r="219">
          <cell r="A219" t="str">
            <v>10.012.001-0</v>
          </cell>
          <cell r="B219" t="str">
            <v>ARRASAMENTO DE ESTACA DE CONCR. P/CARGA DE TRAB. DE COMPR. A</v>
          </cell>
          <cell r="C219" t="str">
            <v>UN</v>
          </cell>
          <cell r="D219">
            <v>11</v>
          </cell>
          <cell r="E219">
            <v>32.159999999999997</v>
          </cell>
          <cell r="F219">
            <v>353.76</v>
          </cell>
        </row>
        <row r="220">
          <cell r="B220" t="str">
            <v>XIAL DE ATE 600KN</v>
          </cell>
        </row>
        <row r="222">
          <cell r="A222" t="str">
            <v>11.001.020-1</v>
          </cell>
          <cell r="B222" t="str">
            <v>CONCRETO P/CAMADA PREPARATORIA, C/ 180KG DE CIM. P/M3 DE CON</v>
          </cell>
          <cell r="C222" t="str">
            <v>M3</v>
          </cell>
          <cell r="D222">
            <v>7.3</v>
          </cell>
          <cell r="E222">
            <v>73.59</v>
          </cell>
          <cell r="F222">
            <v>537.20000000000005</v>
          </cell>
        </row>
        <row r="223">
          <cell r="B223" t="str">
            <v>CR., COMPREEND. APENAS O FORN. DOS MAT., INCL. 5% DE PERDAS</v>
          </cell>
        </row>
        <row r="225">
          <cell r="A225" t="str">
            <v>11.002.013-1</v>
          </cell>
          <cell r="B225" t="str">
            <v>PREPARO DE CONCR., EM 1 BETONEIRA DE 320 L, PRODUCAO APROX.</v>
          </cell>
          <cell r="C225" t="str">
            <v>M3</v>
          </cell>
          <cell r="D225">
            <v>7.3</v>
          </cell>
          <cell r="E225">
            <v>15.43</v>
          </cell>
          <cell r="F225">
            <v>112.63</v>
          </cell>
        </row>
        <row r="226">
          <cell r="B226" t="str">
            <v>DE 2,00M3/H, EXCL. FORN. DOS MAT.</v>
          </cell>
        </row>
        <row r="228">
          <cell r="A228" t="str">
            <v>11.002.035-1</v>
          </cell>
          <cell r="B228" t="str">
            <v>LANCAMENTO DE CONCR. EM PECAS S/ARMADURA, INCL. SOMENTE TRAN</v>
          </cell>
          <cell r="C228" t="str">
            <v>M3</v>
          </cell>
          <cell r="D228">
            <v>7.3</v>
          </cell>
          <cell r="E228">
            <v>13.91</v>
          </cell>
          <cell r="F228">
            <v>101.54</v>
          </cell>
        </row>
        <row r="229">
          <cell r="B229" t="str">
            <v>SP. HORIZ., PRODUCAO APROX. DE 2,00M3/H</v>
          </cell>
        </row>
        <row r="231">
          <cell r="A231" t="str">
            <v>11.003.001-1</v>
          </cell>
          <cell r="B231" t="str">
            <v>CONCRETO SIMPLES, P/UMA RESISTENCIA A COMPRES. DE 10MPA, INC</v>
          </cell>
          <cell r="C231" t="str">
            <v>M3</v>
          </cell>
          <cell r="D231">
            <v>34</v>
          </cell>
          <cell r="E231">
            <v>124.66</v>
          </cell>
          <cell r="F231">
            <v>4238.4399999999996</v>
          </cell>
        </row>
        <row r="232">
          <cell r="B232" t="str">
            <v>L. MAT. E TRANSP. NA HORIZ. E NA VERT.</v>
          </cell>
        </row>
        <row r="234">
          <cell r="A234" t="str">
            <v>11.003.002-0</v>
          </cell>
          <cell r="B234" t="str">
            <v>CONCRETO P/PECAS ARMADAS, P/UMA RESISTENCIA A COMPRES. DE 15</v>
          </cell>
          <cell r="C234" t="str">
            <v>M3</v>
          </cell>
          <cell r="D234">
            <v>6</v>
          </cell>
          <cell r="E234">
            <v>135.4</v>
          </cell>
          <cell r="F234">
            <v>812.4</v>
          </cell>
        </row>
        <row r="235">
          <cell r="B235" t="str">
            <v>MPA, INCL. MAT., CONFECCAO E TRANSP. HORIZ. E VERT.</v>
          </cell>
        </row>
        <row r="237">
          <cell r="A237" t="str">
            <v>11.003.003-1</v>
          </cell>
          <cell r="B237" t="str">
            <v>CONCRETO P/PECAS ARMADAS, P/UMA RESISTENCIA A COMPRES. DE 20</v>
          </cell>
          <cell r="C237" t="str">
            <v>M3</v>
          </cell>
          <cell r="D237">
            <v>41</v>
          </cell>
          <cell r="E237">
            <v>144.77000000000001</v>
          </cell>
          <cell r="F237">
            <v>5935.57</v>
          </cell>
        </row>
        <row r="238">
          <cell r="B238" t="str">
            <v>MPA, INCL. MAT., CONFECCAO E TRANSP. HORIZ. E VERT.</v>
          </cell>
        </row>
        <row r="240">
          <cell r="A240" t="str">
            <v>11.004.021-1</v>
          </cell>
          <cell r="B240" t="str">
            <v>FORMA DE MAD. P/MOLDAGEM DE PECAS DE CONCR. ARMADO C/PARAMEN</v>
          </cell>
          <cell r="C240" t="str">
            <v>M2</v>
          </cell>
          <cell r="D240">
            <v>324</v>
          </cell>
          <cell r="E240">
            <v>13.04</v>
          </cell>
          <cell r="F240">
            <v>4224.96</v>
          </cell>
        </row>
        <row r="241">
          <cell r="B241" t="str">
            <v>TOS PLANOS, SERVINDO A MAD. 2 VEZES,EM TABUAS DE PINHO DE 3ª</v>
          </cell>
        </row>
        <row r="243">
          <cell r="A243" t="str">
            <v>11.004.035-1</v>
          </cell>
          <cell r="B243" t="str">
            <v>ESCORAMENTO DE FORMA ATE 3,30M DE PE DIREITO, C/PINHO DE 3ª,</v>
          </cell>
          <cell r="C243" t="str">
            <v>M3</v>
          </cell>
          <cell r="D243">
            <v>16</v>
          </cell>
          <cell r="E243">
            <v>2.12</v>
          </cell>
          <cell r="F243">
            <v>33.92</v>
          </cell>
        </row>
        <row r="244">
          <cell r="B244" t="str">
            <v xml:space="preserve"> TABUAS EMPREGADAS 3 VEZES, PRUMOS 4 VEZES</v>
          </cell>
        </row>
        <row r="246">
          <cell r="A246" t="str">
            <v>11.004.065-0</v>
          </cell>
          <cell r="B246" t="str">
            <v>ESCORAMENTO DE FORMAS DE PARAMENTOS VERTICAIS(MURO DE ARRIMO</v>
          </cell>
          <cell r="C246" t="str">
            <v>M2</v>
          </cell>
          <cell r="D246">
            <v>252</v>
          </cell>
          <cell r="E246">
            <v>7.05</v>
          </cell>
          <cell r="F246">
            <v>1776.6</v>
          </cell>
        </row>
        <row r="247">
          <cell r="B247" t="str">
            <v>OU SEMEHANTE)ATE 1,5M, C/30% DE APROVEIT., INCL. RETIRADA</v>
          </cell>
        </row>
        <row r="249">
          <cell r="A249" t="str">
            <v>11.004.070-1</v>
          </cell>
          <cell r="B249" t="str">
            <v>ESCORAMENTO DE FORMA DE PARAMENTO VERT., P/ALT. DE 1,50 A 5,</v>
          </cell>
          <cell r="C249" t="str">
            <v>M2</v>
          </cell>
          <cell r="D249">
            <v>72</v>
          </cell>
          <cell r="E249">
            <v>7.89</v>
          </cell>
          <cell r="F249">
            <v>568.08000000000004</v>
          </cell>
        </row>
        <row r="250">
          <cell r="B250" t="str">
            <v>00M, C/APROVEIT. DA MAD. 2 VEZES</v>
          </cell>
        </row>
        <row r="252">
          <cell r="A252" t="str">
            <v>11.009.014-1</v>
          </cell>
          <cell r="B252" t="str">
            <v>BARRA DE ACO CA-50, C/SALIENCIA, DIAM. DE 8 A 12,5MM, DESTI</v>
          </cell>
          <cell r="C252" t="str">
            <v>KG</v>
          </cell>
          <cell r="D252">
            <v>3660</v>
          </cell>
          <cell r="E252">
            <v>1.07</v>
          </cell>
          <cell r="F252">
            <v>3916.2</v>
          </cell>
        </row>
        <row r="253">
          <cell r="B253" t="str">
            <v>NADA A ARMADURA DE CONCR. ARMADO</v>
          </cell>
        </row>
        <row r="255">
          <cell r="A255" t="str">
            <v>11.009.015-1</v>
          </cell>
          <cell r="B255" t="str">
            <v>BARRA DE ACO CA-50B, C/SALIENCIA, DIAM. ACIMA DE 12,5MM, DES</v>
          </cell>
          <cell r="C255" t="str">
            <v>KG</v>
          </cell>
          <cell r="D255">
            <v>1160</v>
          </cell>
          <cell r="E255">
            <v>1.03</v>
          </cell>
          <cell r="F255">
            <v>1194.8</v>
          </cell>
        </row>
        <row r="256">
          <cell r="B256" t="str">
            <v>TINADA A ARMADURA DE CONCR. ARMADO</v>
          </cell>
        </row>
        <row r="258">
          <cell r="A258" t="str">
            <v>11.011.030-1</v>
          </cell>
          <cell r="B258" t="str">
            <v>CORTE, DOBRAGEM, MONT. E COLOC. DE FERRAG. NA FORMA, ACO CA-</v>
          </cell>
          <cell r="C258" t="str">
            <v>KG</v>
          </cell>
          <cell r="D258">
            <v>3660</v>
          </cell>
          <cell r="E258">
            <v>0.77</v>
          </cell>
          <cell r="F258">
            <v>2818.2</v>
          </cell>
        </row>
        <row r="259">
          <cell r="B259" t="str">
            <v>50B OU CA-50A, EM BARRA REDONDA C/DIAM. DE 8 A 12,5MM</v>
          </cell>
        </row>
        <row r="261">
          <cell r="A261" t="str">
            <v>11.011.031-1</v>
          </cell>
          <cell r="B261" t="str">
            <v>CORTE, DOBRAGEM, MONT. E COLOC. DE FERRAG. NA FORMA, ACO CA-</v>
          </cell>
          <cell r="C261" t="str">
            <v>KG</v>
          </cell>
          <cell r="D261">
            <v>1160</v>
          </cell>
          <cell r="E261">
            <v>0.66</v>
          </cell>
          <cell r="F261">
            <v>765.6</v>
          </cell>
        </row>
        <row r="262">
          <cell r="B262" t="str">
            <v>50B OU CA-50A, EM BARRA REDONDA C/DIAM. ACIMA DE 12,5MM</v>
          </cell>
        </row>
        <row r="264">
          <cell r="A264" t="str">
            <v>11.011.040-0</v>
          </cell>
          <cell r="B264" t="str">
            <v>CORTE, MONTAGEM E COLOC. DE TELAS DE ACO CA-60, CRUZADAS E S</v>
          </cell>
          <cell r="C264" t="str">
            <v>KG</v>
          </cell>
          <cell r="D264">
            <v>769.28</v>
          </cell>
          <cell r="E264">
            <v>0.37</v>
          </cell>
          <cell r="F264">
            <v>284.63</v>
          </cell>
        </row>
        <row r="265">
          <cell r="B265" t="str">
            <v>OLDADAS ENTRE SI, EM PECAS DE CONCR.</v>
          </cell>
        </row>
        <row r="267">
          <cell r="A267" t="str">
            <v>11.016.001-0</v>
          </cell>
          <cell r="B267" t="str">
            <v>ESTRUTURA METALICA PARA GALPOES, EM PORTICOS DE PERFIS DE ACO</v>
          </cell>
          <cell r="C267" t="str">
            <v>KG</v>
          </cell>
          <cell r="D267">
            <v>30000</v>
          </cell>
          <cell r="E267">
            <v>3.2</v>
          </cell>
          <cell r="F267">
            <v>96000</v>
          </cell>
        </row>
        <row r="268">
          <cell r="B268" t="str">
            <v>VAO DE 12M. FORNECIMENTO E MONTAGEM</v>
          </cell>
        </row>
        <row r="270">
          <cell r="A270" t="str">
            <v>11.023.001-0</v>
          </cell>
          <cell r="B270" t="str">
            <v>TELA FORMADA P/BARRAS DE ACO CA-60, FORMANDO MALHA QUADRADA</v>
          </cell>
          <cell r="C270" t="str">
            <v>KG</v>
          </cell>
          <cell r="D270">
            <v>769.28</v>
          </cell>
          <cell r="E270">
            <v>1.81</v>
          </cell>
          <cell r="F270">
            <v>1392.39</v>
          </cell>
        </row>
        <row r="271">
          <cell r="B271" t="str">
            <v>C/DIAM. DE 3,4MM E ESPACAMENTO ENTRE ELES DE 15 X 15CM</v>
          </cell>
        </row>
        <row r="273">
          <cell r="A273" t="str">
            <v>11.023.002-0</v>
          </cell>
          <cell r="B273" t="str">
            <v>TELA FORMADA P/BARRAS DE ACO CA-60, FORMANDO MALHA QUADRADA</v>
          </cell>
          <cell r="C273" t="str">
            <v>KG</v>
          </cell>
          <cell r="D273">
            <v>331</v>
          </cell>
          <cell r="E273">
            <v>1.96</v>
          </cell>
          <cell r="F273">
            <v>648.76</v>
          </cell>
        </row>
        <row r="274">
          <cell r="B274" t="str">
            <v>C/DIAM. DE 4,2MM E ESPACAMENTO ENTRE ELES DE 15 X 15CM</v>
          </cell>
        </row>
        <row r="276">
          <cell r="A276" t="str">
            <v>11.999.001-0</v>
          </cell>
          <cell r="B276" t="str">
            <v>PRE-LAJES EM PAINEIS AUTO PORTANTES DE CONCRETO PROTENDIDO</v>
          </cell>
          <cell r="C276" t="str">
            <v>M2</v>
          </cell>
          <cell r="D276">
            <v>295</v>
          </cell>
          <cell r="E276">
            <v>18.89</v>
          </cell>
          <cell r="F276">
            <v>5572.55</v>
          </cell>
        </row>
        <row r="277">
          <cell r="B277" t="str">
            <v>INCLUSIVE MONTAGEM E O FORNECIMENTO DE TODOS OS MATERIAIS.</v>
          </cell>
        </row>
        <row r="279">
          <cell r="A279" t="str">
            <v>12.005.010-0</v>
          </cell>
          <cell r="B279" t="str">
            <v>ALVENARIA DE BL. DE CONCR. (10 X 20 X 40)CM, EM PAREDES DE 1</v>
          </cell>
          <cell r="C279" t="str">
            <v>M2</v>
          </cell>
          <cell r="D279">
            <v>47</v>
          </cell>
          <cell r="E279">
            <v>11.93</v>
          </cell>
          <cell r="F279">
            <v>560.71</v>
          </cell>
        </row>
        <row r="280">
          <cell r="B280" t="str">
            <v>0CM, DE SUPERF. CORRIDA, ATE 3,00M DE ALT.</v>
          </cell>
        </row>
        <row r="282">
          <cell r="A282" t="str">
            <v>12.005.015-0</v>
          </cell>
          <cell r="B282" t="str">
            <v>ALVENARIA DE BL. DE CONCR. (10 X 20 X 40)CM, EM PAREDES DE 1</v>
          </cell>
          <cell r="C282" t="str">
            <v>M2</v>
          </cell>
          <cell r="D282">
            <v>646</v>
          </cell>
          <cell r="E282">
            <v>13.41</v>
          </cell>
          <cell r="F282">
            <v>8662.86</v>
          </cell>
        </row>
        <row r="283">
          <cell r="B283" t="str">
            <v>0CM, C/VAOS OU ARESTAS, ATE 3,00M DE ALT.</v>
          </cell>
        </row>
        <row r="285">
          <cell r="A285" t="str">
            <v>12.008.015-0</v>
          </cell>
          <cell r="B285" t="str">
            <v>PAREDE DE BL. VAZADOS (COBOGO), EM PLACAS DE CONCR. (50 X 50</v>
          </cell>
          <cell r="C285" t="str">
            <v>M2</v>
          </cell>
          <cell r="D285">
            <v>260</v>
          </cell>
          <cell r="E285">
            <v>37.21</v>
          </cell>
          <cell r="F285">
            <v>9674.6</v>
          </cell>
        </row>
        <row r="286">
          <cell r="B286" t="str">
            <v xml:space="preserve"> X 5)CM, FUROS QUADRADOS</v>
          </cell>
        </row>
        <row r="288">
          <cell r="A288" t="str">
            <v>12.012.001-0</v>
          </cell>
          <cell r="B288" t="str">
            <v>PAREDE DIVISORIA EM PAINEL CEGO, DE CHAPA DE FIBRA DE MAD.,</v>
          </cell>
          <cell r="C288" t="str">
            <v>M2</v>
          </cell>
          <cell r="D288">
            <v>65</v>
          </cell>
          <cell r="E288">
            <v>99.37</v>
          </cell>
          <cell r="F288">
            <v>6459.05</v>
          </cell>
        </row>
        <row r="289">
          <cell r="B289" t="str">
            <v>DE 12MM DE ESP.</v>
          </cell>
        </row>
        <row r="291">
          <cell r="A291" t="str">
            <v>13.001.010-1</v>
          </cell>
          <cell r="B291" t="str">
            <v>CHAPISCO DE SUPERF. DE CONCR. OU ALVEN., C/ARG. DE CIM. E AR</v>
          </cell>
          <cell r="C291" t="str">
            <v>M2</v>
          </cell>
          <cell r="D291">
            <v>1280</v>
          </cell>
          <cell r="E291">
            <v>2.2200000000000002</v>
          </cell>
          <cell r="F291">
            <v>2841.6</v>
          </cell>
        </row>
        <row r="292">
          <cell r="B292" t="str">
            <v>EIA 1:3 ESP. 9MM</v>
          </cell>
        </row>
        <row r="294">
          <cell r="A294" t="str">
            <v>13.001.025-1</v>
          </cell>
          <cell r="B294" t="str">
            <v>EMBOCO C/ARG. DE CIM. E AREIA 1:3, ESP. 1,5CM, INCL. CHAPISC</v>
          </cell>
          <cell r="C294" t="str">
            <v>M2</v>
          </cell>
          <cell r="D294">
            <v>47</v>
          </cell>
          <cell r="E294">
            <v>7.3</v>
          </cell>
          <cell r="F294">
            <v>343.1</v>
          </cell>
        </row>
        <row r="295">
          <cell r="B295" t="str">
            <v>O DE CIM. E AREIA 1:3, ESP. 9MM</v>
          </cell>
        </row>
        <row r="297">
          <cell r="A297" t="str">
            <v>13.026.020-0</v>
          </cell>
          <cell r="B297" t="str">
            <v>REVESTIMENTO DE AZUL. DE COR, 15 X 15CM EXTRA</v>
          </cell>
          <cell r="C297" t="str">
            <v>M2</v>
          </cell>
          <cell r="D297">
            <v>1327</v>
          </cell>
          <cell r="E297">
            <v>26.78</v>
          </cell>
          <cell r="F297">
            <v>35537.06</v>
          </cell>
        </row>
        <row r="300">
          <cell r="A300" t="str">
            <v>13.045.045-0</v>
          </cell>
          <cell r="B300" t="str">
            <v>PEITORIL DE MARM. BRANCO, ESP. 2CM, EM 2 TIRAS SOMANDO 20CM,</v>
          </cell>
          <cell r="C300" t="str">
            <v>M</v>
          </cell>
          <cell r="D300">
            <v>23</v>
          </cell>
          <cell r="E300">
            <v>16.45</v>
          </cell>
          <cell r="F300">
            <v>378.35</v>
          </cell>
        </row>
        <row r="301">
          <cell r="B301" t="str">
            <v xml:space="preserve"> SUPERPOSTAS, C/ 2 POLIMENTOS, ASSENT. C/ARG. E NATA DE CIM.</v>
          </cell>
        </row>
        <row r="303">
          <cell r="A303" t="str">
            <v>13.190.015-0</v>
          </cell>
          <cell r="B303" t="str">
            <v>FORRO TIPO ACUSTICO EM PLACAS DE 12MM DE ESP., APLICADO SOBR</v>
          </cell>
          <cell r="C303" t="str">
            <v>M2</v>
          </cell>
          <cell r="D303">
            <v>598</v>
          </cell>
          <cell r="E303">
            <v>24</v>
          </cell>
          <cell r="F303">
            <v>14352</v>
          </cell>
        </row>
        <row r="304">
          <cell r="B304" t="str">
            <v>E PERFIS MET. E PRESO AO TETO P/TIRANTES DE ARAME</v>
          </cell>
        </row>
        <row r="306">
          <cell r="A306" t="str">
            <v>13.301.080-1</v>
          </cell>
          <cell r="B306" t="str">
            <v>PISO CIMENTADO, ESP. 1,5CM, C/ARG. DE CIM. E AREIA 1:3, ALIS</v>
          </cell>
          <cell r="C306" t="str">
            <v>M2</v>
          </cell>
          <cell r="D306">
            <v>20</v>
          </cell>
          <cell r="E306">
            <v>7.69</v>
          </cell>
          <cell r="F306">
            <v>153.80000000000001</v>
          </cell>
        </row>
        <row r="307">
          <cell r="B307" t="str">
            <v>. A COLHER SOBRE BASE EXIST.</v>
          </cell>
        </row>
        <row r="309">
          <cell r="A309" t="str">
            <v>13.365.060-0</v>
          </cell>
          <cell r="B309" t="str">
            <v>CAPA DE DEGRAU DE GRAN. PRETO, C/ 3 X 28CM, C/ 1 POLIMENTO,</v>
          </cell>
          <cell r="C309" t="str">
            <v>M</v>
          </cell>
          <cell r="D309">
            <v>10</v>
          </cell>
          <cell r="E309">
            <v>49.49</v>
          </cell>
          <cell r="F309">
            <v>494.9</v>
          </cell>
        </row>
        <row r="310">
          <cell r="B310" t="str">
            <v>ASSENT. C/ARG. E REJUNT. C/CIM. E COR.</v>
          </cell>
        </row>
        <row r="312">
          <cell r="A312" t="str">
            <v>13.370.015-0</v>
          </cell>
          <cell r="B312" t="str">
            <v>PATIO DE CONCR.,ESP.DE 10CM, TRACO 1:2:3, EM QUADROS DE 1,50</v>
          </cell>
          <cell r="C312" t="str">
            <v>M2</v>
          </cell>
          <cell r="D312">
            <v>836.17</v>
          </cell>
          <cell r="E312">
            <v>15.09</v>
          </cell>
          <cell r="F312">
            <v>12617.8</v>
          </cell>
        </row>
        <row r="313">
          <cell r="B313" t="str">
            <v xml:space="preserve"> X 1,50M, C/SARRAFOS DE PINHO INCORPORADOS,EXCL.PREP.DO TER.</v>
          </cell>
        </row>
        <row r="315">
          <cell r="A315" t="str">
            <v>13.385.002-0</v>
          </cell>
          <cell r="B315" t="str">
            <v>PISO DE ALTA RESISTENCIA, MONOLITICO, EM ARG. DE CIM. E AGRE</v>
          </cell>
          <cell r="C315" t="str">
            <v>M2</v>
          </cell>
          <cell r="D315">
            <v>598</v>
          </cell>
          <cell r="E315">
            <v>32.42</v>
          </cell>
          <cell r="F315">
            <v>19387.16</v>
          </cell>
        </row>
        <row r="316">
          <cell r="B316" t="str">
            <v>G. MINERAL, ESP. DE 0,8CM COR PRETA, 3 POLIMENTOS, INCL.BASE</v>
          </cell>
        </row>
        <row r="318">
          <cell r="A318" t="str">
            <v>13.385.006-0</v>
          </cell>
          <cell r="B318" t="str">
            <v>RODAPE EM ARG. DE CIM. E AGREG. MINERAL, C/ 10CM DE ALT., CO</v>
          </cell>
          <cell r="C318" t="str">
            <v>M</v>
          </cell>
          <cell r="D318">
            <v>321</v>
          </cell>
          <cell r="E318">
            <v>10.85</v>
          </cell>
          <cell r="F318">
            <v>3482.85</v>
          </cell>
        </row>
        <row r="319">
          <cell r="B319" t="str">
            <v>R PRETA, 3 POLIMENTOS, JUNTO AO PISO EM MEIA CANA</v>
          </cell>
        </row>
        <row r="321">
          <cell r="A321" t="str">
            <v>14.002.136-0</v>
          </cell>
          <cell r="B321" t="str">
            <v>GRADE DE FERRO P/PROT. DE JANELA OU APARELHO DE AR CONDICION</v>
          </cell>
          <cell r="C321" t="str">
            <v>M2</v>
          </cell>
          <cell r="D321">
            <v>1</v>
          </cell>
          <cell r="E321">
            <v>112.52</v>
          </cell>
          <cell r="F321">
            <v>112.52</v>
          </cell>
        </row>
        <row r="322">
          <cell r="B322" t="str">
            <v>ADO, FORMADA P/BARRAS QUADRADAS DE 3/8"</v>
          </cell>
        </row>
        <row r="324">
          <cell r="A324" t="str">
            <v>14.002.165-0</v>
          </cell>
          <cell r="B324" t="str">
            <v>ESCADA DE MARINHEIRO, C/LARG. DE 0,40CM; EXEC. EM BARRA DE 1</v>
          </cell>
          <cell r="C324" t="str">
            <v>M</v>
          </cell>
          <cell r="D324">
            <v>3.4</v>
          </cell>
          <cell r="E324">
            <v>78.02</v>
          </cell>
          <cell r="F324">
            <v>265.26</v>
          </cell>
        </row>
        <row r="325">
          <cell r="B325" t="str">
            <v>.1/2" X 1/4", DEGRAUS EM FERRO REDONDO DE 5/8"</v>
          </cell>
        </row>
        <row r="327">
          <cell r="A327" t="str">
            <v>14.002.171-0</v>
          </cell>
          <cell r="B327" t="str">
            <v>PORTINHOLA P/ALCAPAO, CISTERNA OU CX. D'AGUA ELEVADA, EM CHA</v>
          </cell>
          <cell r="C327" t="str">
            <v>M2</v>
          </cell>
          <cell r="D327">
            <v>1.28</v>
          </cell>
          <cell r="E327">
            <v>110.21</v>
          </cell>
          <cell r="F327">
            <v>141.06</v>
          </cell>
        </row>
        <row r="328">
          <cell r="B328" t="str">
            <v>PA DE FºGALV. Nº16, MED. 0,80 X 0,80M</v>
          </cell>
        </row>
        <row r="330">
          <cell r="A330" t="str">
            <v>14.003.091-0</v>
          </cell>
          <cell r="B330" t="str">
            <v>PORTA DE ALUMINIO ANODIZADO, DE CORRER, MED. 1,60 X 2,10M, C</v>
          </cell>
          <cell r="C330" t="str">
            <v>M2</v>
          </cell>
          <cell r="D330">
            <v>3.4</v>
          </cell>
          <cell r="E330">
            <v>195.74</v>
          </cell>
          <cell r="F330">
            <v>665.51</v>
          </cell>
        </row>
        <row r="331">
          <cell r="B331" t="str">
            <v>/ 2 FL. TENDO 1 CONTRA-PINAZIO DIVIDINDO A ESQUADRIA</v>
          </cell>
        </row>
        <row r="333">
          <cell r="A333" t="str">
            <v>14.003.175-0</v>
          </cell>
          <cell r="B333" t="str">
            <v>CANTONEIRA DE ALUMINIO DE ABAS IGUAIS DE 1/2" X 1/2" X 1/8"</v>
          </cell>
          <cell r="C333" t="str">
            <v>M</v>
          </cell>
          <cell r="D333">
            <v>138.6</v>
          </cell>
          <cell r="E333">
            <v>3.38</v>
          </cell>
          <cell r="F333">
            <v>468.46</v>
          </cell>
        </row>
        <row r="334">
          <cell r="B334" t="str">
            <v>PREFORCO DE CANTO DE PAREDE (ARESTA VIVA)</v>
          </cell>
        </row>
        <row r="336">
          <cell r="A336" t="str">
            <v>14.004.015-0</v>
          </cell>
          <cell r="B336" t="str">
            <v>VIDRO PLANO TRANSPARENTE, COMUM, DE 4MM DE ESPESSURA. FORNE-</v>
          </cell>
          <cell r="C336" t="str">
            <v>M2</v>
          </cell>
          <cell r="D336">
            <v>13.44</v>
          </cell>
          <cell r="E336">
            <v>23.76</v>
          </cell>
          <cell r="F336">
            <v>319.33</v>
          </cell>
        </row>
        <row r="337">
          <cell r="B337" t="str">
            <v>CIMENTO E COLOCACAO</v>
          </cell>
        </row>
        <row r="339">
          <cell r="A339" t="str">
            <v>14.004.100-0</v>
          </cell>
          <cell r="B339" t="str">
            <v>ESPELHO DE CRISTAL DE 4MM DE ESP., C/MOLDURA DE MAD.</v>
          </cell>
          <cell r="C339" t="str">
            <v>M2</v>
          </cell>
          <cell r="D339">
            <v>8</v>
          </cell>
          <cell r="E339">
            <v>54.71</v>
          </cell>
          <cell r="F339">
            <v>437.68</v>
          </cell>
        </row>
        <row r="342">
          <cell r="A342" t="str">
            <v>14.004.120-0</v>
          </cell>
          <cell r="B342" t="str">
            <v>VIDRO TEMPERADO, INCOLOR, DE 10MM, P/PORTAS OU PAINEIS FIXOS</v>
          </cell>
          <cell r="C342" t="str">
            <v>M2</v>
          </cell>
          <cell r="D342">
            <v>3.8</v>
          </cell>
          <cell r="E342">
            <v>150</v>
          </cell>
          <cell r="F342">
            <v>570</v>
          </cell>
        </row>
        <row r="345">
          <cell r="A345" t="str">
            <v>14.007.045-0</v>
          </cell>
          <cell r="B345" t="str">
            <v>CONJUNTO DE FERRAG. P/PORTA DE MAD. DE 1 FL., INT., SOCIAL O</v>
          </cell>
          <cell r="C345" t="str">
            <v>UN</v>
          </cell>
          <cell r="D345">
            <v>9</v>
          </cell>
          <cell r="E345">
            <v>10.199999999999999</v>
          </cell>
          <cell r="F345">
            <v>91.8</v>
          </cell>
        </row>
        <row r="346">
          <cell r="B346" t="str">
            <v>U DE SERV.</v>
          </cell>
        </row>
        <row r="348">
          <cell r="A348" t="str">
            <v>14.007.060-0</v>
          </cell>
          <cell r="B348" t="str">
            <v>CONJUNTO DE FERRAG. P/PORTA DE MAD. DE 1 FL., DE ABRIR, P/BA</v>
          </cell>
          <cell r="C348" t="str">
            <v>UN</v>
          </cell>
          <cell r="D348">
            <v>4</v>
          </cell>
          <cell r="E348">
            <v>31.42</v>
          </cell>
          <cell r="F348">
            <v>125.68</v>
          </cell>
        </row>
        <row r="349">
          <cell r="B349" t="str">
            <v>NHEIRO</v>
          </cell>
        </row>
        <row r="351">
          <cell r="A351" t="str">
            <v>14.007.070-0</v>
          </cell>
          <cell r="B351" t="str">
            <v>CONJUNTO DE FERRAG. P/PORTA DE MAD. DE 1 FL., DE ABRIR, P/SA</v>
          </cell>
          <cell r="C351" t="str">
            <v>UN</v>
          </cell>
          <cell r="D351">
            <v>16</v>
          </cell>
          <cell r="E351">
            <v>13.99</v>
          </cell>
          <cell r="F351">
            <v>223.84</v>
          </cell>
        </row>
        <row r="352">
          <cell r="B352" t="str">
            <v>NIT. OU CHUVEIRO COLETIVO</v>
          </cell>
        </row>
        <row r="354">
          <cell r="A354" t="str">
            <v>14.007.170-0</v>
          </cell>
          <cell r="B354" t="str">
            <v>CONJUNTO COMPLETO DE FERRAG. P/PORTA DE 2 FL. DE VIDRO TEMPE</v>
          </cell>
          <cell r="C354" t="str">
            <v>UN</v>
          </cell>
          <cell r="D354">
            <v>1</v>
          </cell>
          <cell r="E354">
            <v>301.8</v>
          </cell>
          <cell r="F354">
            <v>301.8</v>
          </cell>
        </row>
        <row r="355">
          <cell r="B355" t="str">
            <v>RADO 10MM</v>
          </cell>
        </row>
        <row r="357">
          <cell r="A357" t="str">
            <v>14.007.190-0</v>
          </cell>
          <cell r="B357" t="str">
            <v>MOLA HIDR. DE PISO, P/PORTA DE VIDRO TEMPERADO 10MM</v>
          </cell>
          <cell r="C357" t="str">
            <v>UN</v>
          </cell>
          <cell r="D357">
            <v>2</v>
          </cell>
          <cell r="E357">
            <v>315</v>
          </cell>
          <cell r="F357">
            <v>630</v>
          </cell>
        </row>
        <row r="360">
          <cell r="A360" t="str">
            <v>14.007.347-0</v>
          </cell>
          <cell r="B360" t="str">
            <v>PUXADOR DE MAD. P/PORTA DE VIDRO TEMPERADO</v>
          </cell>
          <cell r="C360" t="str">
            <v>UN</v>
          </cell>
          <cell r="D360">
            <v>2</v>
          </cell>
          <cell r="E360">
            <v>13.51</v>
          </cell>
          <cell r="F360">
            <v>27.02</v>
          </cell>
        </row>
        <row r="363">
          <cell r="A363" t="str">
            <v>14.008.020-0</v>
          </cell>
          <cell r="B363" t="str">
            <v>PORTA COMP. DE 80 X 210 X 3CM, MARCO DE 7 X 3CM, A PORTA COM</v>
          </cell>
          <cell r="C363" t="str">
            <v>UN</v>
          </cell>
          <cell r="D363">
            <v>13</v>
          </cell>
          <cell r="E363">
            <v>241.36</v>
          </cell>
          <cell r="F363">
            <v>3137.68</v>
          </cell>
        </row>
        <row r="364">
          <cell r="B364" t="str">
            <v>O O MARCO SERAO REVEST. C/CHAPA LAMIN. DE 1MM DE ESP.</v>
          </cell>
        </row>
        <row r="366">
          <cell r="A366" t="str">
            <v>14.009.110-0</v>
          </cell>
          <cell r="B366" t="str">
            <v>COLOCACAO DE MOLA FECHA PORTA, EM MAD.</v>
          </cell>
          <cell r="C366" t="str">
            <v>UN</v>
          </cell>
          <cell r="D366">
            <v>13</v>
          </cell>
          <cell r="E366">
            <v>4.7300000000000004</v>
          </cell>
          <cell r="F366">
            <v>61.49</v>
          </cell>
        </row>
        <row r="369">
          <cell r="A369" t="str">
            <v>14.999.001-0</v>
          </cell>
          <cell r="B369" t="str">
            <v>ESQUADRIA DE ALUMINIO TIPO MAXIM-AR DE 3400 X 600, CONFORME PROJ</v>
          </cell>
          <cell r="C369" t="str">
            <v>UN</v>
          </cell>
          <cell r="D369">
            <v>4</v>
          </cell>
          <cell r="E369">
            <v>1350.42</v>
          </cell>
          <cell r="F369">
            <v>5401.68</v>
          </cell>
        </row>
        <row r="370">
          <cell r="B370" t="str">
            <v>E ESPECIFICAÇÕES</v>
          </cell>
        </row>
        <row r="372">
          <cell r="A372" t="str">
            <v>14.999.002-0</v>
          </cell>
          <cell r="B372" t="str">
            <v>ESQUADRIA DE ALUMINIO TIPO MAXIM-AR DE 2200 X 600, CONFORME PROJ</v>
          </cell>
          <cell r="C372" t="str">
            <v>UN</v>
          </cell>
          <cell r="D372">
            <v>4</v>
          </cell>
          <cell r="E372">
            <v>390.81</v>
          </cell>
          <cell r="F372">
            <v>1563.24</v>
          </cell>
        </row>
        <row r="373">
          <cell r="B373" t="str">
            <v>E ESPECIFICAÇÕES</v>
          </cell>
        </row>
        <row r="375">
          <cell r="A375" t="str">
            <v>14.999.003-0</v>
          </cell>
          <cell r="B375" t="str">
            <v>ESQUADRIA DE ALUMINIO TIPO MAXIM-AR C/BANDEIRA DE 12950 X 2740,</v>
          </cell>
          <cell r="C375" t="str">
            <v>UN</v>
          </cell>
          <cell r="D375">
            <v>3</v>
          </cell>
          <cell r="E375">
            <v>6993.64</v>
          </cell>
          <cell r="F375">
            <v>20980.92</v>
          </cell>
        </row>
        <row r="376">
          <cell r="B376" t="str">
            <v>CONFORME PROJETOS E ESPECIFICAÇÕES</v>
          </cell>
        </row>
        <row r="378">
          <cell r="A378" t="str">
            <v>14.999.004-0</v>
          </cell>
          <cell r="B378" t="str">
            <v>ESQUADRIA DE ALUMINIO TIPO MAXIM-AR C/BANDEIRA DE 12950 X 2740,</v>
          </cell>
          <cell r="C378" t="str">
            <v>UN</v>
          </cell>
          <cell r="D378">
            <v>1</v>
          </cell>
          <cell r="E378">
            <v>7386.15</v>
          </cell>
          <cell r="F378">
            <v>7386.15</v>
          </cell>
        </row>
        <row r="379">
          <cell r="B379" t="str">
            <v>CONFORME PROJETOS E ESPECIFICAÇÕES REF. (30059/30060)</v>
          </cell>
        </row>
        <row r="381">
          <cell r="A381" t="str">
            <v>14.999.005-0</v>
          </cell>
          <cell r="B381" t="str">
            <v>VIDRO DE 6MM LAMINADO, CONFORME ESPECIFICAÇÕES</v>
          </cell>
          <cell r="C381" t="str">
            <v>M2</v>
          </cell>
          <cell r="D381">
            <v>141.93</v>
          </cell>
          <cell r="E381">
            <v>82</v>
          </cell>
          <cell r="F381">
            <v>11638.26</v>
          </cell>
        </row>
        <row r="382">
          <cell r="B382" t="str">
            <v>CONFORME PROJETOS E ESPECIFICAÇÕES REF. (30059/30060)</v>
          </cell>
        </row>
        <row r="384">
          <cell r="A384" t="str">
            <v>15.001.071-0</v>
          </cell>
          <cell r="B384" t="str">
            <v>ABRIGO P/HIDROMETRO DE 1", DIM. DE 0,90 X 0,50 X 0,60M, EM A</v>
          </cell>
          <cell r="C384" t="str">
            <v>UN</v>
          </cell>
          <cell r="D384">
            <v>1</v>
          </cell>
          <cell r="E384">
            <v>160.94</v>
          </cell>
          <cell r="F384">
            <v>160.94</v>
          </cell>
        </row>
        <row r="385">
          <cell r="B385" t="str">
            <v>LVEN. DE TIJ., C/PORTA DE 0,80 X 0,50M</v>
          </cell>
        </row>
        <row r="387">
          <cell r="A387" t="str">
            <v>15.001.075-0</v>
          </cell>
          <cell r="B387" t="str">
            <v>ABRIGO P/BOMBA, DIM. DE 0,70 X 0,50 X 0,50M, EM ALVEN. DE TI</v>
          </cell>
          <cell r="C387" t="str">
            <v>UN</v>
          </cell>
          <cell r="D387">
            <v>2</v>
          </cell>
          <cell r="E387">
            <v>152.41</v>
          </cell>
          <cell r="F387">
            <v>304.82</v>
          </cell>
        </row>
        <row r="388">
          <cell r="B388" t="str">
            <v>J., C/PORTA DE 0,60 X 0,40M</v>
          </cell>
        </row>
        <row r="390">
          <cell r="A390" t="str">
            <v>15.002.063-0</v>
          </cell>
          <cell r="B390" t="str">
            <v>CAIXA DE GORDURA DUPLA, CILINDRICA, EM ANEIS DE CONCR., 60CM</v>
          </cell>
          <cell r="C390" t="str">
            <v>UN</v>
          </cell>
          <cell r="D390">
            <v>2</v>
          </cell>
          <cell r="E390">
            <v>49.07</v>
          </cell>
          <cell r="F390">
            <v>98.14</v>
          </cell>
        </row>
        <row r="391">
          <cell r="B391" t="str">
            <v xml:space="preserve"> DIAM., 90CM PROF., INCL. TAMPA</v>
          </cell>
        </row>
        <row r="393">
          <cell r="A393" t="str">
            <v>15.002.200-0</v>
          </cell>
          <cell r="B393" t="str">
            <v>CAIXA DE INSPECAO DE CONCR. PRE-MOLDADO, C/ 925MM DE ALT. TO</v>
          </cell>
          <cell r="C393" t="str">
            <v>UN</v>
          </cell>
          <cell r="D393">
            <v>1</v>
          </cell>
          <cell r="E393">
            <v>43.13</v>
          </cell>
          <cell r="F393">
            <v>43.13</v>
          </cell>
        </row>
        <row r="394">
          <cell r="B394" t="str">
            <v>TAL</v>
          </cell>
        </row>
        <row r="396">
          <cell r="A396" t="str">
            <v>15.002.205-0</v>
          </cell>
          <cell r="B396" t="str">
            <v>CAIXA DE INSPECAO DE CONCR. PRE-MOLDADO, C/ 625MM DE ALT. TO</v>
          </cell>
          <cell r="C396" t="str">
            <v>UN</v>
          </cell>
          <cell r="D396">
            <v>3</v>
          </cell>
          <cell r="E396">
            <v>32.159999999999997</v>
          </cell>
          <cell r="F396">
            <v>96.48</v>
          </cell>
        </row>
        <row r="397">
          <cell r="B397" t="str">
            <v>TAL</v>
          </cell>
        </row>
        <row r="399">
          <cell r="A399" t="str">
            <v>15.002.210-0</v>
          </cell>
          <cell r="B399" t="str">
            <v>CAIXA DE INSPECAO DE CONCR. PRE-MOLDADO, C/ 475MM DE ALT. TO</v>
          </cell>
          <cell r="C399" t="str">
            <v>UN</v>
          </cell>
          <cell r="D399">
            <v>5</v>
          </cell>
          <cell r="E399">
            <v>25.85</v>
          </cell>
          <cell r="F399">
            <v>129.25</v>
          </cell>
        </row>
        <row r="400">
          <cell r="B400" t="str">
            <v>TAL</v>
          </cell>
        </row>
        <row r="402">
          <cell r="A402" t="str">
            <v>15.003.178-0</v>
          </cell>
          <cell r="B402" t="str">
            <v>RALO DE COBERTURA SEMI-ESFERICO, C/ 4"</v>
          </cell>
          <cell r="C402" t="str">
            <v>UN</v>
          </cell>
          <cell r="D402">
            <v>7</v>
          </cell>
          <cell r="E402">
            <v>9.82</v>
          </cell>
          <cell r="F402">
            <v>68.739999999999995</v>
          </cell>
        </row>
        <row r="405">
          <cell r="A405" t="str">
            <v>15.004.014-0</v>
          </cell>
          <cell r="B405" t="str">
            <v>ALCA P/BARRILETE DE DISTRIB., EM TUBO PVC DE 110MM</v>
          </cell>
          <cell r="C405" t="str">
            <v>UN</v>
          </cell>
          <cell r="D405">
            <v>1</v>
          </cell>
          <cell r="E405">
            <v>903.62</v>
          </cell>
          <cell r="F405">
            <v>903.62</v>
          </cell>
        </row>
        <row r="408">
          <cell r="A408" t="str">
            <v>15.004.023-0</v>
          </cell>
          <cell r="B408" t="str">
            <v>COLUNA DE PVC, C/DIAM. DE 25MM</v>
          </cell>
          <cell r="C408" t="str">
            <v>M</v>
          </cell>
          <cell r="D408">
            <v>10</v>
          </cell>
          <cell r="E408">
            <v>4.3499999999999996</v>
          </cell>
          <cell r="F408">
            <v>43.5</v>
          </cell>
        </row>
        <row r="411">
          <cell r="A411" t="str">
            <v>15.004.024-0</v>
          </cell>
          <cell r="B411" t="str">
            <v>COLUNA DE PVC, C/DIAM. DE 32MM</v>
          </cell>
          <cell r="C411" t="str">
            <v>M</v>
          </cell>
          <cell r="D411">
            <v>10</v>
          </cell>
          <cell r="E411">
            <v>5.23</v>
          </cell>
          <cell r="F411">
            <v>52.3</v>
          </cell>
        </row>
        <row r="414">
          <cell r="A414" t="str">
            <v>15.004.026-0</v>
          </cell>
          <cell r="B414" t="str">
            <v>COLUNA DE PVC, C/DIAM. DE 50MM</v>
          </cell>
          <cell r="C414" t="str">
            <v>M</v>
          </cell>
          <cell r="D414">
            <v>8</v>
          </cell>
          <cell r="E414">
            <v>7.3</v>
          </cell>
          <cell r="F414">
            <v>58.4</v>
          </cell>
        </row>
        <row r="417">
          <cell r="A417" t="str">
            <v>15.004.028-0</v>
          </cell>
          <cell r="B417" t="str">
            <v>COLUNA DE PVC, C/DIAM. DE 75MM</v>
          </cell>
          <cell r="C417" t="str">
            <v>M</v>
          </cell>
          <cell r="D417">
            <v>20</v>
          </cell>
          <cell r="E417">
            <v>13.83</v>
          </cell>
          <cell r="F417">
            <v>276.60000000000002</v>
          </cell>
        </row>
        <row r="420">
          <cell r="A420" t="str">
            <v>15.004.045-0</v>
          </cell>
          <cell r="B420" t="str">
            <v>INSTALACAO E ASSENT. DE CHUVEIRO</v>
          </cell>
          <cell r="C420" t="str">
            <v>UN</v>
          </cell>
          <cell r="D420">
            <v>2</v>
          </cell>
          <cell r="E420">
            <v>50.01</v>
          </cell>
          <cell r="F420">
            <v>100.02</v>
          </cell>
        </row>
        <row r="423">
          <cell r="A423" t="str">
            <v>15.004.046-0</v>
          </cell>
          <cell r="B423" t="str">
            <v>INSTALACAO E ASSENT. DE CHUVEIRO ELETR.</v>
          </cell>
          <cell r="C423" t="str">
            <v>UN</v>
          </cell>
          <cell r="D423">
            <v>2</v>
          </cell>
          <cell r="E423">
            <v>80.08</v>
          </cell>
          <cell r="F423">
            <v>160.16</v>
          </cell>
        </row>
        <row r="426">
          <cell r="A426" t="str">
            <v>15.004.050-0</v>
          </cell>
          <cell r="B426" t="str">
            <v>INSTALACAO E ASSENT. DE MICTORIO</v>
          </cell>
          <cell r="C426" t="str">
            <v>UN</v>
          </cell>
          <cell r="D426">
            <v>4</v>
          </cell>
          <cell r="E426">
            <v>37.71</v>
          </cell>
          <cell r="F426">
            <v>150.84</v>
          </cell>
        </row>
        <row r="429">
          <cell r="A429" t="str">
            <v>15.004.059-0</v>
          </cell>
          <cell r="B429" t="str">
            <v>INSTALACAO E ASSENT. DE DUCHINHA MANUAL P/BANHEIRO</v>
          </cell>
          <cell r="C429" t="str">
            <v>UN</v>
          </cell>
          <cell r="D429">
            <v>15</v>
          </cell>
          <cell r="E429">
            <v>32.42</v>
          </cell>
          <cell r="F429">
            <v>486.3</v>
          </cell>
        </row>
        <row r="432">
          <cell r="A432" t="str">
            <v>15.004.062-0</v>
          </cell>
          <cell r="B432" t="str">
            <v>INSTALACAO E ASSENT. DE PIA C/CUBA DUPLA</v>
          </cell>
          <cell r="C432" t="str">
            <v>UN</v>
          </cell>
          <cell r="D432">
            <v>2</v>
          </cell>
          <cell r="E432">
            <v>57.29</v>
          </cell>
          <cell r="F432">
            <v>114.58</v>
          </cell>
        </row>
        <row r="435">
          <cell r="A435" t="str">
            <v>15.004.065-0</v>
          </cell>
          <cell r="B435" t="str">
            <v>INSTALACAO E ASSENT. DE FILTRO RESIDENCIAL</v>
          </cell>
          <cell r="C435" t="str">
            <v>UN</v>
          </cell>
          <cell r="D435">
            <v>4</v>
          </cell>
          <cell r="E435">
            <v>33.42</v>
          </cell>
          <cell r="F435">
            <v>133.68</v>
          </cell>
        </row>
        <row r="438">
          <cell r="A438" t="str">
            <v>15.004.067-0</v>
          </cell>
          <cell r="B438" t="str">
            <v>INSTALACAO E ASSENT. DE FILTRO INDUSTRIAL</v>
          </cell>
          <cell r="C438" t="str">
            <v>UN</v>
          </cell>
          <cell r="D438">
            <v>2</v>
          </cell>
          <cell r="E438">
            <v>49.5</v>
          </cell>
          <cell r="F438">
            <v>99</v>
          </cell>
        </row>
        <row r="441">
          <cell r="A441" t="str">
            <v>15.004.085-0</v>
          </cell>
          <cell r="B441" t="str">
            <v>INSTALACAO E ASSENT. DE VALV. DE DESC.</v>
          </cell>
          <cell r="C441" t="str">
            <v>UN</v>
          </cell>
          <cell r="D441">
            <v>12</v>
          </cell>
          <cell r="E441">
            <v>47.46</v>
          </cell>
          <cell r="F441">
            <v>569.52</v>
          </cell>
        </row>
        <row r="444">
          <cell r="A444" t="str">
            <v>15.004.102-1</v>
          </cell>
          <cell r="B444" t="str">
            <v>INSTALACAO E ASSENT. DE VASO SANIT. INDIVIDUAL, EM PAV. ELEV</v>
          </cell>
          <cell r="C444" t="str">
            <v>UN</v>
          </cell>
          <cell r="D444">
            <v>6</v>
          </cell>
          <cell r="E444">
            <v>77.099999999999994</v>
          </cell>
          <cell r="F444">
            <v>462.6</v>
          </cell>
        </row>
        <row r="445">
          <cell r="B445" t="str">
            <v>ADO,M C/TUBO PVC DE 50MM</v>
          </cell>
        </row>
        <row r="447">
          <cell r="A447" t="str">
            <v>15.004.105-0</v>
          </cell>
          <cell r="B447" t="str">
            <v>INSTALACAO E ASSENT. DE VASO SANIT. INDIVIDUAL EM PAV. TERRE</v>
          </cell>
          <cell r="C447" t="str">
            <v>UN</v>
          </cell>
          <cell r="D447">
            <v>6</v>
          </cell>
          <cell r="E447">
            <v>77.319999999999993</v>
          </cell>
          <cell r="F447">
            <v>463.92</v>
          </cell>
        </row>
        <row r="448">
          <cell r="B448" t="str">
            <v>O, C/TUBO DE PVC DE 50MM</v>
          </cell>
        </row>
        <row r="450">
          <cell r="A450" t="str">
            <v>15.004.170-0</v>
          </cell>
          <cell r="B450" t="str">
            <v>RALO SECO (SIMPLES) DE PVC, DE ALT. REGULAVEL, C/GRELHA</v>
          </cell>
          <cell r="C450" t="str">
            <v>UN</v>
          </cell>
          <cell r="D450">
            <v>4</v>
          </cell>
          <cell r="E450">
            <v>16.36</v>
          </cell>
          <cell r="F450">
            <v>65.44</v>
          </cell>
        </row>
        <row r="453">
          <cell r="A453" t="str">
            <v>15.004.175-1</v>
          </cell>
          <cell r="B453" t="str">
            <v>RALO SIFONADO DE PVC RIGIDO EM PAV. ELEVADO, C/SAIDA DE 75MM</v>
          </cell>
          <cell r="C453" t="str">
            <v>UN</v>
          </cell>
          <cell r="D453">
            <v>7</v>
          </cell>
          <cell r="E453">
            <v>49</v>
          </cell>
          <cell r="F453">
            <v>343</v>
          </cell>
        </row>
        <row r="454">
          <cell r="B454" t="str">
            <v>, GRELHA REDONDA E PORTA GRELHA</v>
          </cell>
        </row>
        <row r="456">
          <cell r="A456" t="str">
            <v>15.004.180-0</v>
          </cell>
          <cell r="B456" t="str">
            <v>RALO SIFONADO DE PVC RIGIDO EM PAV. TERREO, C/SAIDA DE 75MM,</v>
          </cell>
          <cell r="C456" t="str">
            <v>UN</v>
          </cell>
          <cell r="D456">
            <v>4</v>
          </cell>
          <cell r="E456">
            <v>25.36</v>
          </cell>
          <cell r="F456">
            <v>101.44</v>
          </cell>
        </row>
        <row r="457">
          <cell r="B457" t="str">
            <v xml:space="preserve"> GRELHA REDONDA E PORTA GRELHA</v>
          </cell>
        </row>
        <row r="459">
          <cell r="A459" t="str">
            <v>15.004.190-0</v>
          </cell>
          <cell r="B459" t="str">
            <v>LIGACAO A COLUNA DE GORDURA DE ESG. DE PIAS EM TUBO DE PVC,</v>
          </cell>
          <cell r="C459" t="str">
            <v>UN</v>
          </cell>
          <cell r="D459">
            <v>2</v>
          </cell>
          <cell r="E459">
            <v>10.64</v>
          </cell>
          <cell r="F459">
            <v>21.28</v>
          </cell>
        </row>
        <row r="460">
          <cell r="B460" t="str">
            <v>DIAM. DE 50MM, C/CONEXOES</v>
          </cell>
        </row>
        <row r="462">
          <cell r="A462" t="str">
            <v>15.004.202-0</v>
          </cell>
          <cell r="B462" t="str">
            <v>TUBO DE QUEDA EM PVC, DE 100MM, INCL."T" SANIT.</v>
          </cell>
          <cell r="C462" t="str">
            <v>M</v>
          </cell>
          <cell r="D462">
            <v>15</v>
          </cell>
          <cell r="E462">
            <v>18.88</v>
          </cell>
          <cell r="F462">
            <v>283.2</v>
          </cell>
        </row>
        <row r="465">
          <cell r="A465" t="str">
            <v>15.004.204-0</v>
          </cell>
          <cell r="B465" t="str">
            <v>TUBO DE QUEDA EM PVC, DE 75MM, INCL. "T" SANIT.</v>
          </cell>
          <cell r="C465" t="str">
            <v>M</v>
          </cell>
          <cell r="D465">
            <v>5</v>
          </cell>
          <cell r="E465">
            <v>11.63</v>
          </cell>
          <cell r="F465">
            <v>58.15</v>
          </cell>
        </row>
        <row r="468">
          <cell r="A468" t="str">
            <v>15.004.212-0</v>
          </cell>
          <cell r="B468" t="str">
            <v>TUBO P/VENTIL. EM PVC, DE 75MM</v>
          </cell>
          <cell r="C468" t="str">
            <v>M</v>
          </cell>
          <cell r="D468">
            <v>20</v>
          </cell>
          <cell r="E468">
            <v>4.72</v>
          </cell>
          <cell r="F468">
            <v>94.4</v>
          </cell>
        </row>
        <row r="471">
          <cell r="A471" t="str">
            <v>15.004.220-0</v>
          </cell>
          <cell r="B471" t="str">
            <v>TUBO DE QUEDA EM PVC REFORCADO, DE 150MM, INCL. "T" SANIT.</v>
          </cell>
          <cell r="C471" t="str">
            <v>M</v>
          </cell>
          <cell r="D471">
            <v>60</v>
          </cell>
          <cell r="E471">
            <v>47.3</v>
          </cell>
          <cell r="F471">
            <v>2838</v>
          </cell>
        </row>
        <row r="474">
          <cell r="A474" t="str">
            <v>15.004.255-0</v>
          </cell>
          <cell r="B474" t="str">
            <v>INSTALACAO E ASSENT., BEBEDOURO ELETR., TIPO PRESSAO C/ FILT</v>
          </cell>
          <cell r="C474" t="str">
            <v>UN</v>
          </cell>
          <cell r="D474">
            <v>1</v>
          </cell>
          <cell r="E474">
            <v>70.150000000000006</v>
          </cell>
          <cell r="F474">
            <v>70.150000000000006</v>
          </cell>
        </row>
        <row r="475">
          <cell r="B475" t="str">
            <v>RO, EXCL. FORN. DO APARELHO</v>
          </cell>
        </row>
        <row r="477">
          <cell r="A477" t="str">
            <v>15.007.210-0</v>
          </cell>
          <cell r="B477" t="str">
            <v>PARA-RAIO DE TELHADO, TIPO FRANKLIN, EM LATAO CROMADO H=37,5</v>
          </cell>
          <cell r="C477" t="str">
            <v>UN</v>
          </cell>
          <cell r="D477">
            <v>13</v>
          </cell>
          <cell r="E477">
            <v>214.9</v>
          </cell>
          <cell r="F477">
            <v>2793.7</v>
          </cell>
        </row>
        <row r="478">
          <cell r="B478" t="str">
            <v>CM</v>
          </cell>
        </row>
        <row r="480">
          <cell r="A480" t="str">
            <v>15.007.335-0</v>
          </cell>
          <cell r="B480" t="str">
            <v>HASTE P/ATERRAMENTO, DE COBRE DE 5/8", C/ 3,00M DE COMPR.</v>
          </cell>
          <cell r="C480" t="str">
            <v>UN</v>
          </cell>
          <cell r="D480">
            <v>10</v>
          </cell>
          <cell r="E480">
            <v>39.46</v>
          </cell>
          <cell r="F480">
            <v>394.6</v>
          </cell>
        </row>
        <row r="483">
          <cell r="A483" t="str">
            <v>15.007.504-0</v>
          </cell>
          <cell r="B483" t="str">
            <v>QUADRO DE DISTRIB. DE ENERGIA DE EMBUTIR P/INSTAL. DE ATE 18</v>
          </cell>
          <cell r="C483" t="str">
            <v>UN</v>
          </cell>
          <cell r="D483">
            <v>2</v>
          </cell>
          <cell r="E483">
            <v>79.89</v>
          </cell>
          <cell r="F483">
            <v>159.78</v>
          </cell>
        </row>
        <row r="484">
          <cell r="B484" t="str">
            <v xml:space="preserve"> DISJ. C/DISPOSITIVO P/CHAVE GERAL</v>
          </cell>
        </row>
        <row r="486">
          <cell r="A486" t="str">
            <v>15.007.507-0</v>
          </cell>
          <cell r="B486" t="str">
            <v>QUADRO DE DISTRIB. DE ENERGIA DE EMBUTIR P/INSTAL. DE ATE 24</v>
          </cell>
          <cell r="C486" t="str">
            <v>UN</v>
          </cell>
          <cell r="D486">
            <v>4</v>
          </cell>
          <cell r="E486">
            <v>99.24</v>
          </cell>
          <cell r="F486">
            <v>396.96</v>
          </cell>
        </row>
        <row r="487">
          <cell r="B487" t="str">
            <v xml:space="preserve"> DISJ. C/DISPOSITIVO P/CHAVE GERAL</v>
          </cell>
        </row>
        <row r="489">
          <cell r="A489" t="str">
            <v>15.007.511-0</v>
          </cell>
          <cell r="B489" t="str">
            <v>QUADRO DE DISTRIB. DE ENERGIA DE EMBUTIR P/INSTAL. DE ATE 32</v>
          </cell>
          <cell r="C489" t="str">
            <v>UN</v>
          </cell>
          <cell r="D489">
            <v>1</v>
          </cell>
          <cell r="E489">
            <v>127.03</v>
          </cell>
          <cell r="F489">
            <v>127.03</v>
          </cell>
        </row>
        <row r="490">
          <cell r="B490" t="str">
            <v xml:space="preserve"> DISJ. C/DISPOSITIVO P/CHAVE GERAL</v>
          </cell>
        </row>
        <row r="492">
          <cell r="A492" t="str">
            <v>15.007.570-0</v>
          </cell>
          <cell r="B492" t="str">
            <v>DISJUNTOR TERMOMAGNETICO UNIPOLAR, DE 10 A 30A X 240V</v>
          </cell>
          <cell r="C492" t="str">
            <v>UN</v>
          </cell>
          <cell r="D492">
            <v>139</v>
          </cell>
          <cell r="E492">
            <v>3.62</v>
          </cell>
          <cell r="F492">
            <v>503.18</v>
          </cell>
        </row>
        <row r="495">
          <cell r="A495" t="str">
            <v>15.007.605-0</v>
          </cell>
          <cell r="B495" t="str">
            <v>DISJUNTOR TERMOMAGNETICO, TRIPOLAR, DE 60 A 100A X 240V</v>
          </cell>
          <cell r="C495" t="str">
            <v>UN</v>
          </cell>
          <cell r="D495">
            <v>16</v>
          </cell>
          <cell r="E495">
            <v>31.12</v>
          </cell>
          <cell r="F495">
            <v>497.92</v>
          </cell>
        </row>
        <row r="498">
          <cell r="A498" t="str">
            <v>15.007.611-0</v>
          </cell>
          <cell r="B498" t="str">
            <v>DISJUNTOR TERMOMAGNETICO, TRIPOLAR, DE 300 A 400A X 240V</v>
          </cell>
          <cell r="C498" t="str">
            <v>UN</v>
          </cell>
          <cell r="D498">
            <v>1</v>
          </cell>
          <cell r="E498">
            <v>632.12</v>
          </cell>
          <cell r="F498">
            <v>632.12</v>
          </cell>
        </row>
        <row r="501">
          <cell r="A501" t="str">
            <v>15.008.205-0</v>
          </cell>
          <cell r="B501" t="str">
            <v>CABO C/ISOLAMENTO TERMOPLASTICO, BITOLA 2,5MM2, 600 / 1000V</v>
          </cell>
          <cell r="C501" t="str">
            <v>M</v>
          </cell>
          <cell r="D501">
            <v>800</v>
          </cell>
          <cell r="E501">
            <v>0.78</v>
          </cell>
          <cell r="F501">
            <v>624</v>
          </cell>
        </row>
        <row r="504">
          <cell r="A504" t="str">
            <v>15.008.210-0</v>
          </cell>
          <cell r="B504" t="str">
            <v>CABO C/ISOLAMENTO TERMOPLASTICO, BITOLA 4MM2, 600 / 1000V</v>
          </cell>
          <cell r="C504" t="str">
            <v>M</v>
          </cell>
          <cell r="D504">
            <v>1200</v>
          </cell>
          <cell r="E504">
            <v>1</v>
          </cell>
          <cell r="F504">
            <v>1200</v>
          </cell>
        </row>
        <row r="507">
          <cell r="A507" t="str">
            <v>15.008.245-0</v>
          </cell>
          <cell r="B507" t="str">
            <v>CABO C/ISOLAMENTO TERMOPLASTICO, BITOLA 95MM2, 600 / 1000V</v>
          </cell>
          <cell r="C507" t="str">
            <v>M</v>
          </cell>
          <cell r="D507">
            <v>260</v>
          </cell>
          <cell r="E507">
            <v>10.31</v>
          </cell>
          <cell r="F507">
            <v>2680.6</v>
          </cell>
        </row>
        <row r="510">
          <cell r="A510" t="str">
            <v>15.009.140-0</v>
          </cell>
          <cell r="B510" t="str">
            <v>CABO DE COBRE NU, BITOLA 35MM2</v>
          </cell>
          <cell r="C510" t="str">
            <v>M</v>
          </cell>
          <cell r="D510">
            <v>340</v>
          </cell>
          <cell r="E510">
            <v>2.72</v>
          </cell>
          <cell r="F510">
            <v>924.8</v>
          </cell>
        </row>
        <row r="513">
          <cell r="A513" t="str">
            <v>15.011.119-0</v>
          </cell>
          <cell r="B513" t="str">
            <v>ENTRADA DE SERV. PADRAO LIGHT, P/MEDICAO TRIFASICA, ENTRE 98</v>
          </cell>
          <cell r="C513" t="str">
            <v>UN</v>
          </cell>
          <cell r="D513">
            <v>1</v>
          </cell>
          <cell r="E513">
            <v>1817.74</v>
          </cell>
          <cell r="F513">
            <v>1817.74</v>
          </cell>
        </row>
        <row r="514">
          <cell r="B514" t="str">
            <v>,8 E 115,5KVA, LIGACAO SUBTER., DISJ. 3 X 350A</v>
          </cell>
        </row>
        <row r="516">
          <cell r="A516" t="str">
            <v>15.015.020-0</v>
          </cell>
          <cell r="B516" t="str">
            <v>INSTALACAO DE PONTO DE LUZ EQUIV. A 2 VARAS DE ELETR. DE PVC</v>
          </cell>
          <cell r="C516" t="str">
            <v>UN</v>
          </cell>
          <cell r="D516">
            <v>105</v>
          </cell>
          <cell r="E516">
            <v>44.58</v>
          </cell>
          <cell r="F516">
            <v>4680.8999999999996</v>
          </cell>
        </row>
        <row r="517">
          <cell r="B517" t="str">
            <v xml:space="preserve"> RIGIDO DE 3/4"</v>
          </cell>
        </row>
        <row r="519">
          <cell r="A519" t="str">
            <v>15.015.040-0</v>
          </cell>
          <cell r="B519" t="str">
            <v>INSTALACAO DE 1 CONJ. DE 2 PONTOS DE LUZ EQUIV. A 5 VARAS DE</v>
          </cell>
          <cell r="C519" t="str">
            <v>UN</v>
          </cell>
          <cell r="D519">
            <v>1</v>
          </cell>
          <cell r="E519">
            <v>67.95</v>
          </cell>
          <cell r="F519">
            <v>67.95</v>
          </cell>
        </row>
        <row r="520">
          <cell r="B520" t="str">
            <v xml:space="preserve"> ELETR. DE PVC RIGIDO DE 1/2"</v>
          </cell>
        </row>
        <row r="522">
          <cell r="A522" t="str">
            <v>15.015.191-0</v>
          </cell>
          <cell r="B522" t="str">
            <v>INSTALACAO DE PONTO DE TOMADA EQUIV. A 2 VARAS DE ELETR. DE</v>
          </cell>
          <cell r="C522" t="str">
            <v>UN</v>
          </cell>
          <cell r="D522">
            <v>190</v>
          </cell>
          <cell r="E522">
            <v>39.840000000000003</v>
          </cell>
          <cell r="F522">
            <v>7569.6</v>
          </cell>
        </row>
        <row r="523">
          <cell r="B523" t="str">
            <v>PVC RIGIDO DE 3/4"</v>
          </cell>
        </row>
        <row r="525">
          <cell r="A525" t="str">
            <v>15.015.195-0</v>
          </cell>
          <cell r="B525" t="str">
            <v>INSTALACAO DE 1 CONJ. DE 2 TOMADAS, EQUIV. A 3 VARAS DE ELET</v>
          </cell>
          <cell r="C525" t="str">
            <v>UN</v>
          </cell>
          <cell r="D525">
            <v>1</v>
          </cell>
          <cell r="E525">
            <v>46.44</v>
          </cell>
          <cell r="F525">
            <v>46.44</v>
          </cell>
        </row>
        <row r="526">
          <cell r="B526" t="str">
            <v>R. DE PVC RIGIDO DE 1/2"</v>
          </cell>
        </row>
        <row r="528">
          <cell r="A528" t="str">
            <v>15.020.025-0</v>
          </cell>
          <cell r="B528" t="str">
            <v>LAMPADA INCANDESCENTE DE 100W</v>
          </cell>
          <cell r="C528" t="str">
            <v>UN</v>
          </cell>
          <cell r="D528">
            <v>2</v>
          </cell>
          <cell r="E528">
            <v>1.07</v>
          </cell>
          <cell r="F528">
            <v>2.14</v>
          </cell>
        </row>
        <row r="531">
          <cell r="A531" t="str">
            <v>15.020.040-0</v>
          </cell>
          <cell r="B531" t="str">
            <v>LAMPADA FLUORESCENTE DE 40W</v>
          </cell>
          <cell r="C531" t="str">
            <v>UN</v>
          </cell>
          <cell r="D531">
            <v>206</v>
          </cell>
          <cell r="E531">
            <v>3.06</v>
          </cell>
          <cell r="F531">
            <v>630.36</v>
          </cell>
        </row>
        <row r="534">
          <cell r="A534" t="str">
            <v>15.029.011-0</v>
          </cell>
          <cell r="B534" t="str">
            <v>REGISTRO DE GAVETA EM BRONZE C/DIAM. DE 3/4"</v>
          </cell>
          <cell r="C534" t="str">
            <v>UN</v>
          </cell>
          <cell r="D534">
            <v>9</v>
          </cell>
          <cell r="E534">
            <v>11.66</v>
          </cell>
          <cell r="F534">
            <v>104.94</v>
          </cell>
        </row>
        <row r="537">
          <cell r="A537" t="str">
            <v>15.029.012-0</v>
          </cell>
          <cell r="B537" t="str">
            <v>REGISTRO DE GAVETA EM BRONZE C/DIAM. DE 1"</v>
          </cell>
          <cell r="C537" t="str">
            <v>UN</v>
          </cell>
          <cell r="D537">
            <v>2</v>
          </cell>
          <cell r="E537">
            <v>14.53</v>
          </cell>
          <cell r="F537">
            <v>29.06</v>
          </cell>
        </row>
        <row r="540">
          <cell r="A540" t="str">
            <v>15.029.016-0</v>
          </cell>
          <cell r="B540" t="str">
            <v>REGISTRO DE GAVETA EM BRONZE C/DIAM. DE 2.1/2"</v>
          </cell>
          <cell r="C540" t="str">
            <v>UN</v>
          </cell>
          <cell r="D540">
            <v>4</v>
          </cell>
          <cell r="E540">
            <v>75.069999999999993</v>
          </cell>
          <cell r="F540">
            <v>300.27999999999997</v>
          </cell>
        </row>
        <row r="543">
          <cell r="A543" t="str">
            <v>15.029.017-0</v>
          </cell>
          <cell r="B543" t="str">
            <v>REGISTRO DE GAVETA EM BRONZE C/DIAM. DE 3"</v>
          </cell>
          <cell r="C543" t="str">
            <v>UN</v>
          </cell>
          <cell r="D543">
            <v>3</v>
          </cell>
          <cell r="E543">
            <v>98.94</v>
          </cell>
          <cell r="F543">
            <v>296.82</v>
          </cell>
        </row>
        <row r="546">
          <cell r="A546" t="str">
            <v>15.029.018-0</v>
          </cell>
          <cell r="B546" t="str">
            <v>REGISTRO DE GAVETA EM BRONZE C/DIAM. DE 4"</v>
          </cell>
          <cell r="C546" t="str">
            <v>UN</v>
          </cell>
          <cell r="D546">
            <v>3</v>
          </cell>
          <cell r="E546">
            <v>143.54</v>
          </cell>
          <cell r="F546">
            <v>430.62</v>
          </cell>
        </row>
        <row r="549">
          <cell r="A549" t="str">
            <v>15.029.050-0</v>
          </cell>
          <cell r="B549" t="str">
            <v>VALVULA DE PE EM BRONZE C/DIAM. DE 1"</v>
          </cell>
          <cell r="C549" t="str">
            <v>UN</v>
          </cell>
          <cell r="D549">
            <v>2</v>
          </cell>
          <cell r="E549">
            <v>11.35</v>
          </cell>
          <cell r="F549">
            <v>22.7</v>
          </cell>
        </row>
        <row r="552">
          <cell r="A552" t="str">
            <v>15.029.081-0</v>
          </cell>
          <cell r="B552" t="str">
            <v>VALVULA DE RETENCAO VERT. EM BRONZE C/DIAM. DE 1"</v>
          </cell>
          <cell r="C552" t="str">
            <v>UN</v>
          </cell>
          <cell r="D552">
            <v>1</v>
          </cell>
          <cell r="E552">
            <v>12.82</v>
          </cell>
          <cell r="F552">
            <v>12.82</v>
          </cell>
        </row>
        <row r="555">
          <cell r="A555" t="str">
            <v>15.031.022-0</v>
          </cell>
          <cell r="B555" t="str">
            <v>TUBO DE FºGALV. DE 1.1/4", C/COSTURA, INCL. CONEXOES E EMEND</v>
          </cell>
          <cell r="C555" t="str">
            <v>M</v>
          </cell>
          <cell r="D555">
            <v>16</v>
          </cell>
          <cell r="E555">
            <v>8.4600000000000009</v>
          </cell>
          <cell r="F555">
            <v>135.36000000000001</v>
          </cell>
        </row>
        <row r="556">
          <cell r="B556" t="str">
            <v>AS, EXCL. ABERT. E FECHAM. DE RASGO</v>
          </cell>
        </row>
        <row r="558">
          <cell r="A558" t="str">
            <v>15.036.014-0</v>
          </cell>
          <cell r="B558" t="str">
            <v>TUBO PVC RQ P/AGUA FRIA C/DIAM. DE 2", EXCL. CONEXOES, EMEND</v>
          </cell>
          <cell r="C558" t="str">
            <v>M</v>
          </cell>
          <cell r="D558">
            <v>1</v>
          </cell>
          <cell r="E558">
            <v>7.71</v>
          </cell>
          <cell r="F558">
            <v>7.71</v>
          </cell>
        </row>
        <row r="559">
          <cell r="B559" t="str">
            <v>AS, ABERT. E FECHAM. DE RASGO</v>
          </cell>
        </row>
        <row r="561">
          <cell r="A561" t="str">
            <v>15.036.037-0</v>
          </cell>
          <cell r="B561" t="str">
            <v>TUBO PVC SD P/AGUA FRIA C/DIAM. DE 25MM, INCL. CONEXOES E EM</v>
          </cell>
          <cell r="C561" t="str">
            <v>M</v>
          </cell>
          <cell r="D561">
            <v>10</v>
          </cell>
          <cell r="E561">
            <v>2.14</v>
          </cell>
          <cell r="F561">
            <v>21.4</v>
          </cell>
        </row>
        <row r="562">
          <cell r="B562" t="str">
            <v>ENDAS, EXCL. ABERT. E FECHAM. DE RASGO</v>
          </cell>
        </row>
        <row r="564">
          <cell r="A564" t="str">
            <v>15.036.038-0</v>
          </cell>
          <cell r="B564" t="str">
            <v>TUBO PVC SD P/AGUA FRIA C/DIAM. DE 32MM, INCL. CONEXOES E EM</v>
          </cell>
          <cell r="C564" t="str">
            <v>M</v>
          </cell>
          <cell r="D564">
            <v>70</v>
          </cell>
          <cell r="E564">
            <v>3.2</v>
          </cell>
          <cell r="F564">
            <v>224</v>
          </cell>
        </row>
        <row r="565">
          <cell r="B565" t="str">
            <v>ENDAS, EXCL. ABERT. E FECHAM. DE RASGO</v>
          </cell>
        </row>
        <row r="567">
          <cell r="A567" t="str">
            <v>15.036.039-0</v>
          </cell>
          <cell r="B567" t="str">
            <v>TUBO PVC SD P/AGUA FRIA C/DIAM. DE 40MM, INCL. CONEXOES E EM</v>
          </cell>
          <cell r="C567" t="str">
            <v>M</v>
          </cell>
          <cell r="D567">
            <v>27</v>
          </cell>
          <cell r="E567">
            <v>4.04</v>
          </cell>
          <cell r="F567">
            <v>109.08</v>
          </cell>
        </row>
        <row r="568">
          <cell r="B568" t="str">
            <v>ENDAS, EXCL. ABERT. E FECHAM. DE RASGO</v>
          </cell>
        </row>
        <row r="570">
          <cell r="A570" t="str">
            <v>15.036.040-0</v>
          </cell>
          <cell r="B570" t="str">
            <v>TUBO PVC SD P/AGUA FRIA C/DIAM. DE 50MM, INCL. CONEXOES E EM</v>
          </cell>
          <cell r="C570" t="str">
            <v>M</v>
          </cell>
          <cell r="D570">
            <v>20</v>
          </cell>
          <cell r="E570">
            <v>4.8099999999999996</v>
          </cell>
          <cell r="F570">
            <v>96.2</v>
          </cell>
        </row>
        <row r="571">
          <cell r="B571" t="str">
            <v>ENDAS, EXCL. ABERT. E FECHAM. DE RASGO</v>
          </cell>
        </row>
        <row r="573">
          <cell r="A573" t="str">
            <v>15.036.042-0</v>
          </cell>
          <cell r="B573" t="str">
            <v>TUBO PVC SD P/AGUA FRIA C/DIAM. DE 75MM, INCL. CONEXOES E EM</v>
          </cell>
          <cell r="C573" t="str">
            <v>M</v>
          </cell>
          <cell r="D573">
            <v>35</v>
          </cell>
          <cell r="E573">
            <v>10.11</v>
          </cell>
          <cell r="F573">
            <v>353.85</v>
          </cell>
        </row>
        <row r="574">
          <cell r="B574" t="str">
            <v>ENDAS, EXCL. ABERT. E FECHAM. DE RASGO</v>
          </cell>
        </row>
        <row r="576">
          <cell r="A576" t="str">
            <v>15.036.043-0</v>
          </cell>
          <cell r="B576" t="str">
            <v>TUBO PVC SD P/AGUA FRIA C/DIAM. DE 85MM, INCL. CONEXOES E EM</v>
          </cell>
          <cell r="C576" t="str">
            <v>M</v>
          </cell>
          <cell r="D576">
            <v>30</v>
          </cell>
          <cell r="E576">
            <v>13.6</v>
          </cell>
          <cell r="F576">
            <v>408</v>
          </cell>
        </row>
        <row r="577">
          <cell r="B577" t="str">
            <v>ENDAS, EXCL. ABERT. E FECHAM. DE RASGO</v>
          </cell>
        </row>
        <row r="579">
          <cell r="A579" t="str">
            <v>15.036.044-0</v>
          </cell>
          <cell r="B579" t="str">
            <v>TUBO PVC SD P/AGUA FRIA C/DIAM. DE 110MM, INCL. CONEXOES E E</v>
          </cell>
          <cell r="C579" t="str">
            <v>M</v>
          </cell>
          <cell r="D579">
            <v>35</v>
          </cell>
          <cell r="E579">
            <v>19.920000000000002</v>
          </cell>
          <cell r="F579">
            <v>697.2</v>
          </cell>
        </row>
        <row r="580">
          <cell r="B580" t="str">
            <v>MENDAS, EXCL. ABERT. E FECHAM. DE RASGO</v>
          </cell>
        </row>
        <row r="582">
          <cell r="A582" t="str">
            <v>15.036.047-0</v>
          </cell>
          <cell r="B582" t="str">
            <v>TUBO PVC SD P/ESGOTO E AGUAS PLUVIAIS C/DIAM. DE 75MM, EXCL.</v>
          </cell>
          <cell r="C582" t="str">
            <v>M</v>
          </cell>
          <cell r="D582">
            <v>8</v>
          </cell>
          <cell r="E582">
            <v>4.9000000000000004</v>
          </cell>
          <cell r="F582">
            <v>39.200000000000003</v>
          </cell>
        </row>
        <row r="583">
          <cell r="B583" t="str">
            <v xml:space="preserve"> CONEXOES, EMENDAS, ABERT. E FECHAM. DE RASGO</v>
          </cell>
        </row>
        <row r="585">
          <cell r="A585" t="str">
            <v>15.065.025-0</v>
          </cell>
          <cell r="B585" t="str">
            <v>LIGACAO PREDIAL DE ESGOTO SANIT., INCL. CX. DE INSPECAO C/TA</v>
          </cell>
          <cell r="C585" t="str">
            <v>UN</v>
          </cell>
          <cell r="D585">
            <v>1</v>
          </cell>
          <cell r="E585">
            <v>930.88</v>
          </cell>
          <cell r="F585">
            <v>930.88</v>
          </cell>
        </row>
        <row r="586">
          <cell r="B586" t="str">
            <v>MPAO DE FºFº LEVE, EM LOGRADOURO C/ASFALTO E COLETOR UNICO</v>
          </cell>
        </row>
        <row r="588">
          <cell r="A588" t="str">
            <v>15.067.120-0</v>
          </cell>
          <cell r="B588" t="str">
            <v>CONJUNTO DE MAT. P/RAMAL PREDIAL PVC RQ 1", PADRAO NORMAL, L</v>
          </cell>
          <cell r="C588" t="str">
            <v>UN</v>
          </cell>
          <cell r="D588">
            <v>1</v>
          </cell>
          <cell r="E588">
            <v>219.07</v>
          </cell>
          <cell r="F588">
            <v>219.07</v>
          </cell>
        </row>
        <row r="589">
          <cell r="B589" t="str">
            <v>IGADO EM DISTRIB. FºFº OU PVC 75MM (3"). FORN. E COLOC.</v>
          </cell>
        </row>
        <row r="591">
          <cell r="A591" t="str">
            <v>15.070.012-0</v>
          </cell>
          <cell r="B591" t="str">
            <v>LIGACAO DE AGUAS PLUVIAIS OU DOMICILIARES SERVIDAS A REDE PU</v>
          </cell>
          <cell r="C591" t="str">
            <v>UN</v>
          </cell>
          <cell r="D591">
            <v>2</v>
          </cell>
          <cell r="E591">
            <v>478.28</v>
          </cell>
          <cell r="F591">
            <v>956.56</v>
          </cell>
        </row>
        <row r="592">
          <cell r="B592" t="str">
            <v>BL. EM LOGRADOUROS PAVIMENTADOS, C/LARG. ATE 14,00M</v>
          </cell>
        </row>
        <row r="594">
          <cell r="A594" t="str">
            <v>15.999.002-9</v>
          </cell>
          <cell r="B594" t="str">
            <v>GRUPO MOTOR-GERADOR DE 100 KVA, CONFORME PROJETO E MEMO-</v>
          </cell>
          <cell r="C594" t="str">
            <v>UN</v>
          </cell>
          <cell r="D594">
            <v>1</v>
          </cell>
          <cell r="E594">
            <v>39427.5</v>
          </cell>
          <cell r="F594">
            <v>39427.5</v>
          </cell>
        </row>
        <row r="595">
          <cell r="B595" t="str">
            <v>RIAL</v>
          </cell>
        </row>
        <row r="597">
          <cell r="A597" t="str">
            <v>15.999.004-9</v>
          </cell>
          <cell r="B597" t="str">
            <v>SISTEMA DE AR CONDICIONADO CONFORME PROJETOS E ESPECIFICA-</v>
          </cell>
          <cell r="C597" t="str">
            <v>UN</v>
          </cell>
          <cell r="D597">
            <v>1</v>
          </cell>
          <cell r="E597">
            <v>55500</v>
          </cell>
          <cell r="F597">
            <v>55500</v>
          </cell>
        </row>
        <row r="598">
          <cell r="B598" t="str">
            <v>COES</v>
          </cell>
        </row>
        <row r="600">
          <cell r="A600" t="str">
            <v>15.999.005-9</v>
          </cell>
          <cell r="B600" t="str">
            <v>SISTEMA DE TELEFONIA E INFORMATICA, INCLUSIVE APARELHOS, CON-</v>
          </cell>
          <cell r="C600" t="str">
            <v>UN</v>
          </cell>
          <cell r="D600">
            <v>1</v>
          </cell>
          <cell r="E600">
            <v>48883</v>
          </cell>
          <cell r="F600">
            <v>48883</v>
          </cell>
        </row>
        <row r="601">
          <cell r="B601" t="str">
            <v>FORME PROJETOS E ESPECIFICACOES</v>
          </cell>
        </row>
        <row r="603">
          <cell r="A603" t="str">
            <v>16.001.060-0</v>
          </cell>
          <cell r="B603" t="str">
            <v>MADEIRAMENTO P/COBERT. EM TELHAS ONDULADAS, EM MACARANDUDA S</v>
          </cell>
          <cell r="C603" t="str">
            <v>M2</v>
          </cell>
          <cell r="D603">
            <v>30</v>
          </cell>
          <cell r="E603">
            <v>6.07</v>
          </cell>
          <cell r="F603">
            <v>182.1</v>
          </cell>
        </row>
        <row r="604">
          <cell r="B604" t="str">
            <v>ERRADA</v>
          </cell>
        </row>
        <row r="606">
          <cell r="A606" t="str">
            <v>16.004.001-0</v>
          </cell>
          <cell r="B606" t="str">
            <v>COBERTURA EM TELHAS ONDULADAS DE CIM.-AMIANTO DE 6MM DE ESP.</v>
          </cell>
          <cell r="C606" t="str">
            <v>M2</v>
          </cell>
          <cell r="D606">
            <v>30</v>
          </cell>
          <cell r="E606">
            <v>8.9700000000000006</v>
          </cell>
          <cell r="F606">
            <v>269.10000000000002</v>
          </cell>
        </row>
        <row r="609">
          <cell r="A609" t="str">
            <v>16.007.012-0</v>
          </cell>
          <cell r="B609" t="str">
            <v>COBERTURA AUTO-PORTANTE EM CHAPA DE ACO ZINCADO PINTADO, ESP</v>
          </cell>
          <cell r="C609" t="str">
            <v>M2</v>
          </cell>
          <cell r="D609">
            <v>60</v>
          </cell>
          <cell r="E609">
            <v>32.340000000000003</v>
          </cell>
          <cell r="F609">
            <v>1940.4</v>
          </cell>
        </row>
        <row r="610">
          <cell r="B610" t="str">
            <v>. ATE 1MM, LARG. DE 0,90M, VAO LIVRE ATE 8,50M</v>
          </cell>
        </row>
        <row r="612">
          <cell r="A612" t="str">
            <v>16.007.020-0</v>
          </cell>
          <cell r="B612" t="str">
            <v>COBERTURA AUTO-PORTANTE EM CHAPA DE ACO ZINCADO PINTADO, LAR</v>
          </cell>
          <cell r="C612" t="str">
            <v>M2</v>
          </cell>
          <cell r="D612">
            <v>2952.2</v>
          </cell>
          <cell r="E612">
            <v>83.04</v>
          </cell>
          <cell r="F612">
            <v>245150.68</v>
          </cell>
        </row>
        <row r="613">
          <cell r="B613" t="str">
            <v>G. DE 0,90M, P/VAO LIVRE DE 22,01 A 25,00M</v>
          </cell>
        </row>
        <row r="615">
          <cell r="A615" t="str">
            <v>16.026.002-0</v>
          </cell>
          <cell r="B615" t="str">
            <v>IMPERMEABILIZACAO DE RESERVATORIO, SUJEITO A LENCOL FREATICO</v>
          </cell>
          <cell r="C615" t="str">
            <v>M2</v>
          </cell>
          <cell r="D615">
            <v>32</v>
          </cell>
          <cell r="E615">
            <v>31.3</v>
          </cell>
          <cell r="F615">
            <v>1001.6</v>
          </cell>
        </row>
        <row r="616">
          <cell r="B616" t="str">
            <v>, USANDO CIM. CRISTALIZ. E LIQUIDO SELADOR MINERAL</v>
          </cell>
        </row>
        <row r="618">
          <cell r="A618" t="str">
            <v>17.012.011-0</v>
          </cell>
          <cell r="B618" t="str">
            <v>CAIACAO INT. OU EXT. SOBRE SUPERF. LISA EM 3 DEMAOS C/ADOCAO</v>
          </cell>
          <cell r="C618" t="str">
            <v>M2</v>
          </cell>
          <cell r="D618">
            <v>170</v>
          </cell>
          <cell r="E618">
            <v>2.25</v>
          </cell>
          <cell r="F618">
            <v>382.5</v>
          </cell>
        </row>
        <row r="619">
          <cell r="B619" t="str">
            <v xml:space="preserve"> DE FIXADOR</v>
          </cell>
        </row>
        <row r="621">
          <cell r="A621" t="str">
            <v>17.017.300-1</v>
          </cell>
          <cell r="B621" t="str">
            <v>PINTURA INT. OU EXT. SOBRE FERRO C/TINTA A OLEO BRILHANTE</v>
          </cell>
          <cell r="C621" t="str">
            <v>M2</v>
          </cell>
          <cell r="D621">
            <v>4</v>
          </cell>
          <cell r="E621">
            <v>4.0199999999999996</v>
          </cell>
          <cell r="F621">
            <v>16.079999999999998</v>
          </cell>
        </row>
        <row r="624">
          <cell r="A624" t="str">
            <v>17.017.321-0</v>
          </cell>
          <cell r="B624" t="str">
            <v>REPINTURA INT. OU EXT. SOBRE FERRO EM BOM ESTADO, NAS CONDIC</v>
          </cell>
          <cell r="C624" t="str">
            <v>M2</v>
          </cell>
          <cell r="D624">
            <v>83.33</v>
          </cell>
          <cell r="E624">
            <v>3.62</v>
          </cell>
          <cell r="F624">
            <v>301.64999999999998</v>
          </cell>
        </row>
        <row r="625">
          <cell r="B625" t="str">
            <v>OES DO ITEM 17.017.320 E NA COR EXIST.</v>
          </cell>
        </row>
        <row r="627">
          <cell r="A627" t="str">
            <v>17.018.010-0</v>
          </cell>
          <cell r="B627" t="str">
            <v>PREPARO DE SUPERF. NOVA C/REVESTIM. LISO, INTERIOR</v>
          </cell>
          <cell r="C627" t="str">
            <v>M2</v>
          </cell>
          <cell r="D627">
            <v>47</v>
          </cell>
          <cell r="E627">
            <v>5.44</v>
          </cell>
          <cell r="F627">
            <v>255.68</v>
          </cell>
        </row>
        <row r="630">
          <cell r="A630" t="str">
            <v>17.018.020-0</v>
          </cell>
          <cell r="B630" t="str">
            <v>PINTURA C/TINTA LATEX PVA FOSCO AVELUDADA, INTERIOR, ACAB. P</v>
          </cell>
          <cell r="C630" t="str">
            <v>M2</v>
          </cell>
          <cell r="D630">
            <v>47</v>
          </cell>
          <cell r="E630">
            <v>2.5</v>
          </cell>
          <cell r="F630">
            <v>117.5</v>
          </cell>
        </row>
        <row r="631">
          <cell r="B631" t="str">
            <v>ADRAO, EM 2 DEMAOS SOBRE SUPERF. PREP. COMO EM 17.018.010</v>
          </cell>
        </row>
        <row r="633">
          <cell r="A633" t="str">
            <v>17.018.110-0</v>
          </cell>
          <cell r="B633" t="str">
            <v>PINTURA C/TINTA ACRILICA INT. OU EXT., EM TIJ., CONCR. LISO,</v>
          </cell>
          <cell r="C633" t="str">
            <v>M2</v>
          </cell>
          <cell r="D633">
            <v>1594.9</v>
          </cell>
          <cell r="E633">
            <v>4.3499999999999996</v>
          </cell>
          <cell r="F633">
            <v>6937.81</v>
          </cell>
        </row>
        <row r="634">
          <cell r="B634" t="str">
            <v xml:space="preserve"> CIM.-AMIANTO, REVESTIM., MAD. E FERRO</v>
          </cell>
        </row>
        <row r="636">
          <cell r="A636" t="str">
            <v>18.002.055-0</v>
          </cell>
          <cell r="B636" t="str">
            <v>MICTORIO DE LOUCA BRANCA C/SIFAO, MED. EM TORNO DE 33 X 28 X</v>
          </cell>
          <cell r="C636" t="str">
            <v>UN</v>
          </cell>
          <cell r="D636">
            <v>4</v>
          </cell>
          <cell r="E636">
            <v>92.92</v>
          </cell>
          <cell r="F636">
            <v>371.68</v>
          </cell>
        </row>
        <row r="637">
          <cell r="B637" t="str">
            <v xml:space="preserve"> 53CM</v>
          </cell>
        </row>
        <row r="639">
          <cell r="A639" t="str">
            <v>18.002.085-0</v>
          </cell>
          <cell r="B639" t="str">
            <v>VASO SANIT. DE LOUCA BRANCA, CONVENCIONAL, MEDIO LUXO, MED.</v>
          </cell>
          <cell r="C639" t="str">
            <v>UN</v>
          </cell>
          <cell r="D639">
            <v>12</v>
          </cell>
          <cell r="E639">
            <v>172.48</v>
          </cell>
          <cell r="F639">
            <v>2069.7600000000002</v>
          </cell>
        </row>
        <row r="640">
          <cell r="B640" t="str">
            <v>EM TORNO DE 37 X 47 X 38CM</v>
          </cell>
        </row>
        <row r="642">
          <cell r="A642" t="str">
            <v>18.006.040-0</v>
          </cell>
          <cell r="B642" t="str">
            <v>SABONETEIRA DE LOUCA BRANCA, DE 15 X 15CM, S/ALCA</v>
          </cell>
          <cell r="C642" t="str">
            <v>UN</v>
          </cell>
          <cell r="D642">
            <v>12</v>
          </cell>
          <cell r="E642">
            <v>9.02</v>
          </cell>
          <cell r="F642">
            <v>108.24</v>
          </cell>
        </row>
        <row r="645">
          <cell r="A645" t="str">
            <v>18.006.050-0</v>
          </cell>
          <cell r="B645" t="str">
            <v>PORTA-PAPEL DE LOUCA BRANCA, DE 15 X 15CM</v>
          </cell>
          <cell r="C645" t="str">
            <v>UN</v>
          </cell>
          <cell r="D645">
            <v>12</v>
          </cell>
          <cell r="E645">
            <v>9.0299999999999994</v>
          </cell>
          <cell r="F645">
            <v>108.36</v>
          </cell>
        </row>
        <row r="648">
          <cell r="A648" t="str">
            <v>18.006.052-0</v>
          </cell>
          <cell r="B648" t="str">
            <v>CABIDE DE LOUCA BRANCA, DUPLO, DE 10 X 5CM</v>
          </cell>
          <cell r="C648" t="str">
            <v>UN</v>
          </cell>
          <cell r="D648">
            <v>8</v>
          </cell>
          <cell r="E648">
            <v>4.62</v>
          </cell>
          <cell r="F648">
            <v>36.96</v>
          </cell>
        </row>
        <row r="651">
          <cell r="A651" t="str">
            <v>18.006.056-0</v>
          </cell>
          <cell r="B651" t="str">
            <v>PORTA-TOALHA, DE PLAST., DE 24", C/CONSOLOS DE LOUCA BRANCA</v>
          </cell>
          <cell r="C651" t="str">
            <v>UN</v>
          </cell>
          <cell r="D651">
            <v>4</v>
          </cell>
          <cell r="E651">
            <v>8.73</v>
          </cell>
          <cell r="F651">
            <v>34.92</v>
          </cell>
        </row>
        <row r="654">
          <cell r="A654" t="str">
            <v>18.007.041-0</v>
          </cell>
          <cell r="B654" t="str">
            <v>CHUVEIRO ESTAMPADO, ARTICULADO, TIPO LUXO, C/BRACO DE 1/2"</v>
          </cell>
          <cell r="C654" t="str">
            <v>UN</v>
          </cell>
          <cell r="D654">
            <v>2</v>
          </cell>
          <cell r="E654">
            <v>147.66999999999999</v>
          </cell>
          <cell r="F654">
            <v>295.33999999999997</v>
          </cell>
        </row>
        <row r="657">
          <cell r="A657" t="str">
            <v>18.007.049-0</v>
          </cell>
          <cell r="B657" t="str">
            <v>CHUVEIRO ELETR. DE PLAST., DE 110 / 220V</v>
          </cell>
          <cell r="C657" t="str">
            <v>UN</v>
          </cell>
          <cell r="D657">
            <v>2</v>
          </cell>
          <cell r="E657">
            <v>10.43</v>
          </cell>
          <cell r="F657">
            <v>20.86</v>
          </cell>
        </row>
        <row r="660">
          <cell r="A660" t="str">
            <v>18.007.051-0</v>
          </cell>
          <cell r="B660" t="str">
            <v>DUCHINHA MANUAL, C/REGISTRO DE PRESSAO, DE 1/2", MANGUEIRA C</v>
          </cell>
          <cell r="C660" t="str">
            <v>UN</v>
          </cell>
          <cell r="D660">
            <v>12</v>
          </cell>
          <cell r="E660">
            <v>52.62</v>
          </cell>
          <cell r="F660">
            <v>631.44000000000005</v>
          </cell>
        </row>
        <row r="661">
          <cell r="B661" t="str">
            <v>ROM., SUPORTE, BUCHAS E PARAFUSOS DE FIX.</v>
          </cell>
        </row>
        <row r="663">
          <cell r="A663" t="str">
            <v>18.009.060-0</v>
          </cell>
          <cell r="B663" t="str">
            <v>TORNEIRA P/PIA C/AREJADOR, 1157, DE 1/2" X 21CM APROX., EM M</v>
          </cell>
          <cell r="C663" t="str">
            <v>UN</v>
          </cell>
          <cell r="D663">
            <v>8</v>
          </cell>
          <cell r="E663">
            <v>67.23</v>
          </cell>
          <cell r="F663">
            <v>537.84</v>
          </cell>
        </row>
        <row r="664">
          <cell r="B664" t="str">
            <v>ETAL CROM.</v>
          </cell>
        </row>
        <row r="666">
          <cell r="A666" t="str">
            <v>18.009.076-0</v>
          </cell>
          <cell r="B666" t="str">
            <v>TORNEIRA P/LAVATORIO, 1193, DE 1/2" X 9CM APROX., EM METAL C</v>
          </cell>
          <cell r="C666" t="str">
            <v>UN</v>
          </cell>
          <cell r="D666">
            <v>8</v>
          </cell>
          <cell r="E666">
            <v>30.3</v>
          </cell>
          <cell r="F666">
            <v>242.4</v>
          </cell>
        </row>
        <row r="667">
          <cell r="B667" t="str">
            <v>ROM.</v>
          </cell>
        </row>
        <row r="669">
          <cell r="A669" t="str">
            <v>18.009.078-0</v>
          </cell>
          <cell r="B669" t="str">
            <v>TORNEIRA P/JARDIM, DE 3/4" X 10CM APROX., EM METAL CROM.</v>
          </cell>
          <cell r="C669" t="str">
            <v>UN</v>
          </cell>
          <cell r="D669">
            <v>3</v>
          </cell>
          <cell r="E669">
            <v>35.76</v>
          </cell>
          <cell r="F669">
            <v>107.28</v>
          </cell>
        </row>
        <row r="672">
          <cell r="A672" t="str">
            <v>18.009.086-0</v>
          </cell>
          <cell r="B672" t="str">
            <v>TORNEIRA P/FILTRO, 1147, DE 1/2" X 13CM, EM METAL CROM.</v>
          </cell>
          <cell r="C672" t="str">
            <v>UN</v>
          </cell>
          <cell r="D672">
            <v>2</v>
          </cell>
          <cell r="E672">
            <v>25.51</v>
          </cell>
          <cell r="F672">
            <v>51.02</v>
          </cell>
        </row>
        <row r="675">
          <cell r="A675" t="str">
            <v>18.012.093-0</v>
          </cell>
          <cell r="B675" t="str">
            <v>TORNEIRA DE BOIA EM BRONZE, DE PRESSAO, DE 1"</v>
          </cell>
          <cell r="C675" t="str">
            <v>UN</v>
          </cell>
          <cell r="D675">
            <v>1</v>
          </cell>
          <cell r="E675">
            <v>18.18</v>
          </cell>
          <cell r="F675">
            <v>18.18</v>
          </cell>
        </row>
        <row r="678">
          <cell r="A678" t="str">
            <v>18.012.096-0</v>
          </cell>
          <cell r="B678" t="str">
            <v>TORNEIRA DE BOIA EM BRONZE, DE PRESSAO, DE 1.1/4"</v>
          </cell>
          <cell r="C678" t="str">
            <v>UN</v>
          </cell>
          <cell r="D678">
            <v>1</v>
          </cell>
          <cell r="E678">
            <v>27.94</v>
          </cell>
          <cell r="F678">
            <v>27.94</v>
          </cell>
        </row>
        <row r="681">
          <cell r="A681" t="str">
            <v>18.013.108-0</v>
          </cell>
          <cell r="B681" t="str">
            <v>VALVULA DE ESCOAMENTO, P/LAVATORIO, C/LADRAO, 1603, DE 1", E</v>
          </cell>
          <cell r="C681" t="str">
            <v>UN</v>
          </cell>
          <cell r="D681">
            <v>8</v>
          </cell>
          <cell r="E681">
            <v>8.16</v>
          </cell>
          <cell r="F681">
            <v>65.28</v>
          </cell>
        </row>
        <row r="682">
          <cell r="B682" t="str">
            <v>M METAL CROM.</v>
          </cell>
        </row>
        <row r="684">
          <cell r="A684" t="str">
            <v>18.013.119-0</v>
          </cell>
          <cell r="B684" t="str">
            <v>SIFAO 1680, DE 1" X 1.1/2", EM METAL CROM.</v>
          </cell>
          <cell r="C684" t="str">
            <v>UN</v>
          </cell>
          <cell r="D684">
            <v>8</v>
          </cell>
          <cell r="E684">
            <v>28.89</v>
          </cell>
          <cell r="F684">
            <v>231.12</v>
          </cell>
        </row>
        <row r="687">
          <cell r="A687" t="str">
            <v>18.013.130-0</v>
          </cell>
          <cell r="B687" t="str">
            <v>RABICHO EM METAL CROM., DE 30CM, C/SAIDA DE 1/2"</v>
          </cell>
          <cell r="C687" t="str">
            <v>UN</v>
          </cell>
          <cell r="D687">
            <v>8</v>
          </cell>
          <cell r="E687">
            <v>9.0299999999999994</v>
          </cell>
          <cell r="F687">
            <v>72.239999999999995</v>
          </cell>
        </row>
        <row r="690">
          <cell r="A690" t="str">
            <v>18.016.030-0</v>
          </cell>
          <cell r="B690" t="str">
            <v>BANCA DE ACO INOX, DE 2,00 X 0,55M, EM CHAPA 18.304, C/ 1 CU</v>
          </cell>
          <cell r="C690" t="str">
            <v>UN</v>
          </cell>
          <cell r="D690">
            <v>2</v>
          </cell>
          <cell r="E690">
            <v>662.31</v>
          </cell>
          <cell r="F690">
            <v>1324.62</v>
          </cell>
        </row>
        <row r="691">
          <cell r="B691" t="str">
            <v>BA, VALV. DE ESCOAMENTO 1623 E SIFAO 1680</v>
          </cell>
        </row>
        <row r="693">
          <cell r="A693" t="str">
            <v>18.017.021-0</v>
          </cell>
          <cell r="B693" t="str">
            <v>FILTRO C/CARCACA ATOXICA EM POLIPROPILENO C/ 1 ELEMENTO FILT</v>
          </cell>
          <cell r="C693" t="str">
            <v>UN</v>
          </cell>
          <cell r="D693">
            <v>2</v>
          </cell>
          <cell r="E693">
            <v>99</v>
          </cell>
          <cell r="F693">
            <v>198</v>
          </cell>
        </row>
        <row r="694">
          <cell r="B694" t="str">
            <v>RANTE DE CELULOSE E CARVAO ATIVADO, ATE 360L/H. FORNECIMENTO</v>
          </cell>
        </row>
        <row r="696">
          <cell r="A696" t="str">
            <v>18.023.013-0</v>
          </cell>
          <cell r="B696" t="str">
            <v>BALCAO P/PASSAGEM DE ALIMENTOS, EM CONCR. APARENTE, GUARN. E</v>
          </cell>
          <cell r="C696" t="str">
            <v>M</v>
          </cell>
          <cell r="D696">
            <v>3</v>
          </cell>
          <cell r="E696">
            <v>75.77</v>
          </cell>
          <cell r="F696">
            <v>227.31</v>
          </cell>
        </row>
        <row r="697">
          <cell r="B697" t="str">
            <v>M MAD. DE LEI</v>
          </cell>
        </row>
        <row r="699">
          <cell r="A699" t="str">
            <v>18.025.005-0</v>
          </cell>
          <cell r="B699" t="str">
            <v>BEBEDOURO ELETR. DE PRESSAO, EM ACO INOX, MODELO DE PE, ADUL</v>
          </cell>
          <cell r="C699" t="str">
            <v>UN</v>
          </cell>
          <cell r="D699">
            <v>1</v>
          </cell>
          <cell r="E699">
            <v>297</v>
          </cell>
          <cell r="F699">
            <v>297</v>
          </cell>
        </row>
        <row r="700">
          <cell r="B700" t="str">
            <v>TO, CAPAC. DE 40 L/H, C/ 2 TORNEIRAS</v>
          </cell>
        </row>
        <row r="702">
          <cell r="A702" t="str">
            <v>18.027.089-0</v>
          </cell>
          <cell r="B702" t="str">
            <v>LUMINARIA FECHADA, P/ILUMINACAO DE RUAS, C/LAMPADA A VAPOR D</v>
          </cell>
          <cell r="C702" t="str">
            <v>UN</v>
          </cell>
          <cell r="D702">
            <v>36</v>
          </cell>
          <cell r="E702">
            <v>155.26</v>
          </cell>
          <cell r="F702">
            <v>5589.36</v>
          </cell>
        </row>
        <row r="703">
          <cell r="B703" t="str">
            <v>E MERCURIO E REATOR DE PARTIDA RAPIDA</v>
          </cell>
        </row>
        <row r="705">
          <cell r="A705" t="str">
            <v>18.027.130-0</v>
          </cell>
          <cell r="B705" t="str">
            <v>PROJETOR P/QUADRAS, LENTE EM VIDRO TEMPERADO, P/LAMPADA STAN</v>
          </cell>
          <cell r="C705" t="str">
            <v>UN</v>
          </cell>
          <cell r="D705">
            <v>265</v>
          </cell>
          <cell r="E705">
            <v>122.21</v>
          </cell>
          <cell r="F705">
            <v>32385.65</v>
          </cell>
        </row>
        <row r="706">
          <cell r="B706" t="str">
            <v>DARD DE 500W OU MISTA DE 250W</v>
          </cell>
        </row>
        <row r="708">
          <cell r="A708" t="str">
            <v>18.027.135-0</v>
          </cell>
          <cell r="B708" t="str">
            <v>PROJETOR P/QUADRAS, LENTE EM VIDRO TEMPERADO, P/LAMPADA STAN</v>
          </cell>
          <cell r="C708" t="str">
            <v>UN</v>
          </cell>
          <cell r="D708">
            <v>16</v>
          </cell>
          <cell r="E708">
            <v>90.82</v>
          </cell>
          <cell r="F708">
            <v>1453.12</v>
          </cell>
        </row>
        <row r="709">
          <cell r="B709" t="str">
            <v>DARD DE 200W</v>
          </cell>
        </row>
        <row r="711">
          <cell r="A711" t="str">
            <v>18.027.145-0</v>
          </cell>
          <cell r="B711" t="str">
            <v>RELE FOTOELETRICO, P/COMANDO DE ILUMINACAO EXT., NA TENSAO D</v>
          </cell>
          <cell r="C711" t="str">
            <v>UN</v>
          </cell>
          <cell r="D711">
            <v>18</v>
          </cell>
          <cell r="E711">
            <v>14.08</v>
          </cell>
          <cell r="F711">
            <v>253.44</v>
          </cell>
        </row>
        <row r="712">
          <cell r="B712" t="str">
            <v>E 220V E CARGA MAXIMA DE 1000W</v>
          </cell>
        </row>
        <row r="714">
          <cell r="A714" t="str">
            <v>18.027.250-0</v>
          </cell>
          <cell r="B714" t="str">
            <v>LUMINARIA DE EMBUTIR, TIPO CALHA, EQUIPADA C/REATOR DE PARTI</v>
          </cell>
          <cell r="C714" t="str">
            <v>UN</v>
          </cell>
          <cell r="D714">
            <v>103</v>
          </cell>
          <cell r="E714">
            <v>36.380000000000003</v>
          </cell>
          <cell r="F714">
            <v>3747.14</v>
          </cell>
        </row>
        <row r="715">
          <cell r="B715" t="str">
            <v>DA RAPIDA E LAMPADA FLUORESCENTE DE 2 X 40W</v>
          </cell>
        </row>
        <row r="717">
          <cell r="A717" t="str">
            <v>18.027.280-0</v>
          </cell>
          <cell r="B717" t="str">
            <v>ARANDELA, DE PAREDE, C/RECEPTACULO P/LAMPADA INCANDESCENTE,</v>
          </cell>
          <cell r="C717" t="str">
            <v>UN</v>
          </cell>
          <cell r="D717">
            <v>2</v>
          </cell>
          <cell r="E717">
            <v>11.55</v>
          </cell>
          <cell r="F717">
            <v>23.1</v>
          </cell>
        </row>
        <row r="718">
          <cell r="B718" t="str">
            <v>REFLETOR EM MAT. ANTI-FERRUGEM E BRACO DE ALUMINIO ANODIZADO</v>
          </cell>
        </row>
        <row r="720">
          <cell r="A720" t="str">
            <v>18.029.015-0</v>
          </cell>
          <cell r="B720" t="str">
            <v>BOMBA HIDR. CENTRIFUGA, C/MOTOR ELETR., POTENCIA DE 1CV</v>
          </cell>
          <cell r="C720" t="str">
            <v>UN</v>
          </cell>
          <cell r="D720">
            <v>2</v>
          </cell>
          <cell r="E720">
            <v>266.29000000000002</v>
          </cell>
          <cell r="F720">
            <v>532.58000000000004</v>
          </cell>
        </row>
        <row r="723">
          <cell r="A723" t="str">
            <v>18.031.016-0</v>
          </cell>
          <cell r="B723" t="str">
            <v>FREEZER HORIZ. COMERCIAL, C/ 2 TAMPAS, EM CHAPA DE ACO, REVE</v>
          </cell>
          <cell r="C723" t="str">
            <v>UN</v>
          </cell>
          <cell r="D723">
            <v>2</v>
          </cell>
          <cell r="E723">
            <v>850</v>
          </cell>
          <cell r="F723">
            <v>1700</v>
          </cell>
        </row>
      </sheetData>
      <sheetData sheetId="1" refreshError="1"/>
      <sheetData sheetId="2" refreshError="1"/>
      <sheetData sheetId="3" refreshError="1"/>
      <sheetData sheetId="4" refreshError="1"/>
      <sheetData sheetId="5"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Quant-Vol1 (2)"/>
      <sheetName val="QQegesa"/>
      <sheetName val="QQuant-Vol1"/>
      <sheetName val="Licitação"/>
      <sheetName val="QQegesa-ant"/>
      <sheetName val="QQUANT"/>
      <sheetName val="QQder"/>
      <sheetName val="NumerN"/>
      <sheetName val="BS"/>
      <sheetName val="FR"/>
      <sheetName val="Dimens"/>
      <sheetName val="QuantPav"/>
      <sheetName val="QuQuant"/>
      <sheetName val="NumerN (2)"/>
      <sheetName val="Dimens (2)"/>
      <sheetName val="QuantPav (2)"/>
      <sheetName val="Plan2"/>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 val="CANAA"/>
      <sheetName val="CANAA.XLS"/>
      <sheetName val="\G\Users\eduardoiunes\Documents"/>
      <sheetName val="RESUMO_AUT1"/>
      <sheetName val="PATO"/>
      <sheetName val="Medição"/>
      <sheetName val="Medição Completa"/>
      <sheetName val="RECOMPOSIÇÃO MAN"/>
      <sheetName val="[CANAA.XLS]\G\Users\eduardoiu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orcamentodnerL1"/>
      <sheetName val="qorcamentodnerL2"/>
      <sheetName val="QuQuant"/>
    </sheetNames>
    <sheetDataSet>
      <sheetData sheetId="0"/>
      <sheetData sheetId="1" refreshError="1"/>
      <sheetData sheetId="2"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TO"/>
    </sheetNames>
    <sheetDataSet>
      <sheetData sheetId="0">
        <row r="9">
          <cell r="A9">
            <v>2200201</v>
          </cell>
          <cell r="B9" t="str">
            <v>Reparos localizados</v>
          </cell>
          <cell r="C9" t="str">
            <v>m2</v>
          </cell>
          <cell r="D9">
            <v>25980.5</v>
          </cell>
          <cell r="F9">
            <v>0</v>
          </cell>
        </row>
        <row r="10">
          <cell r="A10">
            <v>2221005</v>
          </cell>
          <cell r="B10" t="str">
            <v>Lama asfáltica</v>
          </cell>
          <cell r="C10" t="str">
            <v>m2</v>
          </cell>
          <cell r="D10">
            <v>104300</v>
          </cell>
          <cell r="F10">
            <v>0</v>
          </cell>
        </row>
        <row r="11">
          <cell r="A11">
            <v>2234800</v>
          </cell>
          <cell r="B11" t="str">
            <v>Fresagem do pavimento</v>
          </cell>
          <cell r="C11" t="str">
            <v>m2</v>
          </cell>
          <cell r="D11">
            <v>46480</v>
          </cell>
          <cell r="F11">
            <v>0</v>
          </cell>
        </row>
        <row r="12">
          <cell r="A12">
            <v>2240000</v>
          </cell>
          <cell r="B12" t="str">
            <v>Pintura de ligação</v>
          </cell>
          <cell r="C12" t="str">
            <v>m2</v>
          </cell>
          <cell r="D12">
            <v>46480</v>
          </cell>
          <cell r="F12">
            <v>0</v>
          </cell>
        </row>
        <row r="13">
          <cell r="A13">
            <v>2254000</v>
          </cell>
          <cell r="B13" t="str">
            <v>CBUQ</v>
          </cell>
          <cell r="C13" t="str">
            <v>t</v>
          </cell>
          <cell r="D13">
            <v>3346.6</v>
          </cell>
          <cell r="F13">
            <v>0</v>
          </cell>
        </row>
        <row r="14">
          <cell r="A14">
            <v>3240000</v>
          </cell>
          <cell r="B14" t="str">
            <v>Pintura de ligação</v>
          </cell>
          <cell r="C14" t="str">
            <v>m2</v>
          </cell>
          <cell r="D14">
            <v>105000</v>
          </cell>
          <cell r="F14">
            <v>0</v>
          </cell>
        </row>
        <row r="15">
          <cell r="A15">
            <v>3254012</v>
          </cell>
          <cell r="B15" t="str">
            <v>CBUQ (massa fina)</v>
          </cell>
          <cell r="C15" t="str">
            <v>t</v>
          </cell>
          <cell r="D15">
            <v>6300</v>
          </cell>
          <cell r="F15">
            <v>0</v>
          </cell>
        </row>
        <row r="61">
          <cell r="A61">
            <v>0</v>
          </cell>
          <cell r="B61">
            <v>0</v>
          </cell>
          <cell r="D61">
            <v>0</v>
          </cell>
          <cell r="F61">
            <v>0</v>
          </cell>
        </row>
        <row r="62">
          <cell r="A62">
            <v>0</v>
          </cell>
          <cell r="B62">
            <v>0</v>
          </cell>
          <cell r="D62">
            <v>0</v>
          </cell>
          <cell r="F62">
            <v>0</v>
          </cell>
        </row>
        <row r="63">
          <cell r="A63">
            <v>0</v>
          </cell>
          <cell r="B63">
            <v>0</v>
          </cell>
          <cell r="D63">
            <v>0</v>
          </cell>
          <cell r="F63">
            <v>0</v>
          </cell>
        </row>
        <row r="64">
          <cell r="A64">
            <v>0</v>
          </cell>
          <cell r="B64">
            <v>0</v>
          </cell>
          <cell r="D64">
            <v>0</v>
          </cell>
          <cell r="F64">
            <v>0</v>
          </cell>
        </row>
        <row r="65">
          <cell r="A65">
            <v>0</v>
          </cell>
          <cell r="B65">
            <v>0</v>
          </cell>
          <cell r="D65">
            <v>0</v>
          </cell>
          <cell r="F65">
            <v>0</v>
          </cell>
        </row>
        <row r="66">
          <cell r="A66">
            <v>0</v>
          </cell>
          <cell r="B66">
            <v>0</v>
          </cell>
          <cell r="C66">
            <v>0</v>
          </cell>
          <cell r="D66">
            <v>0</v>
          </cell>
          <cell r="F66">
            <v>0</v>
          </cell>
        </row>
        <row r="67">
          <cell r="A67">
            <v>0</v>
          </cell>
          <cell r="B67">
            <v>0</v>
          </cell>
          <cell r="C67">
            <v>0</v>
          </cell>
          <cell r="D67">
            <v>0</v>
          </cell>
          <cell r="F67">
            <v>0</v>
          </cell>
        </row>
        <row r="68">
          <cell r="A68">
            <v>0</v>
          </cell>
          <cell r="B68">
            <v>0</v>
          </cell>
          <cell r="C68">
            <v>0</v>
          </cell>
          <cell r="D68">
            <v>0</v>
          </cell>
          <cell r="F68">
            <v>0</v>
          </cell>
        </row>
        <row r="69">
          <cell r="A69">
            <v>0</v>
          </cell>
          <cell r="B69">
            <v>0</v>
          </cell>
          <cell r="C69">
            <v>0</v>
          </cell>
          <cell r="D69">
            <v>0</v>
          </cell>
          <cell r="F69">
            <v>0</v>
          </cell>
        </row>
      </sheetData>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equi"/>
      <sheetName val="mobra"/>
      <sheetName val="mat"/>
      <sheetName val="res"/>
      <sheetName val="pl res (2)"/>
      <sheetName val="pl res sub"/>
      <sheetName val="pl res"/>
      <sheetName val="alphaville"/>
      <sheetName val="rita"/>
      <sheetName val="forte"/>
      <sheetName val="vrita"/>
      <sheetName val="cp aux"/>
      <sheetName val="cp terr"/>
      <sheetName val="cp pav"/>
      <sheetName val="cp dre"/>
      <sheetName val="bdi01"/>
      <sheetName val="bdi02"/>
      <sheetName val="cr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SIÇOES"/>
    </sheetNames>
    <sheetDataSet>
      <sheetData sheetId="0"/>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s PGQ"/>
      <sheetName val="Equipamentos"/>
      <sheetName val="Teor"/>
      <sheetName val="QuQuant"/>
      <sheetName val="qorcamentodnerL1"/>
      <sheetName val="BM 01"/>
      <sheetName val="Mem 1º BM"/>
      <sheetName val="BM 02"/>
      <sheetName val="Mem 2º BM"/>
      <sheetName val="BM 03"/>
      <sheetName val="Mem 3º BM"/>
      <sheetName val="BM 04"/>
      <sheetName val="Mem 4º BM"/>
      <sheetName val="BM 05"/>
      <sheetName val="Mem 5º BM"/>
      <sheetName val="assemblies R _ Z"/>
      <sheetName val="projeto"/>
    </sheetNames>
    <sheetDataSet>
      <sheetData sheetId="0" refreshError="1"/>
      <sheetData sheetId="1" refreshError="1"/>
      <sheetData sheetId="2" refreshError="1"/>
      <sheetData sheetId="3" refreshError="1"/>
      <sheetData sheetId="4" refreshError="1"/>
      <sheetData sheetId="5">
        <row r="3">
          <cell r="A3" t="str">
            <v>SECRETARIA DE VIAÇÃO E OBRAS PÚBLICAS</v>
          </cell>
        </row>
      </sheetData>
      <sheetData sheetId="6">
        <row r="3">
          <cell r="A3" t="str">
            <v>SECRETARIA DE VIAÇÃO E OBRAS PÚBLICAS</v>
          </cell>
        </row>
      </sheetData>
      <sheetData sheetId="7"/>
      <sheetData sheetId="8"/>
      <sheetData sheetId="9"/>
      <sheetData sheetId="10"/>
      <sheetData sheetId="11"/>
      <sheetData sheetId="12"/>
      <sheetData sheetId="13"/>
      <sheetData sheetId="14"/>
      <sheetData sheetId="15" refreshError="1"/>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s>
    <sheetDataSet>
      <sheetData sheetId="0"/>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ulo"/>
      <sheetName val="Tabela"/>
      <sheetName val="2012"/>
      <sheetName val="2013"/>
      <sheetName val="assemblies F _ K"/>
      <sheetName val="resumo_aut1"/>
    </sheetNames>
    <sheetDataSet>
      <sheetData sheetId="0"/>
      <sheetData sheetId="1">
        <row r="7">
          <cell r="A7">
            <v>2000.12</v>
          </cell>
          <cell r="B7">
            <v>2000</v>
          </cell>
          <cell r="C7" t="str">
            <v>Dezembro</v>
          </cell>
          <cell r="D7">
            <v>100</v>
          </cell>
          <cell r="E7">
            <v>100</v>
          </cell>
          <cell r="G7">
            <v>100</v>
          </cell>
          <cell r="H7">
            <v>100</v>
          </cell>
          <cell r="I7">
            <v>100</v>
          </cell>
          <cell r="J7">
            <v>100</v>
          </cell>
          <cell r="L7">
            <v>100</v>
          </cell>
          <cell r="M7">
            <v>100</v>
          </cell>
          <cell r="N7">
            <v>100</v>
          </cell>
          <cell r="R7">
            <v>193.97</v>
          </cell>
        </row>
        <row r="8">
          <cell r="A8">
            <v>2001.01</v>
          </cell>
          <cell r="B8">
            <v>2001</v>
          </cell>
          <cell r="C8" t="str">
            <v>Janeiro</v>
          </cell>
          <cell r="D8">
            <v>101.621</v>
          </cell>
          <cell r="E8">
            <v>101.38800000000001</v>
          </cell>
          <cell r="G8">
            <v>102.048</v>
          </cell>
          <cell r="H8">
            <v>100.39</v>
          </cell>
          <cell r="I8">
            <v>101.631</v>
          </cell>
          <cell r="J8">
            <v>100.748</v>
          </cell>
          <cell r="L8">
            <v>101.35899999999999</v>
          </cell>
          <cell r="M8">
            <v>101.355</v>
          </cell>
          <cell r="N8">
            <v>101.979</v>
          </cell>
          <cell r="R8">
            <v>194.92</v>
          </cell>
        </row>
        <row r="9">
          <cell r="A9">
            <v>2001.02</v>
          </cell>
          <cell r="B9">
            <v>2001</v>
          </cell>
          <cell r="C9" t="str">
            <v>Fevereiro</v>
          </cell>
          <cell r="D9">
            <v>101.748</v>
          </cell>
          <cell r="E9">
            <v>101.557</v>
          </cell>
          <cell r="G9">
            <v>102.083</v>
          </cell>
          <cell r="H9">
            <v>100.411</v>
          </cell>
          <cell r="I9">
            <v>101.755</v>
          </cell>
          <cell r="J9">
            <v>100.88800000000001</v>
          </cell>
          <cell r="L9">
            <v>102.089</v>
          </cell>
          <cell r="M9">
            <v>101.48</v>
          </cell>
          <cell r="N9">
            <v>101.98699999999999</v>
          </cell>
          <cell r="R9">
            <v>195.58</v>
          </cell>
        </row>
        <row r="10">
          <cell r="A10">
            <v>2001.03</v>
          </cell>
          <cell r="B10">
            <v>2001</v>
          </cell>
          <cell r="C10" t="str">
            <v>Março</v>
          </cell>
          <cell r="D10">
            <v>101.97799999999999</v>
          </cell>
          <cell r="E10">
            <v>101.81399999999999</v>
          </cell>
          <cell r="G10">
            <v>102.328</v>
          </cell>
          <cell r="H10">
            <v>100.401</v>
          </cell>
          <cell r="I10">
            <v>101.999</v>
          </cell>
          <cell r="J10">
            <v>101.771</v>
          </cell>
          <cell r="L10">
            <v>102.72499999999999</v>
          </cell>
          <cell r="M10">
            <v>101.636</v>
          </cell>
          <cell r="N10">
            <v>102.849</v>
          </cell>
          <cell r="R10">
            <v>197.15100000000001</v>
          </cell>
        </row>
        <row r="11">
          <cell r="A11">
            <v>2001.04</v>
          </cell>
          <cell r="B11">
            <v>2001</v>
          </cell>
          <cell r="C11" t="str">
            <v>Abril</v>
          </cell>
          <cell r="D11">
            <v>102.64100000000001</v>
          </cell>
          <cell r="E11">
            <v>102.07299999999999</v>
          </cell>
          <cell r="G11">
            <v>102.44799999999999</v>
          </cell>
          <cell r="H11">
            <v>100.438</v>
          </cell>
          <cell r="I11">
            <v>102.24</v>
          </cell>
          <cell r="J11">
            <v>102.072</v>
          </cell>
          <cell r="L11">
            <v>102.95099999999999</v>
          </cell>
          <cell r="M11">
            <v>101.908</v>
          </cell>
          <cell r="N11">
            <v>104.059</v>
          </cell>
          <cell r="R11">
            <v>199.374</v>
          </cell>
        </row>
        <row r="12">
          <cell r="A12">
            <v>2001.05</v>
          </cell>
          <cell r="B12">
            <v>2001</v>
          </cell>
          <cell r="C12" t="str">
            <v>Maio</v>
          </cell>
          <cell r="D12">
            <v>102.887</v>
          </cell>
          <cell r="E12">
            <v>102.61</v>
          </cell>
          <cell r="G12">
            <v>102.631</v>
          </cell>
          <cell r="H12">
            <v>100.84699999999999</v>
          </cell>
          <cell r="I12">
            <v>102.748</v>
          </cell>
          <cell r="J12">
            <v>102.206</v>
          </cell>
          <cell r="L12">
            <v>103.622</v>
          </cell>
          <cell r="M12">
            <v>102.569</v>
          </cell>
          <cell r="N12">
            <v>105.82599999999999</v>
          </cell>
          <cell r="R12">
            <v>200.251</v>
          </cell>
        </row>
        <row r="13">
          <cell r="A13">
            <v>2001.06</v>
          </cell>
          <cell r="B13">
            <v>2001</v>
          </cell>
          <cell r="C13" t="str">
            <v>Junho</v>
          </cell>
          <cell r="D13">
            <v>103.499</v>
          </cell>
          <cell r="E13">
            <v>104.051</v>
          </cell>
          <cell r="G13">
            <v>103.054</v>
          </cell>
          <cell r="H13">
            <v>102.416</v>
          </cell>
          <cell r="I13">
            <v>104.261</v>
          </cell>
          <cell r="J13">
            <v>102.48</v>
          </cell>
          <cell r="L13">
            <v>104.544</v>
          </cell>
          <cell r="M13">
            <v>104.31399999999999</v>
          </cell>
          <cell r="N13">
            <v>106.78700000000001</v>
          </cell>
          <cell r="R13">
            <v>203.167</v>
          </cell>
        </row>
        <row r="14">
          <cell r="A14">
            <v>2001.07</v>
          </cell>
          <cell r="B14">
            <v>2001</v>
          </cell>
          <cell r="C14" t="str">
            <v>Julho</v>
          </cell>
          <cell r="D14">
            <v>104.676</v>
          </cell>
          <cell r="E14">
            <v>105.672</v>
          </cell>
          <cell r="G14">
            <v>104.797</v>
          </cell>
          <cell r="H14">
            <v>103.221</v>
          </cell>
          <cell r="I14">
            <v>106.033</v>
          </cell>
          <cell r="J14">
            <v>103.021</v>
          </cell>
          <cell r="L14">
            <v>105.75</v>
          </cell>
          <cell r="M14">
            <v>106.012</v>
          </cell>
          <cell r="N14">
            <v>106.08</v>
          </cell>
          <cell r="R14">
            <v>206.45</v>
          </cell>
        </row>
        <row r="15">
          <cell r="A15">
            <v>2001.08</v>
          </cell>
          <cell r="B15">
            <v>2001</v>
          </cell>
          <cell r="C15" t="str">
            <v>Agosto</v>
          </cell>
          <cell r="D15">
            <v>105.904</v>
          </cell>
          <cell r="E15">
            <v>106.88</v>
          </cell>
          <cell r="G15">
            <v>106.34</v>
          </cell>
          <cell r="H15">
            <v>103.625</v>
          </cell>
          <cell r="I15">
            <v>107.29300000000001</v>
          </cell>
          <cell r="J15">
            <v>104.08199999999999</v>
          </cell>
          <cell r="L15">
            <v>107.952</v>
          </cell>
          <cell r="M15">
            <v>106.851</v>
          </cell>
          <cell r="N15">
            <v>111.295</v>
          </cell>
          <cell r="R15">
            <v>208.315</v>
          </cell>
        </row>
        <row r="16">
          <cell r="A16">
            <v>2001.09</v>
          </cell>
          <cell r="B16">
            <v>2001</v>
          </cell>
          <cell r="C16" t="str">
            <v>Setembro</v>
          </cell>
          <cell r="D16">
            <v>106.762</v>
          </cell>
          <cell r="E16">
            <v>108.08199999999999</v>
          </cell>
          <cell r="G16">
            <v>107.01300000000001</v>
          </cell>
          <cell r="H16">
            <v>104.206</v>
          </cell>
          <cell r="I16">
            <v>108.578</v>
          </cell>
          <cell r="J16">
            <v>104.871</v>
          </cell>
          <cell r="L16">
            <v>109.38</v>
          </cell>
          <cell r="M16">
            <v>107.896</v>
          </cell>
          <cell r="N16">
            <v>112.39</v>
          </cell>
          <cell r="R16">
            <v>209.11099999999999</v>
          </cell>
        </row>
        <row r="17">
          <cell r="A17">
            <v>2001.1</v>
          </cell>
          <cell r="B17">
            <v>2001</v>
          </cell>
          <cell r="C17" t="str">
            <v>Outubro</v>
          </cell>
          <cell r="D17">
            <v>109.053</v>
          </cell>
          <cell r="E17">
            <v>108.89</v>
          </cell>
          <cell r="G17">
            <v>108.29600000000001</v>
          </cell>
          <cell r="H17">
            <v>104.711</v>
          </cell>
          <cell r="I17">
            <v>109.616</v>
          </cell>
          <cell r="J17">
            <v>106.071</v>
          </cell>
          <cell r="L17">
            <v>110.642</v>
          </cell>
          <cell r="M17">
            <v>108.50700000000001</v>
          </cell>
          <cell r="N17">
            <v>116.042</v>
          </cell>
          <cell r="R17">
            <v>212.13499999999999</v>
          </cell>
        </row>
        <row r="18">
          <cell r="A18">
            <v>2001.11</v>
          </cell>
          <cell r="B18">
            <v>2001</v>
          </cell>
          <cell r="C18" t="str">
            <v>Novembro</v>
          </cell>
          <cell r="D18">
            <v>109.04600000000001</v>
          </cell>
          <cell r="E18">
            <v>109.69799999999999</v>
          </cell>
          <cell r="G18">
            <v>108.636</v>
          </cell>
          <cell r="H18">
            <v>105.268</v>
          </cell>
          <cell r="I18">
            <v>110.244</v>
          </cell>
          <cell r="J18">
            <v>107.813</v>
          </cell>
          <cell r="L18">
            <v>112.041</v>
          </cell>
          <cell r="M18">
            <v>109.13500000000001</v>
          </cell>
          <cell r="N18">
            <v>116.758</v>
          </cell>
          <cell r="R18">
            <v>213.756</v>
          </cell>
        </row>
        <row r="19">
          <cell r="A19">
            <v>2001.12</v>
          </cell>
          <cell r="B19">
            <v>2001</v>
          </cell>
          <cell r="C19" t="str">
            <v>Dezembro</v>
          </cell>
          <cell r="D19">
            <v>111.11199999999999</v>
          </cell>
          <cell r="E19">
            <v>110.511</v>
          </cell>
          <cell r="G19">
            <v>109.238</v>
          </cell>
          <cell r="H19">
            <v>106.04900000000001</v>
          </cell>
          <cell r="I19">
            <v>110.98699999999999</v>
          </cell>
          <cell r="J19">
            <v>108.053</v>
          </cell>
          <cell r="L19">
            <v>112.84399999999999</v>
          </cell>
          <cell r="M19">
            <v>109.821</v>
          </cell>
          <cell r="N19">
            <v>111.116</v>
          </cell>
          <cell r="R19">
            <v>214.137</v>
          </cell>
        </row>
        <row r="20">
          <cell r="A20">
            <v>2002.01</v>
          </cell>
          <cell r="B20">
            <v>2002</v>
          </cell>
          <cell r="C20" t="str">
            <v>Janeiro</v>
          </cell>
          <cell r="D20">
            <v>111.08</v>
          </cell>
          <cell r="E20">
            <v>110.977</v>
          </cell>
          <cell r="G20">
            <v>108.396</v>
          </cell>
          <cell r="H20">
            <v>106.45</v>
          </cell>
          <cell r="I20">
            <v>111.16500000000001</v>
          </cell>
          <cell r="J20">
            <v>108.357</v>
          </cell>
          <cell r="L20">
            <v>114.574</v>
          </cell>
          <cell r="M20">
            <v>110.203</v>
          </cell>
          <cell r="N20">
            <v>108.65300000000001</v>
          </cell>
          <cell r="R20">
            <v>214.535</v>
          </cell>
        </row>
        <row r="21">
          <cell r="A21">
            <v>2002.02</v>
          </cell>
          <cell r="B21">
            <v>2002</v>
          </cell>
          <cell r="C21" t="str">
            <v>Fevereiro</v>
          </cell>
          <cell r="D21">
            <v>111.044</v>
          </cell>
          <cell r="E21">
            <v>111.27800000000001</v>
          </cell>
          <cell r="G21">
            <v>108.77500000000001</v>
          </cell>
          <cell r="H21">
            <v>106.566</v>
          </cell>
          <cell r="I21">
            <v>111.57299999999999</v>
          </cell>
          <cell r="J21">
            <v>108.629</v>
          </cell>
          <cell r="L21">
            <v>115.315</v>
          </cell>
          <cell r="M21">
            <v>110.496</v>
          </cell>
          <cell r="N21">
            <v>109.34699999999999</v>
          </cell>
          <cell r="R21">
            <v>214.92699999999999</v>
          </cell>
        </row>
        <row r="22">
          <cell r="A22">
            <v>2002.03</v>
          </cell>
          <cell r="B22">
            <v>2002</v>
          </cell>
          <cell r="C22" t="str">
            <v>Março</v>
          </cell>
          <cell r="D22">
            <v>111.444</v>
          </cell>
          <cell r="E22">
            <v>111.712</v>
          </cell>
          <cell r="G22">
            <v>109.542</v>
          </cell>
          <cell r="H22">
            <v>106.836</v>
          </cell>
          <cell r="I22">
            <v>112.092</v>
          </cell>
          <cell r="J22">
            <v>109.03100000000001</v>
          </cell>
          <cell r="L22">
            <v>115.292</v>
          </cell>
          <cell r="M22">
            <v>111.126</v>
          </cell>
          <cell r="N22">
            <v>110.38800000000001</v>
          </cell>
          <cell r="R22">
            <v>215.17</v>
          </cell>
        </row>
        <row r="23">
          <cell r="A23">
            <v>2002.04</v>
          </cell>
          <cell r="B23">
            <v>2002</v>
          </cell>
          <cell r="C23" t="str">
            <v>Abril</v>
          </cell>
          <cell r="D23">
            <v>113.643</v>
          </cell>
          <cell r="E23">
            <v>113.001</v>
          </cell>
          <cell r="G23">
            <v>112.23699999999999</v>
          </cell>
          <cell r="H23">
            <v>107.321</v>
          </cell>
          <cell r="I23">
            <v>113.56699999999999</v>
          </cell>
          <cell r="J23">
            <v>108.423</v>
          </cell>
          <cell r="L23">
            <v>115.20699999999999</v>
          </cell>
          <cell r="M23">
            <v>112.361</v>
          </cell>
          <cell r="N23">
            <v>112.099</v>
          </cell>
          <cell r="R23">
            <v>216.673</v>
          </cell>
        </row>
        <row r="24">
          <cell r="A24">
            <v>2002.05</v>
          </cell>
          <cell r="B24">
            <v>2002</v>
          </cell>
          <cell r="C24" t="str">
            <v>Maio</v>
          </cell>
          <cell r="D24">
            <v>115.136</v>
          </cell>
          <cell r="E24">
            <v>114.24299999999999</v>
          </cell>
          <cell r="G24">
            <v>112.91500000000001</v>
          </cell>
          <cell r="H24">
            <v>107.82599999999999</v>
          </cell>
          <cell r="I24">
            <v>115.012</v>
          </cell>
          <cell r="J24">
            <v>108.36</v>
          </cell>
          <cell r="L24">
            <v>115.56100000000001</v>
          </cell>
          <cell r="M24">
            <v>113.997</v>
          </cell>
          <cell r="N24">
            <v>110.27</v>
          </cell>
          <cell r="R24">
            <v>219.07</v>
          </cell>
        </row>
        <row r="25">
          <cell r="A25">
            <v>2002.06</v>
          </cell>
          <cell r="B25">
            <v>2002</v>
          </cell>
          <cell r="C25" t="str">
            <v>Junho</v>
          </cell>
          <cell r="D25">
            <v>117.054</v>
          </cell>
          <cell r="E25">
            <v>115.63800000000001</v>
          </cell>
          <cell r="G25">
            <v>114.176</v>
          </cell>
          <cell r="H25">
            <v>109.601</v>
          </cell>
          <cell r="I25">
            <v>116.547</v>
          </cell>
          <cell r="J25">
            <v>109.265</v>
          </cell>
          <cell r="L25">
            <v>116.029</v>
          </cell>
          <cell r="M25">
            <v>115.575</v>
          </cell>
          <cell r="N25">
            <v>110.15900000000001</v>
          </cell>
          <cell r="R25">
            <v>222.87200000000001</v>
          </cell>
        </row>
        <row r="26">
          <cell r="A26">
            <v>2002.07</v>
          </cell>
          <cell r="B26">
            <v>2002</v>
          </cell>
          <cell r="C26" t="str">
            <v>Julho</v>
          </cell>
          <cell r="D26">
            <v>121.32899999999999</v>
          </cell>
          <cell r="E26">
            <v>116.809</v>
          </cell>
          <cell r="G26">
            <v>116.982</v>
          </cell>
          <cell r="H26">
            <v>110.21599999999999</v>
          </cell>
          <cell r="I26">
            <v>117.965</v>
          </cell>
          <cell r="J26">
            <v>109.818</v>
          </cell>
          <cell r="L26">
            <v>116.864</v>
          </cell>
          <cell r="M26">
            <v>116.887</v>
          </cell>
          <cell r="N26">
            <v>113.84699999999999</v>
          </cell>
          <cell r="R26">
            <v>227.441</v>
          </cell>
        </row>
        <row r="27">
          <cell r="A27">
            <v>2002.08</v>
          </cell>
          <cell r="B27">
            <v>2002</v>
          </cell>
          <cell r="C27" t="str">
            <v>Agosto</v>
          </cell>
          <cell r="D27">
            <v>123.119</v>
          </cell>
          <cell r="E27">
            <v>117.901</v>
          </cell>
          <cell r="G27">
            <v>118.613</v>
          </cell>
          <cell r="H27">
            <v>110.574</v>
          </cell>
          <cell r="I27">
            <v>118.96299999999999</v>
          </cell>
          <cell r="J27">
            <v>110.279</v>
          </cell>
          <cell r="L27">
            <v>118.146</v>
          </cell>
          <cell r="M27">
            <v>117.73099999999999</v>
          </cell>
          <cell r="N27">
            <v>129.102</v>
          </cell>
          <cell r="R27">
            <v>232.81800000000001</v>
          </cell>
        </row>
        <row r="28">
          <cell r="A28">
            <v>2002.09</v>
          </cell>
          <cell r="B28">
            <v>2002</v>
          </cell>
          <cell r="C28" t="str">
            <v>Setembro</v>
          </cell>
          <cell r="D28">
            <v>124.857</v>
          </cell>
          <cell r="E28">
            <v>119.194</v>
          </cell>
          <cell r="G28">
            <v>118.938</v>
          </cell>
          <cell r="H28">
            <v>111.1</v>
          </cell>
          <cell r="I28">
            <v>120.176</v>
          </cell>
          <cell r="J28">
            <v>113.506</v>
          </cell>
          <cell r="L28">
            <v>120.673</v>
          </cell>
          <cell r="M28">
            <v>118.672</v>
          </cell>
          <cell r="N28">
            <v>141.01900000000001</v>
          </cell>
          <cell r="R28">
            <v>238.97300000000001</v>
          </cell>
        </row>
        <row r="29">
          <cell r="A29">
            <v>2002.1</v>
          </cell>
          <cell r="B29">
            <v>2002</v>
          </cell>
          <cell r="C29" t="str">
            <v>Outubro</v>
          </cell>
          <cell r="D29">
            <v>127.876</v>
          </cell>
          <cell r="E29">
            <v>120.702</v>
          </cell>
          <cell r="G29">
            <v>119.57899999999999</v>
          </cell>
          <cell r="H29">
            <v>112.021</v>
          </cell>
          <cell r="I29">
            <v>121.548</v>
          </cell>
          <cell r="J29">
            <v>117.07899999999999</v>
          </cell>
          <cell r="L29">
            <v>122.71</v>
          </cell>
          <cell r="M29">
            <v>119.607</v>
          </cell>
          <cell r="N29">
            <v>157.05099999999999</v>
          </cell>
          <cell r="R29">
            <v>249.042</v>
          </cell>
        </row>
        <row r="30">
          <cell r="A30">
            <v>2002.11</v>
          </cell>
          <cell r="B30">
            <v>2002</v>
          </cell>
          <cell r="C30" t="str">
            <v>Novembro</v>
          </cell>
          <cell r="D30">
            <v>133.13900000000001</v>
          </cell>
          <cell r="E30">
            <v>125.48399999999999</v>
          </cell>
          <cell r="G30">
            <v>127.836</v>
          </cell>
          <cell r="H30">
            <v>112.708</v>
          </cell>
          <cell r="I30">
            <v>126.884</v>
          </cell>
          <cell r="J30">
            <v>122.538</v>
          </cell>
          <cell r="L30">
            <v>129.09299999999999</v>
          </cell>
          <cell r="M30">
            <v>123.604</v>
          </cell>
          <cell r="N30">
            <v>170.08199999999999</v>
          </cell>
          <cell r="R30">
            <v>263.58</v>
          </cell>
        </row>
        <row r="31">
          <cell r="A31">
            <v>2002.12</v>
          </cell>
          <cell r="B31">
            <v>2002</v>
          </cell>
          <cell r="C31" t="str">
            <v>Dezembro</v>
          </cell>
          <cell r="D31">
            <v>137.14099999999999</v>
          </cell>
          <cell r="E31">
            <v>128.96700000000001</v>
          </cell>
          <cell r="G31">
            <v>133.04300000000001</v>
          </cell>
          <cell r="H31">
            <v>113.151</v>
          </cell>
          <cell r="I31">
            <v>130.16800000000001</v>
          </cell>
          <cell r="J31">
            <v>123.679</v>
          </cell>
          <cell r="L31">
            <v>134.47499999999999</v>
          </cell>
          <cell r="M31">
            <v>125.855</v>
          </cell>
          <cell r="N31">
            <v>188.38800000000001</v>
          </cell>
          <cell r="R31">
            <v>270.69200000000001</v>
          </cell>
        </row>
        <row r="32">
          <cell r="A32">
            <v>2003.01</v>
          </cell>
          <cell r="B32">
            <v>2003</v>
          </cell>
          <cell r="C32" t="str">
            <v>Janeiro</v>
          </cell>
          <cell r="D32">
            <v>142.91499999999999</v>
          </cell>
          <cell r="E32">
            <v>132.65799999999999</v>
          </cell>
          <cell r="G32">
            <v>142.10599999999999</v>
          </cell>
          <cell r="H32">
            <v>114.105</v>
          </cell>
          <cell r="I32">
            <v>134.238</v>
          </cell>
          <cell r="J32">
            <v>126.38800000000001</v>
          </cell>
          <cell r="L32">
            <v>140.58199999999999</v>
          </cell>
          <cell r="M32">
            <v>128.708</v>
          </cell>
          <cell r="N32">
            <v>190.922</v>
          </cell>
          <cell r="R32">
            <v>276.57799999999997</v>
          </cell>
        </row>
        <row r="33">
          <cell r="A33">
            <v>2003.02</v>
          </cell>
          <cell r="B33">
            <v>2003</v>
          </cell>
          <cell r="C33" t="str">
            <v>Fevereiro</v>
          </cell>
          <cell r="D33">
            <v>144.98599999999999</v>
          </cell>
          <cell r="E33">
            <v>133.57900000000001</v>
          </cell>
          <cell r="G33">
            <v>144.49199999999999</v>
          </cell>
          <cell r="H33">
            <v>114.22799999999999</v>
          </cell>
          <cell r="I33">
            <v>134.999</v>
          </cell>
          <cell r="J33">
            <v>127.983</v>
          </cell>
          <cell r="L33">
            <v>142.923</v>
          </cell>
          <cell r="M33">
            <v>129.268</v>
          </cell>
          <cell r="N33">
            <v>179.95500000000001</v>
          </cell>
          <cell r="R33">
            <v>280.98399999999998</v>
          </cell>
        </row>
        <row r="34">
          <cell r="A34">
            <v>2003.03</v>
          </cell>
          <cell r="B34">
            <v>2003</v>
          </cell>
          <cell r="C34" t="str">
            <v>Março</v>
          </cell>
          <cell r="D34">
            <v>145.68299999999999</v>
          </cell>
          <cell r="E34">
            <v>134.28700000000001</v>
          </cell>
          <cell r="G34">
            <v>145.642</v>
          </cell>
          <cell r="H34">
            <v>115.73399999999999</v>
          </cell>
          <cell r="I34">
            <v>136.04900000000001</v>
          </cell>
          <cell r="J34">
            <v>128.27099999999999</v>
          </cell>
          <cell r="L34">
            <v>143.55500000000001</v>
          </cell>
          <cell r="M34">
            <v>130.029</v>
          </cell>
          <cell r="N34">
            <v>194.40700000000001</v>
          </cell>
          <cell r="R34">
            <v>285.64</v>
          </cell>
        </row>
        <row r="35">
          <cell r="A35">
            <v>2003.04</v>
          </cell>
          <cell r="B35">
            <v>2003</v>
          </cell>
          <cell r="C35" t="str">
            <v>Abril</v>
          </cell>
          <cell r="D35">
            <v>144.93700000000001</v>
          </cell>
          <cell r="E35">
            <v>136.12700000000001</v>
          </cell>
          <cell r="G35">
            <v>146.774</v>
          </cell>
          <cell r="H35">
            <v>116.36499999999999</v>
          </cell>
          <cell r="I35">
            <v>137.66800000000001</v>
          </cell>
          <cell r="J35">
            <v>129.63300000000001</v>
          </cell>
          <cell r="L35">
            <v>144.78800000000001</v>
          </cell>
          <cell r="M35">
            <v>131.422</v>
          </cell>
          <cell r="N35">
            <v>191.25200000000001</v>
          </cell>
          <cell r="R35">
            <v>286.815</v>
          </cell>
        </row>
        <row r="36">
          <cell r="A36">
            <v>2003.05</v>
          </cell>
          <cell r="B36">
            <v>2003</v>
          </cell>
          <cell r="C36" t="str">
            <v>Maio</v>
          </cell>
          <cell r="D36">
            <v>143.13800000000001</v>
          </cell>
          <cell r="E36">
            <v>136.375</v>
          </cell>
          <cell r="G36">
            <v>144.803</v>
          </cell>
          <cell r="H36">
            <v>117.631</v>
          </cell>
          <cell r="I36">
            <v>137.828</v>
          </cell>
          <cell r="J36">
            <v>130.06299999999999</v>
          </cell>
          <cell r="L36">
            <v>144.50399999999999</v>
          </cell>
          <cell r="M36">
            <v>131.70699999999999</v>
          </cell>
          <cell r="N36">
            <v>180.35599999999999</v>
          </cell>
          <cell r="R36">
            <v>284.89999999999998</v>
          </cell>
        </row>
        <row r="37">
          <cell r="A37">
            <v>2003.06</v>
          </cell>
          <cell r="B37">
            <v>2003</v>
          </cell>
          <cell r="C37" t="str">
            <v>Junho</v>
          </cell>
          <cell r="D37">
            <v>142.74600000000001</v>
          </cell>
          <cell r="E37">
            <v>137.102</v>
          </cell>
          <cell r="G37">
            <v>144.22999999999999</v>
          </cell>
          <cell r="H37">
            <v>119.036</v>
          </cell>
          <cell r="I37">
            <v>138.51599999999999</v>
          </cell>
          <cell r="J37">
            <v>130.25700000000001</v>
          </cell>
          <cell r="L37">
            <v>144.73099999999999</v>
          </cell>
          <cell r="M37">
            <v>132.55000000000001</v>
          </cell>
          <cell r="N37">
            <v>180.35599999999999</v>
          </cell>
          <cell r="R37">
            <v>282.91300000000001</v>
          </cell>
        </row>
        <row r="38">
          <cell r="A38">
            <v>2003.07</v>
          </cell>
          <cell r="B38">
            <v>2003</v>
          </cell>
          <cell r="C38" t="str">
            <v>Julho</v>
          </cell>
          <cell r="D38">
            <v>142.46299999999999</v>
          </cell>
          <cell r="E38">
            <v>137.47399999999999</v>
          </cell>
          <cell r="G38">
            <v>143.84800000000001</v>
          </cell>
          <cell r="H38">
            <v>119.503</v>
          </cell>
          <cell r="I38">
            <v>139.00800000000001</v>
          </cell>
          <cell r="J38">
            <v>131.40600000000001</v>
          </cell>
          <cell r="L38">
            <v>143.999</v>
          </cell>
          <cell r="M38">
            <v>133.221</v>
          </cell>
          <cell r="N38">
            <v>180.35599999999999</v>
          </cell>
          <cell r="R38">
            <v>282.34899999999999</v>
          </cell>
        </row>
        <row r="39">
          <cell r="A39">
            <v>2003.08</v>
          </cell>
          <cell r="B39">
            <v>2003</v>
          </cell>
          <cell r="C39" t="str">
            <v>Agosto</v>
          </cell>
          <cell r="D39">
            <v>144.45500000000001</v>
          </cell>
          <cell r="E39">
            <v>139.58099999999999</v>
          </cell>
          <cell r="G39">
            <v>144.69</v>
          </cell>
          <cell r="H39">
            <v>121.383</v>
          </cell>
          <cell r="I39">
            <v>141.012</v>
          </cell>
          <cell r="J39">
            <v>131.43899999999999</v>
          </cell>
          <cell r="L39">
            <v>144.471</v>
          </cell>
          <cell r="M39">
            <v>135.827</v>
          </cell>
          <cell r="N39">
            <v>178.286</v>
          </cell>
          <cell r="R39">
            <v>284.10500000000002</v>
          </cell>
        </row>
        <row r="40">
          <cell r="A40">
            <v>2003.09</v>
          </cell>
          <cell r="B40">
            <v>2003</v>
          </cell>
          <cell r="C40" t="str">
            <v>Setembro</v>
          </cell>
          <cell r="D40">
            <v>144.80000000000001</v>
          </cell>
          <cell r="E40">
            <v>140.22300000000001</v>
          </cell>
          <cell r="G40">
            <v>145.07599999999999</v>
          </cell>
          <cell r="H40">
            <v>121.952</v>
          </cell>
          <cell r="I40">
            <v>141.80600000000001</v>
          </cell>
          <cell r="J40">
            <v>131.166</v>
          </cell>
          <cell r="L40">
            <v>144.22999999999999</v>
          </cell>
          <cell r="M40">
            <v>136.631</v>
          </cell>
          <cell r="N40">
            <v>177.47499999999999</v>
          </cell>
          <cell r="R40">
            <v>287.08100000000002</v>
          </cell>
        </row>
        <row r="41">
          <cell r="A41">
            <v>2003.1</v>
          </cell>
          <cell r="B41">
            <v>2003</v>
          </cell>
          <cell r="C41" t="str">
            <v>Outubro</v>
          </cell>
          <cell r="D41">
            <v>145.12700000000001</v>
          </cell>
          <cell r="E41">
            <v>140.14400000000001</v>
          </cell>
          <cell r="G41">
            <v>144.88900000000001</v>
          </cell>
          <cell r="H41">
            <v>122.482</v>
          </cell>
          <cell r="I41">
            <v>141.834</v>
          </cell>
          <cell r="J41">
            <v>130.95099999999999</v>
          </cell>
          <cell r="L41">
            <v>144.24600000000001</v>
          </cell>
          <cell r="M41">
            <v>136.56700000000001</v>
          </cell>
          <cell r="N41">
            <v>177.47499999999999</v>
          </cell>
          <cell r="R41">
            <v>288.33699999999999</v>
          </cell>
        </row>
        <row r="42">
          <cell r="A42">
            <v>2003.11</v>
          </cell>
          <cell r="B42">
            <v>2003</v>
          </cell>
          <cell r="C42" t="str">
            <v>Novembro</v>
          </cell>
          <cell r="D42">
            <v>145.31100000000001</v>
          </cell>
          <cell r="E42">
            <v>140.447</v>
          </cell>
          <cell r="G42">
            <v>144.97999999999999</v>
          </cell>
          <cell r="H42">
            <v>122.98099999999999</v>
          </cell>
          <cell r="I42">
            <v>142.196</v>
          </cell>
          <cell r="J42">
            <v>131.33600000000001</v>
          </cell>
          <cell r="L42">
            <v>144.06100000000001</v>
          </cell>
          <cell r="M42">
            <v>136.91800000000001</v>
          </cell>
          <cell r="N42">
            <v>174.36699999999999</v>
          </cell>
          <cell r="R42">
            <v>289.71800000000002</v>
          </cell>
        </row>
        <row r="43">
          <cell r="A43">
            <v>2003.12</v>
          </cell>
          <cell r="B43">
            <v>2003</v>
          </cell>
          <cell r="C43" t="str">
            <v>Dezembro</v>
          </cell>
          <cell r="D43">
            <v>146.30500000000001</v>
          </cell>
          <cell r="E43">
            <v>141.51</v>
          </cell>
          <cell r="G43">
            <v>145.68299999999999</v>
          </cell>
          <cell r="H43">
            <v>124.039</v>
          </cell>
          <cell r="I43">
            <v>143.31100000000001</v>
          </cell>
          <cell r="J43">
            <v>133.43700000000001</v>
          </cell>
          <cell r="L43">
            <v>143.911</v>
          </cell>
          <cell r="M43">
            <v>138.33600000000001</v>
          </cell>
          <cell r="N43">
            <v>174.179</v>
          </cell>
          <cell r="R43">
            <v>291.46199999999999</v>
          </cell>
        </row>
        <row r="44">
          <cell r="A44">
            <v>2004.01</v>
          </cell>
          <cell r="B44">
            <v>2004</v>
          </cell>
          <cell r="C44" t="str">
            <v>Janeiro</v>
          </cell>
          <cell r="D44">
            <v>147.691</v>
          </cell>
          <cell r="E44">
            <v>142.61500000000001</v>
          </cell>
          <cell r="G44">
            <v>147.488</v>
          </cell>
          <cell r="H44">
            <v>125.005</v>
          </cell>
          <cell r="I44">
            <v>144.07900000000001</v>
          </cell>
          <cell r="J44">
            <v>135.78399999999999</v>
          </cell>
          <cell r="L44">
            <v>144.245</v>
          </cell>
          <cell r="M44">
            <v>138.982</v>
          </cell>
          <cell r="N44">
            <v>173.48599999999999</v>
          </cell>
          <cell r="R44">
            <v>293.79300000000001</v>
          </cell>
        </row>
        <row r="45">
          <cell r="A45">
            <v>2004.02</v>
          </cell>
          <cell r="B45">
            <v>2004</v>
          </cell>
          <cell r="C45" t="str">
            <v>Fevereiro</v>
          </cell>
          <cell r="D45">
            <v>148.78200000000001</v>
          </cell>
          <cell r="E45">
            <v>142.84700000000001</v>
          </cell>
          <cell r="G45">
            <v>147.49100000000001</v>
          </cell>
          <cell r="H45">
            <v>125.64</v>
          </cell>
          <cell r="I45">
            <v>144.559</v>
          </cell>
          <cell r="J45">
            <v>137.45599999999999</v>
          </cell>
          <cell r="L45">
            <v>144.637</v>
          </cell>
          <cell r="M45">
            <v>139.78899999999999</v>
          </cell>
          <cell r="N45">
            <v>175.28299999999999</v>
          </cell>
          <cell r="R45">
            <v>296.976</v>
          </cell>
        </row>
        <row r="46">
          <cell r="A46">
            <v>2004.03</v>
          </cell>
          <cell r="B46">
            <v>2004</v>
          </cell>
          <cell r="C46" t="str">
            <v>Março</v>
          </cell>
          <cell r="D46">
            <v>150.672</v>
          </cell>
          <cell r="E46">
            <v>144.66999999999999</v>
          </cell>
          <cell r="G46">
            <v>149.95400000000001</v>
          </cell>
          <cell r="H46">
            <v>126.151</v>
          </cell>
          <cell r="I46">
            <v>146.34700000000001</v>
          </cell>
          <cell r="J46">
            <v>140.14500000000001</v>
          </cell>
          <cell r="L46">
            <v>145.49199999999999</v>
          </cell>
          <cell r="M46">
            <v>141.215</v>
          </cell>
          <cell r="N46">
            <v>176.035</v>
          </cell>
          <cell r="R46">
            <v>299.74599999999998</v>
          </cell>
        </row>
        <row r="47">
          <cell r="A47">
            <v>2004.04</v>
          </cell>
          <cell r="B47">
            <v>2004</v>
          </cell>
          <cell r="C47" t="str">
            <v>Abril</v>
          </cell>
          <cell r="D47">
            <v>151.023</v>
          </cell>
          <cell r="E47">
            <v>146.14099999999999</v>
          </cell>
          <cell r="G47">
            <v>150.30799999999999</v>
          </cell>
          <cell r="H47">
            <v>126.476</v>
          </cell>
          <cell r="I47">
            <v>147.48099999999999</v>
          </cell>
          <cell r="J47">
            <v>141.577</v>
          </cell>
          <cell r="L47">
            <v>146.24700000000001</v>
          </cell>
          <cell r="M47">
            <v>141.81700000000001</v>
          </cell>
          <cell r="N47">
            <v>176.357</v>
          </cell>
          <cell r="R47">
            <v>303.18400000000003</v>
          </cell>
        </row>
        <row r="48">
          <cell r="A48">
            <v>2004.05</v>
          </cell>
          <cell r="B48">
            <v>2004</v>
          </cell>
          <cell r="C48" t="str">
            <v>Maio</v>
          </cell>
          <cell r="D48">
            <v>153.714</v>
          </cell>
          <cell r="E48">
            <v>148.584</v>
          </cell>
          <cell r="G48">
            <v>151.98099999999999</v>
          </cell>
          <cell r="H48">
            <v>127.416</v>
          </cell>
          <cell r="I48">
            <v>149.61099999999999</v>
          </cell>
          <cell r="J48">
            <v>142.846</v>
          </cell>
          <cell r="L48">
            <v>147.30099999999999</v>
          </cell>
          <cell r="M48">
            <v>143.655</v>
          </cell>
          <cell r="N48">
            <v>176.77799999999999</v>
          </cell>
          <cell r="R48">
            <v>307.61599999999999</v>
          </cell>
        </row>
        <row r="49">
          <cell r="A49">
            <v>2004.06</v>
          </cell>
          <cell r="B49">
            <v>2004</v>
          </cell>
          <cell r="C49" t="str">
            <v>Junho</v>
          </cell>
          <cell r="D49">
            <v>155.16499999999999</v>
          </cell>
          <cell r="E49">
            <v>149.38900000000001</v>
          </cell>
          <cell r="G49">
            <v>153.28</v>
          </cell>
          <cell r="H49">
            <v>128.07900000000001</v>
          </cell>
          <cell r="I49">
            <v>150.434</v>
          </cell>
          <cell r="J49">
            <v>143.14599999999999</v>
          </cell>
          <cell r="L49">
            <v>148.03299999999999</v>
          </cell>
          <cell r="M49">
            <v>144.29400000000001</v>
          </cell>
          <cell r="N49">
            <v>186.858</v>
          </cell>
          <cell r="R49">
            <v>311.57600000000002</v>
          </cell>
        </row>
        <row r="50">
          <cell r="A50">
            <v>2004.07</v>
          </cell>
          <cell r="B50">
            <v>2004</v>
          </cell>
          <cell r="C50" t="str">
            <v>Julho</v>
          </cell>
          <cell r="D50">
            <v>157.047</v>
          </cell>
          <cell r="E50">
            <v>152.03</v>
          </cell>
          <cell r="G50">
            <v>156.77000000000001</v>
          </cell>
          <cell r="H50">
            <v>129.202</v>
          </cell>
          <cell r="I50">
            <v>153.37899999999999</v>
          </cell>
          <cell r="J50">
            <v>145.00800000000001</v>
          </cell>
          <cell r="L50">
            <v>149.57300000000001</v>
          </cell>
          <cell r="M50">
            <v>146.64599999999999</v>
          </cell>
          <cell r="N50">
            <v>187.39099999999999</v>
          </cell>
          <cell r="R50">
            <v>315.113</v>
          </cell>
        </row>
        <row r="51">
          <cell r="A51">
            <v>2004.08</v>
          </cell>
          <cell r="B51">
            <v>2004</v>
          </cell>
          <cell r="C51" t="str">
            <v>Agosto</v>
          </cell>
          <cell r="D51">
            <v>158.19200000000001</v>
          </cell>
          <cell r="E51">
            <v>153.79499999999999</v>
          </cell>
          <cell r="G51">
            <v>158.10599999999999</v>
          </cell>
          <cell r="H51">
            <v>129.898</v>
          </cell>
          <cell r="I51">
            <v>154.899</v>
          </cell>
          <cell r="J51">
            <v>146.87</v>
          </cell>
          <cell r="L51">
            <v>150.21799999999999</v>
          </cell>
          <cell r="M51">
            <v>147.31800000000001</v>
          </cell>
          <cell r="N51">
            <v>187.899</v>
          </cell>
          <cell r="R51">
            <v>319.24400000000003</v>
          </cell>
        </row>
        <row r="52">
          <cell r="A52">
            <v>2004.09</v>
          </cell>
          <cell r="B52">
            <v>2004</v>
          </cell>
          <cell r="C52" t="str">
            <v>Setembro</v>
          </cell>
          <cell r="D52">
            <v>158.167</v>
          </cell>
          <cell r="E52">
            <v>155.12799999999999</v>
          </cell>
          <cell r="G52">
            <v>158.75399999999999</v>
          </cell>
          <cell r="H52">
            <v>130.06700000000001</v>
          </cell>
          <cell r="I52">
            <v>155.60499999999999</v>
          </cell>
          <cell r="J52">
            <v>147.59299999999999</v>
          </cell>
          <cell r="L52">
            <v>150.565</v>
          </cell>
          <cell r="M52">
            <v>147.66999999999999</v>
          </cell>
          <cell r="N52">
            <v>188.017</v>
          </cell>
          <cell r="R52">
            <v>320.78800000000001</v>
          </cell>
        </row>
        <row r="53">
          <cell r="A53">
            <v>2004.1</v>
          </cell>
          <cell r="B53">
            <v>2004</v>
          </cell>
          <cell r="C53" t="str">
            <v>Outubro</v>
          </cell>
          <cell r="D53">
            <v>159.62200000000001</v>
          </cell>
          <cell r="E53">
            <v>157.12100000000001</v>
          </cell>
          <cell r="G53">
            <v>161.44200000000001</v>
          </cell>
          <cell r="H53">
            <v>130.44499999999999</v>
          </cell>
          <cell r="I53">
            <v>157.404</v>
          </cell>
          <cell r="J53">
            <v>149.501</v>
          </cell>
          <cell r="L53">
            <v>151.89400000000001</v>
          </cell>
          <cell r="M53">
            <v>148.702</v>
          </cell>
          <cell r="N53">
            <v>187.77099999999999</v>
          </cell>
          <cell r="R53">
            <v>322.49200000000002</v>
          </cell>
        </row>
        <row r="54">
          <cell r="A54">
            <v>2004.11</v>
          </cell>
          <cell r="B54">
            <v>2004</v>
          </cell>
          <cell r="C54" t="str">
            <v>Novembro</v>
          </cell>
          <cell r="D54">
            <v>161.328</v>
          </cell>
          <cell r="E54">
            <v>158.48599999999999</v>
          </cell>
          <cell r="G54">
            <v>164.06399999999999</v>
          </cell>
          <cell r="H54">
            <v>131.04400000000001</v>
          </cell>
          <cell r="I54">
            <v>159.03200000000001</v>
          </cell>
          <cell r="J54">
            <v>152.614</v>
          </cell>
          <cell r="L54">
            <v>152.029</v>
          </cell>
          <cell r="M54">
            <v>149.86600000000001</v>
          </cell>
          <cell r="N54">
            <v>187.739</v>
          </cell>
          <cell r="R54">
            <v>325.14800000000002</v>
          </cell>
        </row>
        <row r="55">
          <cell r="A55">
            <v>2004.12</v>
          </cell>
          <cell r="B55">
            <v>2004</v>
          </cell>
          <cell r="C55" t="str">
            <v>Dezembro</v>
          </cell>
          <cell r="D55">
            <v>163.65100000000001</v>
          </cell>
          <cell r="E55">
            <v>160.15799999999999</v>
          </cell>
          <cell r="G55">
            <v>167.227</v>
          </cell>
          <cell r="H55">
            <v>131.72</v>
          </cell>
          <cell r="I55">
            <v>161.48699999999999</v>
          </cell>
          <cell r="J55">
            <v>153.11199999999999</v>
          </cell>
          <cell r="L55">
            <v>153.499</v>
          </cell>
          <cell r="M55">
            <v>151.66</v>
          </cell>
          <cell r="N55">
            <v>187.869</v>
          </cell>
          <cell r="R55">
            <v>326.83300000000003</v>
          </cell>
        </row>
        <row r="56">
          <cell r="A56">
            <v>2005.01</v>
          </cell>
          <cell r="B56">
            <v>2005</v>
          </cell>
          <cell r="C56" t="str">
            <v>Janeiro</v>
          </cell>
          <cell r="D56">
            <v>165.06</v>
          </cell>
          <cell r="E56">
            <v>161.476</v>
          </cell>
          <cell r="G56">
            <v>169.72499999999999</v>
          </cell>
          <cell r="H56">
            <v>132.32599999999999</v>
          </cell>
          <cell r="I56">
            <v>162.37700000000001</v>
          </cell>
          <cell r="J56">
            <v>156.39599999999999</v>
          </cell>
          <cell r="L56">
            <v>153.923</v>
          </cell>
          <cell r="M56">
            <v>152.42099999999999</v>
          </cell>
          <cell r="N56">
            <v>187.79900000000001</v>
          </cell>
          <cell r="R56">
            <v>327.91500000000002</v>
          </cell>
        </row>
        <row r="57">
          <cell r="A57">
            <v>2005.02</v>
          </cell>
          <cell r="B57">
            <v>2005</v>
          </cell>
          <cell r="C57" t="str">
            <v>Fevereiro</v>
          </cell>
          <cell r="D57">
            <v>165.31299999999999</v>
          </cell>
          <cell r="E57">
            <v>162.22499999999999</v>
          </cell>
          <cell r="G57">
            <v>171.25299999999999</v>
          </cell>
          <cell r="H57">
            <v>132.51400000000001</v>
          </cell>
          <cell r="I57">
            <v>162.94200000000001</v>
          </cell>
          <cell r="J57">
            <v>157.46700000000001</v>
          </cell>
          <cell r="L57">
            <v>153.40700000000001</v>
          </cell>
          <cell r="M57">
            <v>152.81399999999999</v>
          </cell>
          <cell r="N57">
            <v>187.79900000000001</v>
          </cell>
          <cell r="R57">
            <v>329.24099999999999</v>
          </cell>
        </row>
        <row r="58">
          <cell r="A58">
            <v>2005.03</v>
          </cell>
          <cell r="B58">
            <v>2005</v>
          </cell>
          <cell r="C58" t="str">
            <v>Março</v>
          </cell>
          <cell r="D58">
            <v>166.34</v>
          </cell>
          <cell r="E58">
            <v>162.19900000000001</v>
          </cell>
          <cell r="G58">
            <v>171.703</v>
          </cell>
          <cell r="H58">
            <v>132.733</v>
          </cell>
          <cell r="I58">
            <v>163.012</v>
          </cell>
          <cell r="J58">
            <v>158.71700000000001</v>
          </cell>
          <cell r="L58">
            <v>152.19</v>
          </cell>
          <cell r="M58">
            <v>152.80000000000001</v>
          </cell>
          <cell r="N58">
            <v>187.81399999999999</v>
          </cell>
          <cell r="R58">
            <v>329.24099999999999</v>
          </cell>
        </row>
        <row r="59">
          <cell r="A59">
            <v>2005.04</v>
          </cell>
          <cell r="B59">
            <v>2005</v>
          </cell>
          <cell r="C59" t="str">
            <v>Abril</v>
          </cell>
          <cell r="D59">
            <v>166.07</v>
          </cell>
          <cell r="E59">
            <v>162.184</v>
          </cell>
          <cell r="G59">
            <v>172.29</v>
          </cell>
          <cell r="H59">
            <v>132.76599999999999</v>
          </cell>
          <cell r="I59">
            <v>163.02500000000001</v>
          </cell>
          <cell r="J59">
            <v>159.834</v>
          </cell>
          <cell r="L59">
            <v>151.429</v>
          </cell>
          <cell r="M59">
            <v>152.70099999999999</v>
          </cell>
          <cell r="N59">
            <v>187.756</v>
          </cell>
          <cell r="R59">
            <v>334.17</v>
          </cell>
        </row>
        <row r="60">
          <cell r="A60">
            <v>2005.05</v>
          </cell>
          <cell r="B60">
            <v>2005</v>
          </cell>
          <cell r="C60" t="str">
            <v>Maio</v>
          </cell>
          <cell r="D60">
            <v>166.96899999999999</v>
          </cell>
          <cell r="E60">
            <v>162.69200000000001</v>
          </cell>
          <cell r="G60">
            <v>174.59</v>
          </cell>
          <cell r="H60">
            <v>133.46199999999999</v>
          </cell>
          <cell r="I60">
            <v>164.05</v>
          </cell>
          <cell r="J60">
            <v>160.822</v>
          </cell>
          <cell r="K60">
            <v>100</v>
          </cell>
          <cell r="L60">
            <v>151.196</v>
          </cell>
          <cell r="M60">
            <v>153.81100000000001</v>
          </cell>
          <cell r="N60">
            <v>187.797</v>
          </cell>
          <cell r="R60">
            <v>333.32100000000003</v>
          </cell>
        </row>
        <row r="61">
          <cell r="A61">
            <v>2005.06</v>
          </cell>
          <cell r="B61">
            <v>2005</v>
          </cell>
          <cell r="C61" t="str">
            <v>Junho</v>
          </cell>
          <cell r="D61">
            <v>168.762</v>
          </cell>
          <cell r="E61">
            <v>164.387</v>
          </cell>
          <cell r="G61">
            <v>176.15100000000001</v>
          </cell>
          <cell r="H61">
            <v>135.571</v>
          </cell>
          <cell r="I61">
            <v>166.06800000000001</v>
          </cell>
          <cell r="J61">
            <v>161.95599999999999</v>
          </cell>
          <cell r="K61">
            <v>100.113</v>
          </cell>
          <cell r="L61">
            <v>149.74600000000001</v>
          </cell>
          <cell r="M61">
            <v>156.298</v>
          </cell>
          <cell r="N61">
            <v>182.59700000000001</v>
          </cell>
          <cell r="O61">
            <v>209.05600000000001</v>
          </cell>
          <cell r="P61">
            <v>185.39400000000001</v>
          </cell>
          <cell r="Q61">
            <v>177.86500000000001</v>
          </cell>
          <cell r="R61">
            <v>331.82299999999998</v>
          </cell>
        </row>
        <row r="62">
          <cell r="A62">
            <v>2005.07</v>
          </cell>
          <cell r="B62">
            <v>2005</v>
          </cell>
          <cell r="C62" t="str">
            <v>Julho</v>
          </cell>
          <cell r="D62">
            <v>168.49199999999999</v>
          </cell>
          <cell r="E62">
            <v>165.017</v>
          </cell>
          <cell r="G62">
            <v>176.678</v>
          </cell>
          <cell r="H62">
            <v>136.715</v>
          </cell>
          <cell r="I62">
            <v>166.65799999999999</v>
          </cell>
          <cell r="J62">
            <v>163.60300000000001</v>
          </cell>
          <cell r="K62">
            <v>100.104</v>
          </cell>
          <cell r="L62">
            <v>149.548</v>
          </cell>
          <cell r="M62">
            <v>157.21899999999999</v>
          </cell>
          <cell r="N62">
            <v>182.82</v>
          </cell>
          <cell r="O62">
            <v>210.03</v>
          </cell>
          <cell r="P62">
            <v>185.761</v>
          </cell>
          <cell r="Q62">
            <v>177.90199999999999</v>
          </cell>
          <cell r="R62">
            <v>330.48399999999998</v>
          </cell>
        </row>
        <row r="63">
          <cell r="A63">
            <v>2005.08</v>
          </cell>
          <cell r="B63">
            <v>2005</v>
          </cell>
          <cell r="C63" t="str">
            <v>Agosto</v>
          </cell>
          <cell r="D63">
            <v>169.553</v>
          </cell>
          <cell r="E63">
            <v>165.101</v>
          </cell>
          <cell r="G63">
            <v>178.215</v>
          </cell>
          <cell r="H63">
            <v>137.03100000000001</v>
          </cell>
          <cell r="I63">
            <v>167.05500000000001</v>
          </cell>
          <cell r="J63">
            <v>163.286</v>
          </cell>
          <cell r="K63">
            <v>99.921999999999997</v>
          </cell>
          <cell r="L63">
            <v>148.17099999999999</v>
          </cell>
          <cell r="M63">
            <v>157.673</v>
          </cell>
          <cell r="N63">
            <v>182.92099999999999</v>
          </cell>
          <cell r="O63">
            <v>212.31899999999999</v>
          </cell>
          <cell r="P63">
            <v>185.761</v>
          </cell>
          <cell r="Q63">
            <v>177.90199999999999</v>
          </cell>
          <cell r="R63">
            <v>327.887</v>
          </cell>
        </row>
        <row r="64">
          <cell r="A64">
            <v>2005.09</v>
          </cell>
          <cell r="B64">
            <v>2005</v>
          </cell>
          <cell r="C64" t="str">
            <v>Setembro</v>
          </cell>
          <cell r="D64">
            <v>171.399</v>
          </cell>
          <cell r="E64">
            <v>166.10599999999999</v>
          </cell>
          <cell r="G64">
            <v>180.74</v>
          </cell>
          <cell r="H64">
            <v>137.30600000000001</v>
          </cell>
          <cell r="I64">
            <v>168.46799999999999</v>
          </cell>
          <cell r="J64">
            <v>164.488</v>
          </cell>
          <cell r="K64">
            <v>99.594999999999999</v>
          </cell>
          <cell r="L64">
            <v>148.41300000000001</v>
          </cell>
          <cell r="M64">
            <v>158.476</v>
          </cell>
          <cell r="N64">
            <v>182.67599999999999</v>
          </cell>
          <cell r="O64">
            <v>212.31899999999999</v>
          </cell>
          <cell r="P64">
            <v>185.19800000000001</v>
          </cell>
          <cell r="Q64">
            <v>177.90199999999999</v>
          </cell>
          <cell r="R64">
            <v>327.45400000000001</v>
          </cell>
        </row>
        <row r="65">
          <cell r="A65">
            <v>2005.1</v>
          </cell>
          <cell r="B65">
            <v>2005</v>
          </cell>
          <cell r="C65" t="str">
            <v>Outubro</v>
          </cell>
          <cell r="D65">
            <v>173.98699999999999</v>
          </cell>
          <cell r="E65">
            <v>167.59800000000001</v>
          </cell>
          <cell r="G65">
            <v>184.572</v>
          </cell>
          <cell r="H65">
            <v>137.64400000000001</v>
          </cell>
          <cell r="I65">
            <v>170.535</v>
          </cell>
          <cell r="J65">
            <v>164.072</v>
          </cell>
          <cell r="K65">
            <v>99.596999999999994</v>
          </cell>
          <cell r="L65">
            <v>148.50800000000001</v>
          </cell>
          <cell r="M65">
            <v>159.63800000000001</v>
          </cell>
          <cell r="N65">
            <v>182.67599999999999</v>
          </cell>
          <cell r="O65">
            <v>212.31899999999999</v>
          </cell>
          <cell r="P65">
            <v>185.19800000000001</v>
          </cell>
          <cell r="Q65">
            <v>177.90199999999999</v>
          </cell>
          <cell r="R65">
            <v>329.529</v>
          </cell>
        </row>
        <row r="66">
          <cell r="A66">
            <v>2005.11</v>
          </cell>
          <cell r="B66">
            <v>2005</v>
          </cell>
          <cell r="C66" t="str">
            <v>Novembro</v>
          </cell>
          <cell r="D66">
            <v>173.703</v>
          </cell>
          <cell r="E66">
            <v>167.53399999999999</v>
          </cell>
          <cell r="G66">
            <v>185.25299999999999</v>
          </cell>
          <cell r="H66">
            <v>137.74299999999999</v>
          </cell>
          <cell r="I66">
            <v>170.70400000000001</v>
          </cell>
          <cell r="J66">
            <v>164.589</v>
          </cell>
          <cell r="K66">
            <v>99.292000000000002</v>
          </cell>
          <cell r="L66">
            <v>148.79499999999999</v>
          </cell>
          <cell r="M66">
            <v>159.80199999999999</v>
          </cell>
          <cell r="N66">
            <v>184.80600000000001</v>
          </cell>
          <cell r="O66">
            <v>219.221</v>
          </cell>
          <cell r="P66">
            <v>187.10599999999999</v>
          </cell>
          <cell r="Q66">
            <v>179.81399999999999</v>
          </cell>
          <cell r="R66">
            <v>330.61900000000003</v>
          </cell>
        </row>
        <row r="67">
          <cell r="A67">
            <v>2005.12</v>
          </cell>
          <cell r="B67">
            <v>2005</v>
          </cell>
          <cell r="C67" t="str">
            <v>Dezembro</v>
          </cell>
          <cell r="D67">
            <v>174.358</v>
          </cell>
          <cell r="E67">
            <v>168.03700000000001</v>
          </cell>
          <cell r="G67">
            <v>185.67699999999999</v>
          </cell>
          <cell r="H67">
            <v>138.68</v>
          </cell>
          <cell r="I67">
            <v>171.226</v>
          </cell>
          <cell r="J67">
            <v>164.846</v>
          </cell>
          <cell r="K67">
            <v>99.17</v>
          </cell>
          <cell r="L67">
            <v>147.63999999999999</v>
          </cell>
          <cell r="M67">
            <v>160.483</v>
          </cell>
          <cell r="N67">
            <v>184.81899999999999</v>
          </cell>
          <cell r="O67">
            <v>219.624</v>
          </cell>
          <cell r="P67">
            <v>187.08699999999999</v>
          </cell>
          <cell r="Q67">
            <v>179.82300000000001</v>
          </cell>
          <cell r="R67">
            <v>330.83499999999998</v>
          </cell>
        </row>
        <row r="68">
          <cell r="A68">
            <v>2006.01</v>
          </cell>
          <cell r="B68">
            <v>2006</v>
          </cell>
          <cell r="C68" t="str">
            <v>Janeiro</v>
          </cell>
          <cell r="D68">
            <v>175.54900000000001</v>
          </cell>
          <cell r="E68">
            <v>168.42099999999999</v>
          </cell>
          <cell r="G68">
            <v>186.56899999999999</v>
          </cell>
          <cell r="H68">
            <v>138.83600000000001</v>
          </cell>
          <cell r="I68">
            <v>171.77600000000001</v>
          </cell>
          <cell r="J68">
            <v>165.535</v>
          </cell>
          <cell r="K68">
            <v>99.849000000000004</v>
          </cell>
          <cell r="L68">
            <v>147.934</v>
          </cell>
          <cell r="M68">
            <v>161.13</v>
          </cell>
          <cell r="N68">
            <v>189.08199999999999</v>
          </cell>
          <cell r="O68">
            <v>225.25800000000001</v>
          </cell>
          <cell r="P68">
            <v>192.85</v>
          </cell>
          <cell r="Q68">
            <v>182.68100000000001</v>
          </cell>
          <cell r="R68">
            <v>332.22199999999998</v>
          </cell>
        </row>
        <row r="69">
          <cell r="A69">
            <v>2006.02</v>
          </cell>
          <cell r="B69">
            <v>2006</v>
          </cell>
          <cell r="C69" t="str">
            <v>Fevereiro</v>
          </cell>
          <cell r="D69">
            <v>176.72499999999999</v>
          </cell>
          <cell r="E69">
            <v>168.68700000000001</v>
          </cell>
          <cell r="G69">
            <v>187.251</v>
          </cell>
          <cell r="H69">
            <v>139.10599999999999</v>
          </cell>
          <cell r="I69">
            <v>172.279</v>
          </cell>
          <cell r="J69">
            <v>166.76400000000001</v>
          </cell>
          <cell r="K69">
            <v>99.915000000000006</v>
          </cell>
          <cell r="L69">
            <v>149.23699999999999</v>
          </cell>
          <cell r="M69">
            <v>161.441</v>
          </cell>
          <cell r="N69">
            <v>192.624</v>
          </cell>
          <cell r="O69">
            <v>227.94399999999999</v>
          </cell>
          <cell r="P69">
            <v>194.89400000000001</v>
          </cell>
          <cell r="Q69">
            <v>187.54599999999999</v>
          </cell>
          <cell r="R69">
            <v>333.03</v>
          </cell>
        </row>
        <row r="70">
          <cell r="A70">
            <v>2006.03</v>
          </cell>
          <cell r="B70">
            <v>2006</v>
          </cell>
          <cell r="C70" t="str">
            <v>Março</v>
          </cell>
          <cell r="D70">
            <v>177.09299999999999</v>
          </cell>
          <cell r="E70">
            <v>168.50800000000001</v>
          </cell>
          <cell r="G70">
            <v>187.822</v>
          </cell>
          <cell r="H70">
            <v>139.006</v>
          </cell>
          <cell r="I70">
            <v>172.01</v>
          </cell>
          <cell r="J70">
            <v>165.864</v>
          </cell>
          <cell r="K70">
            <v>99.787000000000006</v>
          </cell>
          <cell r="L70">
            <v>148.929</v>
          </cell>
          <cell r="M70">
            <v>161.83000000000001</v>
          </cell>
          <cell r="N70">
            <v>192.16800000000001</v>
          </cell>
          <cell r="O70">
            <v>227.55500000000001</v>
          </cell>
          <cell r="P70">
            <v>194.25700000000001</v>
          </cell>
          <cell r="Q70">
            <v>187.23500000000001</v>
          </cell>
          <cell r="R70">
            <v>331.53100000000001</v>
          </cell>
        </row>
        <row r="71">
          <cell r="A71">
            <v>2006.04</v>
          </cell>
          <cell r="B71">
            <v>2006</v>
          </cell>
          <cell r="C71" t="str">
            <v>Abril</v>
          </cell>
          <cell r="D71">
            <v>177.536</v>
          </cell>
          <cell r="E71">
            <v>168.76499999999999</v>
          </cell>
          <cell r="G71">
            <v>188.24</v>
          </cell>
          <cell r="H71">
            <v>139.215</v>
          </cell>
          <cell r="I71">
            <v>172.27500000000001</v>
          </cell>
          <cell r="J71">
            <v>166.179</v>
          </cell>
          <cell r="K71">
            <v>100.346</v>
          </cell>
          <cell r="L71">
            <v>149.02099999999999</v>
          </cell>
          <cell r="M71">
            <v>162.21799999999999</v>
          </cell>
          <cell r="N71">
            <v>201.517</v>
          </cell>
          <cell r="O71">
            <v>240.59200000000001</v>
          </cell>
          <cell r="P71">
            <v>198.68100000000001</v>
          </cell>
          <cell r="Q71">
            <v>200.381</v>
          </cell>
          <cell r="R71">
            <v>331.60700000000003</v>
          </cell>
        </row>
        <row r="72">
          <cell r="A72">
            <v>2006.05</v>
          </cell>
          <cell r="B72">
            <v>2006</v>
          </cell>
          <cell r="C72" t="str">
            <v>Maio</v>
          </cell>
          <cell r="D72">
            <v>178.64699999999999</v>
          </cell>
          <cell r="E72">
            <v>169.88300000000001</v>
          </cell>
          <cell r="G72">
            <v>189.31100000000001</v>
          </cell>
          <cell r="H72">
            <v>139.86000000000001</v>
          </cell>
          <cell r="I72">
            <v>173.374</v>
          </cell>
          <cell r="J72">
            <v>167.79499999999999</v>
          </cell>
          <cell r="K72">
            <v>101.218</v>
          </cell>
          <cell r="L72">
            <v>149.565</v>
          </cell>
          <cell r="M72">
            <v>163.56100000000001</v>
          </cell>
          <cell r="N72">
            <v>205.95</v>
          </cell>
          <cell r="O72">
            <v>244.31100000000001</v>
          </cell>
          <cell r="P72">
            <v>203.38499999999999</v>
          </cell>
          <cell r="Q72">
            <v>204.63200000000001</v>
          </cell>
          <cell r="R72">
            <v>332.851</v>
          </cell>
        </row>
        <row r="73">
          <cell r="A73">
            <v>2006.06</v>
          </cell>
          <cell r="B73">
            <v>2006</v>
          </cell>
          <cell r="C73" t="str">
            <v>Junho</v>
          </cell>
          <cell r="D73">
            <v>179.48</v>
          </cell>
          <cell r="E73">
            <v>170.40899999999999</v>
          </cell>
          <cell r="G73">
            <v>190.17500000000001</v>
          </cell>
          <cell r="H73">
            <v>140.54900000000001</v>
          </cell>
          <cell r="I73">
            <v>174.03200000000001</v>
          </cell>
          <cell r="J73">
            <v>167.99199999999999</v>
          </cell>
          <cell r="K73">
            <v>101.527</v>
          </cell>
          <cell r="L73">
            <v>149.446</v>
          </cell>
          <cell r="M73">
            <v>164.197</v>
          </cell>
          <cell r="N73">
            <v>214.989</v>
          </cell>
          <cell r="O73">
            <v>255.435</v>
          </cell>
          <cell r="P73">
            <v>211.69399999999999</v>
          </cell>
          <cell r="Q73">
            <v>214.096</v>
          </cell>
          <cell r="R73">
            <v>335.06700000000001</v>
          </cell>
        </row>
        <row r="74">
          <cell r="A74">
            <v>2006.07</v>
          </cell>
          <cell r="B74">
            <v>2006</v>
          </cell>
          <cell r="C74" t="str">
            <v>Julho</v>
          </cell>
          <cell r="D74">
            <v>179.816</v>
          </cell>
          <cell r="E74">
            <v>171.22200000000001</v>
          </cell>
          <cell r="G74">
            <v>190.255</v>
          </cell>
          <cell r="H74">
            <v>141.124</v>
          </cell>
          <cell r="I74">
            <v>174.77699999999999</v>
          </cell>
          <cell r="J74">
            <v>168.86600000000001</v>
          </cell>
          <cell r="K74">
            <v>101.887</v>
          </cell>
          <cell r="L74">
            <v>149.56700000000001</v>
          </cell>
          <cell r="M74">
            <v>165.44900000000001</v>
          </cell>
          <cell r="N74">
            <v>215.964</v>
          </cell>
          <cell r="O74">
            <v>257.30700000000002</v>
          </cell>
          <cell r="P74">
            <v>213.28899999999999</v>
          </cell>
          <cell r="Q74">
            <v>214.482</v>
          </cell>
          <cell r="R74">
            <v>335.637</v>
          </cell>
          <cell r="W74">
            <v>473.50299999999999</v>
          </cell>
        </row>
        <row r="75">
          <cell r="A75">
            <v>2006.08</v>
          </cell>
          <cell r="B75">
            <v>2006</v>
          </cell>
          <cell r="C75" t="str">
            <v>Agosto</v>
          </cell>
          <cell r="D75">
            <v>179.83799999999999</v>
          </cell>
          <cell r="E75">
            <v>171.459</v>
          </cell>
          <cell r="G75">
            <v>190.36199999999999</v>
          </cell>
          <cell r="H75">
            <v>141.774</v>
          </cell>
          <cell r="I75">
            <v>175.02199999999999</v>
          </cell>
          <cell r="J75">
            <v>168.11500000000001</v>
          </cell>
          <cell r="K75">
            <v>102.486</v>
          </cell>
          <cell r="L75">
            <v>149.977</v>
          </cell>
          <cell r="M75">
            <v>165.79499999999999</v>
          </cell>
          <cell r="N75">
            <v>216.214</v>
          </cell>
          <cell r="O75">
            <v>258.68700000000001</v>
          </cell>
          <cell r="P75">
            <v>213.28899999999999</v>
          </cell>
          <cell r="Q75">
            <v>214.83699999999999</v>
          </cell>
          <cell r="R75">
            <v>337.01100000000002</v>
          </cell>
          <cell r="W75">
            <v>474.24599999999998</v>
          </cell>
        </row>
        <row r="76">
          <cell r="A76">
            <v>2006.09</v>
          </cell>
          <cell r="B76">
            <v>2006</v>
          </cell>
          <cell r="C76" t="str">
            <v>Setembro</v>
          </cell>
          <cell r="D76">
            <v>180.01499999999999</v>
          </cell>
          <cell r="E76">
            <v>171.52500000000001</v>
          </cell>
          <cell r="G76">
            <v>190.398</v>
          </cell>
          <cell r="H76">
            <v>141.828</v>
          </cell>
          <cell r="I76">
            <v>175.078</v>
          </cell>
          <cell r="J76">
            <v>169.22499999999999</v>
          </cell>
          <cell r="K76">
            <v>103.039</v>
          </cell>
          <cell r="L76">
            <v>150.102</v>
          </cell>
          <cell r="M76">
            <v>165.83600000000001</v>
          </cell>
          <cell r="N76">
            <v>219.089</v>
          </cell>
          <cell r="O76">
            <v>258.68700000000001</v>
          </cell>
          <cell r="P76">
            <v>213.28899999999999</v>
          </cell>
          <cell r="Q76">
            <v>220.34100000000001</v>
          </cell>
          <cell r="R76">
            <v>337.81700000000001</v>
          </cell>
          <cell r="W76">
            <v>472.86399999999998</v>
          </cell>
        </row>
        <row r="77">
          <cell r="A77">
            <v>2006.1</v>
          </cell>
          <cell r="B77">
            <v>2006</v>
          </cell>
          <cell r="C77" t="str">
            <v>Outubro</v>
          </cell>
          <cell r="D77">
            <v>180.18799999999999</v>
          </cell>
          <cell r="E77">
            <v>171.71600000000001</v>
          </cell>
          <cell r="G77">
            <v>190.59100000000001</v>
          </cell>
          <cell r="H77">
            <v>142.07599999999999</v>
          </cell>
          <cell r="I77">
            <v>175.28399999999999</v>
          </cell>
          <cell r="J77">
            <v>170.749</v>
          </cell>
          <cell r="K77">
            <v>103.172</v>
          </cell>
          <cell r="L77">
            <v>150.149</v>
          </cell>
          <cell r="M77">
            <v>166.03100000000001</v>
          </cell>
          <cell r="N77">
            <v>219.09</v>
          </cell>
          <cell r="O77">
            <v>258.68700000000001</v>
          </cell>
          <cell r="P77">
            <v>213.28899999999999</v>
          </cell>
          <cell r="Q77">
            <v>220.34399999999999</v>
          </cell>
          <cell r="R77">
            <v>340.541</v>
          </cell>
          <cell r="W77">
            <v>471.51100000000002</v>
          </cell>
        </row>
        <row r="78">
          <cell r="A78">
            <v>2006.11</v>
          </cell>
          <cell r="B78">
            <v>2006</v>
          </cell>
          <cell r="C78" t="str">
            <v>Novembro</v>
          </cell>
          <cell r="D78">
            <v>180.84399999999999</v>
          </cell>
          <cell r="E78">
            <v>172.45</v>
          </cell>
          <cell r="G78">
            <v>191.22800000000001</v>
          </cell>
          <cell r="H78">
            <v>143.274</v>
          </cell>
          <cell r="I78">
            <v>175.999</v>
          </cell>
          <cell r="J78">
            <v>171.279</v>
          </cell>
          <cell r="K78">
            <v>103.664</v>
          </cell>
          <cell r="L78">
            <v>150.197</v>
          </cell>
          <cell r="M78">
            <v>166.96600000000001</v>
          </cell>
          <cell r="N78">
            <v>219.03700000000001</v>
          </cell>
          <cell r="O78">
            <v>257.505</v>
          </cell>
          <cell r="P78">
            <v>213.28899999999999</v>
          </cell>
          <cell r="Q78">
            <v>220.34200000000001</v>
          </cell>
          <cell r="R78">
            <v>342.48200000000003</v>
          </cell>
          <cell r="W78">
            <v>471.20699999999999</v>
          </cell>
        </row>
        <row r="79">
          <cell r="A79">
            <v>2006.12</v>
          </cell>
          <cell r="B79">
            <v>2006</v>
          </cell>
          <cell r="C79" t="str">
            <v>Dezembro</v>
          </cell>
          <cell r="D79">
            <v>180.86799999999999</v>
          </cell>
          <cell r="E79">
            <v>172.65899999999999</v>
          </cell>
          <cell r="G79">
            <v>191.387</v>
          </cell>
          <cell r="H79">
            <v>143.61099999999999</v>
          </cell>
          <cell r="I79">
            <v>176.27199999999999</v>
          </cell>
          <cell r="J79">
            <v>171.577</v>
          </cell>
          <cell r="K79">
            <v>104.005</v>
          </cell>
          <cell r="L79">
            <v>150.029</v>
          </cell>
          <cell r="M79">
            <v>167.34299999999999</v>
          </cell>
          <cell r="N79">
            <v>231.76300000000001</v>
          </cell>
          <cell r="O79">
            <v>255.43600000000001</v>
          </cell>
          <cell r="P79">
            <v>221.255</v>
          </cell>
          <cell r="Q79">
            <v>238.28899999999999</v>
          </cell>
          <cell r="R79">
            <v>343.38400000000001</v>
          </cell>
          <cell r="W79">
            <v>472.21</v>
          </cell>
        </row>
        <row r="80">
          <cell r="A80">
            <v>2007.01</v>
          </cell>
          <cell r="B80">
            <v>2007</v>
          </cell>
          <cell r="C80" t="str">
            <v>Janeiro</v>
          </cell>
          <cell r="D80">
            <v>181.89500000000001</v>
          </cell>
          <cell r="E80">
            <v>173.15899999999999</v>
          </cell>
          <cell r="G80">
            <v>193.232</v>
          </cell>
          <cell r="H80">
            <v>143.72200000000001</v>
          </cell>
          <cell r="I80">
            <v>176.98099999999999</v>
          </cell>
          <cell r="J80">
            <v>172.59299999999999</v>
          </cell>
          <cell r="K80">
            <v>104.80800000000001</v>
          </cell>
          <cell r="L80">
            <v>150.74299999999999</v>
          </cell>
          <cell r="M80">
            <v>168.02199999999999</v>
          </cell>
          <cell r="N80">
            <v>241.28299999999999</v>
          </cell>
          <cell r="O80">
            <v>264.00099999999998</v>
          </cell>
          <cell r="P80">
            <v>224.88</v>
          </cell>
          <cell r="Q80">
            <v>252.79400000000001</v>
          </cell>
          <cell r="R80">
            <v>344.85</v>
          </cell>
          <cell r="W80">
            <v>476.72</v>
          </cell>
        </row>
        <row r="81">
          <cell r="A81">
            <v>2007.02</v>
          </cell>
          <cell r="B81">
            <v>2007</v>
          </cell>
          <cell r="C81" t="str">
            <v>Fevereiro</v>
          </cell>
          <cell r="D81">
            <v>182.21</v>
          </cell>
          <cell r="E81">
            <v>173.43799999999999</v>
          </cell>
          <cell r="G81">
            <v>193.62100000000001</v>
          </cell>
          <cell r="H81">
            <v>143.77099999999999</v>
          </cell>
          <cell r="I81">
            <v>177.22300000000001</v>
          </cell>
          <cell r="J81">
            <v>172.92400000000001</v>
          </cell>
          <cell r="K81">
            <v>105.08199999999999</v>
          </cell>
          <cell r="L81">
            <v>151.161</v>
          </cell>
          <cell r="M81">
            <v>168.24600000000001</v>
          </cell>
          <cell r="N81">
            <v>241.392</v>
          </cell>
          <cell r="O81">
            <v>265.21899999999999</v>
          </cell>
          <cell r="P81">
            <v>224.90600000000001</v>
          </cell>
          <cell r="Q81">
            <v>252.87700000000001</v>
          </cell>
          <cell r="R81">
            <v>345.65199999999999</v>
          </cell>
          <cell r="W81">
            <v>480.46800000000002</v>
          </cell>
        </row>
        <row r="82">
          <cell r="A82">
            <v>2007.03</v>
          </cell>
          <cell r="B82">
            <v>2007</v>
          </cell>
          <cell r="C82" t="str">
            <v>Março</v>
          </cell>
          <cell r="D82">
            <v>182.21600000000001</v>
          </cell>
          <cell r="E82">
            <v>173.51400000000001</v>
          </cell>
          <cell r="G82">
            <v>193.666</v>
          </cell>
          <cell r="H82">
            <v>144.05699999999999</v>
          </cell>
          <cell r="I82">
            <v>177.44399999999999</v>
          </cell>
          <cell r="J82">
            <v>173.417</v>
          </cell>
          <cell r="K82">
            <v>105.24299999999999</v>
          </cell>
          <cell r="L82">
            <v>151.113</v>
          </cell>
          <cell r="M82">
            <v>168.39</v>
          </cell>
          <cell r="N82">
            <v>241.446</v>
          </cell>
          <cell r="O82">
            <v>265.82</v>
          </cell>
          <cell r="P82">
            <v>224.94499999999999</v>
          </cell>
          <cell r="Q82">
            <v>252.89500000000001</v>
          </cell>
          <cell r="R82">
            <v>346.40699999999998</v>
          </cell>
          <cell r="W82">
            <v>482.90199999999999</v>
          </cell>
        </row>
        <row r="83">
          <cell r="A83">
            <v>2007.04</v>
          </cell>
          <cell r="B83">
            <v>2007</v>
          </cell>
          <cell r="C83" t="str">
            <v>Abril</v>
          </cell>
          <cell r="D83">
            <v>182.38300000000001</v>
          </cell>
          <cell r="E83">
            <v>173.93100000000001</v>
          </cell>
          <cell r="G83">
            <v>195.309</v>
          </cell>
          <cell r="H83">
            <v>144.22900000000001</v>
          </cell>
          <cell r="I83">
            <v>178.01300000000001</v>
          </cell>
          <cell r="J83">
            <v>173.48</v>
          </cell>
          <cell r="K83">
            <v>105.97199999999999</v>
          </cell>
          <cell r="L83">
            <v>151.24600000000001</v>
          </cell>
          <cell r="M83">
            <v>168.739</v>
          </cell>
          <cell r="N83">
            <v>242.22499999999999</v>
          </cell>
          <cell r="O83">
            <v>266.18099999999998</v>
          </cell>
          <cell r="P83">
            <v>225.143</v>
          </cell>
          <cell r="Q83">
            <v>254.191</v>
          </cell>
          <cell r="R83">
            <v>346.87799999999999</v>
          </cell>
          <cell r="W83">
            <v>484.39</v>
          </cell>
        </row>
        <row r="84">
          <cell r="A84">
            <v>2007.05</v>
          </cell>
          <cell r="B84">
            <v>2007</v>
          </cell>
          <cell r="C84" t="str">
            <v>Maio</v>
          </cell>
          <cell r="D84">
            <v>182.90899999999999</v>
          </cell>
          <cell r="E84">
            <v>175.244</v>
          </cell>
          <cell r="G84">
            <v>195.78700000000001</v>
          </cell>
          <cell r="H84">
            <v>145.22499999999999</v>
          </cell>
          <cell r="I84">
            <v>179.386</v>
          </cell>
          <cell r="J84">
            <v>173.846</v>
          </cell>
          <cell r="K84">
            <v>106.997</v>
          </cell>
          <cell r="L84">
            <v>151.81100000000001</v>
          </cell>
          <cell r="M84">
            <v>170.53100000000001</v>
          </cell>
          <cell r="N84">
            <v>242.30099999999999</v>
          </cell>
          <cell r="O84">
            <v>266.36399999999998</v>
          </cell>
          <cell r="P84">
            <v>225.28200000000001</v>
          </cell>
          <cell r="Q84">
            <v>254.208</v>
          </cell>
          <cell r="R84">
            <v>347.42099999999999</v>
          </cell>
          <cell r="W84">
            <v>488.83100000000002</v>
          </cell>
        </row>
        <row r="85">
          <cell r="A85">
            <v>2007.06</v>
          </cell>
          <cell r="B85">
            <v>2007</v>
          </cell>
          <cell r="C85" t="str">
            <v>Junho</v>
          </cell>
          <cell r="D85">
            <v>183.01900000000001</v>
          </cell>
          <cell r="E85">
            <v>175.999</v>
          </cell>
          <cell r="G85">
            <v>196.19900000000001</v>
          </cell>
          <cell r="H85">
            <v>146.15799999999999</v>
          </cell>
          <cell r="I85">
            <v>180.02</v>
          </cell>
          <cell r="J85">
            <v>173.976</v>
          </cell>
          <cell r="K85">
            <v>107.779</v>
          </cell>
          <cell r="L85">
            <v>152.18600000000001</v>
          </cell>
          <cell r="M85">
            <v>171.29300000000001</v>
          </cell>
          <cell r="N85">
            <v>241.86</v>
          </cell>
          <cell r="O85">
            <v>267.21699999999998</v>
          </cell>
          <cell r="P85">
            <v>224.929</v>
          </cell>
          <cell r="Q85">
            <v>253.583</v>
          </cell>
          <cell r="R85">
            <v>348.32799999999997</v>
          </cell>
          <cell r="W85">
            <v>487.91899999999998</v>
          </cell>
        </row>
        <row r="86">
          <cell r="A86">
            <v>2007.07</v>
          </cell>
          <cell r="B86">
            <v>2007</v>
          </cell>
          <cell r="C86" t="str">
            <v>Julho</v>
          </cell>
          <cell r="D86">
            <v>183.09</v>
          </cell>
          <cell r="E86">
            <v>176.83099999999999</v>
          </cell>
          <cell r="G86">
            <v>196.53700000000001</v>
          </cell>
          <cell r="H86">
            <v>146.864</v>
          </cell>
          <cell r="I86">
            <v>180.6</v>
          </cell>
          <cell r="J86">
            <v>174.80500000000001</v>
          </cell>
          <cell r="K86">
            <v>108.009</v>
          </cell>
          <cell r="L86">
            <v>152.69999999999999</v>
          </cell>
          <cell r="M86">
            <v>172.054</v>
          </cell>
          <cell r="N86">
            <v>241.86</v>
          </cell>
          <cell r="O86">
            <v>267.21699999999998</v>
          </cell>
          <cell r="P86">
            <v>224.929</v>
          </cell>
          <cell r="Q86">
            <v>253.583</v>
          </cell>
          <cell r="R86">
            <v>349.62799999999999</v>
          </cell>
          <cell r="W86">
            <v>485.58699999999999</v>
          </cell>
        </row>
        <row r="87">
          <cell r="A87">
            <v>2007.08</v>
          </cell>
          <cell r="B87">
            <v>2007</v>
          </cell>
          <cell r="C87" t="str">
            <v>Agosto</v>
          </cell>
          <cell r="D87">
            <v>183.8</v>
          </cell>
          <cell r="E87">
            <v>177.143</v>
          </cell>
          <cell r="G87">
            <v>196.64599999999999</v>
          </cell>
          <cell r="H87">
            <v>146.93199999999999</v>
          </cell>
          <cell r="I87">
            <v>180.63800000000001</v>
          </cell>
          <cell r="J87">
            <v>174.91800000000001</v>
          </cell>
          <cell r="K87">
            <v>107.895</v>
          </cell>
          <cell r="L87">
            <v>153.79599999999999</v>
          </cell>
          <cell r="M87">
            <v>172.30799999999999</v>
          </cell>
          <cell r="N87">
            <v>241.72499999999999</v>
          </cell>
          <cell r="O87">
            <v>267.262</v>
          </cell>
          <cell r="P87">
            <v>224.929</v>
          </cell>
          <cell r="Q87">
            <v>253.321</v>
          </cell>
          <cell r="R87">
            <v>354.495</v>
          </cell>
          <cell r="W87">
            <v>488.21499999999997</v>
          </cell>
        </row>
        <row r="88">
          <cell r="A88">
            <v>2007.09</v>
          </cell>
          <cell r="B88">
            <v>2007</v>
          </cell>
          <cell r="C88" t="str">
            <v>Setembro</v>
          </cell>
          <cell r="D88">
            <v>184.15799999999999</v>
          </cell>
          <cell r="E88">
            <v>178.21199999999999</v>
          </cell>
          <cell r="G88">
            <v>197.881</v>
          </cell>
          <cell r="H88">
            <v>147.18700000000001</v>
          </cell>
          <cell r="I88">
            <v>181.66399999999999</v>
          </cell>
          <cell r="J88">
            <v>175.23500000000001</v>
          </cell>
          <cell r="K88">
            <v>108.86</v>
          </cell>
          <cell r="L88">
            <v>156.41999999999999</v>
          </cell>
          <cell r="M88">
            <v>173.262</v>
          </cell>
          <cell r="N88">
            <v>241.72499999999999</v>
          </cell>
          <cell r="O88">
            <v>267.262</v>
          </cell>
          <cell r="P88">
            <v>224.929</v>
          </cell>
          <cell r="Q88">
            <v>253.321</v>
          </cell>
          <cell r="R88">
            <v>358.63299999999998</v>
          </cell>
          <cell r="W88">
            <v>490.12099999999998</v>
          </cell>
        </row>
        <row r="89">
          <cell r="A89">
            <v>2007.1</v>
          </cell>
          <cell r="B89">
            <v>2007</v>
          </cell>
          <cell r="C89" t="str">
            <v>Outubro</v>
          </cell>
          <cell r="D89">
            <v>183.42599999999999</v>
          </cell>
          <cell r="E89">
            <v>179.255</v>
          </cell>
          <cell r="G89">
            <v>197.637</v>
          </cell>
          <cell r="H89">
            <v>147.43</v>
          </cell>
          <cell r="I89">
            <v>182.25899999999999</v>
          </cell>
          <cell r="J89">
            <v>175.64699999999999</v>
          </cell>
          <cell r="K89">
            <v>109.032</v>
          </cell>
          <cell r="L89">
            <v>161.626</v>
          </cell>
          <cell r="M89">
            <v>174.07400000000001</v>
          </cell>
          <cell r="N89">
            <v>241.72499999999999</v>
          </cell>
          <cell r="O89">
            <v>267.262</v>
          </cell>
          <cell r="P89">
            <v>224.929</v>
          </cell>
          <cell r="Q89">
            <v>253.321</v>
          </cell>
          <cell r="R89">
            <v>361.30799999999999</v>
          </cell>
          <cell r="W89">
            <v>489.91899999999998</v>
          </cell>
        </row>
        <row r="90">
          <cell r="A90">
            <v>2007.11</v>
          </cell>
          <cell r="B90">
            <v>2007</v>
          </cell>
          <cell r="C90" t="str">
            <v>Novembro</v>
          </cell>
          <cell r="D90">
            <v>183.559</v>
          </cell>
          <cell r="E90">
            <v>180.08099999999999</v>
          </cell>
          <cell r="G90">
            <v>197.995</v>
          </cell>
          <cell r="H90">
            <v>147.52600000000001</v>
          </cell>
          <cell r="I90">
            <v>182.87700000000001</v>
          </cell>
          <cell r="J90">
            <v>175.26900000000001</v>
          </cell>
          <cell r="K90">
            <v>109.508</v>
          </cell>
          <cell r="L90">
            <v>165.185</v>
          </cell>
          <cell r="M90">
            <v>174.81399999999999</v>
          </cell>
          <cell r="N90">
            <v>243.459</v>
          </cell>
          <cell r="O90">
            <v>269.76100000000002</v>
          </cell>
          <cell r="P90">
            <v>228.27600000000001</v>
          </cell>
          <cell r="Q90">
            <v>253.65299999999999</v>
          </cell>
          <cell r="R90">
            <v>365.1</v>
          </cell>
          <cell r="W90">
            <v>487.916</v>
          </cell>
        </row>
        <row r="91">
          <cell r="A91">
            <v>2007.12</v>
          </cell>
          <cell r="B91">
            <v>2007</v>
          </cell>
          <cell r="C91" t="str">
            <v>Dezembro</v>
          </cell>
          <cell r="D91">
            <v>184.125</v>
          </cell>
          <cell r="E91">
            <v>180.70500000000001</v>
          </cell>
          <cell r="G91">
            <v>198.61699999999999</v>
          </cell>
          <cell r="H91">
            <v>148.03299999999999</v>
          </cell>
          <cell r="I91">
            <v>183.58199999999999</v>
          </cell>
          <cell r="J91">
            <v>175.63800000000001</v>
          </cell>
          <cell r="K91">
            <v>109.624</v>
          </cell>
          <cell r="L91">
            <v>165.41900000000001</v>
          </cell>
          <cell r="M91">
            <v>175.49799999999999</v>
          </cell>
          <cell r="N91">
            <v>244.465</v>
          </cell>
          <cell r="O91">
            <v>270.34399999999999</v>
          </cell>
          <cell r="P91">
            <v>227.76599999999999</v>
          </cell>
          <cell r="Q91">
            <v>255.952</v>
          </cell>
          <cell r="R91">
            <v>370.48500000000001</v>
          </cell>
          <cell r="W91">
            <v>487.904</v>
          </cell>
        </row>
        <row r="92">
          <cell r="A92">
            <v>2008.01</v>
          </cell>
          <cell r="B92">
            <v>2008</v>
          </cell>
          <cell r="C92" t="str">
            <v>Janeiro</v>
          </cell>
          <cell r="D92">
            <v>185.8</v>
          </cell>
          <cell r="E92">
            <v>180.99199999999999</v>
          </cell>
          <cell r="G92">
            <v>199.988</v>
          </cell>
          <cell r="H92">
            <v>148.45099999999999</v>
          </cell>
          <cell r="I92">
            <v>184.02799999999999</v>
          </cell>
          <cell r="J92">
            <v>178.29599999999999</v>
          </cell>
          <cell r="K92">
            <v>110.422</v>
          </cell>
          <cell r="L92">
            <v>164.91800000000001</v>
          </cell>
          <cell r="M92">
            <v>175.63</v>
          </cell>
          <cell r="N92">
            <v>254.42</v>
          </cell>
          <cell r="O92">
            <v>282.59899999999999</v>
          </cell>
          <cell r="P92">
            <v>230.22200000000001</v>
          </cell>
          <cell r="Q92">
            <v>271.95299999999997</v>
          </cell>
          <cell r="R92">
            <v>374.13900000000001</v>
          </cell>
          <cell r="W92">
            <v>492.47300000000001</v>
          </cell>
        </row>
        <row r="93">
          <cell r="A93">
            <v>2008.02</v>
          </cell>
          <cell r="B93">
            <v>2008</v>
          </cell>
          <cell r="C93" t="str">
            <v>Fevereiro</v>
          </cell>
          <cell r="D93">
            <v>185.74299999999999</v>
          </cell>
          <cell r="E93">
            <v>181.56800000000001</v>
          </cell>
          <cell r="G93">
            <v>199.477</v>
          </cell>
          <cell r="H93">
            <v>148.126</v>
          </cell>
          <cell r="I93">
            <v>184.428</v>
          </cell>
          <cell r="J93">
            <v>178.14099999999999</v>
          </cell>
          <cell r="K93">
            <v>110.215</v>
          </cell>
          <cell r="L93">
            <v>165.114</v>
          </cell>
          <cell r="M93">
            <v>175.768</v>
          </cell>
          <cell r="N93">
            <v>255.28200000000001</v>
          </cell>
          <cell r="O93">
            <v>283.58600000000001</v>
          </cell>
          <cell r="P93">
            <v>231.881</v>
          </cell>
          <cell r="Q93">
            <v>272.11500000000001</v>
          </cell>
          <cell r="R93">
            <v>375.55799999999999</v>
          </cell>
          <cell r="W93">
            <v>498.834</v>
          </cell>
        </row>
        <row r="94">
          <cell r="A94">
            <v>2008.03</v>
          </cell>
          <cell r="B94">
            <v>2008</v>
          </cell>
          <cell r="C94" t="str">
            <v>março</v>
          </cell>
          <cell r="D94">
            <v>185.59100000000001</v>
          </cell>
          <cell r="E94">
            <v>182.34399999999999</v>
          </cell>
          <cell r="G94">
            <v>199.572</v>
          </cell>
          <cell r="H94">
            <v>148.27099999999999</v>
          </cell>
          <cell r="I94">
            <v>185.196</v>
          </cell>
          <cell r="J94">
            <v>178.27099999999999</v>
          </cell>
          <cell r="K94">
            <v>111.006</v>
          </cell>
          <cell r="L94">
            <v>165.54300000000001</v>
          </cell>
          <cell r="M94">
            <v>176.215</v>
          </cell>
          <cell r="N94">
            <v>255.26</v>
          </cell>
          <cell r="O94">
            <v>283.08999999999997</v>
          </cell>
          <cell r="P94">
            <v>231.881</v>
          </cell>
          <cell r="Q94">
            <v>272.11500000000001</v>
          </cell>
          <cell r="R94">
            <v>378.19400000000002</v>
          </cell>
          <cell r="W94">
            <v>509.678</v>
          </cell>
        </row>
        <row r="95">
          <cell r="A95">
            <v>2008.04</v>
          </cell>
          <cell r="B95">
            <v>2008</v>
          </cell>
          <cell r="C95" t="str">
            <v>Abril</v>
          </cell>
          <cell r="D95">
            <v>186.51499999999999</v>
          </cell>
          <cell r="E95">
            <v>183.32599999999999</v>
          </cell>
          <cell r="G95">
            <v>201.13499999999999</v>
          </cell>
          <cell r="H95">
            <v>148.452</v>
          </cell>
          <cell r="I95">
            <v>186.22200000000001</v>
          </cell>
          <cell r="J95">
            <v>178.62</v>
          </cell>
          <cell r="K95">
            <v>111.81699999999999</v>
          </cell>
          <cell r="L95">
            <v>166.761</v>
          </cell>
          <cell r="M95">
            <v>177.21100000000001</v>
          </cell>
          <cell r="N95">
            <v>256.565</v>
          </cell>
          <cell r="O95">
            <v>287.43099999999998</v>
          </cell>
          <cell r="P95">
            <v>234.221</v>
          </cell>
          <cell r="Q95">
            <v>272.28500000000003</v>
          </cell>
          <cell r="R95">
            <v>382.41399999999999</v>
          </cell>
          <cell r="W95">
            <v>527.70799999999997</v>
          </cell>
        </row>
        <row r="96">
          <cell r="A96">
            <v>2008.05</v>
          </cell>
          <cell r="B96">
            <v>2008</v>
          </cell>
          <cell r="C96" t="str">
            <v>Maio</v>
          </cell>
          <cell r="D96">
            <v>189.71700000000001</v>
          </cell>
          <cell r="E96">
            <v>186.87899999999999</v>
          </cell>
          <cell r="G96">
            <v>207.386</v>
          </cell>
          <cell r="H96">
            <v>149.167</v>
          </cell>
          <cell r="I96">
            <v>190.375</v>
          </cell>
          <cell r="J96">
            <v>179.727</v>
          </cell>
          <cell r="K96">
            <v>113.62</v>
          </cell>
          <cell r="L96">
            <v>170.947</v>
          </cell>
          <cell r="M96">
            <v>180.45099999999999</v>
          </cell>
          <cell r="N96">
            <v>256.565</v>
          </cell>
          <cell r="O96">
            <v>287.43099999999998</v>
          </cell>
          <cell r="P96">
            <v>234.221</v>
          </cell>
          <cell r="Q96">
            <v>272.28500000000003</v>
          </cell>
          <cell r="R96">
            <v>389.58499999999998</v>
          </cell>
          <cell r="W96">
            <v>556.99900000000002</v>
          </cell>
        </row>
        <row r="97">
          <cell r="A97">
            <v>2008.06</v>
          </cell>
          <cell r="B97">
            <v>2008</v>
          </cell>
          <cell r="C97" t="str">
            <v>Junho</v>
          </cell>
          <cell r="D97">
            <v>191.429</v>
          </cell>
          <cell r="E97">
            <v>190.17</v>
          </cell>
          <cell r="G97">
            <v>209.559</v>
          </cell>
          <cell r="H97">
            <v>151.51300000000001</v>
          </cell>
          <cell r="I97">
            <v>193.60300000000001</v>
          </cell>
          <cell r="J97">
            <v>181.49799999999999</v>
          </cell>
          <cell r="K97">
            <v>115.977</v>
          </cell>
          <cell r="L97">
            <v>173.66900000000001</v>
          </cell>
          <cell r="M97">
            <v>183.578</v>
          </cell>
          <cell r="N97">
            <v>256.565</v>
          </cell>
          <cell r="O97">
            <v>287.43099999999998</v>
          </cell>
          <cell r="P97">
            <v>234.221</v>
          </cell>
          <cell r="Q97">
            <v>272.28500000000003</v>
          </cell>
          <cell r="R97">
            <v>396.95400000000001</v>
          </cell>
          <cell r="W97">
            <v>595.322</v>
          </cell>
        </row>
        <row r="98">
          <cell r="A98">
            <v>2008.07</v>
          </cell>
          <cell r="B98">
            <v>2008</v>
          </cell>
          <cell r="C98" t="str">
            <v>Julho</v>
          </cell>
          <cell r="D98">
            <v>193.691</v>
          </cell>
          <cell r="E98">
            <v>194.874</v>
          </cell>
          <cell r="G98">
            <v>214.09800000000001</v>
          </cell>
          <cell r="H98">
            <v>152.41800000000001</v>
          </cell>
          <cell r="I98">
            <v>197.404</v>
          </cell>
          <cell r="J98">
            <v>184.012</v>
          </cell>
          <cell r="K98">
            <v>118.29</v>
          </cell>
          <cell r="L98">
            <v>176.69200000000001</v>
          </cell>
          <cell r="M98">
            <v>186.49799999999999</v>
          </cell>
          <cell r="N98">
            <v>255.53200000000001</v>
          </cell>
          <cell r="O98">
            <v>286.80700000000002</v>
          </cell>
          <cell r="P98">
            <v>234.399</v>
          </cell>
          <cell r="Q98">
            <v>270.18400000000003</v>
          </cell>
          <cell r="R98">
            <v>401.40600000000001</v>
          </cell>
          <cell r="W98">
            <v>617.52200000000005</v>
          </cell>
        </row>
        <row r="99">
          <cell r="A99">
            <v>2008.08</v>
          </cell>
          <cell r="B99">
            <v>2008</v>
          </cell>
          <cell r="C99" t="str">
            <v>Agosto</v>
          </cell>
          <cell r="D99">
            <v>194.63</v>
          </cell>
          <cell r="E99">
            <v>198.58</v>
          </cell>
          <cell r="G99">
            <v>217.321</v>
          </cell>
          <cell r="H99">
            <v>153.066</v>
          </cell>
          <cell r="I99">
            <v>200.12</v>
          </cell>
          <cell r="J99">
            <v>185.042</v>
          </cell>
          <cell r="K99">
            <v>121.89100000000001</v>
          </cell>
          <cell r="L99">
            <v>182.29599999999999</v>
          </cell>
          <cell r="M99">
            <v>188.47300000000001</v>
          </cell>
          <cell r="N99">
            <v>263.149</v>
          </cell>
          <cell r="O99">
            <v>301.096</v>
          </cell>
          <cell r="P99">
            <v>240.03700000000001</v>
          </cell>
          <cell r="Q99">
            <v>278.88499999999999</v>
          </cell>
          <cell r="R99">
            <v>399.87</v>
          </cell>
          <cell r="W99">
            <v>653.63699999999994</v>
          </cell>
        </row>
        <row r="100">
          <cell r="A100">
            <v>2008.09</v>
          </cell>
          <cell r="B100">
            <v>2008</v>
          </cell>
          <cell r="C100" t="str">
            <v>Setembro</v>
          </cell>
          <cell r="D100">
            <v>196.898</v>
          </cell>
          <cell r="E100">
            <v>201.071</v>
          </cell>
          <cell r="G100">
            <v>219.17500000000001</v>
          </cell>
          <cell r="H100">
            <v>153.81200000000001</v>
          </cell>
          <cell r="I100">
            <v>202.34</v>
          </cell>
          <cell r="J100">
            <v>187.667</v>
          </cell>
          <cell r="K100">
            <v>124.268</v>
          </cell>
          <cell r="L100">
            <v>187.607</v>
          </cell>
          <cell r="M100">
            <v>190.01400000000001</v>
          </cell>
          <cell r="N100">
            <v>273.74299999999999</v>
          </cell>
          <cell r="O100">
            <v>309.58300000000003</v>
          </cell>
          <cell r="P100">
            <v>252.09299999999999</v>
          </cell>
          <cell r="Q100">
            <v>288.464</v>
          </cell>
          <cell r="R100">
            <v>401.327</v>
          </cell>
          <cell r="W100">
            <v>653.47199999999998</v>
          </cell>
        </row>
        <row r="101">
          <cell r="A101">
            <v>2008.1</v>
          </cell>
          <cell r="B101">
            <v>2008</v>
          </cell>
          <cell r="C101" t="str">
            <v>Outubro</v>
          </cell>
          <cell r="D101">
            <v>197.506</v>
          </cell>
          <cell r="E101">
            <v>202.80799999999999</v>
          </cell>
          <cell r="G101">
            <v>220.08199999999999</v>
          </cell>
          <cell r="H101">
            <v>153.767</v>
          </cell>
          <cell r="I101">
            <v>203.887</v>
          </cell>
          <cell r="J101">
            <v>190.40299999999999</v>
          </cell>
          <cell r="K101">
            <v>124.705</v>
          </cell>
          <cell r="L101">
            <v>192.875</v>
          </cell>
          <cell r="M101">
            <v>191.43199999999999</v>
          </cell>
          <cell r="N101">
            <v>274.101</v>
          </cell>
          <cell r="O101">
            <v>306.67399999999998</v>
          </cell>
          <cell r="P101">
            <v>250.67599999999999</v>
          </cell>
          <cell r="Q101">
            <v>290.572</v>
          </cell>
          <cell r="R101">
            <v>405.70699999999999</v>
          </cell>
          <cell r="W101">
            <v>641.26199999999994</v>
          </cell>
        </row>
        <row r="102">
          <cell r="A102">
            <v>2008.11</v>
          </cell>
          <cell r="B102">
            <v>2008</v>
          </cell>
          <cell r="C102" t="str">
            <v>Novembro</v>
          </cell>
          <cell r="D102">
            <v>199.37</v>
          </cell>
          <cell r="E102">
            <v>203.27500000000001</v>
          </cell>
          <cell r="G102">
            <v>223.97300000000001</v>
          </cell>
          <cell r="H102">
            <v>154.51900000000001</v>
          </cell>
          <cell r="I102">
            <v>204.459</v>
          </cell>
          <cell r="J102">
            <v>192.67599999999999</v>
          </cell>
          <cell r="K102">
            <v>128.196</v>
          </cell>
          <cell r="L102">
            <v>193.46100000000001</v>
          </cell>
          <cell r="M102">
            <v>192.023</v>
          </cell>
          <cell r="N102">
            <v>270.05500000000001</v>
          </cell>
          <cell r="O102">
            <v>306.67399999999998</v>
          </cell>
          <cell r="P102">
            <v>250.67599999999999</v>
          </cell>
          <cell r="Q102">
            <v>282.83499999999998</v>
          </cell>
          <cell r="R102">
            <v>405.98200000000003</v>
          </cell>
          <cell r="W102">
            <v>637.96</v>
          </cell>
        </row>
        <row r="103">
          <cell r="A103">
            <v>2008.12</v>
          </cell>
          <cell r="B103">
            <v>2008</v>
          </cell>
          <cell r="C103" t="str">
            <v>Dezembro</v>
          </cell>
          <cell r="D103">
            <v>201.48599999999999</v>
          </cell>
          <cell r="E103">
            <v>204.75700000000001</v>
          </cell>
          <cell r="G103">
            <v>224.898</v>
          </cell>
          <cell r="H103">
            <v>155.82300000000001</v>
          </cell>
          <cell r="I103">
            <v>205.78299999999999</v>
          </cell>
          <cell r="J103">
            <v>197.46600000000001</v>
          </cell>
          <cell r="K103">
            <v>129.893</v>
          </cell>
          <cell r="L103">
            <v>193.19800000000001</v>
          </cell>
          <cell r="M103">
            <v>193.95400000000001</v>
          </cell>
          <cell r="N103">
            <v>268.666</v>
          </cell>
          <cell r="O103">
            <v>306.67399999999998</v>
          </cell>
          <cell r="P103">
            <v>250.67599999999999</v>
          </cell>
          <cell r="Q103">
            <v>280.15800000000002</v>
          </cell>
          <cell r="R103">
            <v>404.185</v>
          </cell>
          <cell r="W103">
            <v>634.91099999999994</v>
          </cell>
        </row>
        <row r="104">
          <cell r="A104">
            <v>2009.01</v>
          </cell>
          <cell r="B104">
            <v>2009</v>
          </cell>
          <cell r="C104" t="str">
            <v>Janeiro</v>
          </cell>
          <cell r="D104">
            <v>201.953</v>
          </cell>
          <cell r="E104">
            <v>204.77699999999999</v>
          </cell>
          <cell r="G104">
            <v>224.886</v>
          </cell>
          <cell r="H104">
            <v>156.197</v>
          </cell>
          <cell r="I104">
            <v>206.214</v>
          </cell>
          <cell r="J104">
            <v>199.215</v>
          </cell>
          <cell r="K104">
            <v>131.173</v>
          </cell>
          <cell r="L104">
            <v>194.10599999999999</v>
          </cell>
          <cell r="M104">
            <v>193.91499999999999</v>
          </cell>
          <cell r="N104">
            <v>286.44499999999999</v>
          </cell>
          <cell r="O104">
            <v>298.238</v>
          </cell>
          <cell r="P104">
            <v>242.51499999999999</v>
          </cell>
          <cell r="Q104">
            <v>321.70999999999998</v>
          </cell>
          <cell r="R104">
            <v>404.24400000000003</v>
          </cell>
          <cell r="W104">
            <v>631.71500000000003</v>
          </cell>
        </row>
        <row r="105">
          <cell r="A105">
            <v>2009.02</v>
          </cell>
          <cell r="B105">
            <v>2009</v>
          </cell>
          <cell r="C105" t="str">
            <v>Fevereiro</v>
          </cell>
          <cell r="D105">
            <v>201.506</v>
          </cell>
          <cell r="E105">
            <v>203.9</v>
          </cell>
          <cell r="G105">
            <v>223.941</v>
          </cell>
          <cell r="H105">
            <v>156.22499999999999</v>
          </cell>
          <cell r="I105">
            <v>205.619</v>
          </cell>
          <cell r="J105">
            <v>199.21199999999999</v>
          </cell>
          <cell r="K105">
            <v>127.476</v>
          </cell>
          <cell r="L105">
            <v>192.77199999999999</v>
          </cell>
          <cell r="M105">
            <v>193.85599999999999</v>
          </cell>
          <cell r="N105">
            <v>286.47199999999998</v>
          </cell>
          <cell r="O105">
            <v>298.238</v>
          </cell>
          <cell r="P105">
            <v>242.51499999999999</v>
          </cell>
          <cell r="Q105">
            <v>321.76100000000002</v>
          </cell>
          <cell r="R105">
            <v>403.73700000000002</v>
          </cell>
          <cell r="W105">
            <v>623.86699999999996</v>
          </cell>
        </row>
        <row r="106">
          <cell r="A106">
            <v>2009.03</v>
          </cell>
          <cell r="B106">
            <v>2009</v>
          </cell>
          <cell r="C106" t="str">
            <v>Março</v>
          </cell>
          <cell r="D106">
            <v>201.45500000000001</v>
          </cell>
          <cell r="E106">
            <v>203.245</v>
          </cell>
          <cell r="G106">
            <v>223.86799999999999</v>
          </cell>
          <cell r="H106">
            <v>156.43600000000001</v>
          </cell>
          <cell r="I106">
            <v>205.678</v>
          </cell>
          <cell r="J106">
            <v>199.01599999999999</v>
          </cell>
          <cell r="K106">
            <v>126.407</v>
          </cell>
          <cell r="L106">
            <v>192.214</v>
          </cell>
          <cell r="M106">
            <v>194.35</v>
          </cell>
          <cell r="N106">
            <v>261.75900000000001</v>
          </cell>
          <cell r="O106">
            <v>297.666</v>
          </cell>
          <cell r="P106">
            <v>241.959</v>
          </cell>
          <cell r="Q106">
            <v>274.94600000000003</v>
          </cell>
          <cell r="R106">
            <v>400.35300000000001</v>
          </cell>
          <cell r="W106">
            <v>596.85900000000004</v>
          </cell>
        </row>
        <row r="107">
          <cell r="A107">
            <v>2009.04</v>
          </cell>
          <cell r="B107">
            <v>2009</v>
          </cell>
          <cell r="C107" t="str">
            <v>Abril</v>
          </cell>
          <cell r="D107">
            <v>201.96799999999999</v>
          </cell>
          <cell r="E107">
            <v>202.09399999999999</v>
          </cell>
          <cell r="G107">
            <v>223.02500000000001</v>
          </cell>
          <cell r="H107">
            <v>156.41399999999999</v>
          </cell>
          <cell r="I107">
            <v>204.95599999999999</v>
          </cell>
          <cell r="J107">
            <v>198.977</v>
          </cell>
          <cell r="K107">
            <v>124.96299999999999</v>
          </cell>
          <cell r="L107">
            <v>188.22300000000001</v>
          </cell>
          <cell r="M107">
            <v>193.90299999999999</v>
          </cell>
          <cell r="N107">
            <v>259.40499999999997</v>
          </cell>
          <cell r="O107">
            <v>296.75799999999998</v>
          </cell>
          <cell r="P107">
            <v>240.131</v>
          </cell>
          <cell r="Q107">
            <v>272.01400000000001</v>
          </cell>
          <cell r="R107">
            <v>400.53</v>
          </cell>
          <cell r="W107">
            <v>583.36</v>
          </cell>
        </row>
        <row r="108">
          <cell r="A108">
            <v>2009.05</v>
          </cell>
          <cell r="B108">
            <v>2009</v>
          </cell>
          <cell r="C108" t="str">
            <v>Maio</v>
          </cell>
          <cell r="D108">
            <v>200.92</v>
          </cell>
          <cell r="E108">
            <v>202.00700000000001</v>
          </cell>
          <cell r="G108">
            <v>223.31700000000001</v>
          </cell>
          <cell r="H108">
            <v>157.30000000000001</v>
          </cell>
          <cell r="I108">
            <v>204.923</v>
          </cell>
          <cell r="J108">
            <v>198.333</v>
          </cell>
          <cell r="K108">
            <v>123.79</v>
          </cell>
          <cell r="L108">
            <v>186.99100000000001</v>
          </cell>
          <cell r="M108">
            <v>194.22200000000001</v>
          </cell>
          <cell r="N108">
            <v>259.40499999999997</v>
          </cell>
          <cell r="O108">
            <v>296.75799999999998</v>
          </cell>
          <cell r="P108">
            <v>240.131</v>
          </cell>
          <cell r="Q108">
            <v>272.01400000000001</v>
          </cell>
          <cell r="R108">
            <v>401.23200000000003</v>
          </cell>
          <cell r="W108">
            <v>573.27200000000005</v>
          </cell>
        </row>
        <row r="109">
          <cell r="A109">
            <v>2009.06</v>
          </cell>
          <cell r="B109">
            <v>2009</v>
          </cell>
          <cell r="C109" t="str">
            <v>Junho</v>
          </cell>
          <cell r="D109">
            <v>199.255</v>
          </cell>
          <cell r="E109">
            <v>201.65600000000001</v>
          </cell>
          <cell r="G109">
            <v>222.54400000000001</v>
          </cell>
          <cell r="H109">
            <v>158.32300000000001</v>
          </cell>
          <cell r="I109">
            <v>204.43</v>
          </cell>
          <cell r="J109">
            <v>199.26599999999999</v>
          </cell>
          <cell r="K109">
            <v>121.73099999999999</v>
          </cell>
          <cell r="L109">
            <v>186.46199999999999</v>
          </cell>
          <cell r="M109">
            <v>194.21100000000001</v>
          </cell>
          <cell r="N109">
            <v>253.393</v>
          </cell>
          <cell r="O109">
            <v>297.74099999999999</v>
          </cell>
          <cell r="P109">
            <v>242.41800000000001</v>
          </cell>
          <cell r="Q109">
            <v>258.47399999999999</v>
          </cell>
          <cell r="R109">
            <v>399.96600000000001</v>
          </cell>
          <cell r="W109">
            <v>566.82399999999996</v>
          </cell>
        </row>
        <row r="110">
          <cell r="A110">
            <v>2009.07</v>
          </cell>
          <cell r="B110">
            <v>2009</v>
          </cell>
          <cell r="C110" t="str">
            <v>Julho</v>
          </cell>
          <cell r="D110">
            <v>198.13200000000001</v>
          </cell>
          <cell r="E110">
            <v>201.25700000000001</v>
          </cell>
          <cell r="G110">
            <v>221.28899999999999</v>
          </cell>
          <cell r="H110">
            <v>159.40199999999999</v>
          </cell>
          <cell r="I110">
            <v>203.86099999999999</v>
          </cell>
          <cell r="J110">
            <v>196.73099999999999</v>
          </cell>
          <cell r="K110">
            <v>119.218</v>
          </cell>
          <cell r="L110">
            <v>186.38800000000001</v>
          </cell>
          <cell r="M110">
            <v>194.63300000000001</v>
          </cell>
          <cell r="N110">
            <v>252.405</v>
          </cell>
          <cell r="O110">
            <v>295.988</v>
          </cell>
          <cell r="P110">
            <v>241.67699999999999</v>
          </cell>
          <cell r="Q110">
            <v>257.34699999999998</v>
          </cell>
          <cell r="R110">
            <v>397.39299999999997</v>
          </cell>
        </row>
        <row r="111">
          <cell r="A111">
            <v>2009.08</v>
          </cell>
          <cell r="B111">
            <v>2009</v>
          </cell>
          <cell r="C111" t="str">
            <v>Agosto</v>
          </cell>
          <cell r="D111">
            <v>196.554</v>
          </cell>
          <cell r="E111">
            <v>201.57900000000001</v>
          </cell>
          <cell r="G111">
            <v>220.31399999999999</v>
          </cell>
          <cell r="H111">
            <v>160.547</v>
          </cell>
          <cell r="I111">
            <v>203.79400000000001</v>
          </cell>
          <cell r="J111">
            <v>195.33099999999999</v>
          </cell>
          <cell r="K111">
            <v>118.616</v>
          </cell>
          <cell r="L111">
            <v>186.036</v>
          </cell>
          <cell r="M111">
            <v>195.11699999999999</v>
          </cell>
          <cell r="N111">
            <v>250.56700000000001</v>
          </cell>
          <cell r="O111">
            <v>294.12</v>
          </cell>
          <cell r="P111">
            <v>234.62700000000001</v>
          </cell>
          <cell r="Q111">
            <v>259.94799999999998</v>
          </cell>
          <cell r="R111">
            <v>397.75799999999998</v>
          </cell>
        </row>
        <row r="112">
          <cell r="A112">
            <v>2009.09</v>
          </cell>
          <cell r="B112">
            <v>2009</v>
          </cell>
          <cell r="C112" t="str">
            <v>Setembro</v>
          </cell>
          <cell r="D112">
            <v>195.87700000000001</v>
          </cell>
          <cell r="E112">
            <v>201.98400000000001</v>
          </cell>
          <cell r="G112">
            <v>220.41399999999999</v>
          </cell>
          <cell r="H112">
            <v>161.251</v>
          </cell>
          <cell r="I112">
            <v>204.285</v>
          </cell>
          <cell r="J112">
            <v>195.46</v>
          </cell>
          <cell r="K112">
            <v>119.57599999999999</v>
          </cell>
          <cell r="L112">
            <v>186.084</v>
          </cell>
          <cell r="M112">
            <v>195.79499999999999</v>
          </cell>
          <cell r="N112">
            <v>251.93600000000001</v>
          </cell>
          <cell r="O112">
            <v>295.53399999999999</v>
          </cell>
          <cell r="P112">
            <v>237.92099999999999</v>
          </cell>
          <cell r="Q112">
            <v>259.67399999999998</v>
          </cell>
          <cell r="R112">
            <v>398.738</v>
          </cell>
        </row>
        <row r="113">
          <cell r="A113">
            <v>2009.1</v>
          </cell>
          <cell r="B113">
            <v>2009</v>
          </cell>
          <cell r="C113" t="str">
            <v>Outubro</v>
          </cell>
          <cell r="D113">
            <v>195.36699999999999</v>
          </cell>
          <cell r="E113">
            <v>203.02600000000001</v>
          </cell>
          <cell r="G113">
            <v>220.77</v>
          </cell>
          <cell r="H113">
            <v>161.642</v>
          </cell>
          <cell r="I113">
            <v>204.99299999999999</v>
          </cell>
          <cell r="J113">
            <v>195.79599999999999</v>
          </cell>
          <cell r="K113">
            <v>119.626</v>
          </cell>
          <cell r="L113">
            <v>185.994</v>
          </cell>
          <cell r="M113">
            <v>196.465</v>
          </cell>
          <cell r="N113">
            <v>251.744</v>
          </cell>
          <cell r="O113">
            <v>295.38799999999998</v>
          </cell>
          <cell r="P113">
            <v>237.774</v>
          </cell>
          <cell r="Q113">
            <v>259.44</v>
          </cell>
          <cell r="R113">
            <v>398.57499999999999</v>
          </cell>
        </row>
        <row r="114">
          <cell r="A114">
            <v>2009.11</v>
          </cell>
          <cell r="B114">
            <v>2009</v>
          </cell>
          <cell r="C114" t="str">
            <v>Novembro</v>
          </cell>
          <cell r="D114">
            <v>195.761</v>
          </cell>
          <cell r="E114">
            <v>203.441</v>
          </cell>
          <cell r="G114">
            <v>221.42500000000001</v>
          </cell>
          <cell r="H114">
            <v>162.24100000000001</v>
          </cell>
          <cell r="I114">
            <v>205.59100000000001</v>
          </cell>
          <cell r="J114">
            <v>195.98699999999999</v>
          </cell>
          <cell r="K114">
            <v>120.05500000000001</v>
          </cell>
          <cell r="L114">
            <v>186.458</v>
          </cell>
          <cell r="M114">
            <v>197.13300000000001</v>
          </cell>
          <cell r="N114">
            <v>251.38399999999999</v>
          </cell>
          <cell r="O114">
            <v>295.10199999999998</v>
          </cell>
          <cell r="P114">
            <v>237.476</v>
          </cell>
          <cell r="Q114">
            <v>259.02100000000002</v>
          </cell>
          <cell r="R114">
            <v>398.85700000000003</v>
          </cell>
        </row>
        <row r="115">
          <cell r="A115">
            <v>2009.12</v>
          </cell>
          <cell r="B115">
            <v>2009</v>
          </cell>
          <cell r="C115" t="str">
            <v>Dezembro</v>
          </cell>
          <cell r="D115">
            <v>195.72200000000001</v>
          </cell>
          <cell r="E115">
            <v>203.4</v>
          </cell>
          <cell r="G115">
            <v>221.434</v>
          </cell>
          <cell r="H115">
            <v>162.446</v>
          </cell>
          <cell r="I115">
            <v>205.376</v>
          </cell>
          <cell r="J115">
            <v>196.28800000000001</v>
          </cell>
          <cell r="K115">
            <v>120.20399999999999</v>
          </cell>
          <cell r="L115">
            <v>186.47499999999999</v>
          </cell>
          <cell r="M115">
            <v>197.261</v>
          </cell>
          <cell r="N115">
            <v>251.96899999999999</v>
          </cell>
          <cell r="O115">
            <v>296.43299999999999</v>
          </cell>
          <cell r="P115">
            <v>239.05199999999999</v>
          </cell>
          <cell r="Q115">
            <v>258.702</v>
          </cell>
          <cell r="R115">
            <v>398.40699999999998</v>
          </cell>
        </row>
        <row r="116">
          <cell r="A116">
            <v>2010.01</v>
          </cell>
          <cell r="B116">
            <v>2010</v>
          </cell>
          <cell r="C116" t="str">
            <v>Janeiro</v>
          </cell>
          <cell r="D116">
            <v>196.70099999999999</v>
          </cell>
          <cell r="E116">
            <v>203.71299999999999</v>
          </cell>
          <cell r="F116">
            <v>193.61</v>
          </cell>
          <cell r="G116">
            <v>222.27199999999999</v>
          </cell>
          <cell r="H116">
            <v>162.648</v>
          </cell>
          <cell r="I116">
            <v>205.751</v>
          </cell>
          <cell r="J116">
            <v>196.267</v>
          </cell>
          <cell r="K116">
            <v>120.245</v>
          </cell>
          <cell r="L116">
            <v>186.75200000000001</v>
          </cell>
          <cell r="M116">
            <v>197.93899999999999</v>
          </cell>
          <cell r="N116">
            <v>251.83099999999999</v>
          </cell>
          <cell r="O116">
            <v>296.27100000000002</v>
          </cell>
          <cell r="P116">
            <v>238.92599999999999</v>
          </cell>
          <cell r="Q116">
            <v>258.55500000000001</v>
          </cell>
          <cell r="R116">
            <v>402.42500000000001</v>
          </cell>
          <cell r="S116">
            <v>423.74</v>
          </cell>
          <cell r="T116">
            <v>562.49400000000003</v>
          </cell>
          <cell r="U116">
            <v>117.233</v>
          </cell>
          <cell r="V116">
            <v>282.995</v>
          </cell>
          <cell r="W116">
            <v>0</v>
          </cell>
        </row>
        <row r="117">
          <cell r="A117">
            <v>2010.02</v>
          </cell>
          <cell r="B117">
            <v>2010</v>
          </cell>
          <cell r="C117" t="str">
            <v>Fevereiro</v>
          </cell>
          <cell r="D117">
            <v>197.93600000000001</v>
          </cell>
          <cell r="E117">
            <v>204.90600000000001</v>
          </cell>
          <cell r="F117">
            <v>194.80699999999999</v>
          </cell>
          <cell r="G117">
            <v>223.21600000000001</v>
          </cell>
          <cell r="H117">
            <v>163.10900000000001</v>
          </cell>
          <cell r="I117">
            <v>206.73500000000001</v>
          </cell>
          <cell r="J117">
            <v>197.33</v>
          </cell>
          <cell r="K117">
            <v>120.45699999999999</v>
          </cell>
          <cell r="L117">
            <v>187.39500000000001</v>
          </cell>
          <cell r="M117">
            <v>199.482</v>
          </cell>
          <cell r="N117">
            <v>251.70099999999999</v>
          </cell>
          <cell r="O117">
            <v>296.12</v>
          </cell>
          <cell r="P117">
            <v>238.79900000000001</v>
          </cell>
          <cell r="Q117">
            <v>258.42399999999998</v>
          </cell>
          <cell r="R117">
            <v>406.82600000000002</v>
          </cell>
          <cell r="S117">
            <v>425.26799999999997</v>
          </cell>
          <cell r="T117">
            <v>565.51700000000005</v>
          </cell>
          <cell r="U117">
            <v>117.203</v>
          </cell>
          <cell r="V117">
            <v>283.04700000000003</v>
          </cell>
          <cell r="W117">
            <v>0</v>
          </cell>
        </row>
        <row r="118">
          <cell r="A118">
            <v>2010.03</v>
          </cell>
          <cell r="B118">
            <v>2010</v>
          </cell>
          <cell r="C118" t="str">
            <v>Março</v>
          </cell>
          <cell r="D118">
            <v>198.625</v>
          </cell>
          <cell r="E118">
            <v>204.92400000000001</v>
          </cell>
          <cell r="F118">
            <v>195.023</v>
          </cell>
          <cell r="G118">
            <v>223.43</v>
          </cell>
          <cell r="H118">
            <v>163.452</v>
          </cell>
          <cell r="I118">
            <v>206.93199999999999</v>
          </cell>
          <cell r="J118">
            <v>198.89400000000001</v>
          </cell>
          <cell r="K118">
            <v>120.438</v>
          </cell>
          <cell r="L118">
            <v>188.125</v>
          </cell>
          <cell r="M118">
            <v>199.57599999999999</v>
          </cell>
          <cell r="N118">
            <v>256.61099999999999</v>
          </cell>
          <cell r="O118">
            <v>297.12700000000001</v>
          </cell>
          <cell r="P118">
            <v>250.191</v>
          </cell>
          <cell r="Q118">
            <v>258.37200000000001</v>
          </cell>
          <cell r="R118">
            <v>409.399</v>
          </cell>
          <cell r="S118">
            <v>428.476</v>
          </cell>
          <cell r="T118">
            <v>563.40599999999995</v>
          </cell>
          <cell r="U118">
            <v>117.575</v>
          </cell>
          <cell r="V118">
            <v>283.39</v>
          </cell>
          <cell r="W118">
            <v>0</v>
          </cell>
        </row>
        <row r="119">
          <cell r="A119">
            <v>2010.04</v>
          </cell>
          <cell r="B119">
            <v>2010</v>
          </cell>
          <cell r="C119" t="str">
            <v>Abril</v>
          </cell>
          <cell r="D119">
            <v>198.74299999999999</v>
          </cell>
          <cell r="E119">
            <v>205.48599999999999</v>
          </cell>
          <cell r="F119">
            <v>195.83600000000001</v>
          </cell>
          <cell r="G119">
            <v>223.953</v>
          </cell>
          <cell r="H119">
            <v>164.34299999999999</v>
          </cell>
          <cell r="I119">
            <v>207.53899999999999</v>
          </cell>
          <cell r="J119">
            <v>199.53299999999999</v>
          </cell>
          <cell r="K119">
            <v>121.895</v>
          </cell>
          <cell r="L119">
            <v>189.053</v>
          </cell>
          <cell r="M119">
            <v>200.10499999999999</v>
          </cell>
          <cell r="N119">
            <v>256.64</v>
          </cell>
          <cell r="O119">
            <v>297.464</v>
          </cell>
          <cell r="P119">
            <v>250.059</v>
          </cell>
          <cell r="Q119">
            <v>258.50299999999999</v>
          </cell>
          <cell r="R119">
            <v>412.34100000000001</v>
          </cell>
          <cell r="S119">
            <v>432.07900000000001</v>
          </cell>
          <cell r="T119">
            <v>556.06899999999996</v>
          </cell>
          <cell r="U119">
            <v>120.247</v>
          </cell>
          <cell r="V119">
            <v>283.5</v>
          </cell>
          <cell r="W119">
            <v>0</v>
          </cell>
        </row>
        <row r="120">
          <cell r="A120">
            <v>2010.05</v>
          </cell>
          <cell r="B120">
            <v>2010</v>
          </cell>
          <cell r="C120" t="str">
            <v>Maio</v>
          </cell>
          <cell r="D120">
            <v>199.85499999999999</v>
          </cell>
          <cell r="E120">
            <v>206.697</v>
          </cell>
          <cell r="F120">
            <v>197.36799999999999</v>
          </cell>
          <cell r="G120">
            <v>224.65600000000001</v>
          </cell>
          <cell r="H120">
            <v>165.03200000000001</v>
          </cell>
          <cell r="I120">
            <v>208.727</v>
          </cell>
          <cell r="J120">
            <v>199.6</v>
          </cell>
          <cell r="K120">
            <v>122.492</v>
          </cell>
          <cell r="L120">
            <v>191.05199999999999</v>
          </cell>
          <cell r="M120">
            <v>201.67699999999999</v>
          </cell>
          <cell r="N120">
            <v>256.60500000000002</v>
          </cell>
          <cell r="O120">
            <v>297.464</v>
          </cell>
          <cell r="P120">
            <v>250.059</v>
          </cell>
          <cell r="Q120">
            <v>258.43599999999998</v>
          </cell>
          <cell r="R120">
            <v>418.81099999999998</v>
          </cell>
          <cell r="S120">
            <v>439.91399999999999</v>
          </cell>
          <cell r="T120">
            <v>553.18700000000001</v>
          </cell>
          <cell r="U120">
            <v>123.682</v>
          </cell>
          <cell r="V120">
            <v>283.97899999999998</v>
          </cell>
          <cell r="W120">
            <v>0</v>
          </cell>
        </row>
        <row r="121">
          <cell r="A121">
            <v>2010.06</v>
          </cell>
          <cell r="B121">
            <v>2010</v>
          </cell>
          <cell r="C121" t="str">
            <v>Junho</v>
          </cell>
          <cell r="D121">
            <v>200.66800000000001</v>
          </cell>
          <cell r="E121">
            <v>208.82300000000001</v>
          </cell>
          <cell r="F121">
            <v>199.172</v>
          </cell>
          <cell r="G121">
            <v>225.761</v>
          </cell>
          <cell r="H121">
            <v>167.005</v>
          </cell>
          <cell r="I121">
            <v>211.06700000000001</v>
          </cell>
          <cell r="J121">
            <v>201.24700000000001</v>
          </cell>
          <cell r="K121">
            <v>123.173</v>
          </cell>
          <cell r="L121">
            <v>193.25299999999999</v>
          </cell>
          <cell r="M121">
            <v>203.756</v>
          </cell>
          <cell r="N121">
            <v>256.79000000000002</v>
          </cell>
          <cell r="O121">
            <v>297.858</v>
          </cell>
          <cell r="P121">
            <v>250.441</v>
          </cell>
          <cell r="Q121">
            <v>258.43599999999998</v>
          </cell>
          <cell r="R121">
            <v>420.24099999999999</v>
          </cell>
          <cell r="S121">
            <v>444.71800000000002</v>
          </cell>
          <cell r="T121">
            <v>568.42399999999998</v>
          </cell>
          <cell r="U121">
            <v>125.571</v>
          </cell>
          <cell r="V121">
            <v>284.99599999999998</v>
          </cell>
          <cell r="W121">
            <v>0</v>
          </cell>
        </row>
        <row r="122">
          <cell r="A122">
            <v>2010.07</v>
          </cell>
          <cell r="B122">
            <v>2010</v>
          </cell>
          <cell r="C122" t="str">
            <v>Julho</v>
          </cell>
          <cell r="D122">
            <v>201.114</v>
          </cell>
          <cell r="E122">
            <v>210.81</v>
          </cell>
          <cell r="F122">
            <v>201.37299999999999</v>
          </cell>
          <cell r="G122">
            <v>226.84700000000001</v>
          </cell>
          <cell r="H122">
            <v>168.82400000000001</v>
          </cell>
          <cell r="I122">
            <v>212.952</v>
          </cell>
          <cell r="J122">
            <v>200.88900000000001</v>
          </cell>
          <cell r="K122">
            <v>123.328</v>
          </cell>
          <cell r="L122">
            <v>194.55699999999999</v>
          </cell>
          <cell r="M122">
            <v>206.17400000000001</v>
          </cell>
          <cell r="N122">
            <v>256.79000000000002</v>
          </cell>
          <cell r="O122">
            <v>297.858</v>
          </cell>
          <cell r="P122">
            <v>250.441</v>
          </cell>
          <cell r="Q122">
            <v>258.43599999999998</v>
          </cell>
          <cell r="R122">
            <v>421.154</v>
          </cell>
          <cell r="S122">
            <v>446.68799999999999</v>
          </cell>
          <cell r="T122">
            <v>575.44899999999996</v>
          </cell>
          <cell r="U122">
            <v>126.149</v>
          </cell>
          <cell r="V122">
            <v>285.29599999999999</v>
          </cell>
          <cell r="W122">
            <v>0</v>
          </cell>
        </row>
        <row r="123">
          <cell r="A123">
            <v>2010.08</v>
          </cell>
          <cell r="B123">
            <v>2010</v>
          </cell>
          <cell r="C123" t="str">
            <v>Agosto</v>
          </cell>
          <cell r="D123">
            <v>201.57300000000001</v>
          </cell>
          <cell r="E123">
            <v>211.51900000000001</v>
          </cell>
          <cell r="F123">
            <v>202.274</v>
          </cell>
          <cell r="G123">
            <v>227.33199999999999</v>
          </cell>
          <cell r="H123">
            <v>170.32300000000001</v>
          </cell>
          <cell r="I123">
            <v>213.62100000000001</v>
          </cell>
          <cell r="J123">
            <v>206.29599999999999</v>
          </cell>
          <cell r="K123">
            <v>122.76600000000001</v>
          </cell>
          <cell r="L123">
            <v>195.05799999999999</v>
          </cell>
          <cell r="M123">
            <v>207.47300000000001</v>
          </cell>
          <cell r="N123">
            <v>256.94</v>
          </cell>
          <cell r="O123">
            <v>298.01799999999997</v>
          </cell>
          <cell r="P123">
            <v>250.57599999999999</v>
          </cell>
          <cell r="Q123">
            <v>258.59699999999998</v>
          </cell>
          <cell r="R123">
            <v>425.78800000000001</v>
          </cell>
          <cell r="S123">
            <v>447.29599999999999</v>
          </cell>
          <cell r="T123">
            <v>571.78700000000003</v>
          </cell>
          <cell r="U123">
            <v>125.66800000000001</v>
          </cell>
          <cell r="V123">
            <v>285.851</v>
          </cell>
          <cell r="W123">
            <v>0</v>
          </cell>
        </row>
        <row r="124">
          <cell r="A124">
            <v>2010.09</v>
          </cell>
          <cell r="B124">
            <v>2010</v>
          </cell>
          <cell r="C124" t="str">
            <v>Setembro</v>
          </cell>
          <cell r="D124">
            <v>202.584</v>
          </cell>
          <cell r="E124">
            <v>211.91900000000001</v>
          </cell>
          <cell r="F124">
            <v>203.53299999999999</v>
          </cell>
          <cell r="G124">
            <v>228.702</v>
          </cell>
          <cell r="H124">
            <v>169.357</v>
          </cell>
          <cell r="I124">
            <v>214.50399999999999</v>
          </cell>
          <cell r="J124">
            <v>206.285</v>
          </cell>
          <cell r="K124">
            <v>121.423</v>
          </cell>
          <cell r="L124">
            <v>195.94900000000001</v>
          </cell>
          <cell r="M124">
            <v>208.83099999999999</v>
          </cell>
          <cell r="N124">
            <v>257.02100000000002</v>
          </cell>
          <cell r="O124">
            <v>299.24599999999998</v>
          </cell>
          <cell r="P124">
            <v>250.57599999999999</v>
          </cell>
          <cell r="Q124">
            <v>258.64800000000002</v>
          </cell>
          <cell r="R124">
            <v>430.45299999999997</v>
          </cell>
          <cell r="S124">
            <v>448.22199999999998</v>
          </cell>
          <cell r="T124">
            <v>567.10299999999995</v>
          </cell>
          <cell r="U124">
            <v>122.553</v>
          </cell>
          <cell r="V124">
            <v>285.38400000000001</v>
          </cell>
          <cell r="W124">
            <v>0</v>
          </cell>
        </row>
        <row r="125">
          <cell r="A125">
            <v>2010.1</v>
          </cell>
          <cell r="B125">
            <v>2010</v>
          </cell>
          <cell r="C125" t="str">
            <v>Outubro</v>
          </cell>
          <cell r="D125">
            <v>202.38900000000001</v>
          </cell>
          <cell r="E125">
            <v>211.86099999999999</v>
          </cell>
          <cell r="F125">
            <v>204.10499999999999</v>
          </cell>
          <cell r="G125">
            <v>229.36099999999999</v>
          </cell>
          <cell r="H125">
            <v>169.72200000000001</v>
          </cell>
          <cell r="I125">
            <v>214.33500000000001</v>
          </cell>
          <cell r="J125">
            <v>206.24799999999999</v>
          </cell>
          <cell r="K125">
            <v>121.351</v>
          </cell>
          <cell r="L125">
            <v>196.94800000000001</v>
          </cell>
          <cell r="M125">
            <v>209.119</v>
          </cell>
          <cell r="N125">
            <v>257.37799999999999</v>
          </cell>
          <cell r="O125">
            <v>298.67700000000002</v>
          </cell>
          <cell r="P125">
            <v>251.65600000000001</v>
          </cell>
          <cell r="Q125">
            <v>258.476</v>
          </cell>
          <cell r="R125">
            <v>434.88200000000001</v>
          </cell>
          <cell r="S125">
            <v>449.10300000000001</v>
          </cell>
          <cell r="T125">
            <v>550.19899999999996</v>
          </cell>
          <cell r="U125">
            <v>120.696</v>
          </cell>
          <cell r="V125">
            <v>284.68799999999999</v>
          </cell>
          <cell r="W125">
            <v>0</v>
          </cell>
        </row>
        <row r="126">
          <cell r="A126">
            <v>2010.11</v>
          </cell>
          <cell r="B126">
            <v>2010</v>
          </cell>
          <cell r="C126" t="str">
            <v>Novembro</v>
          </cell>
          <cell r="D126">
            <v>202.84899999999999</v>
          </cell>
          <cell r="E126">
            <v>211.60300000000001</v>
          </cell>
          <cell r="F126">
            <v>204.50700000000001</v>
          </cell>
          <cell r="G126">
            <v>229.464</v>
          </cell>
          <cell r="H126">
            <v>170.166</v>
          </cell>
          <cell r="I126">
            <v>214.16399999999999</v>
          </cell>
          <cell r="J126">
            <v>206.38399999999999</v>
          </cell>
          <cell r="K126">
            <v>120.998</v>
          </cell>
          <cell r="L126">
            <v>196.47300000000001</v>
          </cell>
          <cell r="M126">
            <v>209.571</v>
          </cell>
          <cell r="N126">
            <v>258.23099999999999</v>
          </cell>
          <cell r="O126">
            <v>298.86700000000002</v>
          </cell>
          <cell r="P126">
            <v>252.71899999999999</v>
          </cell>
          <cell r="Q126">
            <v>259.20400000000001</v>
          </cell>
          <cell r="R126">
            <v>441.75400000000002</v>
          </cell>
          <cell r="S126">
            <v>450.76299999999998</v>
          </cell>
          <cell r="T126">
            <v>538.495</v>
          </cell>
          <cell r="U126">
            <v>119.24</v>
          </cell>
          <cell r="V126">
            <v>284.41000000000003</v>
          </cell>
          <cell r="W126">
            <v>0</v>
          </cell>
        </row>
        <row r="127">
          <cell r="A127">
            <v>2010.12</v>
          </cell>
          <cell r="B127">
            <v>2010</v>
          </cell>
          <cell r="C127" t="str">
            <v>Dezembro</v>
          </cell>
          <cell r="D127">
            <v>203.102</v>
          </cell>
          <cell r="E127">
            <v>211.71</v>
          </cell>
          <cell r="F127">
            <v>204.96600000000001</v>
          </cell>
          <cell r="G127">
            <v>230.03100000000001</v>
          </cell>
          <cell r="H127">
            <v>170.44</v>
          </cell>
          <cell r="I127">
            <v>214.35400000000001</v>
          </cell>
          <cell r="J127">
            <v>206.46700000000001</v>
          </cell>
          <cell r="K127">
            <v>120.955</v>
          </cell>
          <cell r="L127">
            <v>196.98400000000001</v>
          </cell>
          <cell r="M127">
            <v>210.02600000000001</v>
          </cell>
          <cell r="N127">
            <v>258.67599999999999</v>
          </cell>
          <cell r="O127">
            <v>298.91399999999999</v>
          </cell>
          <cell r="P127">
            <v>253.72399999999999</v>
          </cell>
          <cell r="Q127">
            <v>259.20600000000002</v>
          </cell>
          <cell r="R127">
            <v>443.42700000000002</v>
          </cell>
          <cell r="S127">
            <v>453.76600000000002</v>
          </cell>
          <cell r="T127">
            <v>528.03200000000004</v>
          </cell>
          <cell r="U127">
            <v>117.467</v>
          </cell>
          <cell r="V127">
            <v>283.31299999999999</v>
          </cell>
          <cell r="W127">
            <v>0</v>
          </cell>
        </row>
        <row r="128">
          <cell r="A128">
            <v>2011.01</v>
          </cell>
          <cell r="B128">
            <v>2011</v>
          </cell>
          <cell r="C128" t="str">
            <v>Janeiro</v>
          </cell>
          <cell r="D128">
            <v>203.31299999999999</v>
          </cell>
          <cell r="E128">
            <v>212.17</v>
          </cell>
          <cell r="F128">
            <v>205.48400000000001</v>
          </cell>
          <cell r="G128">
            <v>231.428</v>
          </cell>
          <cell r="H128">
            <v>170.65</v>
          </cell>
          <cell r="I128">
            <v>214.78899999999999</v>
          </cell>
          <cell r="J128">
            <v>206.78399999999999</v>
          </cell>
          <cell r="K128">
            <v>121.253</v>
          </cell>
          <cell r="L128">
            <v>196.88399999999999</v>
          </cell>
          <cell r="M128">
            <v>210.33099999999999</v>
          </cell>
          <cell r="N128">
            <v>258.67599999999999</v>
          </cell>
          <cell r="O128">
            <v>298.91399999999999</v>
          </cell>
          <cell r="P128">
            <v>253.72399999999999</v>
          </cell>
          <cell r="Q128">
            <v>259.20600000000002</v>
          </cell>
          <cell r="R128">
            <v>447.76400000000001</v>
          </cell>
          <cell r="S128">
            <v>455.61900000000003</v>
          </cell>
          <cell r="T128">
            <v>521.69000000000005</v>
          </cell>
          <cell r="U128">
            <v>115.11</v>
          </cell>
          <cell r="V128">
            <v>283.37099999999998</v>
          </cell>
          <cell r="W128">
            <v>0</v>
          </cell>
        </row>
        <row r="129">
          <cell r="A129">
            <v>2011.02</v>
          </cell>
          <cell r="B129">
            <v>2011</v>
          </cell>
          <cell r="C129" t="str">
            <v>Fevereiro</v>
          </cell>
          <cell r="D129">
            <v>203.917</v>
          </cell>
          <cell r="E129">
            <v>212.44499999999999</v>
          </cell>
          <cell r="F129">
            <v>205.74799999999999</v>
          </cell>
          <cell r="G129">
            <v>232.88900000000001</v>
          </cell>
          <cell r="H129">
            <v>170.83699999999999</v>
          </cell>
          <cell r="I129">
            <v>215.26599999999999</v>
          </cell>
          <cell r="J129">
            <v>207.32499999999999</v>
          </cell>
          <cell r="K129">
            <v>122.43</v>
          </cell>
          <cell r="L129">
            <v>197.245</v>
          </cell>
          <cell r="M129">
            <v>210.649</v>
          </cell>
          <cell r="N129">
            <v>258.702</v>
          </cell>
          <cell r="O129">
            <v>298.91399999999999</v>
          </cell>
          <cell r="P129">
            <v>253.72399999999999</v>
          </cell>
          <cell r="Q129">
            <v>259.255</v>
          </cell>
          <cell r="R129">
            <v>452.04700000000003</v>
          </cell>
          <cell r="S129">
            <v>456.91699999999997</v>
          </cell>
          <cell r="T129">
            <v>528.95899999999995</v>
          </cell>
          <cell r="U129">
            <v>114.465</v>
          </cell>
          <cell r="V129">
            <v>283.10700000000003</v>
          </cell>
        </row>
        <row r="130">
          <cell r="A130">
            <v>2011.03</v>
          </cell>
          <cell r="B130">
            <v>2011</v>
          </cell>
          <cell r="C130" t="str">
            <v>Março</v>
          </cell>
          <cell r="D130">
            <v>204.429</v>
          </cell>
          <cell r="E130">
            <v>213.27199999999999</v>
          </cell>
          <cell r="F130">
            <v>206.274</v>
          </cell>
          <cell r="G130">
            <v>234.00399999999999</v>
          </cell>
          <cell r="H130">
            <v>171.14599999999999</v>
          </cell>
          <cell r="I130">
            <v>216.15899999999999</v>
          </cell>
          <cell r="J130">
            <v>207.489</v>
          </cell>
          <cell r="K130">
            <v>123.587</v>
          </cell>
          <cell r="L130">
            <v>197.59</v>
          </cell>
          <cell r="M130">
            <v>211.24</v>
          </cell>
          <cell r="N130">
            <v>258.35000000000002</v>
          </cell>
          <cell r="O130">
            <v>298.91699999999997</v>
          </cell>
          <cell r="P130">
            <v>252.922</v>
          </cell>
          <cell r="Q130">
            <v>259.255</v>
          </cell>
          <cell r="R130">
            <v>454.80500000000001</v>
          </cell>
          <cell r="S130">
            <v>458.887</v>
          </cell>
          <cell r="T130">
            <v>542.29899999999998</v>
          </cell>
          <cell r="U130">
            <v>112.398</v>
          </cell>
          <cell r="V130">
            <v>283.29700000000003</v>
          </cell>
          <cell r="W130">
            <v>0</v>
          </cell>
        </row>
        <row r="131">
          <cell r="A131">
            <v>2011.04</v>
          </cell>
          <cell r="B131">
            <v>2011</v>
          </cell>
          <cell r="C131" t="str">
            <v>Abril</v>
          </cell>
          <cell r="D131">
            <v>204.70699999999999</v>
          </cell>
          <cell r="E131">
            <v>213.86600000000001</v>
          </cell>
          <cell r="F131">
            <v>206.869</v>
          </cell>
          <cell r="G131">
            <v>234.56100000000001</v>
          </cell>
          <cell r="H131">
            <v>171.82</v>
          </cell>
          <cell r="I131">
            <v>216.71799999999999</v>
          </cell>
          <cell r="J131">
            <v>207.661</v>
          </cell>
          <cell r="K131">
            <v>123.678</v>
          </cell>
          <cell r="L131">
            <v>198.642</v>
          </cell>
          <cell r="M131">
            <v>211.77099999999999</v>
          </cell>
          <cell r="N131">
            <v>258.971</v>
          </cell>
          <cell r="O131">
            <v>299.67099999999999</v>
          </cell>
          <cell r="P131">
            <v>253.38900000000001</v>
          </cell>
          <cell r="Q131">
            <v>259.99799999999999</v>
          </cell>
          <cell r="R131">
            <v>457.05900000000003</v>
          </cell>
          <cell r="S131">
            <v>463.76600000000002</v>
          </cell>
          <cell r="T131">
            <v>544.43299999999999</v>
          </cell>
          <cell r="U131">
            <v>111.84</v>
          </cell>
          <cell r="V131">
            <v>283.637</v>
          </cell>
          <cell r="W131">
            <v>0</v>
          </cell>
        </row>
        <row r="132">
          <cell r="A132">
            <v>2011.05</v>
          </cell>
          <cell r="B132">
            <v>2011</v>
          </cell>
          <cell r="C132" t="str">
            <v>Maio</v>
          </cell>
          <cell r="D132">
            <v>206.006</v>
          </cell>
          <cell r="E132">
            <v>215.47</v>
          </cell>
          <cell r="F132">
            <v>208.804</v>
          </cell>
          <cell r="G132">
            <v>235.167</v>
          </cell>
          <cell r="H132">
            <v>173.40799999999999</v>
          </cell>
          <cell r="I132">
            <v>218.33799999999999</v>
          </cell>
          <cell r="J132">
            <v>210.429</v>
          </cell>
          <cell r="K132">
            <v>124.14</v>
          </cell>
          <cell r="L132">
            <v>200.20500000000001</v>
          </cell>
          <cell r="M132">
            <v>214.131</v>
          </cell>
          <cell r="N132">
            <v>258.19400000000002</v>
          </cell>
          <cell r="O132">
            <v>299.82799999999997</v>
          </cell>
          <cell r="P132">
            <v>255.33699999999999</v>
          </cell>
          <cell r="Q132">
            <v>256.92899999999997</v>
          </cell>
          <cell r="R132">
            <v>457.09</v>
          </cell>
          <cell r="S132">
            <v>477.40499999999997</v>
          </cell>
          <cell r="T132">
            <v>544.09</v>
          </cell>
          <cell r="U132">
            <v>113.089</v>
          </cell>
          <cell r="V132">
            <v>283.23500000000001</v>
          </cell>
          <cell r="W132">
            <v>0</v>
          </cell>
        </row>
        <row r="133">
          <cell r="A133">
            <v>2011.06</v>
          </cell>
          <cell r="B133">
            <v>2011</v>
          </cell>
          <cell r="C133" t="str">
            <v>Junho</v>
          </cell>
          <cell r="D133">
            <v>206.25899999999999</v>
          </cell>
          <cell r="E133">
            <v>216.904</v>
          </cell>
          <cell r="F133">
            <v>210.56700000000001</v>
          </cell>
          <cell r="G133">
            <v>235.22200000000001</v>
          </cell>
          <cell r="H133">
            <v>175.232</v>
          </cell>
          <cell r="I133">
            <v>219.923</v>
          </cell>
          <cell r="J133">
            <v>211.14400000000001</v>
          </cell>
          <cell r="K133">
            <v>125.129</v>
          </cell>
          <cell r="L133">
            <v>201.33099999999999</v>
          </cell>
          <cell r="M133">
            <v>216.04</v>
          </cell>
          <cell r="N133">
            <v>258.13499999999999</v>
          </cell>
          <cell r="O133">
            <v>298.71899999999999</v>
          </cell>
          <cell r="P133">
            <v>255.68899999999999</v>
          </cell>
          <cell r="Q133">
            <v>256.62099999999998</v>
          </cell>
          <cell r="R133">
            <v>456.49</v>
          </cell>
          <cell r="S133">
            <v>479.18299999999999</v>
          </cell>
          <cell r="T133">
            <v>544.524</v>
          </cell>
          <cell r="U133">
            <v>113.965</v>
          </cell>
          <cell r="V133">
            <v>283.512</v>
          </cell>
          <cell r="W133">
            <v>0</v>
          </cell>
        </row>
        <row r="134">
          <cell r="A134">
            <v>2011.07</v>
          </cell>
          <cell r="B134">
            <v>2011</v>
          </cell>
          <cell r="C134" t="str">
            <v>Julho</v>
          </cell>
          <cell r="D134">
            <v>207.19800000000001</v>
          </cell>
          <cell r="E134">
            <v>217.87200000000001</v>
          </cell>
          <cell r="F134">
            <v>211.816</v>
          </cell>
          <cell r="G134">
            <v>236.10300000000001</v>
          </cell>
          <cell r="H134">
            <v>175.40899999999999</v>
          </cell>
          <cell r="I134">
            <v>221.04400000000001</v>
          </cell>
          <cell r="J134">
            <v>211.30099999999999</v>
          </cell>
          <cell r="K134">
            <v>124.73699999999999</v>
          </cell>
          <cell r="L134">
            <v>202.33</v>
          </cell>
          <cell r="M134">
            <v>217.11600000000001</v>
          </cell>
          <cell r="N134">
            <v>258.13499999999999</v>
          </cell>
          <cell r="O134">
            <v>298.71899999999999</v>
          </cell>
          <cell r="P134">
            <v>255.68899999999999</v>
          </cell>
          <cell r="Q134">
            <v>256.62099999999998</v>
          </cell>
          <cell r="R134">
            <v>456.25799999999998</v>
          </cell>
          <cell r="S134">
            <v>481.33</v>
          </cell>
          <cell r="T134">
            <v>542.774</v>
          </cell>
          <cell r="U134">
            <v>112.505</v>
          </cell>
          <cell r="V134">
            <v>283.51</v>
          </cell>
          <cell r="W134">
            <v>0</v>
          </cell>
        </row>
        <row r="135">
          <cell r="A135">
            <v>2011.08</v>
          </cell>
          <cell r="B135">
            <v>2011</v>
          </cell>
          <cell r="C135" t="str">
            <v>Agosto</v>
          </cell>
          <cell r="D135">
            <v>207.357</v>
          </cell>
          <cell r="E135">
            <v>217.47300000000001</v>
          </cell>
          <cell r="F135">
            <v>211.64099999999999</v>
          </cell>
          <cell r="G135">
            <v>235.83500000000001</v>
          </cell>
          <cell r="H135">
            <v>176.167</v>
          </cell>
          <cell r="I135">
            <v>220.65</v>
          </cell>
          <cell r="J135">
            <v>211.71600000000001</v>
          </cell>
          <cell r="K135">
            <v>123.85599999999999</v>
          </cell>
          <cell r="L135">
            <v>202.43600000000001</v>
          </cell>
          <cell r="M135">
            <v>217.11500000000001</v>
          </cell>
          <cell r="N135">
            <v>258.48899999999998</v>
          </cell>
          <cell r="O135">
            <v>298.71899999999999</v>
          </cell>
          <cell r="P135">
            <v>255.68899999999999</v>
          </cell>
          <cell r="Q135">
            <v>257.274</v>
          </cell>
          <cell r="R135">
            <v>459.05500000000001</v>
          </cell>
          <cell r="S135">
            <v>481.96600000000001</v>
          </cell>
          <cell r="T135">
            <v>537.80200000000002</v>
          </cell>
          <cell r="U135">
            <v>111.777</v>
          </cell>
          <cell r="V135">
            <v>284.02</v>
          </cell>
          <cell r="W135">
            <v>0</v>
          </cell>
        </row>
        <row r="136">
          <cell r="A136">
            <v>2011.09</v>
          </cell>
          <cell r="B136">
            <v>2011</v>
          </cell>
          <cell r="C136" t="str">
            <v>Setembro</v>
          </cell>
          <cell r="D136">
            <v>209.01499999999999</v>
          </cell>
          <cell r="E136">
            <v>218.78800000000001</v>
          </cell>
          <cell r="F136">
            <v>212.93100000000001</v>
          </cell>
          <cell r="G136">
            <v>236.548</v>
          </cell>
          <cell r="H136">
            <v>177.232</v>
          </cell>
          <cell r="I136">
            <v>221.798</v>
          </cell>
          <cell r="J136">
            <v>211.74799999999999</v>
          </cell>
          <cell r="K136">
            <v>124.404</v>
          </cell>
          <cell r="L136">
            <v>202.94300000000001</v>
          </cell>
          <cell r="M136">
            <v>218.239</v>
          </cell>
          <cell r="N136">
            <v>259.51799999999997</v>
          </cell>
          <cell r="O136">
            <v>298.92500000000001</v>
          </cell>
          <cell r="P136">
            <v>255.25299999999999</v>
          </cell>
          <cell r="Q136">
            <v>259.59800000000001</v>
          </cell>
          <cell r="R136">
            <v>462.50900000000001</v>
          </cell>
          <cell r="S136">
            <v>482.65800000000002</v>
          </cell>
          <cell r="T136">
            <v>538.40499999999997</v>
          </cell>
          <cell r="U136">
            <v>110.053</v>
          </cell>
          <cell r="V136">
            <v>283.66699999999997</v>
          </cell>
          <cell r="W136">
            <v>0</v>
          </cell>
        </row>
        <row r="137">
          <cell r="A137">
            <v>2011.1</v>
          </cell>
          <cell r="B137">
            <v>2011</v>
          </cell>
          <cell r="C137" t="str">
            <v>Outubro</v>
          </cell>
          <cell r="D137">
            <v>209.30500000000001</v>
          </cell>
          <cell r="E137">
            <v>219.06100000000001</v>
          </cell>
          <cell r="F137">
            <v>213.08199999999999</v>
          </cell>
          <cell r="G137">
            <v>236.869</v>
          </cell>
          <cell r="H137">
            <v>177.50399999999999</v>
          </cell>
          <cell r="I137">
            <v>221.911</v>
          </cell>
          <cell r="J137">
            <v>212.262</v>
          </cell>
          <cell r="K137">
            <v>124.307</v>
          </cell>
          <cell r="L137">
            <v>203.55799999999999</v>
          </cell>
          <cell r="M137">
            <v>218.38300000000001</v>
          </cell>
          <cell r="N137">
            <v>260.09399999999999</v>
          </cell>
          <cell r="O137">
            <v>300.06099999999998</v>
          </cell>
          <cell r="P137">
            <v>256.45499999999998</v>
          </cell>
          <cell r="Q137">
            <v>259.59800000000001</v>
          </cell>
          <cell r="R137">
            <v>464.34899999999999</v>
          </cell>
          <cell r="S137">
            <v>483.75799999999998</v>
          </cell>
          <cell r="T137">
            <v>541.83100000000002</v>
          </cell>
          <cell r="U137">
            <v>110.337</v>
          </cell>
          <cell r="V137">
            <v>283.54399999999998</v>
          </cell>
          <cell r="W137">
            <v>0</v>
          </cell>
        </row>
        <row r="138">
          <cell r="A138">
            <v>2011.11</v>
          </cell>
          <cell r="B138">
            <v>2011</v>
          </cell>
          <cell r="C138" t="str">
            <v>Novembro</v>
          </cell>
          <cell r="D138">
            <v>210.02</v>
          </cell>
          <cell r="E138">
            <v>219.85300000000001</v>
          </cell>
          <cell r="F138">
            <v>213.77699999999999</v>
          </cell>
          <cell r="G138">
            <v>234.059</v>
          </cell>
          <cell r="H138">
            <v>178.04</v>
          </cell>
          <cell r="I138">
            <v>222.761</v>
          </cell>
          <cell r="J138">
            <v>212.803</v>
          </cell>
          <cell r="K138">
            <v>124.64700000000001</v>
          </cell>
          <cell r="L138">
            <v>202.76499999999999</v>
          </cell>
          <cell r="M138">
            <v>219.61</v>
          </cell>
          <cell r="N138">
            <v>259.548</v>
          </cell>
          <cell r="O138">
            <v>292.84199999999998</v>
          </cell>
          <cell r="P138">
            <v>256.10000000000002</v>
          </cell>
          <cell r="Q138">
            <v>259.459</v>
          </cell>
          <cell r="R138">
            <v>466.33100000000002</v>
          </cell>
          <cell r="S138">
            <v>487.221</v>
          </cell>
          <cell r="T138">
            <v>542.09</v>
          </cell>
          <cell r="U138">
            <v>110.255</v>
          </cell>
          <cell r="V138">
            <v>283.50400000000002</v>
          </cell>
          <cell r="W138">
            <v>0</v>
          </cell>
        </row>
        <row r="139">
          <cell r="A139">
            <v>2011.12</v>
          </cell>
          <cell r="B139">
            <v>2011</v>
          </cell>
          <cell r="C139" t="str">
            <v>Dezembro</v>
          </cell>
          <cell r="D139">
            <v>210.39599999999999</v>
          </cell>
          <cell r="E139">
            <v>219.9</v>
          </cell>
          <cell r="F139">
            <v>213.858</v>
          </cell>
          <cell r="G139">
            <v>234.29900000000001</v>
          </cell>
          <cell r="H139">
            <v>178.012</v>
          </cell>
          <cell r="I139">
            <v>222.87299999999999</v>
          </cell>
          <cell r="J139">
            <v>214.15799999999999</v>
          </cell>
          <cell r="K139">
            <v>124.547</v>
          </cell>
          <cell r="L139">
            <v>202.72800000000001</v>
          </cell>
          <cell r="M139">
            <v>219.7</v>
          </cell>
          <cell r="N139">
            <v>260.07600000000002</v>
          </cell>
          <cell r="O139">
            <v>299.66699999999997</v>
          </cell>
          <cell r="P139">
            <v>255.78200000000001</v>
          </cell>
          <cell r="Q139">
            <v>260.13900000000001</v>
          </cell>
          <cell r="R139">
            <v>465.58600000000001</v>
          </cell>
          <cell r="S139">
            <v>487.74900000000002</v>
          </cell>
          <cell r="T139">
            <v>539.90099999999995</v>
          </cell>
          <cell r="U139">
            <v>110.42400000000001</v>
          </cell>
          <cell r="V139">
            <v>282.35399999999998</v>
          </cell>
          <cell r="W139">
            <v>0</v>
          </cell>
        </row>
        <row r="140">
          <cell r="A140">
            <v>2012.01</v>
          </cell>
          <cell r="B140">
            <v>2012</v>
          </cell>
          <cell r="C140" t="str">
            <v>Janeiro</v>
          </cell>
          <cell r="D140">
            <v>210.84200000000001</v>
          </cell>
          <cell r="E140">
            <v>220.274</v>
          </cell>
          <cell r="F140">
            <v>220.274</v>
          </cell>
          <cell r="G140">
            <v>234.93199999999999</v>
          </cell>
          <cell r="H140">
            <v>178.82900000000001</v>
          </cell>
          <cell r="I140">
            <v>223.37899999999999</v>
          </cell>
          <cell r="J140">
            <v>220.54900000000001</v>
          </cell>
          <cell r="K140">
            <v>124.453</v>
          </cell>
          <cell r="L140">
            <v>203.18700000000001</v>
          </cell>
          <cell r="M140">
            <v>220.07</v>
          </cell>
          <cell r="N140">
            <v>261.89600000000002</v>
          </cell>
          <cell r="O140">
            <v>299.916</v>
          </cell>
          <cell r="P140">
            <v>257.69799999999998</v>
          </cell>
          <cell r="Q140">
            <v>262</v>
          </cell>
          <cell r="R140">
            <v>466.97899999999998</v>
          </cell>
          <cell r="S140">
            <v>492.10599999999999</v>
          </cell>
          <cell r="T140">
            <v>543.01700000000005</v>
          </cell>
          <cell r="U140">
            <v>110.542</v>
          </cell>
          <cell r="V140">
            <v>282.44</v>
          </cell>
          <cell r="W140">
            <v>0</v>
          </cell>
        </row>
        <row r="141">
          <cell r="A141">
            <v>2012.02</v>
          </cell>
          <cell r="B141">
            <v>2012</v>
          </cell>
          <cell r="C141" t="str">
            <v>Fevereiro</v>
          </cell>
          <cell r="D141">
            <v>209.92</v>
          </cell>
          <cell r="E141">
            <v>220.49799999999999</v>
          </cell>
          <cell r="F141">
            <v>220.49799999999999</v>
          </cell>
          <cell r="G141">
            <v>234.36799999999999</v>
          </cell>
          <cell r="H141">
            <v>178.45599999999999</v>
          </cell>
          <cell r="I141">
            <v>223.44300000000001</v>
          </cell>
          <cell r="J141">
            <v>220.74199999999999</v>
          </cell>
          <cell r="K141">
            <v>124.628</v>
          </cell>
          <cell r="L141">
            <v>203.667</v>
          </cell>
          <cell r="M141">
            <v>220.32499999999999</v>
          </cell>
          <cell r="N141">
            <v>261.91899999999998</v>
          </cell>
          <cell r="O141">
            <v>299.93599999999998</v>
          </cell>
          <cell r="P141">
            <v>257.69799999999998</v>
          </cell>
          <cell r="Q141">
            <v>262.04199999999997</v>
          </cell>
          <cell r="R141">
            <v>467.30799999999999</v>
          </cell>
          <cell r="S141">
            <v>493.584</v>
          </cell>
          <cell r="T141">
            <v>551.80899999999997</v>
          </cell>
          <cell r="U141">
            <v>109.73099999999999</v>
          </cell>
          <cell r="V141">
            <v>282.04000000000002</v>
          </cell>
          <cell r="W141">
            <v>0</v>
          </cell>
        </row>
        <row r="142">
          <cell r="A142">
            <v>2012.03</v>
          </cell>
          <cell r="B142">
            <v>2012</v>
          </cell>
          <cell r="C142" t="str">
            <v>Março</v>
          </cell>
          <cell r="D142">
            <v>210.65199999999999</v>
          </cell>
          <cell r="E142">
            <v>220.70099999999999</v>
          </cell>
          <cell r="F142">
            <v>220.70099999999999</v>
          </cell>
          <cell r="G142">
            <v>234.65600000000001</v>
          </cell>
          <cell r="H142">
            <v>178.73</v>
          </cell>
          <cell r="I142">
            <v>223.85599999999999</v>
          </cell>
          <cell r="J142">
            <v>220.21100000000001</v>
          </cell>
          <cell r="K142">
            <v>124.89</v>
          </cell>
          <cell r="L142">
            <v>203.89500000000001</v>
          </cell>
          <cell r="M142">
            <v>220.57300000000001</v>
          </cell>
          <cell r="N142">
            <v>261.98700000000002</v>
          </cell>
          <cell r="O142">
            <v>299.93599999999998</v>
          </cell>
          <cell r="P142">
            <v>257.69799999999998</v>
          </cell>
          <cell r="Q142">
            <v>262.17599999999999</v>
          </cell>
          <cell r="R142">
            <v>469.91</v>
          </cell>
          <cell r="S142">
            <v>496.07900000000001</v>
          </cell>
          <cell r="T142">
            <v>558.40599999999995</v>
          </cell>
          <cell r="U142">
            <v>110.276</v>
          </cell>
          <cell r="V142">
            <v>282.70299999999997</v>
          </cell>
          <cell r="W142">
            <v>0</v>
          </cell>
        </row>
        <row r="143">
          <cell r="A143">
            <v>2012.04</v>
          </cell>
          <cell r="B143">
            <v>2012</v>
          </cell>
          <cell r="C143" t="str">
            <v>Abril</v>
          </cell>
          <cell r="D143">
            <v>212.00299999999999</v>
          </cell>
          <cell r="E143">
            <v>222.00899999999999</v>
          </cell>
          <cell r="F143">
            <v>222.00899999999999</v>
          </cell>
          <cell r="G143">
            <v>235.03100000000001</v>
          </cell>
          <cell r="H143">
            <v>178.98699999999999</v>
          </cell>
          <cell r="I143">
            <v>224.786</v>
          </cell>
          <cell r="J143">
            <v>224.82</v>
          </cell>
          <cell r="K143">
            <v>124.949</v>
          </cell>
          <cell r="L143">
            <v>204.99</v>
          </cell>
          <cell r="M143">
            <v>221.364</v>
          </cell>
          <cell r="N143">
            <v>262.298</v>
          </cell>
          <cell r="O143">
            <v>299.952</v>
          </cell>
          <cell r="P143">
            <v>258.63</v>
          </cell>
          <cell r="Q143">
            <v>261.98599999999999</v>
          </cell>
          <cell r="R143">
            <v>474.68299999999999</v>
          </cell>
          <cell r="S143">
            <v>499.791</v>
          </cell>
          <cell r="T143">
            <v>560.45500000000004</v>
          </cell>
          <cell r="U143">
            <v>110.334</v>
          </cell>
          <cell r="V143">
            <v>282.79300000000001</v>
          </cell>
          <cell r="W143">
            <v>0</v>
          </cell>
        </row>
        <row r="144">
          <cell r="A144">
            <v>2012.05</v>
          </cell>
          <cell r="B144">
            <v>2012</v>
          </cell>
          <cell r="C144" t="str">
            <v>Maio</v>
          </cell>
          <cell r="D144">
            <v>213.82599999999999</v>
          </cell>
          <cell r="E144">
            <v>224.11699999999999</v>
          </cell>
          <cell r="F144">
            <v>224.11699999999999</v>
          </cell>
          <cell r="G144">
            <v>235.184</v>
          </cell>
          <cell r="H144">
            <v>180.119</v>
          </cell>
          <cell r="I144">
            <v>227.19900000000001</v>
          </cell>
          <cell r="J144">
            <v>225.46700000000001</v>
          </cell>
          <cell r="K144">
            <v>124.899</v>
          </cell>
          <cell r="L144">
            <v>205.56100000000001</v>
          </cell>
          <cell r="M144">
            <v>223.69900000000001</v>
          </cell>
          <cell r="N144">
            <v>265.154</v>
          </cell>
          <cell r="O144">
            <v>299.952</v>
          </cell>
          <cell r="P144">
            <v>258.63</v>
          </cell>
          <cell r="Q144">
            <v>267.46499999999997</v>
          </cell>
          <cell r="R144">
            <v>479.01900000000001</v>
          </cell>
          <cell r="S144">
            <v>509.18400000000003</v>
          </cell>
          <cell r="T144">
            <v>558.86900000000003</v>
          </cell>
          <cell r="U144">
            <v>109.666</v>
          </cell>
          <cell r="V144">
            <v>282.64400000000001</v>
          </cell>
          <cell r="W144">
            <v>0</v>
          </cell>
        </row>
        <row r="145">
          <cell r="A145">
            <v>2012.06</v>
          </cell>
          <cell r="B145">
            <v>2012</v>
          </cell>
          <cell r="C145" t="str">
            <v>Junho</v>
          </cell>
          <cell r="D145">
            <v>215.24299999999999</v>
          </cell>
          <cell r="E145">
            <v>224.89</v>
          </cell>
          <cell r="F145">
            <v>224.89</v>
          </cell>
          <cell r="G145">
            <v>234.84200000000001</v>
          </cell>
          <cell r="H145">
            <v>181.55799999999999</v>
          </cell>
          <cell r="I145">
            <v>228.024</v>
          </cell>
          <cell r="J145">
            <v>224.42500000000001</v>
          </cell>
          <cell r="K145">
            <v>125.691</v>
          </cell>
          <cell r="L145">
            <v>205.703</v>
          </cell>
          <cell r="M145">
            <v>224.607</v>
          </cell>
          <cell r="N145">
            <v>264.99799999999999</v>
          </cell>
          <cell r="O145">
            <v>299.952</v>
          </cell>
          <cell r="P145">
            <v>258.63</v>
          </cell>
          <cell r="Q145">
            <v>267.16800000000001</v>
          </cell>
          <cell r="R145">
            <v>482.31099999999998</v>
          </cell>
          <cell r="S145">
            <v>512.90300000000002</v>
          </cell>
          <cell r="T145">
            <v>565.36300000000006</v>
          </cell>
          <cell r="U145">
            <v>110.639</v>
          </cell>
          <cell r="V145">
            <v>282.87</v>
          </cell>
          <cell r="W145">
            <v>0</v>
          </cell>
        </row>
        <row r="146">
          <cell r="A146">
            <v>2012.07</v>
          </cell>
          <cell r="B146">
            <v>2012</v>
          </cell>
          <cell r="C146" t="str">
            <v>Julho</v>
          </cell>
          <cell r="D146">
            <v>217.29300000000001</v>
          </cell>
          <cell r="E146">
            <v>227.90899999999999</v>
          </cell>
          <cell r="F146">
            <v>227.90899999999999</v>
          </cell>
          <cell r="G146">
            <v>239.489</v>
          </cell>
          <cell r="H146">
            <v>184.512</v>
          </cell>
          <cell r="I146">
            <v>231.16</v>
          </cell>
          <cell r="J146">
            <v>224.286</v>
          </cell>
          <cell r="K146">
            <v>126.65600000000001</v>
          </cell>
          <cell r="L146">
            <v>207.48699999999999</v>
          </cell>
          <cell r="M146">
            <v>227.971</v>
          </cell>
          <cell r="N146">
            <v>265.27800000000002</v>
          </cell>
          <cell r="O146">
            <v>299.952</v>
          </cell>
          <cell r="P146">
            <v>258.63</v>
          </cell>
          <cell r="Q146">
            <v>267.70499999999998</v>
          </cell>
          <cell r="R146">
            <v>489.62099999999998</v>
          </cell>
          <cell r="S146">
            <v>516.31799999999998</v>
          </cell>
          <cell r="T146">
            <v>587.54100000000005</v>
          </cell>
          <cell r="U146">
            <v>112.306</v>
          </cell>
          <cell r="V146">
            <v>282.47500000000002</v>
          </cell>
          <cell r="W146">
            <v>0</v>
          </cell>
        </row>
        <row r="147">
          <cell r="A147">
            <v>2012.08</v>
          </cell>
          <cell r="B147">
            <v>2012</v>
          </cell>
          <cell r="C147" t="str">
            <v>Agosto</v>
          </cell>
          <cell r="D147">
            <v>218.524</v>
          </cell>
          <cell r="E147">
            <v>229.137</v>
          </cell>
          <cell r="F147">
            <v>229.137</v>
          </cell>
          <cell r="G147">
            <v>242.261</v>
          </cell>
          <cell r="H147">
            <v>184.67500000000001</v>
          </cell>
          <cell r="I147">
            <v>232.53</v>
          </cell>
          <cell r="J147">
            <v>224.78200000000001</v>
          </cell>
          <cell r="K147">
            <v>126.589</v>
          </cell>
          <cell r="L147">
            <v>208.45400000000001</v>
          </cell>
          <cell r="M147">
            <v>229.17699999999999</v>
          </cell>
          <cell r="N147">
            <v>263.47199999999998</v>
          </cell>
          <cell r="O147">
            <v>300.04700000000003</v>
          </cell>
          <cell r="P147">
            <v>258.16300000000001</v>
          </cell>
          <cell r="Q147">
            <v>264.60000000000002</v>
          </cell>
          <cell r="R147">
            <v>495.94900000000001</v>
          </cell>
          <cell r="S147">
            <v>517.65700000000004</v>
          </cell>
          <cell r="T147">
            <v>591.226</v>
          </cell>
          <cell r="U147">
            <v>112.742</v>
          </cell>
          <cell r="V147">
            <v>283.11</v>
          </cell>
          <cell r="W147">
            <v>0</v>
          </cell>
        </row>
        <row r="148">
          <cell r="A148">
            <v>2012.09</v>
          </cell>
          <cell r="B148">
            <v>2012</v>
          </cell>
          <cell r="C148" t="str">
            <v>Setembro</v>
          </cell>
          <cell r="D148">
            <v>219.02</v>
          </cell>
          <cell r="E148">
            <v>229.54499999999999</v>
          </cell>
          <cell r="F148">
            <v>229.54499999999999</v>
          </cell>
          <cell r="G148">
            <v>242.76900000000001</v>
          </cell>
          <cell r="H148">
            <v>184.971</v>
          </cell>
          <cell r="I148">
            <v>233.131</v>
          </cell>
          <cell r="J148">
            <v>225.392</v>
          </cell>
          <cell r="K148">
            <v>127.211</v>
          </cell>
          <cell r="L148">
            <v>209.28100000000001</v>
          </cell>
          <cell r="M148">
            <v>229.99600000000001</v>
          </cell>
          <cell r="N148">
            <v>263.47199999999998</v>
          </cell>
          <cell r="O148">
            <v>300.04700000000003</v>
          </cell>
          <cell r="P148">
            <v>258.16300000000001</v>
          </cell>
          <cell r="Q148">
            <v>264.60000000000002</v>
          </cell>
          <cell r="R148">
            <v>500.31400000000002</v>
          </cell>
          <cell r="S148">
            <v>518.81600000000003</v>
          </cell>
          <cell r="T148">
            <v>592.15</v>
          </cell>
          <cell r="U148">
            <v>112.309</v>
          </cell>
          <cell r="V148">
            <v>282.88</v>
          </cell>
          <cell r="W148">
            <v>0</v>
          </cell>
        </row>
        <row r="149">
          <cell r="A149">
            <v>2012.1</v>
          </cell>
          <cell r="B149">
            <v>2012</v>
          </cell>
          <cell r="C149" t="str">
            <v>Outubro</v>
          </cell>
          <cell r="D149">
            <v>219.66399999999999</v>
          </cell>
          <cell r="E149">
            <v>229.767</v>
          </cell>
          <cell r="F149">
            <v>229.767</v>
          </cell>
          <cell r="G149">
            <v>242.636</v>
          </cell>
          <cell r="H149">
            <v>184.59200000000001</v>
          </cell>
          <cell r="I149">
            <v>233.25399999999999</v>
          </cell>
          <cell r="J149">
            <v>225.57300000000001</v>
          </cell>
          <cell r="K149">
            <v>126.92</v>
          </cell>
          <cell r="L149">
            <v>209.49</v>
          </cell>
          <cell r="M149">
            <v>230.15600000000001</v>
          </cell>
          <cell r="N149">
            <v>269.78100000000001</v>
          </cell>
          <cell r="O149">
            <v>304.46199999999999</v>
          </cell>
          <cell r="P149">
            <v>260.95</v>
          </cell>
          <cell r="Q149">
            <v>274.00700000000001</v>
          </cell>
          <cell r="R149">
            <v>498.73899999999998</v>
          </cell>
          <cell r="S149">
            <v>519.90700000000004</v>
          </cell>
          <cell r="T149">
            <v>592.298</v>
          </cell>
          <cell r="U149">
            <v>112.992</v>
          </cell>
          <cell r="V149">
            <v>284.26299999999998</v>
          </cell>
          <cell r="W149">
            <v>0</v>
          </cell>
        </row>
        <row r="150">
          <cell r="A150">
            <v>2012.11</v>
          </cell>
          <cell r="B150">
            <v>2012</v>
          </cell>
          <cell r="C150" t="str">
            <v>Novembro</v>
          </cell>
          <cell r="D150">
            <v>220.31</v>
          </cell>
          <cell r="E150">
            <v>230.041</v>
          </cell>
          <cell r="F150">
            <v>230.041</v>
          </cell>
          <cell r="G150">
            <v>243.41800000000001</v>
          </cell>
          <cell r="H150">
            <v>184.67099999999999</v>
          </cell>
          <cell r="I150">
            <v>233.60900000000001</v>
          </cell>
          <cell r="J150">
            <v>226.16900000000001</v>
          </cell>
          <cell r="K150">
            <v>127.089</v>
          </cell>
          <cell r="L150">
            <v>209.52500000000001</v>
          </cell>
          <cell r="M150">
            <v>230.459</v>
          </cell>
          <cell r="N150">
            <v>266.44299999999998</v>
          </cell>
          <cell r="O150">
            <v>303.50599999999997</v>
          </cell>
          <cell r="P150">
            <v>259.63499999999999</v>
          </cell>
          <cell r="Q150">
            <v>268.73899999999998</v>
          </cell>
          <cell r="R150">
            <v>499.98899999999998</v>
          </cell>
          <cell r="S150">
            <v>521.63800000000003</v>
          </cell>
          <cell r="T150">
            <v>591.73400000000004</v>
          </cell>
          <cell r="U150">
            <v>113.205</v>
          </cell>
          <cell r="V150">
            <v>284.233</v>
          </cell>
          <cell r="W150">
            <v>0</v>
          </cell>
        </row>
        <row r="151">
          <cell r="A151">
            <v>2012.12</v>
          </cell>
          <cell r="B151">
            <v>2012</v>
          </cell>
          <cell r="C151" t="str">
            <v>Dezembro</v>
          </cell>
          <cell r="D151">
            <v>221.327</v>
          </cell>
          <cell r="E151">
            <v>230.423</v>
          </cell>
          <cell r="F151">
            <v>230.423</v>
          </cell>
          <cell r="G151">
            <v>244.89400000000001</v>
          </cell>
          <cell r="H151">
            <v>185.184</v>
          </cell>
          <cell r="I151">
            <v>234.011</v>
          </cell>
          <cell r="J151">
            <v>226.268</v>
          </cell>
          <cell r="K151">
            <v>127.2</v>
          </cell>
          <cell r="L151">
            <v>209.68600000000001</v>
          </cell>
          <cell r="M151">
            <v>230.595</v>
          </cell>
          <cell r="N151">
            <v>266.50299999999999</v>
          </cell>
          <cell r="O151">
            <v>303.50599999999997</v>
          </cell>
          <cell r="P151">
            <v>259.63499999999999</v>
          </cell>
          <cell r="Q151">
            <v>268.85500000000002</v>
          </cell>
          <cell r="R151">
            <v>503.28300000000002</v>
          </cell>
          <cell r="S151">
            <v>522.47400000000005</v>
          </cell>
          <cell r="T151">
            <v>591.66399999999999</v>
          </cell>
          <cell r="U151">
            <v>113.19799999999999</v>
          </cell>
          <cell r="V151">
            <v>284.036</v>
          </cell>
          <cell r="W151">
            <v>0</v>
          </cell>
        </row>
        <row r="152">
          <cell r="A152">
            <v>2013.01</v>
          </cell>
          <cell r="B152">
            <v>2013</v>
          </cell>
          <cell r="C152" t="str">
            <v>Janeiro</v>
          </cell>
          <cell r="D152">
            <v>222.60400000000001</v>
          </cell>
          <cell r="E152">
            <v>231.36500000000001</v>
          </cell>
          <cell r="F152">
            <v>231.36500000000001</v>
          </cell>
          <cell r="G152">
            <v>246.191</v>
          </cell>
          <cell r="H152">
            <v>185.32499999999999</v>
          </cell>
          <cell r="I152">
            <v>235.35400000000001</v>
          </cell>
          <cell r="J152">
            <v>227.37100000000001</v>
          </cell>
          <cell r="K152">
            <v>127.846</v>
          </cell>
          <cell r="L152">
            <v>210.178</v>
          </cell>
          <cell r="M152">
            <v>231.309</v>
          </cell>
          <cell r="N152">
            <v>269.87099999999998</v>
          </cell>
          <cell r="O152">
            <v>304.46199999999999</v>
          </cell>
          <cell r="P152">
            <v>261.36900000000003</v>
          </cell>
          <cell r="Q152">
            <v>273.82799999999997</v>
          </cell>
          <cell r="R152">
            <v>504.83</v>
          </cell>
          <cell r="S152">
            <v>525.85</v>
          </cell>
          <cell r="T152">
            <v>591.84900000000005</v>
          </cell>
          <cell r="U152">
            <v>114.31</v>
          </cell>
          <cell r="V152">
            <v>285.05099999999999</v>
          </cell>
          <cell r="W152">
            <v>0</v>
          </cell>
        </row>
        <row r="153">
          <cell r="A153">
            <v>2013.02</v>
          </cell>
          <cell r="B153">
            <v>2013</v>
          </cell>
          <cell r="C153" t="str">
            <v>Fevereiro</v>
          </cell>
          <cell r="D153">
            <v>225.732</v>
          </cell>
          <cell r="E153">
            <v>232.79400000000001</v>
          </cell>
          <cell r="F153">
            <v>232.79400000000001</v>
          </cell>
          <cell r="G153">
            <v>250.42599999999999</v>
          </cell>
          <cell r="H153">
            <v>185.47399999999999</v>
          </cell>
          <cell r="I153">
            <v>237.27699999999999</v>
          </cell>
          <cell r="J153">
            <v>221.99600000000001</v>
          </cell>
          <cell r="K153">
            <v>128.46100000000001</v>
          </cell>
          <cell r="L153">
            <v>210.90799999999999</v>
          </cell>
          <cell r="M153">
            <v>232.38200000000001</v>
          </cell>
          <cell r="N153">
            <v>266.82400000000001</v>
          </cell>
          <cell r="O153">
            <v>303.50599999999997</v>
          </cell>
          <cell r="P153">
            <v>260.05399999999997</v>
          </cell>
          <cell r="Q153">
            <v>269.12099999999998</v>
          </cell>
          <cell r="R153">
            <v>505.83199999999999</v>
          </cell>
          <cell r="S153">
            <v>529.029</v>
          </cell>
          <cell r="T153">
            <v>590.83100000000002</v>
          </cell>
          <cell r="U153">
            <v>114.739</v>
          </cell>
          <cell r="V153">
            <v>285.33300000000003</v>
          </cell>
          <cell r="W153">
            <v>0</v>
          </cell>
        </row>
        <row r="154">
          <cell r="A154">
            <v>2013.03</v>
          </cell>
          <cell r="B154">
            <v>2013</v>
          </cell>
          <cell r="C154" t="str">
            <v>Março</v>
          </cell>
          <cell r="D154">
            <v>227.13200000000001</v>
          </cell>
          <cell r="E154">
            <v>233.87899999999999</v>
          </cell>
          <cell r="F154">
            <v>233.87899999999999</v>
          </cell>
          <cell r="G154">
            <v>252.535</v>
          </cell>
          <cell r="H154">
            <v>185.97399999999999</v>
          </cell>
          <cell r="I154">
            <v>238.583</v>
          </cell>
          <cell r="J154">
            <v>222.20699999999999</v>
          </cell>
          <cell r="K154">
            <v>129.904</v>
          </cell>
          <cell r="L154">
            <v>212.01300000000001</v>
          </cell>
          <cell r="M154">
            <v>233.12299999999999</v>
          </cell>
          <cell r="N154">
            <v>267.476</v>
          </cell>
          <cell r="O154">
            <v>303.928</v>
          </cell>
          <cell r="P154">
            <v>260.05399999999997</v>
          </cell>
          <cell r="Q154">
            <v>270.31400000000002</v>
          </cell>
          <cell r="R154">
            <v>507.375</v>
          </cell>
          <cell r="S154">
            <v>531.69100000000003</v>
          </cell>
          <cell r="T154">
            <v>597.97900000000004</v>
          </cell>
          <cell r="U154">
            <v>115.392</v>
          </cell>
          <cell r="V154">
            <v>284.94499999999999</v>
          </cell>
          <cell r="W154">
            <v>0</v>
          </cell>
        </row>
        <row r="155">
          <cell r="A155">
            <v>2013.04</v>
          </cell>
          <cell r="B155">
            <v>2013</v>
          </cell>
          <cell r="C155" t="str">
            <v>Abril</v>
          </cell>
          <cell r="D155">
            <v>228.40199999999999</v>
          </cell>
          <cell r="E155">
            <v>235.142</v>
          </cell>
          <cell r="F155">
            <v>235.142</v>
          </cell>
          <cell r="G155">
            <v>254.14599999999999</v>
          </cell>
          <cell r="H155">
            <v>186.15700000000001</v>
          </cell>
          <cell r="I155">
            <v>240.006</v>
          </cell>
          <cell r="J155">
            <v>222.94399999999999</v>
          </cell>
          <cell r="K155">
            <v>132.18299999999999</v>
          </cell>
          <cell r="L155">
            <v>213.512</v>
          </cell>
          <cell r="M155">
            <v>234.38399999999999</v>
          </cell>
          <cell r="N155">
            <v>271.00200000000001</v>
          </cell>
          <cell r="O155">
            <v>304.88400000000001</v>
          </cell>
          <cell r="P155">
            <v>261.38299999999998</v>
          </cell>
          <cell r="Q155">
            <v>275.93299999999999</v>
          </cell>
          <cell r="R155">
            <v>507.08699999999999</v>
          </cell>
          <cell r="S155">
            <v>535.601</v>
          </cell>
          <cell r="T155">
            <v>602.73800000000006</v>
          </cell>
          <cell r="U155">
            <v>116.94799999999999</v>
          </cell>
          <cell r="V155">
            <v>284.71899999999999</v>
          </cell>
          <cell r="W155">
            <v>0</v>
          </cell>
        </row>
        <row r="156">
          <cell r="A156">
            <v>2013.05</v>
          </cell>
          <cell r="B156">
            <v>2013</v>
          </cell>
          <cell r="C156" t="str">
            <v>Maio</v>
          </cell>
          <cell r="D156">
            <v>229.035</v>
          </cell>
          <cell r="E156">
            <v>236.58199999999999</v>
          </cell>
          <cell r="F156">
            <v>236.58199999999999</v>
          </cell>
          <cell r="G156">
            <v>254.63800000000001</v>
          </cell>
          <cell r="H156">
            <v>186.46700000000001</v>
          </cell>
          <cell r="I156">
            <v>241.304</v>
          </cell>
          <cell r="J156">
            <v>228.643</v>
          </cell>
          <cell r="K156">
            <v>132.374</v>
          </cell>
          <cell r="L156">
            <v>215.11500000000001</v>
          </cell>
          <cell r="M156">
            <v>235.50899999999999</v>
          </cell>
          <cell r="N156">
            <v>270.68799999999999</v>
          </cell>
          <cell r="O156">
            <v>304.46199999999999</v>
          </cell>
          <cell r="P156">
            <v>261.38299999999998</v>
          </cell>
          <cell r="Q156">
            <v>275.37700000000001</v>
          </cell>
          <cell r="R156">
            <v>508.71499999999997</v>
          </cell>
          <cell r="S156">
            <v>547.65499999999997</v>
          </cell>
          <cell r="T156">
            <v>623.46699999999998</v>
          </cell>
          <cell r="U156">
            <v>117.907</v>
          </cell>
          <cell r="V156">
            <v>284.47300000000001</v>
          </cell>
          <cell r="W156">
            <v>0</v>
          </cell>
        </row>
        <row r="157">
          <cell r="A157">
            <v>2013.06</v>
          </cell>
          <cell r="B157">
            <v>2013</v>
          </cell>
          <cell r="C157" t="str">
            <v>Junho</v>
          </cell>
        </row>
        <row r="158">
          <cell r="A158">
            <v>2013.07</v>
          </cell>
          <cell r="B158">
            <v>2013</v>
          </cell>
          <cell r="C158" t="str">
            <v>Julho</v>
          </cell>
        </row>
        <row r="159">
          <cell r="A159">
            <v>2013.08</v>
          </cell>
          <cell r="B159">
            <v>2013</v>
          </cell>
          <cell r="C159" t="str">
            <v>Agosto</v>
          </cell>
        </row>
        <row r="160">
          <cell r="A160">
            <v>2013.09</v>
          </cell>
          <cell r="B160">
            <v>2013</v>
          </cell>
          <cell r="C160" t="str">
            <v>Setembro</v>
          </cell>
        </row>
        <row r="161">
          <cell r="A161">
            <v>2013.1</v>
          </cell>
          <cell r="B161">
            <v>2013</v>
          </cell>
          <cell r="C161" t="str">
            <v>Outubro</v>
          </cell>
        </row>
        <row r="162">
          <cell r="A162">
            <v>2013.11</v>
          </cell>
          <cell r="B162">
            <v>2013</v>
          </cell>
          <cell r="C162" t="str">
            <v>Novembro</v>
          </cell>
        </row>
        <row r="163">
          <cell r="A163">
            <v>2013.12</v>
          </cell>
          <cell r="B163">
            <v>2013</v>
          </cell>
          <cell r="C163" t="str">
            <v>Dezembro</v>
          </cell>
        </row>
      </sheetData>
      <sheetData sheetId="2"/>
      <sheetData sheetId="3"/>
      <sheetData sheetId="4" refreshError="1"/>
      <sheetData sheetId="5"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PLAN GERAL"/>
      <sheetName val="Loc 03_ok"/>
      <sheetName val="Loc 12_ok"/>
      <sheetName val="Loc 13_ok"/>
      <sheetName val="Loc 14_ok"/>
      <sheetName val="Loc 15_ok"/>
      <sheetName val="Loc 16_ok"/>
      <sheetName val="Loc 17_ok"/>
      <sheetName val="Loc 18_ok"/>
      <sheetName val="Loc 19_ok"/>
      <sheetName val="Loc 20_ok"/>
      <sheetName val="Loc 21_ok"/>
      <sheetName val="Loc 22_ok_N"/>
      <sheetName val="Loc 23_ok"/>
      <sheetName val="Loc 24_ok"/>
      <sheetName val="Loc 25_ok"/>
      <sheetName val="Loc 26_ok_N"/>
      <sheetName val="Loc 27_ok_N"/>
      <sheetName val="Loc 28_ok"/>
      <sheetName val="Loc 30_ok"/>
      <sheetName val="LIG Loc 37-38_ok"/>
      <sheetName val="Loc 38_ok"/>
      <sheetName val="Loc 44_ok"/>
      <sheetName val="Loc 46_ok_N"/>
      <sheetName val="Loc 48_ok"/>
      <sheetName val="Loc 49_ok"/>
      <sheetName val="Loc 50_ok"/>
      <sheetName val="Loc 51_ok"/>
      <sheetName val="Loc 52_ok"/>
      <sheetName val="Loc 54_ok"/>
      <sheetName val="Loc 56_ok"/>
      <sheetName val="Teor"/>
      <sheetName val="Equipamentos"/>
    </sheetNames>
    <sheetDataSet>
      <sheetData sheetId="0"/>
      <sheetData sheetId="1">
        <row r="104">
          <cell r="C104" t="str">
            <v>________________________________
CONTRATANTE
VALE - Companhia Vale do Rio Doce
Marconi Nobrega
Matrícula 01738328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 S 02 900 00"/>
      <sheetName val="2 S 02 110 00"/>
      <sheetName val="2 S 02 200 00"/>
      <sheetName val="2 S 02 241 01"/>
      <sheetName val="2 S 02 300 00"/>
      <sheetName val="2 S 02 540 01"/>
      <sheetName val="CG"/>
      <sheetName val="Qd DNIT"/>
      <sheetName val="DNIT A3"/>
      <sheetName val="R DNIT"/>
      <sheetName val="CRON-FF"/>
      <sheetName val="CRON-FF (2)"/>
      <sheetName val="1LT"/>
      <sheetName val="2LP"/>
      <sheetName val="3LD"/>
      <sheetName val="4LOAC"/>
      <sheetName val="5LMA"/>
      <sheetName val="6SINA"/>
      <sheetName val="7OC"/>
      <sheetName val="8DU"/>
      <sheetName val="9OAE"/>
      <sheetName val="LG"/>
      <sheetName val="VPA"/>
      <sheetName val="VPC"/>
      <sheetName val="DPS LE"/>
      <sheetName val="DPS LD"/>
      <sheetName val="ST"/>
      <sheetName val=" MFC"/>
      <sheetName val=" DA"/>
      <sheetName val="TSS(D) "/>
      <sheetName val="CD"/>
      <sheetName val="DEFENSA"/>
      <sheetName val="Hn"/>
      <sheetName val="DNIT-1996"/>
      <sheetName val="DNIT-TECNAPAV"/>
      <sheetName val="ISCp"/>
      <sheetName val="BD"/>
    </sheetNames>
    <sheetDataSet>
      <sheetData sheetId="0" refreshError="1"/>
      <sheetData sheetId="1" refreshError="1"/>
      <sheetData sheetId="2" refreshError="1"/>
      <sheetData sheetId="3" refreshError="1"/>
      <sheetData sheetId="4" refreshError="1"/>
      <sheetData sheetId="5" refreshError="1"/>
      <sheetData sheetId="6">
        <row r="3">
          <cell r="B3" t="str">
            <v>CONSTRUÇÃO RODOVIÁRIA</v>
          </cell>
        </row>
        <row r="4">
          <cell r="B4" t="str">
            <v xml:space="preserve">REFORÇO DO SUBLEITO </v>
          </cell>
        </row>
        <row r="5">
          <cell r="B5" t="str">
            <v xml:space="preserve">REGULARIZAÇÃO DO SUBLEITO </v>
          </cell>
        </row>
        <row r="6">
          <cell r="B6" t="str">
            <v xml:space="preserve">REGUL. SUBLEITO C/ FRES. CORTE CONTR.AUTOM. GREIDE </v>
          </cell>
        </row>
        <row r="7">
          <cell r="B7" t="str">
            <v xml:space="preserve">SUB-BASE SOLO ESTABILIZADO GRANUL. S/ MISTURA </v>
          </cell>
        </row>
        <row r="8">
          <cell r="B8" t="str">
            <v xml:space="preserve">BASE SOLO ESTABILIZADO GRANUL. S/ MISTURA </v>
          </cell>
        </row>
        <row r="9">
          <cell r="B9" t="str">
            <v xml:space="preserve">SUB-BASE ESTAB. GRANUL. C/ MISTURA SOLO NA PISTA </v>
          </cell>
        </row>
        <row r="10">
          <cell r="B10" t="str">
            <v xml:space="preserve">SUB-BASE ESTAB. GRANUL. C/ MIST. SOLO-AREIA PISTA </v>
          </cell>
        </row>
        <row r="11">
          <cell r="B11" t="str">
            <v xml:space="preserve">BASE ESTAB.GRANUL.C/ MIST.SOLO - AREIA NA PISTA </v>
          </cell>
        </row>
        <row r="12">
          <cell r="B12" t="str">
            <v xml:space="preserve">BASE ESTAB.GRANUL.C/ MISTURA SOLO - BRITA </v>
          </cell>
        </row>
        <row r="13">
          <cell r="B13" t="str">
            <v xml:space="preserve">BASE DE BRITA GRADUADA </v>
          </cell>
        </row>
        <row r="14">
          <cell r="B14" t="str">
            <v>BASE BRITA GRAD. C/ DIST. AGREG. CONTR. DE GREIDE</v>
          </cell>
        </row>
        <row r="15">
          <cell r="B15" t="str">
            <v xml:space="preserve">BASE DE MACADAME HIDRÁULICO </v>
          </cell>
        </row>
        <row r="16">
          <cell r="B16" t="str">
            <v>BASE DE SOLO CIMENTO C/ MISTURA NA PISTA</v>
          </cell>
        </row>
        <row r="17">
          <cell r="B17" t="str">
            <v>SUB-BASE DE SOLO MELHOR. C/ CIMENTO MIST. EM USINA</v>
          </cell>
        </row>
        <row r="18">
          <cell r="B18" t="str">
            <v>IMPRIMAÇÃO</v>
          </cell>
        </row>
        <row r="19">
          <cell r="B19" t="str">
            <v xml:space="preserve">PINTURA DE LIGAÇÃO </v>
          </cell>
        </row>
        <row r="20">
          <cell r="B20" t="str">
            <v>TRATAMENTO SUPERFICIAL SIMPLES C/ CAP</v>
          </cell>
        </row>
        <row r="21">
          <cell r="B21" t="str">
            <v>TRATAMENTO SUPERFICIAL SIMPLES C/ EMULSÃO</v>
          </cell>
        </row>
        <row r="22">
          <cell r="B22" t="str">
            <v xml:space="preserve">TRATAMENTO SUPERFICIAL SIMPLES C/ BANHO DILUÍDO </v>
          </cell>
        </row>
        <row r="23">
          <cell r="B23" t="str">
            <v>TRATAMENTO SUPERFICIAL DUPLO C/ CAP</v>
          </cell>
        </row>
        <row r="24">
          <cell r="B24" t="str">
            <v>TRATAMENTO SUPERFICIAL DUPLO C/ EMULSÃO</v>
          </cell>
        </row>
        <row r="25">
          <cell r="B25" t="str">
            <v xml:space="preserve">TRATAMENTO SUPERFICIAL DUPLO C/ BANHO DILUÍDO </v>
          </cell>
        </row>
        <row r="26">
          <cell r="B26" t="str">
            <v>TRATAMENTO SUPERFICIAL TRIPLO C/ CAP</v>
          </cell>
        </row>
        <row r="27">
          <cell r="B27" t="str">
            <v>TRATAMENTO SUPERFICIAL TRIPLO C/ EMULSÃO</v>
          </cell>
        </row>
        <row r="28">
          <cell r="B28" t="str">
            <v xml:space="preserve">TRATAMENTO SUPERFICIAL TRIPLO C/ BANHO DILUÍDO </v>
          </cell>
        </row>
        <row r="29">
          <cell r="B29" t="str">
            <v xml:space="preserve">PRÉ-MISTURADO A FRIO </v>
          </cell>
        </row>
        <row r="30">
          <cell r="B30" t="str">
            <v xml:space="preserve">MACADAME BETUMINOSO POR PENETRAÇÃO </v>
          </cell>
        </row>
        <row r="31">
          <cell r="B31" t="str">
            <v xml:space="preserve">AREIA-ASFALTO A QUENTE </v>
          </cell>
        </row>
        <row r="32">
          <cell r="B32" t="str">
            <v>CONC. BETUMINOSO USINADO A QUENTE - CAPA ROLAMENTO FX "B/C"</v>
          </cell>
        </row>
        <row r="33">
          <cell r="B33" t="str">
            <v>CONCRETO BETUMINOSO USINADO A QUENTE - "BINDER" FX "A"</v>
          </cell>
        </row>
        <row r="34">
          <cell r="B34" t="str">
            <v xml:space="preserve">SUB-BASE DE CONCRETO ROLADO </v>
          </cell>
        </row>
        <row r="35">
          <cell r="B35" t="str">
            <v xml:space="preserve">SUB-BASE DE CONCRETO DE CIMENTO PORTLAND </v>
          </cell>
        </row>
        <row r="36">
          <cell r="B36" t="str">
            <v xml:space="preserve">CONCRETO DE CIMENTO PORTLAND COM FÔRMA DESLIZANTE </v>
          </cell>
        </row>
        <row r="37">
          <cell r="B37" t="str">
            <v xml:space="preserve">CONCRETO CIMENTO PORTLAND C/ EQUIP. PEQUENO PORTE </v>
          </cell>
        </row>
        <row r="38">
          <cell r="B38" t="str">
            <v xml:space="preserve">EXECUÇÃO PAVIM. C/ PEÇAS PRÉ-MOLDADAS CONCR. </v>
          </cell>
        </row>
        <row r="39">
          <cell r="B39" t="str">
            <v>LIMPEZA E ENCHIMENTO DE JUNTA DE PAVIMENTO DE CONC</v>
          </cell>
        </row>
        <row r="40">
          <cell r="B40" t="str">
            <v>CONSERVAÇÃO RODOVIÁRIA</v>
          </cell>
        </row>
        <row r="41">
          <cell r="B41" t="str">
            <v xml:space="preserve"> ESCAVAÇÃO E CARGA MAT. JAZIDA (CONSV)</v>
          </cell>
        </row>
        <row r="42">
          <cell r="B42" t="str">
            <v xml:space="preserve"> RECOMPOSIÇÃO DE REVESTIMENTO PRIMÁRIO</v>
          </cell>
        </row>
        <row r="43">
          <cell r="B43" t="str">
            <v xml:space="preserve"> REGULARIZAÇÃO MECÂNICA DA FAIXA DE DOMÍNIO</v>
          </cell>
        </row>
        <row r="44">
          <cell r="B44" t="str">
            <v xml:space="preserve"> SOLO P/ BASE DE REMENDO PROFUNDO</v>
          </cell>
        </row>
        <row r="45">
          <cell r="B45" t="str">
            <v xml:space="preserve"> RECOMPOSIÇÃO DE CAMADA GRANULAR DO PAVIMENTO</v>
          </cell>
        </row>
        <row r="46">
          <cell r="B46" t="str">
            <v xml:space="preserve"> SOLO BRITA P/ BASE DE REM. PROFUNDO</v>
          </cell>
        </row>
        <row r="47">
          <cell r="B47" t="str">
            <v xml:space="preserve"> BRITA PARA BASE DE REMENDO PROFUNDO</v>
          </cell>
        </row>
        <row r="48">
          <cell r="B48" t="str">
            <v xml:space="preserve"> SOLO MELHORADO C/ CIMENTO P/ BASE REM. PROFUNDO</v>
          </cell>
        </row>
        <row r="49">
          <cell r="B49" t="str">
            <v xml:space="preserve"> IMPRIMAÇÃO</v>
          </cell>
        </row>
        <row r="50">
          <cell r="B50" t="str">
            <v xml:space="preserve"> PINTURA DE LIGAÇÃO</v>
          </cell>
        </row>
        <row r="51">
          <cell r="B51" t="str">
            <v xml:space="preserve"> CAPA SELANTE COM PEDRISCO</v>
          </cell>
        </row>
        <row r="52">
          <cell r="B52" t="str">
            <v xml:space="preserve"> CAPA SELANTE COM AREIA</v>
          </cell>
        </row>
        <row r="53">
          <cell r="B53" t="str">
            <v xml:space="preserve"> TRATAMENTO SUPERFICIAL SIMPLES COM CAP</v>
          </cell>
        </row>
        <row r="54">
          <cell r="B54" t="str">
            <v xml:space="preserve"> TRATAMENTO SUPERFICIAL SIMPLES COM EMULSÃO</v>
          </cell>
        </row>
        <row r="55">
          <cell r="B55" t="str">
            <v xml:space="preserve"> TRATAMENTO SUPERFICIAL SIMPLES C/ BANHO DILUÍDO</v>
          </cell>
        </row>
        <row r="56">
          <cell r="B56" t="str">
            <v xml:space="preserve"> TRATAMENTO SUPERFICIAL DUPLO C/ CAP</v>
          </cell>
        </row>
        <row r="57">
          <cell r="B57" t="str">
            <v xml:space="preserve"> TRATAMENTO SUPERFICIAL DUPLO COM EMULSÃO</v>
          </cell>
        </row>
        <row r="58">
          <cell r="B58" t="str">
            <v xml:space="preserve"> TRATAMENTO SUPERFICIAL DUPLO COM BANHO DILUÍDO</v>
          </cell>
        </row>
        <row r="59">
          <cell r="B59" t="str">
            <v xml:space="preserve"> TRATAMENTO SUPERFICIAL TRIPLO COM C.A.P.</v>
          </cell>
        </row>
        <row r="60">
          <cell r="B60" t="str">
            <v xml:space="preserve"> TRATAMENTO SUPERFICIAL TRIPLO COM EMULSÃO</v>
          </cell>
        </row>
        <row r="61">
          <cell r="B61" t="str">
            <v xml:space="preserve"> TRATAMENTO SUPERFICIAL TRIPLO COM BANHO DILUÍDO</v>
          </cell>
        </row>
        <row r="62">
          <cell r="B62" t="str">
            <v xml:space="preserve"> LAMA ASFÁLTICA FINA (GRANULOMETRIAS I E II )</v>
          </cell>
        </row>
        <row r="63">
          <cell r="B63" t="str">
            <v xml:space="preserve"> LAMA ASFÁLTICA GROSSA (GRANULOMETRIAS III E IV)</v>
          </cell>
        </row>
        <row r="64">
          <cell r="B64" t="str">
            <v xml:space="preserve"> MISTURA AREIA-ASFALTO EM BETONEIRA</v>
          </cell>
        </row>
        <row r="65">
          <cell r="B65" t="str">
            <v xml:space="preserve"> MISTURA AREIA-ASFALTO USINADA A FRIO</v>
          </cell>
        </row>
        <row r="66">
          <cell r="B66" t="str">
            <v xml:space="preserve"> REC.DO REV. COM AREIA ASFALTO A FRIO</v>
          </cell>
        </row>
        <row r="67">
          <cell r="B67" t="str">
            <v xml:space="preserve"> MISTURA AREIA-ASFALTO USINADA A QUENTE</v>
          </cell>
        </row>
        <row r="68">
          <cell r="B68" t="str">
            <v xml:space="preserve"> REC. DO REV. COM AREIA ASFALTO A QUENTE</v>
          </cell>
        </row>
        <row r="69">
          <cell r="B69" t="str">
            <v xml:space="preserve"> MISTURA BETUMINOSA EM BETONEIRA</v>
          </cell>
        </row>
        <row r="70">
          <cell r="B70" t="str">
            <v xml:space="preserve"> MISTURA BETUMINOSA USINADA A FRIO</v>
          </cell>
        </row>
        <row r="71">
          <cell r="B71" t="str">
            <v xml:space="preserve"> REC.DO REV. COM MISTURA BETUMINOSA A FRIO</v>
          </cell>
        </row>
        <row r="72">
          <cell r="B72" t="str">
            <v xml:space="preserve"> MISTURA BETUMINOSA USINADA A QUENTE</v>
          </cell>
        </row>
        <row r="73">
          <cell r="B73" t="str">
            <v xml:space="preserve"> REC.DO REV.COM MISTURA BETUMINOSA A QUENTE</v>
          </cell>
        </row>
        <row r="74">
          <cell r="B74" t="str">
            <v xml:space="preserve"> RECOMPOSIÇÃO DE PLACA DE CONCRETO</v>
          </cell>
        </row>
        <row r="75">
          <cell r="B75" t="str">
            <v xml:space="preserve"> REMOÇÃO MECANIZADA DE REVESTIMENTO BETUMINOSO</v>
          </cell>
        </row>
        <row r="76">
          <cell r="B76" t="str">
            <v xml:space="preserve"> REMOÇÃO MANUAL DE REVESTIMENTO BETUMINOSO</v>
          </cell>
        </row>
        <row r="77">
          <cell r="B77" t="str">
            <v xml:space="preserve"> REMOÇÃO MECANIZADA DA CAMADA GRANULAR DO PAVIMENTO</v>
          </cell>
        </row>
        <row r="78">
          <cell r="B78" t="str">
            <v xml:space="preserve"> REMOÇÃO MANUAL DA CAMADA GRANULAR DO PAVIMENTO</v>
          </cell>
        </row>
        <row r="79">
          <cell r="B79" t="str">
            <v xml:space="preserve"> PENEIRAMENTO</v>
          </cell>
        </row>
        <row r="80">
          <cell r="B80" t="str">
            <v xml:space="preserve"> RECONFORMAÇÃO DA PLATAFORMA</v>
          </cell>
        </row>
        <row r="81">
          <cell r="B81" t="str">
            <v xml:space="preserve"> TAPA BURACO</v>
          </cell>
        </row>
        <row r="82">
          <cell r="B82" t="str">
            <v xml:space="preserve"> REMENDO PROFUNDO COM DEMOLIÇÃO MANUAL</v>
          </cell>
        </row>
        <row r="83">
          <cell r="B83" t="str">
            <v xml:space="preserve"> REMENDO PROFUNDO COM DEMOLIÇÃO MECANIZADA</v>
          </cell>
        </row>
        <row r="84">
          <cell r="B84" t="str">
            <v xml:space="preserve"> LIMPEZA ENCH. JUNTAS PAV. CONCR. A QUENTE (CONSV)</v>
          </cell>
        </row>
        <row r="85">
          <cell r="B85" t="str">
            <v xml:space="preserve"> LIMPEZA ENCH. JUNTAS PAV. CONCR. A FRIO (CONSV)</v>
          </cell>
        </row>
        <row r="86">
          <cell r="B86" t="str">
            <v xml:space="preserve"> SELAGEM DE TRINCA</v>
          </cell>
        </row>
        <row r="87">
          <cell r="B87" t="str">
            <v xml:space="preserve"> COMBATE À EXSUDAÇÃO COM AREIA</v>
          </cell>
        </row>
        <row r="88">
          <cell r="B88" t="str">
            <v xml:space="preserve"> COMBATE À EXSUDAÇÃO COM PEDRISCO</v>
          </cell>
        </row>
        <row r="89">
          <cell r="B89" t="str">
            <v xml:space="preserve"> CORREÇÃO DE DEFEITOS COM MISTURA BETUMINOSA</v>
          </cell>
        </row>
        <row r="90">
          <cell r="B90" t="str">
            <v xml:space="preserve"> CORREÇÃO DE DEFEITOS POR FRESAGEM DESCONTÍNUA</v>
          </cell>
        </row>
        <row r="91">
          <cell r="B91" t="str">
            <v xml:space="preserve"> CORREÇÃO DE DEFEITOS POR PENETRAÇÃO</v>
          </cell>
        </row>
        <row r="92">
          <cell r="B92" t="str">
            <v>RESTAURAÇÃO RODOVIÁRIA</v>
          </cell>
        </row>
        <row r="93">
          <cell r="B93" t="str">
            <v xml:space="preserve"> CONC. BETUMIN.USINADO A QUENTE - CAPA DE ROLAMENTO - FAIXA "C" COM POLÍMERO</v>
          </cell>
        </row>
        <row r="94">
          <cell r="B94" t="str">
            <v xml:space="preserve"> TRATAMENTO SUPERFICIAL DUPLO C/ EMULSÃO ADITIVADA COM POLÍMERO (RR-2C)</v>
          </cell>
        </row>
        <row r="95">
          <cell r="B95" t="str">
            <v xml:space="preserve"> REFORÇO DO SUBLEITO</v>
          </cell>
        </row>
        <row r="96">
          <cell r="B96" t="str">
            <v xml:space="preserve"> REGULARIZAÇÃO DO SUBLEITO</v>
          </cell>
        </row>
        <row r="97">
          <cell r="B97" t="str">
            <v xml:space="preserve"> REGUL. SUBLEITO C/ FRESA. CORTE CONTR. AUT. GREIDE</v>
          </cell>
        </row>
        <row r="98">
          <cell r="B98" t="str">
            <v xml:space="preserve"> SUB-BASE SOLO ESTABILIZADO GRANUL. S/ MISTURA</v>
          </cell>
        </row>
        <row r="99">
          <cell r="B99" t="str">
            <v xml:space="preserve"> BASE SOLO ESTABILIZADO GRANUL. S/ MISTURA</v>
          </cell>
        </row>
        <row r="100">
          <cell r="B100" t="str">
            <v xml:space="preserve"> RECOMPOSIÇÃO CAMADA DE BASE S/ ADIÇÃO DE MATERIAL</v>
          </cell>
        </row>
        <row r="101">
          <cell r="B101" t="str">
            <v xml:space="preserve"> SUB-BASE ESTABILIZ. GRANUL. C/ MIST. SOLO NA PISTA</v>
          </cell>
        </row>
        <row r="102">
          <cell r="B102" t="str">
            <v xml:space="preserve"> SUB-BASE ESTAB. GRANUL.C/MIST. SOLO-AREIA NA PISTA</v>
          </cell>
        </row>
        <row r="103">
          <cell r="B103" t="str">
            <v xml:space="preserve"> BASE ESTABILIZ.GRANUL.C/ MIST. SOLO AREIA NA PISTA</v>
          </cell>
        </row>
        <row r="104">
          <cell r="B104" t="str">
            <v xml:space="preserve"> BASE ESTABILIZADA GRANUL. C/ MISTURA SOLO-BRITA</v>
          </cell>
        </row>
        <row r="105">
          <cell r="B105" t="str">
            <v xml:space="preserve"> BASE DE BRITA GRADUADA</v>
          </cell>
        </row>
        <row r="106">
          <cell r="B106" t="str">
            <v xml:space="preserve"> BASE BRITA GRAD.C/DISTR.AGREG. CONTR. AUTOM.GREIDE</v>
          </cell>
        </row>
        <row r="107">
          <cell r="B107" t="str">
            <v xml:space="preserve"> BASE DE MACADAME HIDRAÚLICO</v>
          </cell>
        </row>
        <row r="108">
          <cell r="B108" t="str">
            <v xml:space="preserve"> RECOMPOSIÇÃO CAMADA DE BASE C/ ADIÇÃO DE CIMENTO</v>
          </cell>
        </row>
        <row r="109">
          <cell r="B109" t="str">
            <v xml:space="preserve"> BASE DE SOLO CIMENTO COM MISTURA EM USINA</v>
          </cell>
        </row>
        <row r="110">
          <cell r="B110" t="str">
            <v xml:space="preserve"> SUB-BASE SOLO MELHORADO C/CIMENTO C/MIST. EM USINA</v>
          </cell>
        </row>
        <row r="111">
          <cell r="B111" t="str">
            <v xml:space="preserve"> RECOMP. BASE C/ DEMOL. DO REV. E INCORP. À BASE</v>
          </cell>
        </row>
        <row r="112">
          <cell r="B112" t="str">
            <v xml:space="preserve"> IMPRIMAÇÃO</v>
          </cell>
        </row>
        <row r="113">
          <cell r="B113" t="str">
            <v xml:space="preserve"> PINTURA DE LIGAÇÃO</v>
          </cell>
        </row>
        <row r="114">
          <cell r="B114" t="str">
            <v xml:space="preserve"> TRATAMENTO SUPERFICIAL SIMPLES C/ CAP</v>
          </cell>
        </row>
        <row r="115">
          <cell r="B115" t="str">
            <v xml:space="preserve"> TRATAMENTO SUPERFICIAL SIMPLES C/ EMULSÃO</v>
          </cell>
        </row>
        <row r="116">
          <cell r="B116" t="str">
            <v xml:space="preserve"> TRATAMENTO SUPERFICIAL SIMPLES C/ BANHO DILUÍDO</v>
          </cell>
        </row>
        <row r="117">
          <cell r="B117" t="str">
            <v xml:space="preserve"> TRATAMENTO SUPERFICIAL DUPLO C/ CAP</v>
          </cell>
        </row>
        <row r="118">
          <cell r="B118" t="str">
            <v xml:space="preserve"> TRATAMENTO SUPERFICIAL DUPLO C/ EMULSÃO</v>
          </cell>
        </row>
        <row r="119">
          <cell r="B119" t="str">
            <v xml:space="preserve"> TRATAMENTO SUPERFICIAL DUPLO C/ BANHO DILUÍDO</v>
          </cell>
        </row>
        <row r="120">
          <cell r="B120" t="str">
            <v xml:space="preserve"> TRATAMENTO SUPERFICIAL TRIPLO C/ CAP</v>
          </cell>
        </row>
        <row r="121">
          <cell r="B121" t="str">
            <v xml:space="preserve"> TRATAMENTO SUPERFICIAL TRIPLO C/ EMULSÃO</v>
          </cell>
        </row>
        <row r="122">
          <cell r="B122" t="str">
            <v xml:space="preserve"> TRATAMENTO SUPERFICIAL TRIPLO C/ BANHO DILUÍDO</v>
          </cell>
        </row>
        <row r="123">
          <cell r="B123" t="str">
            <v xml:space="preserve"> MICRO-REVESTIMENTO A FRIO - MICROFLEX 0,8CM</v>
          </cell>
        </row>
        <row r="124">
          <cell r="B124" t="str">
            <v xml:space="preserve"> MICRO-REVESTIMENTO A FRIO - MICROFLEX 1,5 CM</v>
          </cell>
        </row>
        <row r="125">
          <cell r="B125" t="str">
            <v xml:space="preserve"> MICRO-REVESTIMENTO A FRIO - MICROFLEX 2,0 CM</v>
          </cell>
        </row>
        <row r="126">
          <cell r="B126" t="str">
            <v xml:space="preserve"> MICRO-REVESTIMENTO A FRIO - MICROFLEX - 2,5 CM</v>
          </cell>
        </row>
        <row r="127">
          <cell r="B127" t="str">
            <v xml:space="preserve"> LAMA ASFÁLTICA FINA (GRANULOMETRIAS I E II)</v>
          </cell>
        </row>
        <row r="128">
          <cell r="B128" t="str">
            <v xml:space="preserve"> LAMA ASFÁLTICA GROSSA (GRANULOMETRIAS III E IV)</v>
          </cell>
        </row>
        <row r="129">
          <cell r="B129" t="str">
            <v xml:space="preserve"> PRÉ-MISTURADO A FRIO</v>
          </cell>
        </row>
        <row r="130">
          <cell r="B130" t="str">
            <v xml:space="preserve"> MACADAME BETUMINOSO POR PENETRAÇÃO</v>
          </cell>
        </row>
        <row r="131">
          <cell r="B131" t="str">
            <v xml:space="preserve"> AREIA-ASFALTO A QUENTE</v>
          </cell>
        </row>
        <row r="132">
          <cell r="B132" t="str">
            <v xml:space="preserve"> CONC. BETUMIN.USINADO A QUENTE - CAPA DE ROLAMENTO</v>
          </cell>
        </row>
        <row r="133">
          <cell r="B133" t="str">
            <v xml:space="preserve"> CONCRETO BETUMINOSO USINADO A QUENTE - BINDER</v>
          </cell>
        </row>
        <row r="134">
          <cell r="B134" t="str">
            <v xml:space="preserve"> CBUQ RECICLADO A QUENTE NO LOCAL</v>
          </cell>
        </row>
        <row r="135">
          <cell r="B135" t="str">
            <v xml:space="preserve"> CBUQ RECICLADO EM USINA FIXA</v>
          </cell>
        </row>
        <row r="136">
          <cell r="B136" t="str">
            <v xml:space="preserve"> MANTA SINTÉT. P/ RECAP.ASFÁL.- FORNEC. E APLICAÇÃO</v>
          </cell>
        </row>
        <row r="137">
          <cell r="B137" t="str">
            <v xml:space="preserve"> CONCRETO CIMENTO PORTLAND C/ EQUIP. PEQUENO PORTE</v>
          </cell>
        </row>
        <row r="138">
          <cell r="B138" t="str">
            <v xml:space="preserve"> LIMPEZA E ENCHIMENTO DE JUNTA DE PAVIMENTO DE CONC</v>
          </cell>
        </row>
        <row r="139">
          <cell r="B139" t="str">
            <v xml:space="preserve"> REMOÇÃO MECANIZADA DE REVESTIMENTO BETUMINOSO</v>
          </cell>
        </row>
        <row r="140">
          <cell r="B140" t="str">
            <v xml:space="preserve"> REMOÇÃO MANUAL DE REVESTIMENTO BETUMINOSO</v>
          </cell>
        </row>
        <row r="141">
          <cell r="B141" t="str">
            <v xml:space="preserve"> REMOÇÃO MECANIZADA DA CAMADA GRANULAR PAVIMENTO</v>
          </cell>
        </row>
        <row r="142">
          <cell r="B142" t="str">
            <v xml:space="preserve"> REMOÇÃO MANUAL DA CAMADA GRANULAR DO PAVIMENTO</v>
          </cell>
        </row>
        <row r="143">
          <cell r="B143" t="str">
            <v xml:space="preserve"> REMOÇÃO MECANIZADA MATERIAL DE BAIXA CAPAC.SUPORTE</v>
          </cell>
        </row>
        <row r="144">
          <cell r="B144" t="str">
            <v xml:space="preserve"> REMOÇÃO MANUAL DE MATERIAL DE BAIXA CAPAC.SUPORTE</v>
          </cell>
        </row>
      </sheetData>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efreshError="1"/>
      <sheetData sheetId="35" refreshError="1"/>
      <sheetData sheetId="3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CLASSIFICADA"/>
      <sheetName val="BASE"/>
      <sheetName val="TAB REC"/>
      <sheetName val="PLANILHA"/>
      <sheetName val="1 1487 "/>
      <sheetName val="2 1488"/>
      <sheetName val="3 1489"/>
      <sheetName val="4 654"/>
      <sheetName val=" 5 556"/>
      <sheetName val="6 433"/>
      <sheetName val="7 434"/>
      <sheetName val="8 1491 "/>
      <sheetName val="9 1490"/>
      <sheetName val="10 4224"/>
      <sheetName val="11 4245"/>
      <sheetName val="12 1404"/>
      <sheetName val="13 1405"/>
      <sheetName val="14 608"/>
      <sheetName val="15 609"/>
      <sheetName val="16 162"/>
      <sheetName val="17 1948"/>
      <sheetName val="18 534"/>
      <sheetName val="19 692"/>
      <sheetName val="20 535"/>
      <sheetName val="21 536"/>
      <sheetName val="22 4244"/>
      <sheetName val="23 537"/>
      <sheetName val="24 538"/>
      <sheetName val="25 600"/>
      <sheetName val="26 738"/>
      <sheetName val="27 879"/>
      <sheetName val="28 598"/>
      <sheetName val="29 599"/>
      <sheetName val="30 736"/>
      <sheetName val="31 286"/>
      <sheetName val="32 276"/>
      <sheetName val="33 293"/>
      <sheetName val="34 297"/>
      <sheetName val="35 300"/>
      <sheetName val="36 282"/>
      <sheetName val="37 281"/>
      <sheetName val="38 3702"/>
      <sheetName val="39 2333"/>
      <sheetName val="40 3412"/>
      <sheetName val="41 1406"/>
      <sheetName val="42 551"/>
      <sheetName val="43 3411"/>
      <sheetName val="44 552"/>
      <sheetName val="45 1407"/>
      <sheetName val="46 1899"/>
      <sheetName val="47 449"/>
      <sheetName val="48 3410"/>
      <sheetName val="49 3064"/>
      <sheetName val="50 553"/>
      <sheetName val="51 3701"/>
      <sheetName val="52 690"/>
      <sheetName val="53 554"/>
      <sheetName val="54 2332"/>
      <sheetName val="55 555"/>
      <sheetName val="56 4223"/>
      <sheetName val="57 447"/>
      <sheetName val="58 3409"/>
      <sheetName val="59 147"/>
      <sheetName val="60 430"/>
      <sheetName val="61 435"/>
      <sheetName val="62 2423"/>
      <sheetName val="63 1011"/>
      <sheetName val="64 3150"/>
      <sheetName val="65"/>
      <sheetName val="66"/>
      <sheetName val="67"/>
      <sheetName val="68"/>
      <sheetName val="69"/>
      <sheetName val="70"/>
      <sheetName val="71"/>
      <sheetName val="72"/>
      <sheetName val="73"/>
      <sheetName val="74"/>
      <sheetName val="75"/>
      <sheetName val="76"/>
      <sheetName val="77"/>
      <sheetName val="78"/>
      <sheetName val="79"/>
      <sheetName val="80"/>
      <sheetName val="81"/>
      <sheetName val="82"/>
      <sheetName val="83"/>
      <sheetName val="84"/>
      <sheetName val="85"/>
      <sheetName val="86"/>
      <sheetName val="87"/>
      <sheetName val="88"/>
      <sheetName val="89"/>
      <sheetName val="90"/>
      <sheetName val="91"/>
      <sheetName val="92"/>
      <sheetName val="93"/>
      <sheetName val="94"/>
      <sheetName val="95"/>
      <sheetName val="96"/>
      <sheetName val="97"/>
      <sheetName val="98"/>
      <sheetName val="99"/>
      <sheetName val="100"/>
      <sheetName val="101"/>
      <sheetName val="102"/>
      <sheetName val="103"/>
      <sheetName val="104"/>
      <sheetName val="105"/>
      <sheetName val="106"/>
      <sheetName val="107"/>
      <sheetName val="108"/>
      <sheetName val="109"/>
      <sheetName val="110"/>
      <sheetName val="111"/>
      <sheetName val="112"/>
      <sheetName val="113"/>
      <sheetName val="114"/>
      <sheetName val="115"/>
      <sheetName val="116"/>
      <sheetName val="117"/>
      <sheetName val="118"/>
      <sheetName val="119"/>
      <sheetName val="120"/>
      <sheetName val="121"/>
      <sheetName val="122"/>
      <sheetName val="123"/>
      <sheetName val="124"/>
      <sheetName val="125"/>
      <sheetName val="126"/>
      <sheetName val="127"/>
      <sheetName val="128"/>
      <sheetName val="129"/>
      <sheetName val="130"/>
      <sheetName val="131"/>
      <sheetName val="132"/>
      <sheetName val="133"/>
      <sheetName val="134"/>
      <sheetName val="135"/>
      <sheetName val="136"/>
      <sheetName val="137"/>
      <sheetName val="138"/>
      <sheetName val="139"/>
      <sheetName val="140"/>
      <sheetName val="141"/>
      <sheetName val="142"/>
      <sheetName val="143"/>
      <sheetName val="144"/>
      <sheetName val="145"/>
      <sheetName val="146"/>
      <sheetName val="147"/>
      <sheetName val="148"/>
      <sheetName val="149"/>
      <sheetName val="150"/>
      <sheetName val="151"/>
      <sheetName val="152"/>
      <sheetName val="153"/>
      <sheetName val="154"/>
      <sheetName val="155"/>
      <sheetName val="156"/>
      <sheetName val="157"/>
      <sheetName val="158"/>
      <sheetName val="159"/>
      <sheetName val="160"/>
      <sheetName val="161"/>
      <sheetName val="162"/>
      <sheetName val="163"/>
      <sheetName val="164"/>
      <sheetName val="164 A"/>
      <sheetName val="165"/>
      <sheetName val="166"/>
      <sheetName val="167"/>
      <sheetName val="168"/>
      <sheetName val="169"/>
      <sheetName val="170"/>
      <sheetName val="171"/>
      <sheetName val="172"/>
      <sheetName val="173"/>
      <sheetName val="174"/>
      <sheetName val="175"/>
      <sheetName val="176"/>
      <sheetName val="177"/>
      <sheetName val="178"/>
      <sheetName val="179"/>
      <sheetName val="180"/>
      <sheetName val="181"/>
      <sheetName val="182"/>
      <sheetName val="183"/>
      <sheetName val="184"/>
      <sheetName val="185"/>
      <sheetName val="186"/>
      <sheetName val="187"/>
      <sheetName val="188"/>
      <sheetName val="189"/>
      <sheetName val="190"/>
      <sheetName val="191"/>
      <sheetName val="192"/>
      <sheetName val="193"/>
      <sheetName val="194"/>
      <sheetName val="195"/>
      <sheetName val="196"/>
      <sheetName val="197"/>
      <sheetName val="198"/>
      <sheetName val="199"/>
      <sheetName val="200"/>
      <sheetName val="201"/>
      <sheetName val="202"/>
      <sheetName val="203"/>
      <sheetName val="204"/>
      <sheetName val="205"/>
      <sheetName val="206"/>
      <sheetName val="207"/>
      <sheetName val="208"/>
      <sheetName val="209"/>
      <sheetName val="210"/>
      <sheetName val="211"/>
      <sheetName val="212"/>
      <sheetName val="213"/>
      <sheetName val="214"/>
      <sheetName val="215"/>
      <sheetName val="216"/>
      <sheetName val="217"/>
      <sheetName val="218"/>
      <sheetName val="219"/>
      <sheetName val="220"/>
      <sheetName val="221"/>
      <sheetName val="222"/>
      <sheetName val="223"/>
      <sheetName val="224"/>
      <sheetName val="225"/>
      <sheetName val="226"/>
      <sheetName val="227"/>
      <sheetName val="228"/>
      <sheetName val="229"/>
      <sheetName val="230"/>
      <sheetName val="231"/>
      <sheetName val="232"/>
      <sheetName val="233"/>
      <sheetName val="234"/>
      <sheetName val="235"/>
      <sheetName val="236"/>
      <sheetName val="237"/>
      <sheetName val="238"/>
      <sheetName val="239"/>
      <sheetName val="240"/>
      <sheetName val="241"/>
      <sheetName val="242"/>
      <sheetName val="243"/>
      <sheetName val="244"/>
      <sheetName val="245"/>
      <sheetName val="246"/>
      <sheetName val="247"/>
      <sheetName val="248"/>
      <sheetName val="249"/>
      <sheetName val="250"/>
      <sheetName val="251"/>
      <sheetName val="252"/>
      <sheetName val="253"/>
      <sheetName val="254"/>
      <sheetName val="255"/>
      <sheetName val="256"/>
      <sheetName val="257"/>
      <sheetName val="258"/>
      <sheetName val="259"/>
      <sheetName val="260"/>
      <sheetName val="261"/>
      <sheetName val="262"/>
      <sheetName val="263"/>
      <sheetName val="264"/>
      <sheetName val="265"/>
      <sheetName val="266"/>
      <sheetName val="267"/>
      <sheetName val="268"/>
      <sheetName val="269"/>
      <sheetName val="270"/>
      <sheetName val="271"/>
      <sheetName val="272"/>
      <sheetName val="273"/>
      <sheetName val="274"/>
      <sheetName val="275"/>
      <sheetName val="276"/>
      <sheetName val="277"/>
      <sheetName val="278"/>
      <sheetName val="279"/>
      <sheetName val="280"/>
      <sheetName val="281"/>
      <sheetName val="282"/>
      <sheetName val="283"/>
      <sheetName val="284"/>
      <sheetName val="285"/>
      <sheetName val="286"/>
      <sheetName val="287"/>
      <sheetName val="288"/>
      <sheetName val="289"/>
      <sheetName val="290"/>
      <sheetName val="291"/>
      <sheetName val="292"/>
      <sheetName val="293"/>
      <sheetName val="294"/>
      <sheetName val="295"/>
      <sheetName val="296"/>
      <sheetName val="297"/>
      <sheetName val="298"/>
      <sheetName val="299"/>
      <sheetName val="300"/>
      <sheetName val="301"/>
      <sheetName val="302"/>
      <sheetName val="303"/>
      <sheetName val="304"/>
      <sheetName val="305"/>
      <sheetName val="306"/>
      <sheetName val="307"/>
      <sheetName val="308"/>
      <sheetName val="309"/>
      <sheetName val="310"/>
      <sheetName val="311"/>
      <sheetName val="312"/>
      <sheetName val="313"/>
      <sheetName val="314"/>
      <sheetName val="315"/>
      <sheetName val="316"/>
      <sheetName val="317"/>
      <sheetName val="318"/>
      <sheetName val="319"/>
      <sheetName val="320"/>
      <sheetName val="321"/>
      <sheetName val="322"/>
      <sheetName val="323"/>
      <sheetName val="324"/>
      <sheetName val="325"/>
      <sheetName val="326"/>
      <sheetName val="327"/>
      <sheetName val="328"/>
      <sheetName val="329"/>
      <sheetName val="330"/>
      <sheetName val="331"/>
      <sheetName val="332"/>
      <sheetName val="333"/>
      <sheetName val="334"/>
      <sheetName val="335"/>
      <sheetName val="336"/>
      <sheetName val="337"/>
      <sheetName val="338"/>
      <sheetName val="339"/>
      <sheetName val="340"/>
      <sheetName val="341"/>
      <sheetName val="342"/>
      <sheetName val="343"/>
      <sheetName val="344"/>
      <sheetName val="345"/>
      <sheetName val="346"/>
      <sheetName val="347"/>
      <sheetName val="348"/>
      <sheetName val="349"/>
      <sheetName val="350"/>
      <sheetName val="351"/>
      <sheetName val="352"/>
      <sheetName val="353"/>
      <sheetName val="354"/>
      <sheetName val="355"/>
      <sheetName val="356"/>
      <sheetName val="357"/>
      <sheetName val="358"/>
      <sheetName val="359"/>
      <sheetName val="360"/>
      <sheetName val="361"/>
      <sheetName val="362"/>
      <sheetName val="363"/>
      <sheetName val="364"/>
      <sheetName val="365"/>
      <sheetName val="366"/>
      <sheetName val="367"/>
      <sheetName val="368"/>
      <sheetName val="369"/>
      <sheetName val="370"/>
      <sheetName val="371"/>
      <sheetName val="372"/>
      <sheetName val="373"/>
      <sheetName val="374"/>
      <sheetName val="375"/>
      <sheetName val="376"/>
      <sheetName val="377"/>
      <sheetName val="378"/>
      <sheetName val="379"/>
      <sheetName val="380"/>
      <sheetName val="381"/>
      <sheetName val="382"/>
      <sheetName val="383"/>
      <sheetName val="384"/>
      <sheetName val="385"/>
      <sheetName val="386"/>
      <sheetName val="387"/>
      <sheetName val="388"/>
      <sheetName val="389"/>
      <sheetName val="390"/>
      <sheetName val="391"/>
      <sheetName val="392"/>
      <sheetName val="393"/>
      <sheetName val="394"/>
      <sheetName val="395"/>
      <sheetName val="396"/>
      <sheetName val="397"/>
      <sheetName val="398"/>
      <sheetName val="399"/>
      <sheetName val="400"/>
      <sheetName val="401"/>
      <sheetName val="402"/>
      <sheetName val="403"/>
      <sheetName val="404"/>
      <sheetName val="405"/>
      <sheetName val="406"/>
      <sheetName val="407"/>
      <sheetName val="408"/>
      <sheetName val="409"/>
      <sheetName val="410"/>
      <sheetName val="411"/>
      <sheetName val="412"/>
      <sheetName val="413"/>
      <sheetName val="414"/>
      <sheetName val="415"/>
      <sheetName val="416"/>
      <sheetName val="417"/>
      <sheetName val="418"/>
      <sheetName val="419"/>
      <sheetName val="420"/>
      <sheetName val="421"/>
      <sheetName val="422"/>
      <sheetName val="423"/>
      <sheetName val="424"/>
      <sheetName val="425"/>
      <sheetName val="426"/>
      <sheetName val="427"/>
      <sheetName val="428"/>
      <sheetName val="429"/>
      <sheetName val="430"/>
      <sheetName val="431"/>
      <sheetName val="432"/>
      <sheetName val="433"/>
      <sheetName val="434"/>
      <sheetName val="435"/>
      <sheetName val="436"/>
      <sheetName val="437"/>
      <sheetName val="438"/>
      <sheetName val="439"/>
      <sheetName val="440"/>
      <sheetName val="441"/>
      <sheetName val="442"/>
      <sheetName val="443"/>
      <sheetName val="444"/>
      <sheetName val="445"/>
      <sheetName val="446"/>
      <sheetName val="447"/>
      <sheetName val="448"/>
      <sheetName val="449"/>
      <sheetName val="450"/>
      <sheetName val="451"/>
    </sheetNames>
    <sheetDataSet>
      <sheetData sheetId="0" refreshError="1"/>
      <sheetData sheetId="1" refreshError="1"/>
      <sheetData sheetId="2" refreshError="1">
        <row r="4">
          <cell r="A4">
            <v>5</v>
          </cell>
          <cell r="B4" t="str">
            <v>6115</v>
          </cell>
          <cell r="C4" t="str">
            <v>AJUDANTE</v>
          </cell>
          <cell r="F4">
            <v>4.8600000000000003</v>
          </cell>
          <cell r="G4">
            <v>5.28</v>
          </cell>
          <cell r="L4" t="str">
            <v>H</v>
          </cell>
          <cell r="M4">
            <v>0.41999999999999993</v>
          </cell>
        </row>
        <row r="5">
          <cell r="A5">
            <v>33</v>
          </cell>
          <cell r="B5" t="str">
            <v>2436</v>
          </cell>
          <cell r="C5" t="str">
            <v>ELETRICISTA OU OFICIAL ELETRICISTA</v>
          </cell>
          <cell r="F5">
            <v>6.77</v>
          </cell>
          <cell r="G5">
            <v>7.43</v>
          </cell>
          <cell r="L5" t="str">
            <v>H</v>
          </cell>
          <cell r="M5">
            <v>0.66000000000000014</v>
          </cell>
        </row>
        <row r="6">
          <cell r="A6">
            <v>34</v>
          </cell>
          <cell r="B6" t="str">
            <v>-</v>
          </cell>
          <cell r="C6" t="str">
            <v>ELETROTECNICO MONTADOR</v>
          </cell>
          <cell r="F6">
            <v>17.14</v>
          </cell>
          <cell r="G6">
            <v>14.53</v>
          </cell>
          <cell r="L6" t="str">
            <v>H</v>
          </cell>
          <cell r="M6">
            <v>-2.6100000000000012</v>
          </cell>
        </row>
        <row r="7">
          <cell r="A7">
            <v>35</v>
          </cell>
          <cell r="B7" t="str">
            <v>2696</v>
          </cell>
          <cell r="C7" t="str">
            <v>ENCANADOR OU BOMBEIRO HIDRAULICO</v>
          </cell>
          <cell r="F7">
            <v>6.77</v>
          </cell>
          <cell r="G7">
            <v>7.43</v>
          </cell>
          <cell r="L7" t="str">
            <v>H</v>
          </cell>
          <cell r="M7">
            <v>0.66000000000000014</v>
          </cell>
        </row>
        <row r="8">
          <cell r="A8">
            <v>55</v>
          </cell>
          <cell r="B8" t="str">
            <v>2700</v>
          </cell>
          <cell r="C8" t="str">
            <v>MONTADOR</v>
          </cell>
          <cell r="F8">
            <v>9.33</v>
          </cell>
          <cell r="G8">
            <v>10.96</v>
          </cell>
          <cell r="L8" t="str">
            <v>H</v>
          </cell>
          <cell r="M8">
            <v>1.6300000000000008</v>
          </cell>
        </row>
        <row r="9">
          <cell r="A9">
            <v>65</v>
          </cell>
          <cell r="B9" t="str">
            <v>4750</v>
          </cell>
          <cell r="C9" t="str">
            <v>PEDREIRO</v>
          </cell>
          <cell r="F9">
            <v>6.77</v>
          </cell>
          <cell r="G9">
            <v>7.43</v>
          </cell>
          <cell r="L9" t="str">
            <v>H</v>
          </cell>
          <cell r="M9">
            <v>0.66000000000000014</v>
          </cell>
        </row>
        <row r="10">
          <cell r="A10">
            <v>71</v>
          </cell>
          <cell r="B10" t="str">
            <v>6111</v>
          </cell>
          <cell r="C10" t="str">
            <v>SERVENTE OU OPERARIO NAO QUALIFICADO</v>
          </cell>
          <cell r="F10">
            <v>4.78</v>
          </cell>
          <cell r="G10">
            <v>5.28</v>
          </cell>
          <cell r="L10" t="str">
            <v>H</v>
          </cell>
          <cell r="M10">
            <v>0.5</v>
          </cell>
        </row>
        <row r="11">
          <cell r="A11">
            <v>74</v>
          </cell>
          <cell r="B11">
            <v>6160</v>
          </cell>
          <cell r="C11" t="str">
            <v>SOLDADOR</v>
          </cell>
          <cell r="F11">
            <v>7.34</v>
          </cell>
          <cell r="G11">
            <v>7.81</v>
          </cell>
          <cell r="L11" t="str">
            <v>H</v>
          </cell>
          <cell r="M11">
            <v>0.46999999999999975</v>
          </cell>
        </row>
        <row r="16">
          <cell r="B16" t="str">
            <v>Custo Horário de Equipamentos</v>
          </cell>
          <cell r="H16">
            <v>0.3</v>
          </cell>
        </row>
        <row r="17">
          <cell r="B17" t="str">
            <v>Código</v>
          </cell>
          <cell r="C17" t="str">
            <v>Equipamento</v>
          </cell>
          <cell r="F17" t="str">
            <v>Operativo</v>
          </cell>
          <cell r="G17" t="str">
            <v>PREÇO SINAPI</v>
          </cell>
          <cell r="M17" t="str">
            <v>SINAPI - CMT</v>
          </cell>
        </row>
        <row r="18">
          <cell r="A18">
            <v>108</v>
          </cell>
          <cell r="B18" t="str">
            <v>-</v>
          </cell>
          <cell r="C18" t="str">
            <v>CAMINHÃO C/CARROCERIA DE MADEIRA</v>
          </cell>
          <cell r="F18">
            <v>52.320000000000007</v>
          </cell>
          <cell r="G18">
            <v>41.92</v>
          </cell>
          <cell r="H18">
            <v>1.5</v>
          </cell>
          <cell r="J18">
            <v>43.6</v>
          </cell>
          <cell r="L18" t="str">
            <v>H</v>
          </cell>
          <cell r="M18">
            <v>-10.400000000000006</v>
          </cell>
        </row>
        <row r="19">
          <cell r="A19">
            <v>109</v>
          </cell>
          <cell r="B19" t="str">
            <v>3356</v>
          </cell>
          <cell r="C19" t="str">
            <v>GUINCHO TIPO MUNCK CAP * 6T * MONTADO EM CAMINHAO CARROCERIA, OU EQUIV</v>
          </cell>
          <cell r="F19">
            <v>62.496000000000009</v>
          </cell>
          <cell r="G19">
            <v>135</v>
          </cell>
          <cell r="H19">
            <v>1.8</v>
          </cell>
          <cell r="J19">
            <v>43.4</v>
          </cell>
          <cell r="L19" t="str">
            <v>H</v>
          </cell>
          <cell r="M19">
            <v>72.503999999999991</v>
          </cell>
        </row>
        <row r="20">
          <cell r="A20">
            <v>132</v>
          </cell>
          <cell r="B20" t="str">
            <v>-</v>
          </cell>
          <cell r="C20" t="str">
            <v>GUINDASTE HIDRÁULICO SOBRE PNEUS</v>
          </cell>
          <cell r="F20">
            <v>45.683999999999997</v>
          </cell>
          <cell r="H20">
            <v>1.5</v>
          </cell>
          <cell r="J20">
            <v>38.07</v>
          </cell>
          <cell r="L20" t="str">
            <v>H</v>
          </cell>
        </row>
        <row r="21">
          <cell r="A21">
            <v>146</v>
          </cell>
          <cell r="B21">
            <v>7373</v>
          </cell>
          <cell r="C21" t="str">
            <v>GUINCHO MANUAL DE ARRASTE CAP. * 3T * C/ 20M DE CABO DE ACO, TIPO TIRFOR OU EQUIV</v>
          </cell>
          <cell r="F21">
            <v>0.63</v>
          </cell>
          <cell r="G21">
            <v>1.46</v>
          </cell>
          <cell r="H21">
            <v>1</v>
          </cell>
          <cell r="J21">
            <v>0.63</v>
          </cell>
          <cell r="L21" t="str">
            <v>H</v>
          </cell>
          <cell r="M21">
            <v>0.83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bilização-Desmob.158 L1"/>
      <sheetName val="Instalação Canteiro 158 L1"/>
      <sheetName val="Lay-out 158 L1"/>
      <sheetName val="Quant e custos"/>
      <sheetName val="EXTENSO (2)"/>
      <sheetName val="Resumo dos Preços"/>
      <sheetName val="Cronog"/>
      <sheetName val="TABELA DE RECURSOS"/>
      <sheetName val="(18) Concreto Magro"/>
      <sheetName val="(3)Desmatamento"/>
      <sheetName val="(4)Destocamento"/>
      <sheetName val="(5)Remoção da camada vegetal"/>
      <sheetName val="(6)Remoção de Solo Mole"/>
      <sheetName val="(7)Escavação 1ª cat"/>
      <sheetName val="(8)Escavação 2ª cat"/>
      <sheetName val="(9) Transp. Basc.10m3 "/>
      <sheetName val="(10)Escavação 1ª cat (reat.gab)"/>
      <sheetName val="(19) Concreto CP-32"/>
      <sheetName val="(20) Concreto CP-32"/>
      <sheetName val="(17) Forma Comum de Madeira"/>
      <sheetName val="(16) Reaterro Apiloado"/>
      <sheetName val=" (13) ESCAV MANUAL"/>
      <sheetName val="(26) Dreno Profundo"/>
      <sheetName val="(21)AÇO CA-25 "/>
      <sheetName val="(22)AÇO CA-50"/>
      <sheetName val="(11) Comp. Manual de Aterro "/>
      <sheetName val="(12) Comp. Mecan. de Aterro"/>
      <sheetName val="(14) Estaca TR-68"/>
      <sheetName val="(15) ESTACA RAIZ"/>
      <sheetName val="(23)Junta de Transferencia"/>
      <sheetName val="(24)Gabião CX 1x1x1x"/>
      <sheetName val="(25)Gabião MANTA 1x1x0,17"/>
      <sheetName val="(27)12 CALHA DE 40cm"/>
      <sheetName val="(28)12 CALHA DE 1,00m"/>
      <sheetName val="(29)Caixa de retenção"/>
      <sheetName val="(30)Revestimento Vegetal"/>
      <sheetName val="(31)Meio fio com sarjeta"/>
      <sheetName val="Módulo2"/>
      <sheetName val="Módulo1"/>
      <sheetName val="PLANILHA"/>
      <sheetName val="LUELKENS"/>
      <sheetName val="PO ENC SOC"/>
      <sheetName val="PO BDI"/>
      <sheetName val="PLAN SERVIÇOS"/>
      <sheetName val="INVENTÁRIO"/>
      <sheetName val="resum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C3" t="str">
            <v xml:space="preserve">   JULHO/2013   -   REGIÃO PARÁ</v>
          </cell>
          <cell r="G3" t="str">
            <v>BDI</v>
          </cell>
        </row>
        <row r="4">
          <cell r="B4" t="str">
            <v>(Valores em R$)</v>
          </cell>
          <cell r="C4" t="str">
            <v>Custo Unitário da Mão-de-obra</v>
          </cell>
          <cell r="G4">
            <v>0.35020000000000001</v>
          </cell>
        </row>
        <row r="5">
          <cell r="A5" t="str">
            <v>PARÁ</v>
          </cell>
          <cell r="G5">
            <v>0.35020000000000001</v>
          </cell>
        </row>
        <row r="6">
          <cell r="A6" t="str">
            <v>Item</v>
          </cell>
          <cell r="B6" t="str">
            <v>Código</v>
          </cell>
          <cell r="C6" t="str">
            <v>Denominação</v>
          </cell>
          <cell r="D6" t="str">
            <v>Valor mensal</v>
          </cell>
          <cell r="E6" t="str">
            <v>Encargos</v>
          </cell>
          <cell r="F6" t="str">
            <v>Custo Unitário</v>
          </cell>
          <cell r="G6" t="str">
            <v>Julho/2013</v>
          </cell>
        </row>
        <row r="7">
          <cell r="A7">
            <v>1</v>
          </cell>
          <cell r="C7" t="str">
            <v>Salário Minimo</v>
          </cell>
          <cell r="D7">
            <v>678</v>
          </cell>
          <cell r="F7">
            <v>6.9741363636363634</v>
          </cell>
          <cell r="G7">
            <v>126.3</v>
          </cell>
          <cell r="H7">
            <v>856.31</v>
          </cell>
        </row>
        <row r="8">
          <cell r="A8">
            <v>2</v>
          </cell>
          <cell r="B8" t="str">
            <v>T301</v>
          </cell>
          <cell r="C8" t="str">
            <v>Motorista de veiculo leve</v>
          </cell>
          <cell r="D8">
            <v>1966.2</v>
          </cell>
          <cell r="E8">
            <v>2.9</v>
          </cell>
          <cell r="F8">
            <v>20.225045454545455</v>
          </cell>
          <cell r="H8">
            <v>2483.31</v>
          </cell>
        </row>
        <row r="9">
          <cell r="A9">
            <v>3</v>
          </cell>
          <cell r="B9" t="str">
            <v>T302</v>
          </cell>
          <cell r="C9" t="str">
            <v>Motorista de caminhão</v>
          </cell>
          <cell r="D9">
            <v>2169.6</v>
          </cell>
          <cell r="E9">
            <v>3.2</v>
          </cell>
          <cell r="F9">
            <v>22.317272727272723</v>
          </cell>
          <cell r="H9">
            <v>2740.2</v>
          </cell>
        </row>
        <row r="10">
          <cell r="A10">
            <v>4</v>
          </cell>
          <cell r="B10" t="str">
            <v>T303</v>
          </cell>
          <cell r="C10" t="str">
            <v>Motorista de veiculo especial</v>
          </cell>
          <cell r="D10">
            <v>2305.1999999999998</v>
          </cell>
          <cell r="E10">
            <v>3.4</v>
          </cell>
          <cell r="F10">
            <v>23.712090909090907</v>
          </cell>
          <cell r="H10">
            <v>2911.46</v>
          </cell>
        </row>
        <row r="11">
          <cell r="A11">
            <v>5</v>
          </cell>
          <cell r="B11" t="str">
            <v>T311</v>
          </cell>
          <cell r="C11" t="str">
            <v>Operador de equipamento leve 1</v>
          </cell>
          <cell r="D11">
            <v>1627.2</v>
          </cell>
          <cell r="E11">
            <v>2.4</v>
          </cell>
          <cell r="F11">
            <v>16.737954545454546</v>
          </cell>
          <cell r="H11">
            <v>2055.15</v>
          </cell>
        </row>
        <row r="12">
          <cell r="A12">
            <v>6</v>
          </cell>
          <cell r="B12" t="str">
            <v>T312</v>
          </cell>
          <cell r="C12" t="str">
            <v>Operador de equipamento leve 2</v>
          </cell>
          <cell r="D12">
            <v>1830.6000000000001</v>
          </cell>
          <cell r="E12">
            <v>2.7</v>
          </cell>
          <cell r="F12">
            <v>18.830181818181821</v>
          </cell>
          <cell r="H12">
            <v>2312.04</v>
          </cell>
        </row>
        <row r="13">
          <cell r="A13">
            <v>7</v>
          </cell>
          <cell r="B13" t="str">
            <v>T313</v>
          </cell>
          <cell r="C13" t="str">
            <v>Operador de equip. pesado</v>
          </cell>
          <cell r="D13">
            <v>2373</v>
          </cell>
          <cell r="E13">
            <v>3.5</v>
          </cell>
          <cell r="F13">
            <v>24.409500000000001</v>
          </cell>
          <cell r="H13">
            <v>2997.09</v>
          </cell>
        </row>
        <row r="14">
          <cell r="A14">
            <v>8</v>
          </cell>
          <cell r="B14" t="str">
            <v>T314</v>
          </cell>
          <cell r="C14" t="str">
            <v>Operador de equip. especial</v>
          </cell>
          <cell r="D14">
            <v>2508.6</v>
          </cell>
          <cell r="E14">
            <v>3.7</v>
          </cell>
          <cell r="F14">
            <v>25.804363636363636</v>
          </cell>
          <cell r="H14">
            <v>3168.36</v>
          </cell>
        </row>
        <row r="15">
          <cell r="A15">
            <v>9</v>
          </cell>
          <cell r="B15" t="str">
            <v>T401</v>
          </cell>
          <cell r="C15" t="str">
            <v>Pré-marcador</v>
          </cell>
          <cell r="D15">
            <v>2508.6</v>
          </cell>
          <cell r="E15">
            <v>3.7</v>
          </cell>
          <cell r="F15">
            <v>25.804363636363636</v>
          </cell>
          <cell r="H15">
            <v>3168.36</v>
          </cell>
        </row>
        <row r="16">
          <cell r="A16">
            <v>10</v>
          </cell>
          <cell r="B16" t="str">
            <v>T501</v>
          </cell>
          <cell r="C16" t="str">
            <v>Encarregado de turma</v>
          </cell>
          <cell r="D16">
            <v>2508.6</v>
          </cell>
          <cell r="E16">
            <v>3.7</v>
          </cell>
          <cell r="F16">
            <v>25.804363636363636</v>
          </cell>
          <cell r="H16">
            <v>3168.36</v>
          </cell>
        </row>
        <row r="17">
          <cell r="A17">
            <v>11</v>
          </cell>
          <cell r="B17" t="str">
            <v>T511</v>
          </cell>
          <cell r="C17" t="str">
            <v>Encarregado de pavimentação</v>
          </cell>
          <cell r="D17">
            <v>4746</v>
          </cell>
          <cell r="E17">
            <v>7</v>
          </cell>
          <cell r="F17">
            <v>48.819045454545446</v>
          </cell>
          <cell r="H17">
            <v>5994.19</v>
          </cell>
        </row>
        <row r="18">
          <cell r="A18">
            <v>12</v>
          </cell>
          <cell r="B18" t="str">
            <v>T512</v>
          </cell>
          <cell r="C18" t="str">
            <v>Encarregado de britagem</v>
          </cell>
          <cell r="D18">
            <v>4746</v>
          </cell>
          <cell r="E18">
            <v>7</v>
          </cell>
          <cell r="F18">
            <v>48.819045454545446</v>
          </cell>
          <cell r="H18">
            <v>5994.19</v>
          </cell>
        </row>
        <row r="19">
          <cell r="A19">
            <v>13</v>
          </cell>
          <cell r="B19" t="str">
            <v>T601</v>
          </cell>
          <cell r="C19" t="str">
            <v>Blaster</v>
          </cell>
          <cell r="D19">
            <v>2779.7999999999997</v>
          </cell>
          <cell r="E19">
            <v>4.0999999999999996</v>
          </cell>
          <cell r="F19">
            <v>28.594000000000001</v>
          </cell>
          <cell r="H19">
            <v>3510.88</v>
          </cell>
        </row>
        <row r="20">
          <cell r="A20">
            <v>14</v>
          </cell>
          <cell r="B20" t="str">
            <v>T602</v>
          </cell>
          <cell r="C20" t="str">
            <v>Montador</v>
          </cell>
          <cell r="D20">
            <v>1098.3600000000001</v>
          </cell>
          <cell r="E20">
            <v>1.62</v>
          </cell>
          <cell r="F20">
            <v>11.298090909090909</v>
          </cell>
          <cell r="H20">
            <v>1387.22</v>
          </cell>
        </row>
        <row r="21">
          <cell r="A21">
            <v>15</v>
          </cell>
          <cell r="B21" t="str">
            <v>T603</v>
          </cell>
          <cell r="C21" t="str">
            <v>Carpinteiro</v>
          </cell>
          <cell r="D21">
            <v>1023.78</v>
          </cell>
          <cell r="E21">
            <v>1.51</v>
          </cell>
          <cell r="F21">
            <v>10.530954545454545</v>
          </cell>
          <cell r="H21">
            <v>1293.03</v>
          </cell>
        </row>
        <row r="22">
          <cell r="A22">
            <v>16</v>
          </cell>
          <cell r="B22" t="str">
            <v>T604</v>
          </cell>
          <cell r="C22" t="str">
            <v>Pedreiro</v>
          </cell>
          <cell r="D22">
            <v>1023.78</v>
          </cell>
          <cell r="E22">
            <v>1.51</v>
          </cell>
          <cell r="F22">
            <v>10.530954545454545</v>
          </cell>
          <cell r="H22">
            <v>1293.03</v>
          </cell>
        </row>
        <row r="23">
          <cell r="A23">
            <v>17</v>
          </cell>
          <cell r="B23" t="str">
            <v>T605</v>
          </cell>
          <cell r="C23" t="str">
            <v>Armador</v>
          </cell>
          <cell r="D23">
            <v>1023.78</v>
          </cell>
          <cell r="E23">
            <v>1.51</v>
          </cell>
          <cell r="F23">
            <v>10.530954545454545</v>
          </cell>
          <cell r="H23">
            <v>1293.03</v>
          </cell>
        </row>
        <row r="24">
          <cell r="A24">
            <v>18</v>
          </cell>
          <cell r="B24" t="str">
            <v>T606</v>
          </cell>
          <cell r="C24" t="str">
            <v>Ferreiro</v>
          </cell>
          <cell r="D24">
            <v>1023.78</v>
          </cell>
          <cell r="E24">
            <v>1.51</v>
          </cell>
          <cell r="F24">
            <v>10.530954545454545</v>
          </cell>
          <cell r="H24">
            <v>1293.03</v>
          </cell>
        </row>
        <row r="25">
          <cell r="A25">
            <v>19</v>
          </cell>
          <cell r="B25" t="str">
            <v>T607</v>
          </cell>
          <cell r="C25" t="str">
            <v>Pintor</v>
          </cell>
          <cell r="D25">
            <v>1023.78</v>
          </cell>
          <cell r="E25">
            <v>1.51</v>
          </cell>
          <cell r="F25">
            <v>10.530954545454545</v>
          </cell>
          <cell r="H25">
            <v>1293.03</v>
          </cell>
        </row>
        <row r="26">
          <cell r="A26">
            <v>20</v>
          </cell>
          <cell r="B26" t="str">
            <v>T608</v>
          </cell>
          <cell r="C26" t="str">
            <v>Soldador</v>
          </cell>
          <cell r="D26">
            <v>1098.3600000000001</v>
          </cell>
          <cell r="E26">
            <v>1.62</v>
          </cell>
          <cell r="F26">
            <v>11.298090909090909</v>
          </cell>
          <cell r="H26">
            <v>1387.22</v>
          </cell>
        </row>
        <row r="27">
          <cell r="A27">
            <v>21</v>
          </cell>
          <cell r="B27" t="str">
            <v>T609</v>
          </cell>
          <cell r="C27" t="str">
            <v>Jardineiro</v>
          </cell>
          <cell r="D27">
            <v>698.34</v>
          </cell>
          <cell r="E27">
            <v>1.03</v>
          </cell>
          <cell r="F27">
            <v>7.1833636363636373</v>
          </cell>
          <cell r="H27">
            <v>882</v>
          </cell>
        </row>
        <row r="28">
          <cell r="A28">
            <v>22</v>
          </cell>
          <cell r="B28" t="str">
            <v>T610</v>
          </cell>
          <cell r="C28" t="str">
            <v>Serralheiro</v>
          </cell>
          <cell r="D28">
            <v>1023.78</v>
          </cell>
          <cell r="E28">
            <v>1.51</v>
          </cell>
          <cell r="F28">
            <v>10.530954545454545</v>
          </cell>
          <cell r="H28">
            <v>1293.03</v>
          </cell>
        </row>
        <row r="29">
          <cell r="A29">
            <v>23</v>
          </cell>
          <cell r="B29" t="str">
            <v>T701</v>
          </cell>
          <cell r="C29" t="str">
            <v>Servente</v>
          </cell>
          <cell r="D29">
            <v>698.34</v>
          </cell>
          <cell r="E29">
            <v>1.03</v>
          </cell>
          <cell r="F29">
            <v>7.1833636363636373</v>
          </cell>
          <cell r="H29">
            <v>882</v>
          </cell>
        </row>
        <row r="30">
          <cell r="A30">
            <v>24</v>
          </cell>
          <cell r="B30" t="str">
            <v>T702</v>
          </cell>
          <cell r="C30" t="str">
            <v>Ajudante</v>
          </cell>
          <cell r="D30">
            <v>698.34</v>
          </cell>
          <cell r="E30">
            <v>1.03</v>
          </cell>
          <cell r="F30">
            <v>7.1833636363636373</v>
          </cell>
          <cell r="H30">
            <v>882</v>
          </cell>
        </row>
        <row r="31">
          <cell r="A31">
            <v>25</v>
          </cell>
          <cell r="B31" t="str">
            <v>T801</v>
          </cell>
          <cell r="C31" t="str">
            <v>Perfurador de tubulão</v>
          </cell>
          <cell r="D31">
            <v>1830.6000000000001</v>
          </cell>
          <cell r="E31">
            <v>2.7</v>
          </cell>
          <cell r="F31">
            <v>18.830181818181821</v>
          </cell>
          <cell r="H31">
            <v>2312.04</v>
          </cell>
        </row>
        <row r="32">
          <cell r="A32">
            <v>26</v>
          </cell>
          <cell r="B32" t="str">
            <v xml:space="preserve"> </v>
          </cell>
          <cell r="C32" t="str">
            <v xml:space="preserve">Adc. M.O. - Ferramentas:  </v>
          </cell>
          <cell r="F32">
            <v>0.15509999999999999</v>
          </cell>
        </row>
        <row r="33">
          <cell r="A33">
            <v>27</v>
          </cell>
          <cell r="B33" t="str">
            <v xml:space="preserve"> </v>
          </cell>
          <cell r="C33" t="str">
            <v xml:space="preserve">Adc. M.O. - Ferramentas:  </v>
          </cell>
          <cell r="F33">
            <v>0.2051</v>
          </cell>
        </row>
        <row r="34">
          <cell r="H34">
            <v>0</v>
          </cell>
        </row>
        <row r="35">
          <cell r="A35" t="str">
            <v xml:space="preserve">                                                                                                                                         EMBARCADOURO DO PORTO FLUVIAL</v>
          </cell>
          <cell r="H35">
            <v>0</v>
          </cell>
        </row>
        <row r="36">
          <cell r="A36" t="str">
            <v xml:space="preserve">EDITAL Nº 001/2013                                                                                           </v>
          </cell>
        </row>
        <row r="38">
          <cell r="A38" t="str">
            <v>LOCAL:  MARGEM ESQUERDA DO RIO TOCANTINS</v>
          </cell>
          <cell r="E38" t="str">
            <v>DATA:</v>
          </cell>
          <cell r="F38">
            <v>41474</v>
          </cell>
          <cell r="H38">
            <v>0</v>
          </cell>
        </row>
        <row r="39">
          <cell r="H39">
            <v>0</v>
          </cell>
        </row>
        <row r="40">
          <cell r="A40" t="str">
            <v>EMPRESA :  AIRES &amp; ARRAIS</v>
          </cell>
          <cell r="H40">
            <v>0</v>
          </cell>
        </row>
        <row r="41">
          <cell r="H41">
            <v>0</v>
          </cell>
        </row>
        <row r="43">
          <cell r="H43">
            <v>0</v>
          </cell>
        </row>
        <row r="44">
          <cell r="C44" t="str">
            <v>_______________________________________________________________________________________</v>
          </cell>
        </row>
        <row r="45">
          <cell r="C45" t="str">
            <v>Gabriel Farias Conceição</v>
          </cell>
        </row>
        <row r="46">
          <cell r="C46" t="str">
            <v>Engº  Civil - CREA Nº 5.371D/PA   -   Responsável Tecnico</v>
          </cell>
        </row>
        <row r="49">
          <cell r="A49">
            <v>0</v>
          </cell>
        </row>
        <row r="50">
          <cell r="B50" t="str">
            <v>(Valores em R$)</v>
          </cell>
          <cell r="D50" t="str">
            <v>Custo Horário de Equipamentos</v>
          </cell>
        </row>
        <row r="51">
          <cell r="A51" t="str">
            <v>PARA</v>
          </cell>
        </row>
        <row r="52">
          <cell r="A52" t="str">
            <v>Item</v>
          </cell>
          <cell r="B52" t="str">
            <v>Código</v>
          </cell>
          <cell r="C52" t="str">
            <v>Equipamento</v>
          </cell>
          <cell r="D52" t="str">
            <v>Aquisição</v>
          </cell>
          <cell r="E52" t="str">
            <v>Improdutivo</v>
          </cell>
          <cell r="F52" t="str">
            <v>Operativo</v>
          </cell>
        </row>
        <row r="53">
          <cell r="A53">
            <v>49</v>
          </cell>
          <cell r="B53" t="str">
            <v>E001</v>
          </cell>
          <cell r="C53" t="str">
            <v>Trator de Esteiras com lâmina (67 kW)    -  New Holland : 7D</v>
          </cell>
          <cell r="E53">
            <v>24.409500000000001</v>
          </cell>
          <cell r="F53">
            <v>113.0556</v>
          </cell>
        </row>
        <row r="54">
          <cell r="A54">
            <v>50</v>
          </cell>
          <cell r="B54" t="str">
            <v>E002</v>
          </cell>
          <cell r="C54" t="str">
            <v>Trator de esteiras com lâmina (106 kW)   -  Caterpillar D6M</v>
          </cell>
          <cell r="E54">
            <v>24.409500000000001</v>
          </cell>
          <cell r="F54">
            <v>191.40119999999999</v>
          </cell>
        </row>
        <row r="55">
          <cell r="A55">
            <v>51</v>
          </cell>
          <cell r="B55" t="str">
            <v>E003</v>
          </cell>
          <cell r="C55" t="str">
            <v>Trator de esteiras com lâmina (228 kW)  Caterpillar D8R</v>
          </cell>
          <cell r="E55">
            <v>24.409500000000001</v>
          </cell>
          <cell r="F55">
            <v>357.7867</v>
          </cell>
        </row>
        <row r="56">
          <cell r="A56">
            <v>52</v>
          </cell>
          <cell r="E56">
            <v>24.409500000000001</v>
          </cell>
        </row>
        <row r="57">
          <cell r="A57">
            <v>53</v>
          </cell>
          <cell r="B57" t="str">
            <v>E005</v>
          </cell>
          <cell r="C57" t="str">
            <v>Motoscraper : Caterpillar : 621 G</v>
          </cell>
          <cell r="E57">
            <v>24.409500000000001</v>
          </cell>
          <cell r="F57">
            <v>307.09969999999998</v>
          </cell>
        </row>
        <row r="58">
          <cell r="A58">
            <v>54</v>
          </cell>
          <cell r="B58" t="str">
            <v>E006</v>
          </cell>
          <cell r="C58" t="str">
            <v>Motoniveladora (100 kW)  Caterpillar 120M</v>
          </cell>
          <cell r="E58">
            <v>24.409500000000001</v>
          </cell>
          <cell r="F58">
            <v>134.5112</v>
          </cell>
        </row>
        <row r="59">
          <cell r="A59">
            <v>55</v>
          </cell>
          <cell r="B59" t="str">
            <v>E007</v>
          </cell>
          <cell r="C59" t="str">
            <v>Trator agrícola (77kW)</v>
          </cell>
          <cell r="E59">
            <v>18.830181818181821</v>
          </cell>
          <cell r="F59">
            <v>62.386400000000002</v>
          </cell>
        </row>
        <row r="60">
          <cell r="A60">
            <v>56</v>
          </cell>
        </row>
        <row r="61">
          <cell r="A61">
            <v>57</v>
          </cell>
          <cell r="B61" t="str">
            <v>E009</v>
          </cell>
          <cell r="C61" t="str">
            <v>Carregadeira de pneus 1,80 m³ (135 kW) Caterpillar 924G</v>
          </cell>
          <cell r="E61">
            <v>24.409500000000001</v>
          </cell>
          <cell r="F61">
            <v>116.2912</v>
          </cell>
        </row>
        <row r="62">
          <cell r="A62">
            <v>58</v>
          </cell>
          <cell r="B62" t="str">
            <v>E010</v>
          </cell>
          <cell r="C62" t="str">
            <v>Carregadeira de pneus 3,3 m³ (135 kW)  Caterpillar 950H</v>
          </cell>
          <cell r="E62">
            <v>24.409500000000001</v>
          </cell>
          <cell r="F62">
            <v>175.77119999999999</v>
          </cell>
        </row>
        <row r="63">
          <cell r="A63">
            <v>59</v>
          </cell>
          <cell r="B63" t="str">
            <v>E011</v>
          </cell>
          <cell r="C63" t="str">
            <v>Retroescavadeira (57 kW)   MF - 86 HF de pneus</v>
          </cell>
          <cell r="E63">
            <v>24.409500000000001</v>
          </cell>
          <cell r="F63">
            <v>70.137200000000007</v>
          </cell>
        </row>
        <row r="64">
          <cell r="A64">
            <v>60</v>
          </cell>
        </row>
        <row r="65">
          <cell r="A65">
            <v>61</v>
          </cell>
          <cell r="B65" t="str">
            <v>E013</v>
          </cell>
          <cell r="C65" t="str">
            <v>Rolo compac.pé carneiro aut.11,25t vib.(85 kW)</v>
          </cell>
          <cell r="E65">
            <v>18.830181818181821</v>
          </cell>
          <cell r="F65">
            <v>104.2646</v>
          </cell>
        </row>
        <row r="66">
          <cell r="A66">
            <v>62</v>
          </cell>
          <cell r="B66" t="str">
            <v>E014</v>
          </cell>
          <cell r="C66" t="str">
            <v>Trator Esteiras Caterpillar D8R/RB c/ escarificador</v>
          </cell>
          <cell r="E66">
            <v>24.409500000000001</v>
          </cell>
          <cell r="F66">
            <v>354.70890000000003</v>
          </cell>
        </row>
        <row r="67">
          <cell r="A67">
            <v>63</v>
          </cell>
        </row>
        <row r="68">
          <cell r="A68">
            <v>64</v>
          </cell>
          <cell r="B68" t="str">
            <v>E016</v>
          </cell>
          <cell r="C68" t="str">
            <v>Carregadeira de pneus 1,70 m³ w-20</v>
          </cell>
          <cell r="E68">
            <v>24.409500000000001</v>
          </cell>
          <cell r="F68">
            <v>112.7392</v>
          </cell>
        </row>
        <row r="69">
          <cell r="A69">
            <v>65</v>
          </cell>
          <cell r="B69" t="str">
            <v>E055</v>
          </cell>
        </row>
        <row r="70">
          <cell r="A70">
            <v>66</v>
          </cell>
          <cell r="B70" t="str">
            <v>E056</v>
          </cell>
        </row>
        <row r="71">
          <cell r="A71">
            <v>67</v>
          </cell>
          <cell r="B71" t="str">
            <v>E062</v>
          </cell>
          <cell r="C71" t="str">
            <v>Escavadeira Hidraulica:Caterpillar:336DL-c/ esteira</v>
          </cell>
          <cell r="E71">
            <v>25.804363636363636</v>
          </cell>
          <cell r="F71">
            <v>230.99250000000001</v>
          </cell>
        </row>
        <row r="72">
          <cell r="A72">
            <v>68</v>
          </cell>
          <cell r="B72" t="str">
            <v>E063</v>
          </cell>
          <cell r="C72" t="str">
            <v>Escavadeira Hidraulica:Caterpillar:320DL-c/ esteira</v>
          </cell>
          <cell r="E72">
            <v>25.804363636363636</v>
          </cell>
          <cell r="F72">
            <v>146.75049999999999</v>
          </cell>
        </row>
        <row r="73">
          <cell r="A73">
            <v>69</v>
          </cell>
          <cell r="B73" t="str">
            <v>E065</v>
          </cell>
          <cell r="C73" t="str">
            <v>Draga de Sucção : diversos: - p/ extração de Areia 6"</v>
          </cell>
          <cell r="E73">
            <v>0</v>
          </cell>
          <cell r="F73">
            <v>73.563500000000005</v>
          </cell>
        </row>
        <row r="74">
          <cell r="A74">
            <v>70</v>
          </cell>
        </row>
        <row r="75">
          <cell r="A75">
            <v>71</v>
          </cell>
          <cell r="B75" t="str">
            <v>E101</v>
          </cell>
          <cell r="C75" t="str">
            <v>Grade de discos GA 24 x 24"</v>
          </cell>
          <cell r="E75">
            <v>0</v>
          </cell>
          <cell r="F75">
            <v>3.0074999999999998</v>
          </cell>
        </row>
        <row r="76">
          <cell r="A76">
            <v>72</v>
          </cell>
          <cell r="B76" t="str">
            <v>E102</v>
          </cell>
          <cell r="C76" t="str">
            <v>Rolo comp.tanden vibrat. autop. 10,9 t (93 kW)</v>
          </cell>
          <cell r="E76">
            <v>18.830181818181821</v>
          </cell>
          <cell r="F76">
            <v>118.1155</v>
          </cell>
        </row>
        <row r="77">
          <cell r="A77">
            <v>73</v>
          </cell>
          <cell r="B77" t="str">
            <v>E103</v>
          </cell>
          <cell r="C77" t="str">
            <v>Rolo Comp. Tema Terra: SPV 84 liso vibr. autoprop.11,6t</v>
          </cell>
        </row>
        <row r="78">
          <cell r="A78">
            <v>74</v>
          </cell>
          <cell r="B78" t="str">
            <v>E104</v>
          </cell>
          <cell r="C78" t="str">
            <v>Rolo Comp. tanden vibrat. autoprop. 7,7t     CC-224HF</v>
          </cell>
          <cell r="E78">
            <v>18.830181818181821</v>
          </cell>
          <cell r="F78">
            <v>83.058300000000003</v>
          </cell>
        </row>
        <row r="79">
          <cell r="A79">
            <v>75</v>
          </cell>
          <cell r="B79" t="str">
            <v>E105</v>
          </cell>
          <cell r="C79" t="str">
            <v>Rolo compactador pneus autoprop.25 t (OS-360 C)</v>
          </cell>
          <cell r="E79">
            <v>18.830181818181821</v>
          </cell>
          <cell r="F79">
            <v>104.8627</v>
          </cell>
        </row>
        <row r="80">
          <cell r="A80">
            <v>76</v>
          </cell>
          <cell r="B80" t="str">
            <v>E106</v>
          </cell>
          <cell r="C80" t="str">
            <v>Usina Misturadora : Cifali : USC-2 - de solos   -  300 t/h</v>
          </cell>
          <cell r="E80">
            <v>25.804363636363636</v>
          </cell>
          <cell r="F80">
            <v>87.028199999999998</v>
          </cell>
        </row>
        <row r="81">
          <cell r="A81">
            <v>77</v>
          </cell>
          <cell r="B81" t="str">
            <v>E107</v>
          </cell>
          <cell r="C81" t="str">
            <v>Vassoura mecãnica rebocável</v>
          </cell>
          <cell r="E81">
            <v>0</v>
          </cell>
          <cell r="F81">
            <v>3.8250000000000002</v>
          </cell>
        </row>
        <row r="82">
          <cell r="A82">
            <v>78</v>
          </cell>
          <cell r="B82" t="str">
            <v>E108</v>
          </cell>
          <cell r="C82" t="str">
            <v>Distribuidor de agregados rebocável</v>
          </cell>
          <cell r="E82">
            <v>0</v>
          </cell>
          <cell r="F82">
            <v>3.1360000000000001</v>
          </cell>
        </row>
        <row r="83">
          <cell r="A83">
            <v>79</v>
          </cell>
          <cell r="B83" t="str">
            <v>E109</v>
          </cell>
          <cell r="C83" t="str">
            <v>Distribuidor de Agregados : Wrtgen : SD-1 - autopropelido</v>
          </cell>
          <cell r="E83">
            <v>24.409500000000001</v>
          </cell>
          <cell r="F83">
            <v>120.3969</v>
          </cell>
        </row>
        <row r="84">
          <cell r="A84">
            <v>80</v>
          </cell>
          <cell r="B84" t="str">
            <v>E110</v>
          </cell>
          <cell r="C84" t="str">
            <v>Tanque de estocagem de asfálto 20.000 l</v>
          </cell>
          <cell r="E84">
            <v>0</v>
          </cell>
          <cell r="F84">
            <v>5.1100000000000003</v>
          </cell>
        </row>
        <row r="85">
          <cell r="A85">
            <v>81</v>
          </cell>
          <cell r="B85" t="str">
            <v>E111</v>
          </cell>
          <cell r="C85" t="str">
            <v>Equip.distr.asfálto mont.em caminhão (150 kW)</v>
          </cell>
          <cell r="E85">
            <v>22.317272727272723</v>
          </cell>
          <cell r="F85">
            <v>92.806899999999999</v>
          </cell>
        </row>
        <row r="86">
          <cell r="A86">
            <v>82</v>
          </cell>
          <cell r="B86" t="str">
            <v>E112</v>
          </cell>
          <cell r="C86" t="str">
            <v>Aquecedor de fluido térmico (8 Kw)</v>
          </cell>
          <cell r="E86">
            <v>0</v>
          </cell>
          <cell r="F86">
            <v>23.696999999999999</v>
          </cell>
        </row>
        <row r="87">
          <cell r="A87">
            <v>83</v>
          </cell>
          <cell r="B87" t="str">
            <v>E113</v>
          </cell>
          <cell r="C87" t="str">
            <v>Usina de asfalto 40 / 60 t/h</v>
          </cell>
          <cell r="E87">
            <v>25.804363636363636</v>
          </cell>
          <cell r="F87">
            <v>279.9665</v>
          </cell>
        </row>
        <row r="88">
          <cell r="A88">
            <v>84</v>
          </cell>
          <cell r="B88" t="str">
            <v>E114</v>
          </cell>
          <cell r="C88" t="str">
            <v>VIBRO-ACABADORA ASFÁLTO S/ PNEUS</v>
          </cell>
          <cell r="E88">
            <v>25.804363636363636</v>
          </cell>
          <cell r="F88">
            <v>134.0351</v>
          </cell>
        </row>
        <row r="89">
          <cell r="A89">
            <v>85</v>
          </cell>
          <cell r="B89" t="str">
            <v>E115</v>
          </cell>
          <cell r="C89" t="str">
            <v>Usina Misturadora : Cifali : USC-2 - pré mist. a frio 60/100t/h</v>
          </cell>
          <cell r="E89">
            <v>25.804363636363636</v>
          </cell>
          <cell r="F89">
            <v>67.315100000000001</v>
          </cell>
        </row>
        <row r="90">
          <cell r="A90">
            <v>86</v>
          </cell>
          <cell r="B90" t="str">
            <v>E116</v>
          </cell>
          <cell r="C90" t="str">
            <v>USINA MISTURAD PRÉ MIST FRIO 30/60 T/H</v>
          </cell>
          <cell r="E90">
            <v>25.804363636363636</v>
          </cell>
          <cell r="F90">
            <v>47.028199999999998</v>
          </cell>
        </row>
        <row r="91">
          <cell r="A91">
            <v>87</v>
          </cell>
          <cell r="B91" t="str">
            <v>E117</v>
          </cell>
          <cell r="C91" t="str">
            <v>Rolo compactador tanden estático  8,9 t</v>
          </cell>
          <cell r="E91">
            <v>18.830181818181821</v>
          </cell>
          <cell r="F91">
            <v>56.889600000000002</v>
          </cell>
        </row>
        <row r="92">
          <cell r="A92">
            <v>88</v>
          </cell>
          <cell r="B92" t="str">
            <v>E118</v>
          </cell>
          <cell r="C92" t="str">
            <v>Rolo compactador tanden vibrat. 1,5 t</v>
          </cell>
          <cell r="E92">
            <v>18.830181818181821</v>
          </cell>
          <cell r="F92">
            <v>38.374600000000001</v>
          </cell>
        </row>
        <row r="93">
          <cell r="A93">
            <v>89</v>
          </cell>
          <cell r="B93" t="str">
            <v>E119</v>
          </cell>
          <cell r="C93" t="str">
            <v>Rolo compactador pneus  CP-224   (21t)</v>
          </cell>
          <cell r="E93">
            <v>18.830181818181821</v>
          </cell>
          <cell r="F93">
            <v>89.549199999999999</v>
          </cell>
        </row>
        <row r="94">
          <cell r="A94">
            <v>90</v>
          </cell>
          <cell r="B94" t="str">
            <v>E129</v>
          </cell>
          <cell r="C94" t="str">
            <v>Reclicladora de pavimento a Frio (498 kw)</v>
          </cell>
          <cell r="E94">
            <v>25.804363636363636</v>
          </cell>
          <cell r="F94">
            <v>836</v>
          </cell>
        </row>
        <row r="95">
          <cell r="A95">
            <v>91</v>
          </cell>
          <cell r="B95" t="str">
            <v>E121</v>
          </cell>
          <cell r="C95" t="str">
            <v>Rolo Compactador:Dynapac:CA 15 - liso vibrat.autoprop.6,6t</v>
          </cell>
          <cell r="E95">
            <v>18.830181818181821</v>
          </cell>
          <cell r="F95">
            <v>77.153499999999994</v>
          </cell>
        </row>
        <row r="96">
          <cell r="A96">
            <v>92</v>
          </cell>
          <cell r="B96" t="str">
            <v>E122</v>
          </cell>
          <cell r="C96" t="str">
            <v>Caminhão para Lama Asfáltica - MB-2423K</v>
          </cell>
          <cell r="E96">
            <v>22.317272727272723</v>
          </cell>
          <cell r="F96">
            <v>162.1223</v>
          </cell>
        </row>
        <row r="97">
          <cell r="A97">
            <v>93</v>
          </cell>
          <cell r="B97" t="str">
            <v>E123</v>
          </cell>
          <cell r="C97" t="str">
            <v>Caldeira de asfalto reboc. 1.200l (4kW)</v>
          </cell>
          <cell r="E97">
            <v>0</v>
          </cell>
          <cell r="F97">
            <v>12.162000000000001</v>
          </cell>
        </row>
        <row r="98">
          <cell r="A98">
            <v>94</v>
          </cell>
          <cell r="B98" t="str">
            <v>E124</v>
          </cell>
          <cell r="C98" t="str">
            <v>Usina de Asfalto a Quente : Cifali: - gravim 100/140 t/h</v>
          </cell>
          <cell r="E98">
            <v>25.804363636363636</v>
          </cell>
          <cell r="F98">
            <v>585.17970000000003</v>
          </cell>
        </row>
        <row r="99">
          <cell r="A99">
            <v>95</v>
          </cell>
          <cell r="B99" t="str">
            <v>E126</v>
          </cell>
          <cell r="C99" t="str">
            <v xml:space="preserve">Fresadora a Frio - W-1000 </v>
          </cell>
          <cell r="E99">
            <v>25.804363636363636</v>
          </cell>
          <cell r="F99">
            <v>370.75069999999999</v>
          </cell>
        </row>
        <row r="100">
          <cell r="A100">
            <v>96</v>
          </cell>
          <cell r="B100" t="str">
            <v>E127</v>
          </cell>
          <cell r="C100" t="str">
            <v xml:space="preserve">Fresadora a Frio - W-1900 </v>
          </cell>
          <cell r="E100">
            <v>25.804363636363636</v>
          </cell>
          <cell r="F100">
            <v>790.98249999999996</v>
          </cell>
        </row>
        <row r="101">
          <cell r="A101">
            <v>97</v>
          </cell>
          <cell r="B101" t="str">
            <v>E138</v>
          </cell>
          <cell r="C101" t="str">
            <v>Estabilizador/Recicladora a Frio : Caterpillar : RM-500</v>
          </cell>
          <cell r="E101">
            <v>25.804363636363636</v>
          </cell>
          <cell r="F101">
            <v>432.89749999999998</v>
          </cell>
        </row>
        <row r="102">
          <cell r="A102">
            <v>98</v>
          </cell>
          <cell r="B102" t="str">
            <v>E139</v>
          </cell>
          <cell r="C102" t="str">
            <v>Roto Compactador : Dynapac : CA25 - liso auto. vibrat.</v>
          </cell>
          <cell r="E102">
            <v>18.830181818181821</v>
          </cell>
          <cell r="F102">
            <v>100.217</v>
          </cell>
        </row>
        <row r="103">
          <cell r="A103">
            <v>99</v>
          </cell>
          <cell r="B103" t="str">
            <v>E142</v>
          </cell>
          <cell r="C103" t="str">
            <v>Rolo Compactador autoprop. de pneus 20 t     CP-271</v>
          </cell>
          <cell r="E103">
            <v>18.830181818181821</v>
          </cell>
          <cell r="F103">
            <v>88.372100000000003</v>
          </cell>
        </row>
        <row r="104">
          <cell r="A104">
            <v>100</v>
          </cell>
          <cell r="B104" t="str">
            <v>E147</v>
          </cell>
          <cell r="C104" t="str">
            <v>Usina asf.quente 90/120t/h filtro manga(188kW)</v>
          </cell>
          <cell r="E104">
            <v>25.804363636363636</v>
          </cell>
          <cell r="F104">
            <v>287.82830000000001</v>
          </cell>
        </row>
        <row r="105">
          <cell r="A105">
            <v>101</v>
          </cell>
          <cell r="B105" t="str">
            <v>E149</v>
          </cell>
          <cell r="C105" t="str">
            <v>Vibro-acabadora de asfalto s/ esteiras (74 kW) VDA-600BM</v>
          </cell>
          <cell r="E105">
            <v>25.804363636363636</v>
          </cell>
          <cell r="F105">
            <v>134.03729999999999</v>
          </cell>
        </row>
        <row r="106">
          <cell r="A106">
            <v>102</v>
          </cell>
        </row>
        <row r="107">
          <cell r="A107">
            <v>103</v>
          </cell>
        </row>
        <row r="108">
          <cell r="A108">
            <v>104</v>
          </cell>
          <cell r="B108" t="str">
            <v>E128</v>
          </cell>
          <cell r="C108" t="str">
            <v>Recicladora de Pavimento : Wirtgen : - a frio - WR 2000</v>
          </cell>
          <cell r="E108">
            <v>25.804363636363636</v>
          </cell>
          <cell r="F108">
            <v>591.58249999999998</v>
          </cell>
        </row>
        <row r="109">
          <cell r="A109">
            <v>105</v>
          </cell>
          <cell r="B109" t="str">
            <v>E156</v>
          </cell>
          <cell r="C109" t="str">
            <v xml:space="preserve">Carregadeira de pneus c/ vassoura de 1,80m  -  Case </v>
          </cell>
          <cell r="E109">
            <v>24.409500000000001</v>
          </cell>
          <cell r="F109">
            <v>53.491199999999999</v>
          </cell>
        </row>
        <row r="110">
          <cell r="A110">
            <v>106</v>
          </cell>
          <cell r="B110" t="str">
            <v>E204</v>
          </cell>
          <cell r="C110" t="str">
            <v>Martelete - perfuratriz manual</v>
          </cell>
          <cell r="E110">
            <v>16.737954545454546</v>
          </cell>
          <cell r="F110">
            <v>14.167299999999999</v>
          </cell>
        </row>
        <row r="111">
          <cell r="A111">
            <v>107</v>
          </cell>
          <cell r="B111" t="str">
            <v>E161</v>
          </cell>
          <cell r="C111" t="str">
            <v>Equip. Distr. de L.A. Rupt. Contr. : M. Benz/Cifali : MICROFLEX - acoplado em cavalo mecânico</v>
          </cell>
          <cell r="E111">
            <v>23.712090909090907</v>
          </cell>
          <cell r="F111">
            <v>266.8306</v>
          </cell>
        </row>
        <row r="112">
          <cell r="A112">
            <v>108</v>
          </cell>
          <cell r="B112" t="str">
            <v>E208</v>
          </cell>
          <cell r="C112" t="str">
            <v>Compressor de Ar 200 PCM (58 kW)</v>
          </cell>
          <cell r="E112">
            <v>18.830181818181821</v>
          </cell>
          <cell r="F112">
            <v>49.0045</v>
          </cell>
        </row>
        <row r="113">
          <cell r="A113">
            <v>109</v>
          </cell>
          <cell r="B113" t="str">
            <v>E202</v>
          </cell>
          <cell r="C113" t="str">
            <v>Compressor de Ar 400 PCM (89 kW)</v>
          </cell>
          <cell r="E113">
            <v>18.830181818181821</v>
          </cell>
          <cell r="F113">
            <v>64.5154</v>
          </cell>
        </row>
        <row r="114">
          <cell r="A114">
            <v>110</v>
          </cell>
          <cell r="B114" t="str">
            <v>E203</v>
          </cell>
          <cell r="C114" t="str">
            <v>Compressor de Ar 762 PCM (198 kW)</v>
          </cell>
          <cell r="E114">
            <v>18.830181818181821</v>
          </cell>
          <cell r="F114">
            <v>101.8586</v>
          </cell>
        </row>
        <row r="115">
          <cell r="A115">
            <v>111</v>
          </cell>
          <cell r="B115" t="str">
            <v>E209</v>
          </cell>
          <cell r="C115" t="str">
            <v>Martelete rompedor 28 kg</v>
          </cell>
          <cell r="E115">
            <v>16.737954545454546</v>
          </cell>
          <cell r="F115">
            <v>14.299899999999999</v>
          </cell>
        </row>
        <row r="116">
          <cell r="A116">
            <v>112</v>
          </cell>
        </row>
        <row r="117">
          <cell r="A117">
            <v>113</v>
          </cell>
          <cell r="B117" t="str">
            <v>E206</v>
          </cell>
          <cell r="C117" t="str">
            <v>Conjunto de Britagem : FAÇO : L-150A - 30 m3/h</v>
          </cell>
          <cell r="E117">
            <v>24.409500000000001</v>
          </cell>
          <cell r="F117">
            <v>402.60340000000002</v>
          </cell>
        </row>
        <row r="118">
          <cell r="A118">
            <v>114</v>
          </cell>
        </row>
        <row r="119">
          <cell r="A119">
            <v>115</v>
          </cell>
        </row>
        <row r="120">
          <cell r="A120">
            <v>116</v>
          </cell>
          <cell r="B120" t="str">
            <v>E209</v>
          </cell>
          <cell r="C120" t="str">
            <v>Martelete Atlas Copco TEX-27</v>
          </cell>
          <cell r="E120">
            <v>16.737954545454546</v>
          </cell>
          <cell r="F120">
            <v>14.299899999999999</v>
          </cell>
        </row>
        <row r="121">
          <cell r="A121">
            <v>117</v>
          </cell>
          <cell r="B121" t="str">
            <v>E210</v>
          </cell>
          <cell r="C121" t="str">
            <v>Martelete Atlas Copco TEX-32</v>
          </cell>
          <cell r="E121">
            <v>16.737954545454546</v>
          </cell>
          <cell r="F121">
            <v>14.180400000000001</v>
          </cell>
        </row>
        <row r="122">
          <cell r="A122">
            <v>118</v>
          </cell>
          <cell r="B122" t="str">
            <v>E211</v>
          </cell>
          <cell r="C122" t="str">
            <v>Máq.p/pintura compr.ar p/pintura c/filtro (2 kW)</v>
          </cell>
          <cell r="E122">
            <v>0</v>
          </cell>
          <cell r="F122">
            <v>1.1146</v>
          </cell>
        </row>
        <row r="123">
          <cell r="A123">
            <v>119</v>
          </cell>
          <cell r="B123" t="str">
            <v>E223</v>
          </cell>
          <cell r="C123" t="str">
            <v>Compressor de Ar 360 PCM</v>
          </cell>
          <cell r="E123">
            <v>18.830181818181821</v>
          </cell>
          <cell r="F123">
            <v>60.142299999999999</v>
          </cell>
        </row>
        <row r="124">
          <cell r="A124">
            <v>120</v>
          </cell>
          <cell r="B124" t="str">
            <v>E225</v>
          </cell>
          <cell r="C124" t="str">
            <v>Conjunto de Britagem : FAÇO: - 80 m3/h</v>
          </cell>
          <cell r="E124">
            <v>24.409500000000001</v>
          </cell>
          <cell r="F124">
            <v>545.80070000000001</v>
          </cell>
        </row>
        <row r="125">
          <cell r="A125">
            <v>121</v>
          </cell>
          <cell r="B125" t="str">
            <v>E301</v>
          </cell>
          <cell r="C125" t="str">
            <v>Betoneira 320 l (7 kW)</v>
          </cell>
          <cell r="E125">
            <v>18.830181818181821</v>
          </cell>
          <cell r="F125">
            <v>17.8736</v>
          </cell>
        </row>
        <row r="126">
          <cell r="A126">
            <v>122</v>
          </cell>
          <cell r="B126" t="str">
            <v>E302</v>
          </cell>
          <cell r="C126" t="str">
            <v>Betoneira 320 l (4 kW)</v>
          </cell>
          <cell r="E126">
            <v>18.830181818181821</v>
          </cell>
          <cell r="F126">
            <v>17.248100000000001</v>
          </cell>
        </row>
        <row r="127">
          <cell r="A127">
            <v>123</v>
          </cell>
        </row>
        <row r="128">
          <cell r="A128">
            <v>124</v>
          </cell>
          <cell r="B128" t="str">
            <v>E303</v>
          </cell>
          <cell r="C128" t="str">
            <v>Betoneira 750 l (9 kW)</v>
          </cell>
          <cell r="E128">
            <v>18.830181818181821</v>
          </cell>
          <cell r="F128">
            <v>23.287700000000001</v>
          </cell>
        </row>
        <row r="129">
          <cell r="A129">
            <v>125</v>
          </cell>
          <cell r="B129" t="str">
            <v>E304</v>
          </cell>
          <cell r="C129" t="str">
            <v>Transportador manual carrinho de mão 80 l</v>
          </cell>
          <cell r="E129">
            <v>0</v>
          </cell>
          <cell r="F129">
            <v>0.11600000000000001</v>
          </cell>
        </row>
        <row r="130">
          <cell r="A130">
            <v>126</v>
          </cell>
          <cell r="B130" t="str">
            <v>E305</v>
          </cell>
          <cell r="C130" t="str">
            <v>Transportador manual  a-15 - GERICA180l</v>
          </cell>
          <cell r="E130">
            <v>0</v>
          </cell>
          <cell r="F130">
            <v>0.81059999999999999</v>
          </cell>
        </row>
        <row r="131">
          <cell r="A131">
            <v>127</v>
          </cell>
          <cell r="B131" t="str">
            <v>E306</v>
          </cell>
          <cell r="C131" t="str">
            <v>Vibrador de concreto de imersão (2 kW)</v>
          </cell>
          <cell r="E131">
            <v>16.737954545454546</v>
          </cell>
          <cell r="F131">
            <v>14.5999</v>
          </cell>
        </row>
        <row r="132">
          <cell r="A132">
            <v>128</v>
          </cell>
          <cell r="B132" t="str">
            <v>E307</v>
          </cell>
          <cell r="C132" t="str">
            <v>Fabric. Pré-Mold.Concreto :Servimaq:tubos D=0,2m M/F</v>
          </cell>
          <cell r="E132">
            <v>0</v>
          </cell>
          <cell r="F132">
            <v>4.6818</v>
          </cell>
        </row>
        <row r="133">
          <cell r="A133">
            <v>129</v>
          </cell>
          <cell r="B133" t="str">
            <v>E308</v>
          </cell>
          <cell r="C133" t="str">
            <v>Fabric. Pré-Mold.Concreto:Servimaq :tubos D=0,3m M/F</v>
          </cell>
          <cell r="E133">
            <v>0</v>
          </cell>
          <cell r="F133">
            <v>5.2927999999999997</v>
          </cell>
        </row>
        <row r="134">
          <cell r="A134">
            <v>130</v>
          </cell>
          <cell r="B134" t="str">
            <v>E309</v>
          </cell>
          <cell r="C134" t="str">
            <v>Fabric. Pré-Mold.Concreto:Servimaq :tubos D=0,4m M/F</v>
          </cell>
          <cell r="E134">
            <v>0</v>
          </cell>
          <cell r="F134">
            <v>5.5164999999999997</v>
          </cell>
        </row>
        <row r="135">
          <cell r="A135">
            <v>131</v>
          </cell>
          <cell r="B135" t="str">
            <v>E310</v>
          </cell>
          <cell r="C135" t="str">
            <v>Fab.pré-mold.conc.-tubos D=0,60m M/F(2 kW)</v>
          </cell>
          <cell r="E135">
            <v>0</v>
          </cell>
          <cell r="F135">
            <v>6.9115000000000002</v>
          </cell>
        </row>
        <row r="136">
          <cell r="A136">
            <v>132</v>
          </cell>
          <cell r="B136" t="str">
            <v>E311</v>
          </cell>
          <cell r="C136" t="str">
            <v>Fab.pré-mold.conc.-tubos D=0,80m M/F(2kW)</v>
          </cell>
          <cell r="E136">
            <v>0</v>
          </cell>
          <cell r="F136">
            <v>6.5285000000000002</v>
          </cell>
        </row>
        <row r="137">
          <cell r="A137">
            <v>133</v>
          </cell>
          <cell r="B137" t="str">
            <v>E312</v>
          </cell>
          <cell r="C137" t="str">
            <v>Fab.pré-mold.conc.-tubos D=1,00m M/F(2 kW)</v>
          </cell>
          <cell r="E137">
            <v>0</v>
          </cell>
          <cell r="F137">
            <v>6.548</v>
          </cell>
        </row>
        <row r="138">
          <cell r="A138">
            <v>134</v>
          </cell>
          <cell r="B138" t="str">
            <v>E313</v>
          </cell>
          <cell r="C138" t="str">
            <v>Fab.pré-mold.conc.-tubos D=1,20m M/F(2kW)</v>
          </cell>
          <cell r="E138">
            <v>0</v>
          </cell>
          <cell r="F138">
            <v>6.5702999999999996</v>
          </cell>
        </row>
        <row r="139">
          <cell r="A139">
            <v>135</v>
          </cell>
          <cell r="B139" t="str">
            <v>E314</v>
          </cell>
          <cell r="C139" t="str">
            <v>Fabric. Pré-Moldado Concreto:Servimaq :tubos D=1,5m M/F</v>
          </cell>
          <cell r="E139">
            <v>0</v>
          </cell>
          <cell r="F139">
            <v>7.2648999999999999</v>
          </cell>
        </row>
        <row r="140">
          <cell r="A140">
            <v>136</v>
          </cell>
          <cell r="C140" t="str">
            <v>BETONEIRA 580 L</v>
          </cell>
        </row>
        <row r="141">
          <cell r="A141">
            <v>137</v>
          </cell>
          <cell r="B141" t="str">
            <v>E316</v>
          </cell>
          <cell r="C141" t="str">
            <v>Fabric. Pré-Moldado Concreto - Mourão</v>
          </cell>
          <cell r="E141">
            <v>0</v>
          </cell>
          <cell r="F141">
            <v>1.6243000000000001</v>
          </cell>
        </row>
        <row r="142">
          <cell r="A142">
            <v>138</v>
          </cell>
          <cell r="B142" t="str">
            <v>E317</v>
          </cell>
          <cell r="C142" t="str">
            <v>Fabric. Pré-Moldado Concreto - balizadores</v>
          </cell>
          <cell r="E142">
            <v>0</v>
          </cell>
          <cell r="F142">
            <v>2.1324999999999998</v>
          </cell>
        </row>
        <row r="143">
          <cell r="A143">
            <v>139</v>
          </cell>
          <cell r="B143" t="str">
            <v>E318</v>
          </cell>
          <cell r="C143" t="str">
            <v>Fabric. Pré-Mold. Conc.p/ Guarda-corpo</v>
          </cell>
          <cell r="E143">
            <v>0</v>
          </cell>
          <cell r="F143">
            <v>2.9201999999999999</v>
          </cell>
        </row>
        <row r="144">
          <cell r="A144">
            <v>140</v>
          </cell>
          <cell r="B144" t="str">
            <v>E323</v>
          </cell>
          <cell r="C144" t="str">
            <v>Central de Concreto : Cifali: - 30m3/h - dosadora</v>
          </cell>
          <cell r="E144">
            <v>25.804363636363636</v>
          </cell>
          <cell r="F144">
            <v>55.228400000000001</v>
          </cell>
        </row>
        <row r="145">
          <cell r="A145">
            <v>141</v>
          </cell>
          <cell r="B145" t="str">
            <v>E330</v>
          </cell>
          <cell r="C145" t="str">
            <v>Distribuidor de Concreto:Trillor:RDL - c/ trilhos e implementos   PS 2600</v>
          </cell>
          <cell r="E145">
            <v>25.804363636363636</v>
          </cell>
          <cell r="F145">
            <v>270.7516</v>
          </cell>
        </row>
        <row r="146">
          <cell r="A146">
            <v>142</v>
          </cell>
          <cell r="B146" t="str">
            <v>E331</v>
          </cell>
          <cell r="C146" t="str">
            <v>Acabadora de concreto com forma deslizante (172 kW)</v>
          </cell>
          <cell r="E146">
            <v>25.804363636363636</v>
          </cell>
          <cell r="F146">
            <v>336.98590000000002</v>
          </cell>
        </row>
        <row r="147">
          <cell r="A147">
            <v>143</v>
          </cell>
          <cell r="C147" t="str">
            <v>Espalhadora de concreto (172 kW)</v>
          </cell>
        </row>
        <row r="148">
          <cell r="A148">
            <v>144</v>
          </cell>
          <cell r="C148" t="str">
            <v>Acabadora de concreto com forma deslizante (172 kW)</v>
          </cell>
        </row>
        <row r="149">
          <cell r="A149">
            <v>145</v>
          </cell>
          <cell r="B149" t="str">
            <v>E332</v>
          </cell>
          <cell r="C149" t="str">
            <v>Texturizadora e Lançadora sem estação meteorológica (57 kW)</v>
          </cell>
          <cell r="E149">
            <v>18.830181818181821</v>
          </cell>
          <cell r="F149">
            <v>89.878699999999995</v>
          </cell>
        </row>
        <row r="150">
          <cell r="A150">
            <v>146</v>
          </cell>
          <cell r="B150" t="str">
            <v>E333</v>
          </cell>
          <cell r="C150" t="str">
            <v>Serra de Disco Diamantado para concreto (47 kW)   CC 3700</v>
          </cell>
          <cell r="E150">
            <v>16.737954545454546</v>
          </cell>
          <cell r="F150">
            <v>36.228299999999997</v>
          </cell>
        </row>
        <row r="151">
          <cell r="A151">
            <v>147</v>
          </cell>
          <cell r="B151" t="str">
            <v>E334</v>
          </cell>
          <cell r="C151" t="str">
            <v>Seladora de Juntas (6 Kw)</v>
          </cell>
          <cell r="E151">
            <v>16.737954545454546</v>
          </cell>
          <cell r="F151">
            <v>30.1602</v>
          </cell>
        </row>
        <row r="152">
          <cell r="A152">
            <v>148</v>
          </cell>
          <cell r="B152" t="str">
            <v>E335</v>
          </cell>
          <cell r="C152" t="str">
            <v>Central de Concreto 270 m³/h dosadora e misturadora (149Kw)</v>
          </cell>
          <cell r="E152">
            <v>25.804363636363636</v>
          </cell>
          <cell r="F152">
            <v>363.87810000000002</v>
          </cell>
        </row>
        <row r="153">
          <cell r="A153">
            <v>149</v>
          </cell>
          <cell r="B153" t="str">
            <v>E337</v>
          </cell>
          <cell r="C153" t="str">
            <v>Régua vibratória 4,25m (1kW)</v>
          </cell>
          <cell r="E153">
            <v>16.737954545454546</v>
          </cell>
          <cell r="F153">
            <v>16.2456</v>
          </cell>
        </row>
        <row r="154">
          <cell r="A154">
            <v>150</v>
          </cell>
          <cell r="B154" t="str">
            <v>E338</v>
          </cell>
          <cell r="C154" t="str">
            <v>Serra de Juntas para concreto (6kW)</v>
          </cell>
          <cell r="E154">
            <v>16.737954545454546</v>
          </cell>
          <cell r="F154">
            <v>23.535399999999999</v>
          </cell>
        </row>
        <row r="155">
          <cell r="A155">
            <v>151</v>
          </cell>
          <cell r="B155" t="str">
            <v>E410</v>
          </cell>
          <cell r="C155" t="str">
            <v>Caminhão basculante 4 m³ 7,11 t (112 kW)</v>
          </cell>
          <cell r="E155">
            <v>22.317272727272723</v>
          </cell>
          <cell r="F155">
            <v>79.133799999999994</v>
          </cell>
        </row>
        <row r="156">
          <cell r="A156">
            <v>152</v>
          </cell>
          <cell r="B156" t="str">
            <v>E343</v>
          </cell>
          <cell r="C156" t="str">
            <v>Betoneira: Alfa - 580 l</v>
          </cell>
          <cell r="E156">
            <v>18.830181818181821</v>
          </cell>
          <cell r="F156">
            <v>25.2149</v>
          </cell>
        </row>
        <row r="157">
          <cell r="A157">
            <v>153</v>
          </cell>
          <cell r="B157" t="str">
            <v>E400</v>
          </cell>
          <cell r="C157" t="str">
            <v>Caminhão basculante 5 m³ 8,8 t (155 kW)</v>
          </cell>
          <cell r="E157">
            <v>22.317272727272723</v>
          </cell>
          <cell r="F157">
            <v>94.27</v>
          </cell>
        </row>
        <row r="158">
          <cell r="A158">
            <v>154</v>
          </cell>
          <cell r="B158" t="str">
            <v>E402</v>
          </cell>
          <cell r="C158" t="str">
            <v>Caminhão carroceria de madeira 15 t (170 kW)</v>
          </cell>
          <cell r="E158">
            <v>22.317272727272723</v>
          </cell>
          <cell r="F158">
            <v>130.3922</v>
          </cell>
        </row>
        <row r="159">
          <cell r="A159">
            <v>155</v>
          </cell>
          <cell r="B159" t="str">
            <v>E403</v>
          </cell>
          <cell r="C159" t="str">
            <v>Caminhão basculante 6m3 10,5 t (150 kW)</v>
          </cell>
          <cell r="E159">
            <v>22.317272727272723</v>
          </cell>
          <cell r="F159">
            <v>101.5615</v>
          </cell>
        </row>
        <row r="160">
          <cell r="A160">
            <v>156</v>
          </cell>
          <cell r="B160" t="str">
            <v>E404</v>
          </cell>
          <cell r="C160" t="str">
            <v>Caminhão basculante 10m³ 15 t (170 kW)</v>
          </cell>
          <cell r="E160">
            <v>22.317272727272723</v>
          </cell>
          <cell r="F160">
            <v>134.2191</v>
          </cell>
        </row>
        <row r="161">
          <cell r="A161">
            <v>157</v>
          </cell>
          <cell r="B161" t="str">
            <v>E405</v>
          </cell>
          <cell r="C161" t="str">
            <v>Caminhão Basculante: M. Benz : LK2318 - p/ rocha 8m3-13t</v>
          </cell>
          <cell r="E161">
            <v>22.317272727272723</v>
          </cell>
          <cell r="F161">
            <v>141.45160000000001</v>
          </cell>
        </row>
        <row r="162">
          <cell r="A162">
            <v>158</v>
          </cell>
          <cell r="B162" t="str">
            <v>E406</v>
          </cell>
          <cell r="C162" t="str">
            <v>Caminhão tanque 6.000 l (150 Kw)</v>
          </cell>
          <cell r="E162">
            <v>22.317272727272723</v>
          </cell>
          <cell r="F162">
            <v>81.373699999999999</v>
          </cell>
        </row>
        <row r="163">
          <cell r="A163">
            <v>159</v>
          </cell>
          <cell r="B163" t="str">
            <v>E407</v>
          </cell>
          <cell r="C163" t="str">
            <v>Caminhão tanque 10.000 l (170 kW)</v>
          </cell>
          <cell r="E163">
            <v>22.317272727272723</v>
          </cell>
          <cell r="F163">
            <v>132.67580000000001</v>
          </cell>
        </row>
        <row r="164">
          <cell r="A164">
            <v>160</v>
          </cell>
          <cell r="B164" t="str">
            <v>E408</v>
          </cell>
          <cell r="C164" t="str">
            <v>Caminhão carroceria 4 t (80 kW)</v>
          </cell>
          <cell r="E164">
            <v>22.317272727272723</v>
          </cell>
          <cell r="F164">
            <v>57.981900000000003</v>
          </cell>
        </row>
        <row r="165">
          <cell r="A165">
            <v>161</v>
          </cell>
          <cell r="B165" t="str">
            <v>E409</v>
          </cell>
          <cell r="C165" t="str">
            <v>Caminhão carroceria fixa 9 t (150 kW)</v>
          </cell>
          <cell r="E165">
            <v>22.317272727272723</v>
          </cell>
          <cell r="F165">
            <v>79.2196</v>
          </cell>
        </row>
        <row r="166">
          <cell r="A166">
            <v>162</v>
          </cell>
          <cell r="B166" t="str">
            <v>E410</v>
          </cell>
          <cell r="C166" t="str">
            <v>Caminhão basculante 7,1 t (4m3)</v>
          </cell>
          <cell r="E166">
            <v>22.317272727272723</v>
          </cell>
          <cell r="F166">
            <v>79.776499999999999</v>
          </cell>
        </row>
        <row r="167">
          <cell r="A167">
            <v>163</v>
          </cell>
          <cell r="B167" t="str">
            <v>E411</v>
          </cell>
          <cell r="C167" t="str">
            <v>Cavalo Mec. c/Reboque :M. Benz/Randon:LS1632/45-29,5t</v>
          </cell>
          <cell r="E167">
            <v>23.712090909090907</v>
          </cell>
          <cell r="F167">
            <v>148.08670000000001</v>
          </cell>
        </row>
        <row r="168">
          <cell r="A168">
            <v>164</v>
          </cell>
          <cell r="B168" t="str">
            <v>E412</v>
          </cell>
          <cell r="C168" t="str">
            <v>VEÍCULO LEVE:  Automóvel até 100 HP</v>
          </cell>
          <cell r="E168">
            <v>20.225045454545455</v>
          </cell>
          <cell r="F168">
            <v>50.656599999999997</v>
          </cell>
        </row>
        <row r="169">
          <cell r="A169">
            <v>165</v>
          </cell>
          <cell r="B169" t="str">
            <v>E416</v>
          </cell>
          <cell r="C169" t="str">
            <v>Veiculo leve pick up (4x4) (98 kW)</v>
          </cell>
          <cell r="E169">
            <v>20.225045454545455</v>
          </cell>
          <cell r="F169">
            <v>56.8628</v>
          </cell>
        </row>
        <row r="170">
          <cell r="A170">
            <v>166</v>
          </cell>
          <cell r="B170" t="str">
            <v>E421</v>
          </cell>
          <cell r="C170" t="str">
            <v>Caminhão Tanque : Mercedes Benz : L2318/51 - 13.000 l</v>
          </cell>
          <cell r="E170">
            <v>22.317272727272723</v>
          </cell>
          <cell r="F170">
            <v>132.97800000000001</v>
          </cell>
        </row>
        <row r="171">
          <cell r="A171">
            <v>167</v>
          </cell>
          <cell r="B171" t="str">
            <v>E422</v>
          </cell>
          <cell r="C171" t="str">
            <v>Caminhão Tanque 8.000 l (150 Kw)</v>
          </cell>
          <cell r="E171">
            <v>22.317272727272723</v>
          </cell>
          <cell r="F171">
            <v>81.767700000000005</v>
          </cell>
        </row>
        <row r="172">
          <cell r="A172">
            <v>168</v>
          </cell>
          <cell r="B172" t="str">
            <v>E427</v>
          </cell>
          <cell r="C172" t="str">
            <v>Caminhão Betoneira 11,5 t 5m³ (160 kW)</v>
          </cell>
          <cell r="E172">
            <v>22.317272727272723</v>
          </cell>
          <cell r="F172">
            <v>132.8587</v>
          </cell>
        </row>
        <row r="173">
          <cell r="A173">
            <v>169</v>
          </cell>
          <cell r="B173" t="str">
            <v>E432</v>
          </cell>
          <cell r="C173" t="str">
            <v>Caminhão Basc.: MB 2726-  20t</v>
          </cell>
          <cell r="E173">
            <v>22.317272727272723</v>
          </cell>
          <cell r="F173">
            <v>177.6593</v>
          </cell>
        </row>
        <row r="174">
          <cell r="A174">
            <v>170</v>
          </cell>
          <cell r="B174" t="str">
            <v>E433</v>
          </cell>
          <cell r="C174" t="str">
            <v>Caminhão Basc.:  MB  2726 para rocha 18t</v>
          </cell>
          <cell r="E174">
            <v>22.317272727272723</v>
          </cell>
          <cell r="F174">
            <v>184.69030000000001</v>
          </cell>
        </row>
        <row r="175">
          <cell r="A175">
            <v>171</v>
          </cell>
          <cell r="B175" t="str">
            <v>E434</v>
          </cell>
          <cell r="C175" t="str">
            <v>Caminhão carroc. c/ guindauto 6 txm (150 kW)</v>
          </cell>
          <cell r="E175">
            <v>22.317272727272723</v>
          </cell>
          <cell r="F175">
            <v>89.229100000000003</v>
          </cell>
        </row>
        <row r="176">
          <cell r="A176">
            <v>172</v>
          </cell>
        </row>
        <row r="177">
          <cell r="A177">
            <v>173</v>
          </cell>
          <cell r="B177" t="str">
            <v>E501</v>
          </cell>
          <cell r="C177" t="str">
            <v>Grupo gerador 36/40 KVA (32 kW)</v>
          </cell>
          <cell r="E177">
            <v>18.830181818181821</v>
          </cell>
          <cell r="F177">
            <v>32.046700000000001</v>
          </cell>
        </row>
        <row r="178">
          <cell r="A178">
            <v>174</v>
          </cell>
          <cell r="B178" t="str">
            <v>E502</v>
          </cell>
          <cell r="C178" t="str">
            <v xml:space="preserve">Grupo gerador 135/150 KVA </v>
          </cell>
          <cell r="E178">
            <v>18.830181818181821</v>
          </cell>
          <cell r="F178">
            <v>72.568399999999997</v>
          </cell>
        </row>
        <row r="179">
          <cell r="A179">
            <v>175</v>
          </cell>
          <cell r="B179" t="str">
            <v>E503</v>
          </cell>
          <cell r="C179" t="str">
            <v>Grupo Gerador 164/180 KVA</v>
          </cell>
          <cell r="E179">
            <v>18.830181818181821</v>
          </cell>
          <cell r="F179">
            <v>85.810199999999995</v>
          </cell>
        </row>
        <row r="180">
          <cell r="A180">
            <v>176</v>
          </cell>
          <cell r="B180" t="str">
            <v>E504</v>
          </cell>
          <cell r="C180" t="str">
            <v xml:space="preserve">Grupo gerador 288 KVA </v>
          </cell>
          <cell r="E180">
            <v>18.830181818181821</v>
          </cell>
          <cell r="F180">
            <v>122.7698</v>
          </cell>
        </row>
        <row r="181">
          <cell r="A181">
            <v>177</v>
          </cell>
          <cell r="B181" t="str">
            <v>E505</v>
          </cell>
          <cell r="C181" t="str">
            <v xml:space="preserve">Grupo gerador 17/15,5 KVA </v>
          </cell>
          <cell r="E181">
            <v>18.830181818181821</v>
          </cell>
          <cell r="F181">
            <v>23.498200000000001</v>
          </cell>
        </row>
        <row r="182">
          <cell r="A182">
            <v>178</v>
          </cell>
          <cell r="B182" t="str">
            <v>E507</v>
          </cell>
          <cell r="C182" t="str">
            <v xml:space="preserve">Grupo gerador 100/110 KVA </v>
          </cell>
          <cell r="E182">
            <v>18.830181818181821</v>
          </cell>
          <cell r="F182">
            <v>58.411200000000001</v>
          </cell>
        </row>
        <row r="183">
          <cell r="A183">
            <v>179</v>
          </cell>
          <cell r="B183" t="str">
            <v>E508</v>
          </cell>
          <cell r="C183" t="str">
            <v>Grupo gerador   BL 6500 E manual/elétrico</v>
          </cell>
          <cell r="E183">
            <v>18.830181818181821</v>
          </cell>
          <cell r="F183">
            <v>21.213699999999999</v>
          </cell>
        </row>
        <row r="184">
          <cell r="A184">
            <v>180</v>
          </cell>
          <cell r="B184" t="str">
            <v>E509</v>
          </cell>
          <cell r="C184" t="str">
            <v>Grupo Gerador : Heimer: - 32,0 KVA</v>
          </cell>
          <cell r="E184">
            <v>18.830181818181821</v>
          </cell>
          <cell r="F184">
            <v>29.956399999999999</v>
          </cell>
        </row>
        <row r="185">
          <cell r="A185">
            <v>181</v>
          </cell>
          <cell r="B185" t="str">
            <v>E601</v>
          </cell>
          <cell r="C185" t="str">
            <v>ROÇADEIRA em Trator de Pneus    (82kw)</v>
          </cell>
          <cell r="E185">
            <v>18.830181818181821</v>
          </cell>
          <cell r="F185">
            <v>63.724800000000002</v>
          </cell>
        </row>
        <row r="186">
          <cell r="A186">
            <v>182</v>
          </cell>
          <cell r="B186" t="str">
            <v>E602</v>
          </cell>
          <cell r="C186" t="str">
            <v>Roçadeira : Yanmar : XT A- TC145 - em micro trator</v>
          </cell>
          <cell r="E186">
            <v>18.830181818181821</v>
          </cell>
          <cell r="F186">
            <v>26.729800000000001</v>
          </cell>
        </row>
        <row r="187">
          <cell r="A187">
            <v>183</v>
          </cell>
          <cell r="B187" t="str">
            <v>E603</v>
          </cell>
          <cell r="C187" t="str">
            <v>Roçadeira : Stihl : FR-220 - mecânica (costal)</v>
          </cell>
          <cell r="E187">
            <v>16.737954545454546</v>
          </cell>
          <cell r="F187">
            <v>17.1418</v>
          </cell>
        </row>
        <row r="188">
          <cell r="A188">
            <v>184</v>
          </cell>
          <cell r="B188" t="str">
            <v>E901</v>
          </cell>
          <cell r="C188" t="str">
            <v>Campânula de Ar Comprimido 3 m3</v>
          </cell>
          <cell r="E188">
            <v>0</v>
          </cell>
          <cell r="F188">
            <v>8.7024000000000008</v>
          </cell>
        </row>
        <row r="189">
          <cell r="A189">
            <v>185</v>
          </cell>
        </row>
        <row r="190">
          <cell r="A190">
            <v>186</v>
          </cell>
          <cell r="B190" t="str">
            <v>E903</v>
          </cell>
          <cell r="C190" t="str">
            <v>Bate-Estacas de gravidade p/ 3.500 a 4.000 kg (160 kW)</v>
          </cell>
          <cell r="E190">
            <v>18.830181818181821</v>
          </cell>
          <cell r="F190">
            <v>116.6002</v>
          </cell>
        </row>
        <row r="191">
          <cell r="A191">
            <v>187</v>
          </cell>
          <cell r="B191" t="str">
            <v>E904</v>
          </cell>
          <cell r="C191" t="str">
            <v>Máquina bancada - serra circular de 12" (4 kW)</v>
          </cell>
          <cell r="E191">
            <v>0</v>
          </cell>
          <cell r="F191">
            <v>1.9759</v>
          </cell>
        </row>
        <row r="192">
          <cell r="A192">
            <v>188</v>
          </cell>
          <cell r="B192" t="str">
            <v>E905</v>
          </cell>
          <cell r="C192" t="str">
            <v>Maquina Manual talha guincho para 4 t</v>
          </cell>
          <cell r="E192">
            <v>0</v>
          </cell>
          <cell r="F192">
            <v>0.33029999999999998</v>
          </cell>
        </row>
        <row r="193">
          <cell r="A193">
            <v>189</v>
          </cell>
          <cell r="B193" t="str">
            <v>E906</v>
          </cell>
          <cell r="C193" t="str">
            <v>Compactador manual soquete vibratório (2 kW)</v>
          </cell>
          <cell r="E193">
            <v>16.737954545454546</v>
          </cell>
          <cell r="F193">
            <v>15.690099999999999</v>
          </cell>
        </row>
        <row r="194">
          <cell r="A194">
            <v>190</v>
          </cell>
          <cell r="B194" t="str">
            <v>E908</v>
          </cell>
          <cell r="C194" t="str">
            <v>Máquina para pintura demarcador de faixa autoprop. (44 kW)</v>
          </cell>
          <cell r="E194">
            <v>25.804363636363636</v>
          </cell>
          <cell r="F194">
            <v>79.032499999999999</v>
          </cell>
        </row>
        <row r="195">
          <cell r="A195">
            <v>191</v>
          </cell>
          <cell r="B195" t="str">
            <v>E920</v>
          </cell>
          <cell r="C195" t="str">
            <v>Máq.p/pint.faixa a quente p/mat.term. (22 kW)</v>
          </cell>
          <cell r="E195">
            <v>25.804363636363636</v>
          </cell>
          <cell r="F195">
            <v>82.258499999999998</v>
          </cell>
        </row>
        <row r="196">
          <cell r="A196">
            <v>192</v>
          </cell>
          <cell r="B196" t="str">
            <v>E917</v>
          </cell>
          <cell r="C196" t="str">
            <v>Máquina de bancada : Franho  -  corte p/ chapa</v>
          </cell>
          <cell r="E196">
            <v>16.737954545454546</v>
          </cell>
          <cell r="F196">
            <v>17.762899999999998</v>
          </cell>
        </row>
        <row r="197">
          <cell r="A197">
            <v>193</v>
          </cell>
          <cell r="B197" t="str">
            <v>E910</v>
          </cell>
          <cell r="C197" t="str">
            <v>Maquina Manual : Bosch: 1361 - esmerilhadeira de disco</v>
          </cell>
          <cell r="E197">
            <v>0</v>
          </cell>
          <cell r="F197">
            <v>9.06E-2</v>
          </cell>
        </row>
        <row r="198">
          <cell r="A198">
            <v>194</v>
          </cell>
          <cell r="B198" t="str">
            <v>E922</v>
          </cell>
          <cell r="C198" t="str">
            <v>Martelete Bosch perfurador/rompedor</v>
          </cell>
          <cell r="E198">
            <v>16.737954545454546</v>
          </cell>
          <cell r="F198">
            <v>14.375400000000001</v>
          </cell>
        </row>
        <row r="199">
          <cell r="A199">
            <v>195</v>
          </cell>
          <cell r="B199" t="str">
            <v>E912</v>
          </cell>
          <cell r="C199" t="str">
            <v>Máquina Manual furadeira elétrica de Impacto (1 Kw)</v>
          </cell>
          <cell r="E199">
            <v>0</v>
          </cell>
          <cell r="F199">
            <v>0.48799999999999999</v>
          </cell>
        </row>
        <row r="200">
          <cell r="A200">
            <v>196</v>
          </cell>
          <cell r="B200" t="str">
            <v>E924</v>
          </cell>
          <cell r="C200" t="str">
            <v>Equip. de Solda - Bantam 250 serralheiro</v>
          </cell>
          <cell r="E200">
            <v>0</v>
          </cell>
          <cell r="F200">
            <v>3.4108000000000001</v>
          </cell>
        </row>
        <row r="201">
          <cell r="A201">
            <v>197</v>
          </cell>
          <cell r="B201" t="str">
            <v>E923</v>
          </cell>
          <cell r="C201" t="str">
            <v>Máquina Manual - lixadeira 1353</v>
          </cell>
          <cell r="E201">
            <v>0</v>
          </cell>
          <cell r="F201">
            <v>1.0672999999999999</v>
          </cell>
        </row>
        <row r="202">
          <cell r="A202">
            <v>198</v>
          </cell>
          <cell r="B202" t="str">
            <v>E925</v>
          </cell>
          <cell r="C202" t="str">
            <v>Aplicados de material termoplastico</v>
          </cell>
          <cell r="E202">
            <v>0</v>
          </cell>
          <cell r="F202">
            <v>21.901599999999998</v>
          </cell>
        </row>
        <row r="203">
          <cell r="A203">
            <v>199</v>
          </cell>
          <cell r="B203" t="str">
            <v>E914</v>
          </cell>
          <cell r="C203" t="str">
            <v>Compactador manual - placa vibratória com motor  (3 kW)</v>
          </cell>
          <cell r="E203">
            <v>16.737954545454546</v>
          </cell>
          <cell r="F203">
            <v>15.772600000000001</v>
          </cell>
        </row>
        <row r="204">
          <cell r="A204">
            <v>200</v>
          </cell>
          <cell r="B204" t="str">
            <v>E918</v>
          </cell>
          <cell r="C204" t="str">
            <v>Máq. de bancada - prensa excêntrica (1 kW)</v>
          </cell>
          <cell r="E204">
            <v>0</v>
          </cell>
          <cell r="F204">
            <v>3.5419</v>
          </cell>
        </row>
        <row r="205">
          <cell r="A205">
            <v>201</v>
          </cell>
          <cell r="B205" t="str">
            <v>E919</v>
          </cell>
          <cell r="C205" t="str">
            <v>Máq. de bancada - guilhotina 8 t (3 kW)</v>
          </cell>
          <cell r="E205">
            <v>0</v>
          </cell>
          <cell r="F205">
            <v>5.4433999999999996</v>
          </cell>
        </row>
        <row r="206">
          <cell r="A206">
            <v>202</v>
          </cell>
          <cell r="B206" t="str">
            <v>E921</v>
          </cell>
          <cell r="C206" t="str">
            <v>Fusor 600 l (10 kW)</v>
          </cell>
          <cell r="E206">
            <v>0</v>
          </cell>
          <cell r="F206">
            <v>27.568000000000001</v>
          </cell>
        </row>
        <row r="207">
          <cell r="A207">
            <v>203</v>
          </cell>
          <cell r="B207" t="str">
            <v>E922</v>
          </cell>
          <cell r="C207" t="str">
            <v>Martelete perfurador/romp. elétr. 11316 (1 kW)</v>
          </cell>
          <cell r="E207">
            <v>16.737954545454546</v>
          </cell>
          <cell r="F207">
            <v>14.375400000000001</v>
          </cell>
        </row>
        <row r="208">
          <cell r="A208">
            <v>204</v>
          </cell>
          <cell r="B208" t="str">
            <v>E909</v>
          </cell>
          <cell r="C208" t="str">
            <v>Equip. para hidrossemeadura 5.500 l (155 kW)</v>
          </cell>
          <cell r="E208">
            <v>22.317272727272723</v>
          </cell>
          <cell r="F208">
            <v>122.053</v>
          </cell>
        </row>
        <row r="209">
          <cell r="A209">
            <v>205</v>
          </cell>
          <cell r="B209" t="str">
            <v>E916</v>
          </cell>
          <cell r="C209" t="str">
            <v>Máquina Manual -  moto eserra nº 8</v>
          </cell>
          <cell r="E209">
            <v>16.737954545454546</v>
          </cell>
          <cell r="F209">
            <v>19.508900000000001</v>
          </cell>
        </row>
        <row r="211">
          <cell r="A211" t="str">
            <v>Item</v>
          </cell>
          <cell r="B211" t="str">
            <v>Código</v>
          </cell>
          <cell r="C211" t="str">
            <v>Material</v>
          </cell>
          <cell r="D211" t="str">
            <v>Und Com</v>
          </cell>
          <cell r="E211" t="str">
            <v>Preço</v>
          </cell>
          <cell r="F211" t="str">
            <v>Und</v>
          </cell>
          <cell r="G211" t="str">
            <v>Preço Unitário</v>
          </cell>
        </row>
        <row r="212">
          <cell r="A212">
            <v>300</v>
          </cell>
          <cell r="B212" t="str">
            <v>AM01</v>
          </cell>
          <cell r="C212" t="str">
            <v>Aço D=4,2 mm CA 25</v>
          </cell>
          <cell r="D212" t="str">
            <v>kg</v>
          </cell>
          <cell r="E212">
            <v>4</v>
          </cell>
          <cell r="F212" t="str">
            <v>kg</v>
          </cell>
          <cell r="G212">
            <v>4</v>
          </cell>
        </row>
        <row r="213">
          <cell r="A213">
            <v>301</v>
          </cell>
          <cell r="B213" t="str">
            <v>AM02</v>
          </cell>
          <cell r="C213" t="str">
            <v>Aço D=6,3 mm CA 25</v>
          </cell>
          <cell r="D213" t="str">
            <v>kg</v>
          </cell>
          <cell r="E213">
            <v>4</v>
          </cell>
          <cell r="F213" t="str">
            <v>kg</v>
          </cell>
          <cell r="G213">
            <v>4</v>
          </cell>
        </row>
        <row r="214">
          <cell r="A214">
            <v>302</v>
          </cell>
          <cell r="B214" t="str">
            <v>AM03</v>
          </cell>
          <cell r="C214" t="str">
            <v>Aço D=10 mm CA 25</v>
          </cell>
          <cell r="D214" t="str">
            <v>kg</v>
          </cell>
          <cell r="E214">
            <v>4</v>
          </cell>
          <cell r="F214" t="str">
            <v>kg</v>
          </cell>
          <cell r="G214">
            <v>4</v>
          </cell>
        </row>
        <row r="215">
          <cell r="A215">
            <v>303</v>
          </cell>
          <cell r="B215" t="str">
            <v>AM04</v>
          </cell>
          <cell r="C215" t="str">
            <v>Aço D=6,3 mm CA 50</v>
          </cell>
          <cell r="D215" t="str">
            <v>kg</v>
          </cell>
          <cell r="E215">
            <v>4</v>
          </cell>
          <cell r="F215" t="str">
            <v>kg</v>
          </cell>
          <cell r="G215">
            <v>4</v>
          </cell>
        </row>
        <row r="216">
          <cell r="A216">
            <v>304</v>
          </cell>
          <cell r="B216" t="str">
            <v>AM05</v>
          </cell>
          <cell r="C216" t="str">
            <v>Aço D=10 mm CA 50</v>
          </cell>
          <cell r="D216" t="str">
            <v>kg</v>
          </cell>
          <cell r="E216">
            <v>4.0199999999999996</v>
          </cell>
          <cell r="F216" t="str">
            <v>kg</v>
          </cell>
          <cell r="G216">
            <v>4.0199999999999996</v>
          </cell>
        </row>
        <row r="217">
          <cell r="A217">
            <v>305</v>
          </cell>
          <cell r="B217" t="str">
            <v>AM06</v>
          </cell>
          <cell r="C217" t="str">
            <v>Aço D=4,2 mm CA 60</v>
          </cell>
          <cell r="D217" t="str">
            <v>kg</v>
          </cell>
          <cell r="E217">
            <v>4</v>
          </cell>
          <cell r="F217" t="str">
            <v>kg</v>
          </cell>
          <cell r="G217">
            <v>4</v>
          </cell>
        </row>
        <row r="218">
          <cell r="A218">
            <v>306</v>
          </cell>
          <cell r="B218" t="str">
            <v>AM07</v>
          </cell>
          <cell r="C218" t="str">
            <v>Aço D=5,0 mm CA 60</v>
          </cell>
          <cell r="D218" t="str">
            <v>kg</v>
          </cell>
          <cell r="E218">
            <v>4</v>
          </cell>
          <cell r="F218" t="str">
            <v>kg</v>
          </cell>
          <cell r="G218">
            <v>4</v>
          </cell>
        </row>
        <row r="219">
          <cell r="A219">
            <v>307</v>
          </cell>
          <cell r="B219" t="str">
            <v>AM08</v>
          </cell>
          <cell r="C219" t="str">
            <v>Aço D=6,0 mm CA 60</v>
          </cell>
          <cell r="D219" t="str">
            <v>kg</v>
          </cell>
          <cell r="E219">
            <v>4</v>
          </cell>
          <cell r="F219" t="str">
            <v>kg</v>
          </cell>
          <cell r="G219">
            <v>4</v>
          </cell>
        </row>
        <row r="220">
          <cell r="A220">
            <v>308</v>
          </cell>
          <cell r="B220" t="str">
            <v>AM09</v>
          </cell>
          <cell r="C220" t="str">
            <v>Mandibula móvel p/ britador 6240C</v>
          </cell>
          <cell r="D220" t="str">
            <v>un</v>
          </cell>
          <cell r="E220">
            <v>3600.01</v>
          </cell>
          <cell r="F220" t="str">
            <v>u/h</v>
          </cell>
          <cell r="G220">
            <v>16.666699999999999</v>
          </cell>
        </row>
        <row r="221">
          <cell r="A221">
            <v>309</v>
          </cell>
          <cell r="B221" t="str">
            <v>AM10</v>
          </cell>
          <cell r="C221" t="str">
            <v>Mandibula fixa p/ britador 6240C</v>
          </cell>
          <cell r="D221" t="str">
            <v>un</v>
          </cell>
          <cell r="E221">
            <v>3565.18</v>
          </cell>
          <cell r="F221" t="str">
            <v>u/h</v>
          </cell>
          <cell r="G221">
            <v>26.805900000000001</v>
          </cell>
        </row>
        <row r="222">
          <cell r="A222">
            <v>310</v>
          </cell>
          <cell r="B222" t="str">
            <v>AM11</v>
          </cell>
          <cell r="C222" t="str">
            <v>Revestimento móvel p/ britador 60TS</v>
          </cell>
          <cell r="D222" t="str">
            <v>un</v>
          </cell>
          <cell r="E222">
            <v>2542.41</v>
          </cell>
          <cell r="F222" t="str">
            <v>u/h</v>
          </cell>
          <cell r="G222">
            <v>6.673</v>
          </cell>
        </row>
        <row r="223">
          <cell r="A223">
            <v>311</v>
          </cell>
          <cell r="B223" t="str">
            <v>AM12</v>
          </cell>
          <cell r="C223" t="str">
            <v>Revestimento fixo p/ britador 60TS</v>
          </cell>
          <cell r="D223" t="str">
            <v>un</v>
          </cell>
          <cell r="E223">
            <v>3969.99</v>
          </cell>
          <cell r="F223" t="str">
            <v>u/h</v>
          </cell>
          <cell r="G223">
            <v>10.050599999999999</v>
          </cell>
        </row>
        <row r="224">
          <cell r="A224">
            <v>312</v>
          </cell>
          <cell r="B224" t="str">
            <v>AM13</v>
          </cell>
          <cell r="C224" t="str">
            <v>Aço D=12,5 mm CA 50</v>
          </cell>
          <cell r="D224" t="str">
            <v>kg</v>
          </cell>
          <cell r="E224">
            <v>4</v>
          </cell>
          <cell r="F224" t="str">
            <v>kg</v>
          </cell>
          <cell r="G224">
            <v>4</v>
          </cell>
        </row>
        <row r="225">
          <cell r="A225">
            <v>313</v>
          </cell>
          <cell r="B225" t="str">
            <v>AM14</v>
          </cell>
          <cell r="C225" t="str">
            <v>Aço D=25,0 mm CA 25</v>
          </cell>
          <cell r="D225" t="str">
            <v>kg</v>
          </cell>
          <cell r="E225">
            <v>4</v>
          </cell>
          <cell r="F225" t="str">
            <v>kg</v>
          </cell>
          <cell r="G225">
            <v>4</v>
          </cell>
        </row>
        <row r="226">
          <cell r="A226">
            <v>314</v>
          </cell>
          <cell r="B226" t="str">
            <v>AM25</v>
          </cell>
          <cell r="C226" t="str">
            <v>Mandibula móvel p/ britador  80x50</v>
          </cell>
          <cell r="D226" t="str">
            <v>un</v>
          </cell>
          <cell r="E226">
            <v>7334</v>
          </cell>
          <cell r="F226" t="str">
            <v>u/h</v>
          </cell>
          <cell r="G226">
            <v>29.335999999999999</v>
          </cell>
        </row>
        <row r="227">
          <cell r="A227">
            <v>315</v>
          </cell>
          <cell r="B227" t="str">
            <v>AM26</v>
          </cell>
          <cell r="C227" t="str">
            <v>Mandibula fixa p/ britador  80x50</v>
          </cell>
          <cell r="D227" t="str">
            <v>un</v>
          </cell>
          <cell r="E227">
            <v>7490.01</v>
          </cell>
          <cell r="F227" t="str">
            <v>u/h</v>
          </cell>
          <cell r="G227">
            <v>17.139600000000002</v>
          </cell>
        </row>
        <row r="228">
          <cell r="A228">
            <v>316</v>
          </cell>
          <cell r="B228" t="str">
            <v>AM27</v>
          </cell>
          <cell r="C228" t="str">
            <v>Revestimento móvel p/ britador 90TS</v>
          </cell>
          <cell r="D228" t="str">
            <v>un</v>
          </cell>
          <cell r="E228">
            <v>4300</v>
          </cell>
          <cell r="F228" t="str">
            <v>u/h</v>
          </cell>
          <cell r="G228">
            <v>12.7219</v>
          </cell>
        </row>
        <row r="229">
          <cell r="A229">
            <v>317</v>
          </cell>
          <cell r="B229" t="str">
            <v>AM28</v>
          </cell>
          <cell r="C229" t="str">
            <v>Revestimento fixo p/ britador 90TS</v>
          </cell>
          <cell r="D229" t="str">
            <v>un</v>
          </cell>
          <cell r="E229">
            <v>7349.98</v>
          </cell>
          <cell r="F229" t="str">
            <v>u/h</v>
          </cell>
          <cell r="G229">
            <v>16.704499999999999</v>
          </cell>
        </row>
        <row r="230">
          <cell r="A230">
            <v>318</v>
          </cell>
          <cell r="B230" t="str">
            <v>AM29</v>
          </cell>
          <cell r="C230" t="str">
            <v>Revestimento móvel p/ britador 90TF</v>
          </cell>
          <cell r="D230" t="str">
            <v>un</v>
          </cell>
          <cell r="E230">
            <v>4740</v>
          </cell>
          <cell r="F230" t="str">
            <v>u/h</v>
          </cell>
          <cell r="G230">
            <v>47.878799999999998</v>
          </cell>
        </row>
        <row r="231">
          <cell r="A231">
            <v>319</v>
          </cell>
          <cell r="B231" t="str">
            <v>AM30</v>
          </cell>
          <cell r="C231" t="str">
            <v>Revestimento fixo p/ britador 90TF</v>
          </cell>
          <cell r="D231" t="str">
            <v>un</v>
          </cell>
          <cell r="E231">
            <v>3360</v>
          </cell>
          <cell r="F231" t="str">
            <v>u/h</v>
          </cell>
          <cell r="G231">
            <v>26.88</v>
          </cell>
        </row>
        <row r="232">
          <cell r="A232">
            <v>320</v>
          </cell>
          <cell r="B232" t="str">
            <v>AM35</v>
          </cell>
          <cell r="C232" t="str">
            <v>Brita 1</v>
          </cell>
          <cell r="D232" t="str">
            <v>m3</v>
          </cell>
          <cell r="E232">
            <v>122</v>
          </cell>
          <cell r="F232" t="str">
            <v>m3</v>
          </cell>
          <cell r="G232">
            <v>122</v>
          </cell>
        </row>
        <row r="233">
          <cell r="A233">
            <v>321</v>
          </cell>
          <cell r="B233" t="str">
            <v>AM36</v>
          </cell>
          <cell r="C233" t="str">
            <v>Brita 2</v>
          </cell>
          <cell r="D233" t="str">
            <v>m3</v>
          </cell>
          <cell r="E233">
            <v>122</v>
          </cell>
          <cell r="F233" t="str">
            <v>m3</v>
          </cell>
          <cell r="G233">
            <v>122</v>
          </cell>
        </row>
        <row r="234">
          <cell r="A234">
            <v>322</v>
          </cell>
          <cell r="B234" t="str">
            <v>AM37</v>
          </cell>
          <cell r="C234" t="str">
            <v>Brita 3</v>
          </cell>
          <cell r="D234" t="str">
            <v>m3</v>
          </cell>
          <cell r="E234">
            <v>120</v>
          </cell>
          <cell r="F234" t="str">
            <v>m3</v>
          </cell>
          <cell r="G234">
            <v>120</v>
          </cell>
        </row>
        <row r="235">
          <cell r="A235">
            <v>323</v>
          </cell>
          <cell r="B235" t="str">
            <v>F801</v>
          </cell>
          <cell r="C235" t="str">
            <v>Bomba hidráulica alta pressão MAC</v>
          </cell>
          <cell r="D235" t="str">
            <v>dia</v>
          </cell>
          <cell r="E235">
            <v>230</v>
          </cell>
          <cell r="F235" t="str">
            <v>h</v>
          </cell>
          <cell r="G235">
            <v>28.75</v>
          </cell>
        </row>
        <row r="236">
          <cell r="A236">
            <v>324</v>
          </cell>
          <cell r="B236" t="str">
            <v>F802</v>
          </cell>
          <cell r="C236" t="str">
            <v>Bomba eletr p/ injeção de nata MAC</v>
          </cell>
          <cell r="D236" t="str">
            <v>dia</v>
          </cell>
          <cell r="E236">
            <v>190</v>
          </cell>
          <cell r="F236" t="str">
            <v>h</v>
          </cell>
          <cell r="G236">
            <v>23.75</v>
          </cell>
        </row>
        <row r="237">
          <cell r="A237">
            <v>325</v>
          </cell>
          <cell r="B237" t="str">
            <v>F803</v>
          </cell>
          <cell r="C237" t="str">
            <v>Macaco p/ protensão MAC 7</v>
          </cell>
          <cell r="D237" t="str">
            <v>dia</v>
          </cell>
          <cell r="E237">
            <v>230</v>
          </cell>
          <cell r="F237" t="str">
            <v>h</v>
          </cell>
          <cell r="G237">
            <v>28.75</v>
          </cell>
        </row>
        <row r="238">
          <cell r="A238">
            <v>326</v>
          </cell>
          <cell r="B238" t="str">
            <v>F804</v>
          </cell>
          <cell r="C238" t="str">
            <v>Macaco p/ protensão MAC 12</v>
          </cell>
          <cell r="D238" t="str">
            <v>dia</v>
          </cell>
          <cell r="E238">
            <v>265</v>
          </cell>
          <cell r="F238" t="str">
            <v>h</v>
          </cell>
          <cell r="G238">
            <v>33.125</v>
          </cell>
        </row>
        <row r="239">
          <cell r="A239">
            <v>327</v>
          </cell>
          <cell r="B239" t="str">
            <v>F805</v>
          </cell>
          <cell r="C239" t="str">
            <v>Macaco p/ protensão MAC 4</v>
          </cell>
          <cell r="D239" t="str">
            <v>dia</v>
          </cell>
          <cell r="E239">
            <v>221</v>
          </cell>
          <cell r="F239" t="str">
            <v>h</v>
          </cell>
          <cell r="G239">
            <v>27.625</v>
          </cell>
        </row>
        <row r="240">
          <cell r="A240">
            <v>328</v>
          </cell>
          <cell r="B240" t="str">
            <v>F807</v>
          </cell>
          <cell r="C240" t="str">
            <v>Bomba hidr. alta pressão STUP</v>
          </cell>
          <cell r="D240" t="str">
            <v>dia</v>
          </cell>
          <cell r="E240">
            <v>465</v>
          </cell>
          <cell r="F240" t="str">
            <v>h</v>
          </cell>
          <cell r="G240">
            <v>58.125</v>
          </cell>
        </row>
        <row r="241">
          <cell r="A241">
            <v>329</v>
          </cell>
          <cell r="B241" t="str">
            <v>F808</v>
          </cell>
          <cell r="C241" t="str">
            <v>Bomba eletr. injeção de nata STUP</v>
          </cell>
          <cell r="D241" t="str">
            <v>dia</v>
          </cell>
          <cell r="E241">
            <v>481</v>
          </cell>
          <cell r="F241" t="str">
            <v>h</v>
          </cell>
          <cell r="G241">
            <v>60.125</v>
          </cell>
        </row>
        <row r="242">
          <cell r="A242">
            <v>330</v>
          </cell>
          <cell r="B242" t="str">
            <v>F809</v>
          </cell>
          <cell r="C242" t="str">
            <v>Macaco p/ protensão STUP</v>
          </cell>
          <cell r="D242" t="str">
            <v>dia</v>
          </cell>
          <cell r="E242">
            <v>459</v>
          </cell>
          <cell r="F242" t="str">
            <v>h</v>
          </cell>
          <cell r="G242">
            <v>57.375</v>
          </cell>
        </row>
        <row r="243">
          <cell r="A243">
            <v>331</v>
          </cell>
          <cell r="B243" t="str">
            <v>F810</v>
          </cell>
          <cell r="C243" t="str">
            <v>Macaco p/ protensão STUP</v>
          </cell>
          <cell r="D243" t="str">
            <v>dia</v>
          </cell>
          <cell r="E243">
            <v>529</v>
          </cell>
          <cell r="F243" t="str">
            <v>h</v>
          </cell>
          <cell r="G243">
            <v>66.125</v>
          </cell>
        </row>
        <row r="244">
          <cell r="A244">
            <v>332</v>
          </cell>
          <cell r="B244" t="str">
            <v>F811</v>
          </cell>
          <cell r="C244" t="str">
            <v>Macaco p/ protensão STUP</v>
          </cell>
          <cell r="D244" t="str">
            <v>dia</v>
          </cell>
          <cell r="E244">
            <v>502</v>
          </cell>
          <cell r="F244" t="str">
            <v>h</v>
          </cell>
          <cell r="G244">
            <v>62.75</v>
          </cell>
        </row>
        <row r="245">
          <cell r="A245">
            <v>333</v>
          </cell>
          <cell r="B245" t="str">
            <v>F812</v>
          </cell>
          <cell r="C245" t="str">
            <v>Macaco p/ protensão STUP</v>
          </cell>
          <cell r="D245" t="str">
            <v>dia</v>
          </cell>
          <cell r="E245">
            <v>443</v>
          </cell>
          <cell r="F245" t="str">
            <v>h</v>
          </cell>
          <cell r="G245">
            <v>55.375</v>
          </cell>
        </row>
        <row r="246">
          <cell r="A246">
            <v>334</v>
          </cell>
          <cell r="B246" t="str">
            <v>F813</v>
          </cell>
          <cell r="C246" t="str">
            <v>Macaco p/ prot. de tirante</v>
          </cell>
          <cell r="D246" t="str">
            <v>dia</v>
          </cell>
          <cell r="E246">
            <v>172</v>
          </cell>
          <cell r="F246" t="str">
            <v>h</v>
          </cell>
          <cell r="G246">
            <v>21.5</v>
          </cell>
        </row>
        <row r="247">
          <cell r="A247">
            <v>335</v>
          </cell>
          <cell r="B247" t="str">
            <v>F814</v>
          </cell>
          <cell r="C247" t="str">
            <v>Injeção de nata de cimento</v>
          </cell>
          <cell r="D247" t="str">
            <v>m</v>
          </cell>
          <cell r="E247">
            <v>12.1</v>
          </cell>
          <cell r="F247" t="str">
            <v>M</v>
          </cell>
          <cell r="G247">
            <v>12.1</v>
          </cell>
        </row>
        <row r="248">
          <cell r="A248">
            <v>336</v>
          </cell>
          <cell r="B248" t="str">
            <v>F943</v>
          </cell>
          <cell r="C248" t="str">
            <v>Terra armada - moldes metálicos</v>
          </cell>
          <cell r="D248" t="str">
            <v>cj</v>
          </cell>
          <cell r="E248">
            <v>9.9</v>
          </cell>
          <cell r="F248" t="str">
            <v>m3</v>
          </cell>
          <cell r="G248">
            <v>9.9</v>
          </cell>
        </row>
        <row r="249">
          <cell r="A249">
            <v>337</v>
          </cell>
          <cell r="B249" t="str">
            <v>M001</v>
          </cell>
          <cell r="C249" t="str">
            <v>Gasolina</v>
          </cell>
          <cell r="D249" t="str">
            <v>l</v>
          </cell>
          <cell r="E249">
            <v>3.12</v>
          </cell>
          <cell r="F249" t="str">
            <v>l</v>
          </cell>
          <cell r="G249">
            <v>3.12</v>
          </cell>
        </row>
        <row r="250">
          <cell r="A250">
            <v>338</v>
          </cell>
          <cell r="B250" t="str">
            <v>M002</v>
          </cell>
          <cell r="C250" t="str">
            <v>Óleo diesel</v>
          </cell>
          <cell r="D250" t="str">
            <v>l</v>
          </cell>
          <cell r="E250">
            <v>2.4700000000000002</v>
          </cell>
          <cell r="F250" t="str">
            <v>l</v>
          </cell>
          <cell r="G250">
            <v>2.4700000000000002</v>
          </cell>
        </row>
        <row r="251">
          <cell r="A251">
            <v>339</v>
          </cell>
          <cell r="B251" t="str">
            <v>M003</v>
          </cell>
          <cell r="C251" t="str">
            <v>Óleo combustível 1A</v>
          </cell>
          <cell r="D251" t="str">
            <v>l</v>
          </cell>
          <cell r="E251">
            <v>1.5</v>
          </cell>
          <cell r="F251" t="str">
            <v>l</v>
          </cell>
          <cell r="G251">
            <v>1.5</v>
          </cell>
        </row>
        <row r="252">
          <cell r="A252">
            <v>340</v>
          </cell>
          <cell r="B252" t="str">
            <v>M104</v>
          </cell>
          <cell r="C252" t="str">
            <v>Alcool</v>
          </cell>
          <cell r="D252" t="str">
            <v>t</v>
          </cell>
          <cell r="E252">
            <v>2.27</v>
          </cell>
          <cell r="F252" t="str">
            <v>t</v>
          </cell>
          <cell r="G252">
            <v>2.27</v>
          </cell>
        </row>
        <row r="253">
          <cell r="A253">
            <v>341</v>
          </cell>
          <cell r="B253" t="str">
            <v>M005</v>
          </cell>
          <cell r="C253" t="str">
            <v>Energia elétrica</v>
          </cell>
          <cell r="D253" t="str">
            <v>kwh</v>
          </cell>
          <cell r="E253">
            <v>0.48</v>
          </cell>
          <cell r="F253" t="str">
            <v>kwh</v>
          </cell>
          <cell r="G253">
            <v>0.48</v>
          </cell>
        </row>
        <row r="254">
          <cell r="A254">
            <v>342</v>
          </cell>
          <cell r="B254" t="str">
            <v>M101</v>
          </cell>
          <cell r="C254" t="str">
            <v>Cimento asfáltico CAP-50/70</v>
          </cell>
          <cell r="D254" t="str">
            <v>t</v>
          </cell>
          <cell r="E254">
            <v>0</v>
          </cell>
          <cell r="F254" t="str">
            <v>t</v>
          </cell>
          <cell r="G254">
            <v>0</v>
          </cell>
        </row>
        <row r="255">
          <cell r="A255">
            <v>343</v>
          </cell>
          <cell r="B255" t="str">
            <v>M102</v>
          </cell>
          <cell r="C255" t="str">
            <v>Cimento asfaltico CAP 30/45</v>
          </cell>
          <cell r="D255" t="str">
            <v>t</v>
          </cell>
          <cell r="E255">
            <v>0</v>
          </cell>
          <cell r="F255" t="str">
            <v>t</v>
          </cell>
          <cell r="G255">
            <v>0</v>
          </cell>
        </row>
        <row r="256">
          <cell r="A256">
            <v>344</v>
          </cell>
          <cell r="B256" t="str">
            <v>M103</v>
          </cell>
          <cell r="C256" t="str">
            <v>Asfálto diluído CM-30</v>
          </cell>
          <cell r="D256" t="str">
            <v>t</v>
          </cell>
          <cell r="E256">
            <v>0</v>
          </cell>
          <cell r="F256" t="str">
            <v>t</v>
          </cell>
          <cell r="G256">
            <v>0</v>
          </cell>
        </row>
        <row r="257">
          <cell r="A257">
            <v>345</v>
          </cell>
          <cell r="B257" t="str">
            <v>M104</v>
          </cell>
          <cell r="C257" t="str">
            <v xml:space="preserve">Emulsão asfáltica RR-1C </v>
          </cell>
          <cell r="D257" t="str">
            <v>t</v>
          </cell>
          <cell r="E257">
            <v>1685</v>
          </cell>
          <cell r="F257" t="str">
            <v>t</v>
          </cell>
          <cell r="G257">
            <v>1685</v>
          </cell>
        </row>
        <row r="258">
          <cell r="A258">
            <v>346</v>
          </cell>
          <cell r="B258" t="str">
            <v>M105</v>
          </cell>
          <cell r="C258" t="str">
            <v xml:space="preserve">Emulsão asfáltica RR-2C </v>
          </cell>
          <cell r="D258" t="str">
            <v>t</v>
          </cell>
          <cell r="E258">
            <v>0</v>
          </cell>
          <cell r="F258" t="str">
            <v>t</v>
          </cell>
          <cell r="G258">
            <v>0</v>
          </cell>
        </row>
        <row r="259">
          <cell r="A259">
            <v>347</v>
          </cell>
          <cell r="B259" t="str">
            <v>M106</v>
          </cell>
          <cell r="C259" t="str">
            <v>Emulsão asfáltica RR-1C  c/ polimetro</v>
          </cell>
          <cell r="D259" t="str">
            <v>t</v>
          </cell>
          <cell r="E259">
            <v>0</v>
          </cell>
          <cell r="F259" t="str">
            <v>t</v>
          </cell>
          <cell r="G259">
            <v>0</v>
          </cell>
        </row>
        <row r="260">
          <cell r="A260">
            <v>348</v>
          </cell>
          <cell r="B260" t="str">
            <v>M107</v>
          </cell>
          <cell r="C260" t="str">
            <v>Emulsão asfáltica RM-1C</v>
          </cell>
          <cell r="D260" t="str">
            <v>t</v>
          </cell>
          <cell r="E260">
            <v>0</v>
          </cell>
          <cell r="F260" t="str">
            <v>t</v>
          </cell>
          <cell r="G260">
            <v>0</v>
          </cell>
        </row>
        <row r="261">
          <cell r="A261">
            <v>349</v>
          </cell>
          <cell r="B261" t="str">
            <v>M108</v>
          </cell>
          <cell r="C261" t="str">
            <v>Emulsão asfáltica RR-1C  c/ polimetro</v>
          </cell>
          <cell r="D261" t="str">
            <v>t</v>
          </cell>
          <cell r="E261">
            <v>0</v>
          </cell>
          <cell r="F261" t="str">
            <v>t</v>
          </cell>
          <cell r="G261">
            <v>0</v>
          </cell>
        </row>
        <row r="262">
          <cell r="A262">
            <v>350</v>
          </cell>
          <cell r="B262" t="str">
            <v>M109</v>
          </cell>
          <cell r="C262" t="str">
            <v>Emulsão polim. p/ micro-revestimento a frio</v>
          </cell>
          <cell r="D262" t="str">
            <v>t</v>
          </cell>
          <cell r="E262">
            <v>0</v>
          </cell>
          <cell r="F262" t="str">
            <v>t</v>
          </cell>
          <cell r="G262">
            <v>0</v>
          </cell>
        </row>
        <row r="263">
          <cell r="A263">
            <v>351</v>
          </cell>
          <cell r="B263" t="str">
            <v>M110</v>
          </cell>
          <cell r="C263" t="str">
            <v>Emulsão polim. p/ micro-rev. a frio</v>
          </cell>
          <cell r="D263" t="str">
            <v>t</v>
          </cell>
          <cell r="E263">
            <v>0</v>
          </cell>
          <cell r="F263" t="str">
            <v>t</v>
          </cell>
          <cell r="G263">
            <v>0</v>
          </cell>
        </row>
        <row r="264">
          <cell r="A264">
            <v>352</v>
          </cell>
          <cell r="C264" t="str">
            <v>Aditivo p/ controle de ruptura</v>
          </cell>
          <cell r="D264" t="str">
            <v>kg</v>
          </cell>
          <cell r="E264">
            <v>0</v>
          </cell>
          <cell r="F264" t="str">
            <v>kg</v>
          </cell>
          <cell r="G264">
            <v>0</v>
          </cell>
        </row>
        <row r="265">
          <cell r="A265">
            <v>353</v>
          </cell>
          <cell r="B265" t="str">
            <v>M111</v>
          </cell>
          <cell r="C265" t="str">
            <v>Adiflex</v>
          </cell>
          <cell r="D265" t="str">
            <v>kg</v>
          </cell>
          <cell r="E265">
            <v>3700</v>
          </cell>
          <cell r="F265" t="str">
            <v>kg</v>
          </cell>
          <cell r="G265">
            <v>3700</v>
          </cell>
        </row>
        <row r="266">
          <cell r="A266">
            <v>354</v>
          </cell>
          <cell r="B266" t="str">
            <v>M112</v>
          </cell>
          <cell r="C266" t="str">
            <v>Adisol</v>
          </cell>
          <cell r="D266" t="str">
            <v>kg</v>
          </cell>
          <cell r="E266">
            <v>4000</v>
          </cell>
          <cell r="F266" t="str">
            <v>kg</v>
          </cell>
          <cell r="G266">
            <v>4000</v>
          </cell>
        </row>
        <row r="267">
          <cell r="A267">
            <v>355</v>
          </cell>
          <cell r="B267" t="str">
            <v>M201</v>
          </cell>
          <cell r="C267" t="str">
            <v>Cimento portland CP-32 (a granel)</v>
          </cell>
          <cell r="D267" t="str">
            <v>kg</v>
          </cell>
          <cell r="E267">
            <v>0.5</v>
          </cell>
          <cell r="F267" t="str">
            <v>kg</v>
          </cell>
          <cell r="G267">
            <v>0.5</v>
          </cell>
        </row>
        <row r="268">
          <cell r="A268">
            <v>356</v>
          </cell>
          <cell r="B268" t="str">
            <v>M202</v>
          </cell>
          <cell r="C268" t="str">
            <v>Cimento portland CP-32</v>
          </cell>
          <cell r="D268" t="str">
            <v>sc</v>
          </cell>
          <cell r="E268">
            <v>26.2</v>
          </cell>
          <cell r="F268" t="str">
            <v>kg</v>
          </cell>
          <cell r="G268">
            <v>0.52400000000000002</v>
          </cell>
        </row>
        <row r="269">
          <cell r="A269">
            <v>357</v>
          </cell>
          <cell r="B269" t="str">
            <v>M307</v>
          </cell>
          <cell r="C269" t="str">
            <v>Cordoalha CP-190 RB D=12,7mm</v>
          </cell>
          <cell r="D269" t="str">
            <v>kg</v>
          </cell>
          <cell r="E269">
            <v>4.62</v>
          </cell>
          <cell r="F269" t="str">
            <v>kg</v>
          </cell>
          <cell r="G269">
            <v>4.62</v>
          </cell>
        </row>
        <row r="270">
          <cell r="A270">
            <v>358</v>
          </cell>
          <cell r="B270" t="str">
            <v>M319</v>
          </cell>
          <cell r="C270" t="str">
            <v>Arame recozido nº 18</v>
          </cell>
          <cell r="D270" t="str">
            <v>kg</v>
          </cell>
          <cell r="E270">
            <v>4.7</v>
          </cell>
          <cell r="F270" t="str">
            <v>kg</v>
          </cell>
          <cell r="G270">
            <v>4.7</v>
          </cell>
        </row>
        <row r="271">
          <cell r="A271">
            <v>359</v>
          </cell>
          <cell r="B271" t="str">
            <v>M320</v>
          </cell>
          <cell r="C271" t="str">
            <v>Pregos de ferro 18x30</v>
          </cell>
          <cell r="D271" t="str">
            <v>kg</v>
          </cell>
          <cell r="E271">
            <v>3.8</v>
          </cell>
          <cell r="F271" t="str">
            <v>kg</v>
          </cell>
          <cell r="G271">
            <v>3.8</v>
          </cell>
        </row>
        <row r="272">
          <cell r="A272">
            <v>360</v>
          </cell>
          <cell r="B272" t="str">
            <v>M321</v>
          </cell>
          <cell r="C272" t="str">
            <v>Arame farpado nº 16  galv.simples</v>
          </cell>
          <cell r="D272" t="str">
            <v>rl</v>
          </cell>
          <cell r="E272">
            <v>80</v>
          </cell>
          <cell r="F272" t="str">
            <v>m</v>
          </cell>
          <cell r="G272">
            <v>0.32</v>
          </cell>
        </row>
        <row r="273">
          <cell r="A273">
            <v>361</v>
          </cell>
          <cell r="B273" t="str">
            <v>M322</v>
          </cell>
          <cell r="C273" t="str">
            <v>Grampo para cerca galvanizado 1 x 9</v>
          </cell>
          <cell r="D273" t="str">
            <v>kg</v>
          </cell>
          <cell r="E273">
            <v>4.0999999999999996</v>
          </cell>
          <cell r="F273" t="str">
            <v>kg</v>
          </cell>
          <cell r="G273">
            <v>4.0999999999999996</v>
          </cell>
        </row>
        <row r="274">
          <cell r="A274">
            <v>362</v>
          </cell>
        </row>
        <row r="275">
          <cell r="A275">
            <v>363</v>
          </cell>
          <cell r="B275" t="str">
            <v>M324</v>
          </cell>
          <cell r="C275" t="str">
            <v>Portico metálico (15 a 17 m de vão)</v>
          </cell>
          <cell r="D275" t="str">
            <v>um</v>
          </cell>
          <cell r="E275">
            <v>30580</v>
          </cell>
          <cell r="G275">
            <v>30580</v>
          </cell>
        </row>
        <row r="276">
          <cell r="A276">
            <v>364</v>
          </cell>
          <cell r="B276" t="str">
            <v>M325</v>
          </cell>
          <cell r="C276" t="str">
            <v>Trilho metálico TR-68</v>
          </cell>
          <cell r="D276" t="str">
            <v>kg</v>
          </cell>
          <cell r="E276">
            <v>3.1</v>
          </cell>
          <cell r="F276" t="str">
            <v>kg</v>
          </cell>
          <cell r="G276">
            <v>3.1</v>
          </cell>
        </row>
        <row r="277">
          <cell r="A277">
            <v>365</v>
          </cell>
          <cell r="B277" t="str">
            <v>M326</v>
          </cell>
          <cell r="C277" t="str">
            <v>Série de brocas S-12 D=22 mm</v>
          </cell>
          <cell r="D277" t="str">
            <v>un</v>
          </cell>
          <cell r="E277">
            <v>675</v>
          </cell>
          <cell r="F277" t="str">
            <v>un</v>
          </cell>
          <cell r="G277">
            <v>675</v>
          </cell>
        </row>
        <row r="278">
          <cell r="A278">
            <v>366</v>
          </cell>
          <cell r="B278" t="str">
            <v>M328</v>
          </cell>
          <cell r="C278" t="str">
            <v>Luva de emenda D=32mm</v>
          </cell>
          <cell r="D278" t="str">
            <v>un</v>
          </cell>
          <cell r="E278">
            <v>78.099999999999994</v>
          </cell>
          <cell r="F278" t="str">
            <v>un</v>
          </cell>
          <cell r="G278">
            <v>78.099999999999994</v>
          </cell>
        </row>
        <row r="279">
          <cell r="A279">
            <v>367</v>
          </cell>
          <cell r="B279" t="str">
            <v>M330</v>
          </cell>
          <cell r="C279" t="str">
            <v>Calha met. semicircular D=40 cm</v>
          </cell>
          <cell r="D279" t="str">
            <v>m</v>
          </cell>
          <cell r="E279">
            <v>151.22999999999999</v>
          </cell>
          <cell r="F279" t="str">
            <v>m</v>
          </cell>
          <cell r="G279">
            <v>151.22999999999999</v>
          </cell>
        </row>
        <row r="280">
          <cell r="A280">
            <v>368</v>
          </cell>
          <cell r="B280" t="str">
            <v>M331</v>
          </cell>
          <cell r="C280" t="str">
            <v>Paraf. fixação calha met. (1 /2 "x 1")</v>
          </cell>
          <cell r="D280" t="str">
            <v>un</v>
          </cell>
          <cell r="E280">
            <v>3.25</v>
          </cell>
          <cell r="F280" t="str">
            <v>un</v>
          </cell>
          <cell r="G280">
            <v>3.25</v>
          </cell>
        </row>
        <row r="281">
          <cell r="A281">
            <v>369</v>
          </cell>
          <cell r="B281" t="str">
            <v>M332</v>
          </cell>
          <cell r="C281" t="str">
            <v>Parafafuso 1/2" x 3" com porca</v>
          </cell>
          <cell r="D281" t="str">
            <v>kg</v>
          </cell>
          <cell r="E281">
            <v>14.5</v>
          </cell>
          <cell r="F281" t="str">
            <v>kg</v>
          </cell>
          <cell r="G281">
            <v>14.5</v>
          </cell>
        </row>
        <row r="282">
          <cell r="A282">
            <v>370</v>
          </cell>
          <cell r="B282" t="str">
            <v>M334</v>
          </cell>
          <cell r="C282" t="str">
            <v>Parafuso  zincado c/ fenda 1 1/2"x3/16"</v>
          </cell>
          <cell r="D282" t="str">
            <v>und</v>
          </cell>
          <cell r="E282">
            <v>0.21</v>
          </cell>
          <cell r="F282" t="str">
            <v>und</v>
          </cell>
          <cell r="G282">
            <v>0.21</v>
          </cell>
        </row>
        <row r="283">
          <cell r="A283">
            <v>371</v>
          </cell>
          <cell r="B283" t="str">
            <v>M335</v>
          </cell>
          <cell r="C283" t="str">
            <v>Parafuso zincado francês 4"x5/16"</v>
          </cell>
          <cell r="D283" t="str">
            <v>und</v>
          </cell>
          <cell r="E283">
            <v>0.65</v>
          </cell>
          <cell r="F283" t="str">
            <v>und</v>
          </cell>
          <cell r="G283">
            <v>0.65</v>
          </cell>
        </row>
        <row r="284">
          <cell r="A284">
            <v>372</v>
          </cell>
          <cell r="B284" t="str">
            <v>M338</v>
          </cell>
          <cell r="C284" t="str">
            <v>Cano de ferro D=3/4"</v>
          </cell>
          <cell r="D284" t="str">
            <v>pç</v>
          </cell>
          <cell r="E284">
            <v>71.17</v>
          </cell>
          <cell r="F284" t="str">
            <v>m</v>
          </cell>
          <cell r="G284">
            <v>71.17</v>
          </cell>
        </row>
        <row r="285">
          <cell r="A285">
            <v>373</v>
          </cell>
          <cell r="B285" t="str">
            <v>M339</v>
          </cell>
          <cell r="C285" t="str">
            <v>Cantoneira ferro (3,0"x3,0"x3/8")</v>
          </cell>
          <cell r="D285" t="str">
            <v>kg</v>
          </cell>
          <cell r="E285">
            <v>3.42</v>
          </cell>
          <cell r="F285" t="str">
            <v>kg</v>
          </cell>
          <cell r="G285">
            <v>3.42</v>
          </cell>
        </row>
        <row r="286">
          <cell r="A286">
            <v>374</v>
          </cell>
          <cell r="B286" t="str">
            <v>M340</v>
          </cell>
          <cell r="C286" t="str">
            <v>Tampão de ferro fundido</v>
          </cell>
          <cell r="D286" t="str">
            <v>und</v>
          </cell>
          <cell r="E286">
            <v>475</v>
          </cell>
          <cell r="F286" t="str">
            <v>und</v>
          </cell>
          <cell r="G286">
            <v>475</v>
          </cell>
        </row>
        <row r="287">
          <cell r="A287">
            <v>375</v>
          </cell>
          <cell r="B287" t="str">
            <v>M341</v>
          </cell>
          <cell r="C287" t="str">
            <v>Defensa met. maleável simples</v>
          </cell>
          <cell r="D287" t="str">
            <v>mod</v>
          </cell>
          <cell r="E287">
            <v>825.75</v>
          </cell>
          <cell r="F287" t="str">
            <v>mod</v>
          </cell>
          <cell r="G287">
            <v>825.75</v>
          </cell>
        </row>
        <row r="288">
          <cell r="A288">
            <v>376</v>
          </cell>
          <cell r="B288" t="str">
            <v>M342</v>
          </cell>
          <cell r="C288" t="str">
            <v>Defensa met. maleável dupla</v>
          </cell>
          <cell r="D288" t="str">
            <v>mod</v>
          </cell>
          <cell r="E288">
            <v>1027.8499999999999</v>
          </cell>
          <cell r="F288" t="str">
            <v>mod</v>
          </cell>
          <cell r="G288">
            <v>1027.8499999999999</v>
          </cell>
        </row>
        <row r="289">
          <cell r="A289">
            <v>377</v>
          </cell>
          <cell r="B289" t="str">
            <v>M343</v>
          </cell>
          <cell r="C289" t="str">
            <v>Defensa met. semi-maleável simples</v>
          </cell>
          <cell r="D289" t="str">
            <v>mod</v>
          </cell>
          <cell r="E289">
            <v>568</v>
          </cell>
          <cell r="F289" t="str">
            <v>mod</v>
          </cell>
          <cell r="G289">
            <v>568</v>
          </cell>
        </row>
        <row r="290">
          <cell r="A290">
            <v>378</v>
          </cell>
          <cell r="B290" t="str">
            <v>M344</v>
          </cell>
          <cell r="C290" t="str">
            <v>Defensa met. semi-maleável dupla</v>
          </cell>
          <cell r="D290" t="str">
            <v>mod</v>
          </cell>
          <cell r="E290">
            <v>975.14</v>
          </cell>
          <cell r="F290" t="str">
            <v>mod</v>
          </cell>
          <cell r="G290">
            <v>975.14</v>
          </cell>
        </row>
        <row r="291">
          <cell r="A291">
            <v>379</v>
          </cell>
          <cell r="B291" t="str">
            <v>M345</v>
          </cell>
          <cell r="C291" t="str">
            <v>Chapa de aço n. 28 fina galvanizada</v>
          </cell>
          <cell r="D291" t="str">
            <v>kg</v>
          </cell>
          <cell r="E291">
            <v>4.75</v>
          </cell>
          <cell r="F291" t="str">
            <v>kg</v>
          </cell>
          <cell r="G291">
            <v>4.75</v>
          </cell>
        </row>
        <row r="292">
          <cell r="A292">
            <v>380</v>
          </cell>
          <cell r="B292" t="str">
            <v>M346</v>
          </cell>
          <cell r="C292" t="str">
            <v>Chapa de aço nº. 16 (tratada)</v>
          </cell>
          <cell r="D292" t="str">
            <v>m2</v>
          </cell>
          <cell r="E292">
            <v>98</v>
          </cell>
          <cell r="F292" t="str">
            <v>m2</v>
          </cell>
          <cell r="G292">
            <v>98</v>
          </cell>
        </row>
        <row r="293">
          <cell r="A293">
            <v>381</v>
          </cell>
          <cell r="B293" t="str">
            <v>M347</v>
          </cell>
          <cell r="C293" t="str">
            <v>Dente p/ fresadora 1000 C</v>
          </cell>
          <cell r="D293" t="str">
            <v>un</v>
          </cell>
          <cell r="E293">
            <v>40.53</v>
          </cell>
          <cell r="F293" t="str">
            <v>un</v>
          </cell>
          <cell r="G293">
            <v>40.53</v>
          </cell>
        </row>
        <row r="294">
          <cell r="A294">
            <v>382</v>
          </cell>
          <cell r="B294" t="str">
            <v>M348</v>
          </cell>
          <cell r="C294" t="str">
            <v>Porta dente p/ fresadora 1000 C</v>
          </cell>
          <cell r="D294" t="str">
            <v>un</v>
          </cell>
          <cell r="E294">
            <v>206.5</v>
          </cell>
          <cell r="F294" t="str">
            <v>un</v>
          </cell>
          <cell r="G294">
            <v>206.5</v>
          </cell>
        </row>
        <row r="295">
          <cell r="A295">
            <v>383</v>
          </cell>
          <cell r="B295" t="str">
            <v>M349</v>
          </cell>
          <cell r="C295" t="str">
            <v>Dente p/ fresadora 2000 DC</v>
          </cell>
          <cell r="D295" t="str">
            <v>un</v>
          </cell>
          <cell r="E295">
            <v>40.53</v>
          </cell>
          <cell r="F295" t="str">
            <v>un</v>
          </cell>
          <cell r="G295">
            <v>40.53</v>
          </cell>
        </row>
        <row r="296">
          <cell r="A296">
            <v>384</v>
          </cell>
          <cell r="B296" t="str">
            <v>M350</v>
          </cell>
          <cell r="C296" t="str">
            <v>Porta dente p/ fresadora 2000 DC</v>
          </cell>
          <cell r="D296" t="str">
            <v>un</v>
          </cell>
          <cell r="E296">
            <v>206.5</v>
          </cell>
          <cell r="F296" t="str">
            <v>un</v>
          </cell>
          <cell r="G296">
            <v>206.5</v>
          </cell>
        </row>
        <row r="297">
          <cell r="A297">
            <v>385</v>
          </cell>
          <cell r="B297" t="str">
            <v>M351</v>
          </cell>
          <cell r="C297" t="str">
            <v>Estrut. (tunnel liner) D=1,6m galv.</v>
          </cell>
          <cell r="D297" t="str">
            <v>m</v>
          </cell>
          <cell r="E297">
            <v>2265.92</v>
          </cell>
          <cell r="F297" t="str">
            <v>m</v>
          </cell>
          <cell r="G297">
            <v>2265.92</v>
          </cell>
        </row>
        <row r="298">
          <cell r="A298">
            <v>386</v>
          </cell>
          <cell r="B298" t="str">
            <v>M352</v>
          </cell>
          <cell r="C298" t="str">
            <v>Estrut. (tunnel liner) D=2,0m galv.</v>
          </cell>
          <cell r="D298" t="str">
            <v>m</v>
          </cell>
          <cell r="E298">
            <v>2850.83</v>
          </cell>
          <cell r="F298" t="str">
            <v>m</v>
          </cell>
          <cell r="G298">
            <v>2850.83</v>
          </cell>
        </row>
        <row r="299">
          <cell r="A299">
            <v>387</v>
          </cell>
          <cell r="B299" t="str">
            <v>M353</v>
          </cell>
          <cell r="C299" t="str">
            <v>Estrut. (tunnel liner) D= 1,6m epoxy</v>
          </cell>
          <cell r="D299" t="str">
            <v>m</v>
          </cell>
          <cell r="E299">
            <v>1940.51</v>
          </cell>
          <cell r="F299" t="str">
            <v>m</v>
          </cell>
          <cell r="G299">
            <v>1940.51</v>
          </cell>
        </row>
        <row r="300">
          <cell r="A300">
            <v>388</v>
          </cell>
          <cell r="B300" t="str">
            <v>M354</v>
          </cell>
          <cell r="C300" t="str">
            <v>Estrut. (tunnel liner) D=2,0m epoxy</v>
          </cell>
          <cell r="D300" t="str">
            <v>m</v>
          </cell>
          <cell r="E300">
            <v>2929.4</v>
          </cell>
          <cell r="F300" t="str">
            <v>m</v>
          </cell>
          <cell r="G300">
            <v>2929.4</v>
          </cell>
        </row>
        <row r="301">
          <cell r="A301">
            <v>389</v>
          </cell>
          <cell r="B301" t="str">
            <v>M355</v>
          </cell>
          <cell r="C301" t="str">
            <v>Chapa mult. D=1,60 m rev. galv.</v>
          </cell>
          <cell r="D301" t="str">
            <v>m</v>
          </cell>
          <cell r="E301">
            <v>1058.21</v>
          </cell>
          <cell r="F301" t="str">
            <v>m</v>
          </cell>
          <cell r="G301">
            <v>1058.21</v>
          </cell>
        </row>
        <row r="302">
          <cell r="A302">
            <v>390</v>
          </cell>
          <cell r="B302" t="str">
            <v>M356</v>
          </cell>
          <cell r="C302" t="str">
            <v>Chapa mult. D=2,00 m rev. galv.</v>
          </cell>
          <cell r="D302" t="str">
            <v>m</v>
          </cell>
          <cell r="E302">
            <v>1303.26</v>
          </cell>
          <cell r="F302" t="str">
            <v>m</v>
          </cell>
          <cell r="G302">
            <v>1303.26</v>
          </cell>
        </row>
        <row r="303">
          <cell r="A303">
            <v>391</v>
          </cell>
          <cell r="B303" t="str">
            <v>M357</v>
          </cell>
          <cell r="C303" t="str">
            <v>Chapa mult. D=1,60 m rev. epoxy</v>
          </cell>
          <cell r="D303" t="str">
            <v>m</v>
          </cell>
          <cell r="E303">
            <v>1312.41</v>
          </cell>
          <cell r="F303" t="str">
            <v>m</v>
          </cell>
          <cell r="G303">
            <v>1312.41</v>
          </cell>
        </row>
        <row r="304">
          <cell r="A304">
            <v>392</v>
          </cell>
          <cell r="B304" t="str">
            <v>M358</v>
          </cell>
          <cell r="C304" t="str">
            <v>Chapa mult. D=2,00 m rev. epoxy</v>
          </cell>
          <cell r="D304" t="str">
            <v>m</v>
          </cell>
          <cell r="E304">
            <v>1617.96</v>
          </cell>
          <cell r="F304" t="str">
            <v>m</v>
          </cell>
          <cell r="G304">
            <v>1617.96</v>
          </cell>
        </row>
        <row r="305">
          <cell r="A305">
            <v>393</v>
          </cell>
          <cell r="B305" t="str">
            <v>M359</v>
          </cell>
          <cell r="C305" t="str">
            <v>Perfil "I"  W 250mm X 17,9 kg/m</v>
          </cell>
          <cell r="D305" t="str">
            <v>kg</v>
          </cell>
          <cell r="E305">
            <v>2.95</v>
          </cell>
          <cell r="F305" t="str">
            <v>kg</v>
          </cell>
          <cell r="G305">
            <v>2.95</v>
          </cell>
        </row>
        <row r="306">
          <cell r="A306">
            <v>394</v>
          </cell>
          <cell r="B306" t="str">
            <v>M360</v>
          </cell>
          <cell r="C306" t="str">
            <v>Bueiro de chapa multipla D=3,05m   E=2,70mm</v>
          </cell>
          <cell r="D306" t="str">
            <v>m</v>
          </cell>
          <cell r="E306">
            <v>4030</v>
          </cell>
          <cell r="F306" t="str">
            <v>m</v>
          </cell>
          <cell r="G306">
            <v>4030</v>
          </cell>
        </row>
        <row r="307">
          <cell r="A307">
            <v>395</v>
          </cell>
          <cell r="B307" t="str">
            <v>M361</v>
          </cell>
          <cell r="C307" t="str">
            <v>Estrut.(túnel liner) D=1,20m galvanizada</v>
          </cell>
          <cell r="D307" t="str">
            <v>m</v>
          </cell>
          <cell r="E307">
            <v>1693.62</v>
          </cell>
          <cell r="F307" t="str">
            <v>m</v>
          </cell>
          <cell r="G307">
            <v>1693.62</v>
          </cell>
        </row>
        <row r="308">
          <cell r="A308">
            <v>396</v>
          </cell>
          <cell r="B308" t="str">
            <v>M362</v>
          </cell>
          <cell r="C308" t="str">
            <v>Estrut.(túnel liner) D=1,20m epoxy</v>
          </cell>
          <cell r="D308" t="str">
            <v>m</v>
          </cell>
          <cell r="E308">
            <v>1750.85</v>
          </cell>
          <cell r="F308" t="str">
            <v>m</v>
          </cell>
          <cell r="G308">
            <v>1750.85</v>
          </cell>
        </row>
        <row r="309">
          <cell r="A309">
            <v>397</v>
          </cell>
          <cell r="B309" t="str">
            <v>M363</v>
          </cell>
          <cell r="C309" t="str">
            <v>Bloco de desgaste p/ recicladoras</v>
          </cell>
          <cell r="D309" t="str">
            <v>un</v>
          </cell>
          <cell r="E309">
            <v>671.43</v>
          </cell>
          <cell r="F309" t="str">
            <v>un</v>
          </cell>
          <cell r="G309">
            <v>671.43</v>
          </cell>
        </row>
        <row r="310">
          <cell r="A310">
            <v>398</v>
          </cell>
          <cell r="B310" t="str">
            <v>M364</v>
          </cell>
          <cell r="C310" t="str">
            <v>Porta dentes p/ recicladoras</v>
          </cell>
          <cell r="D310" t="str">
            <v>un</v>
          </cell>
          <cell r="E310">
            <v>206.67</v>
          </cell>
          <cell r="F310" t="str">
            <v>un</v>
          </cell>
          <cell r="G310">
            <v>206.67</v>
          </cell>
        </row>
        <row r="311">
          <cell r="A311">
            <v>399</v>
          </cell>
          <cell r="B311" t="str">
            <v>M365</v>
          </cell>
          <cell r="C311" t="str">
            <v>Dente de corte para equip. recicl.  (W6/22)</v>
          </cell>
          <cell r="D311" t="str">
            <v>un</v>
          </cell>
          <cell r="E311">
            <v>53.9</v>
          </cell>
          <cell r="F311" t="str">
            <v>un</v>
          </cell>
          <cell r="G311">
            <v>53.9</v>
          </cell>
        </row>
        <row r="312">
          <cell r="A312">
            <v>400</v>
          </cell>
          <cell r="B312" t="str">
            <v>M366</v>
          </cell>
          <cell r="C312" t="str">
            <v>Dente de corte para equip. recicl.  (W7/22)</v>
          </cell>
          <cell r="D312" t="str">
            <v>un</v>
          </cell>
          <cell r="E312">
            <v>63.1</v>
          </cell>
          <cell r="F312" t="str">
            <v>un</v>
          </cell>
          <cell r="G312">
            <v>63.1</v>
          </cell>
        </row>
        <row r="313">
          <cell r="A313">
            <v>401</v>
          </cell>
        </row>
        <row r="314">
          <cell r="A314">
            <v>402</v>
          </cell>
        </row>
        <row r="315">
          <cell r="A315">
            <v>403</v>
          </cell>
          <cell r="B315" t="str">
            <v>M370</v>
          </cell>
          <cell r="C315" t="str">
            <v>Bainha metálica diam. int.=45mm MAC</v>
          </cell>
          <cell r="D315" t="str">
            <v>m</v>
          </cell>
          <cell r="E315">
            <v>16</v>
          </cell>
          <cell r="F315" t="str">
            <v>m</v>
          </cell>
          <cell r="G315">
            <v>16</v>
          </cell>
        </row>
        <row r="316">
          <cell r="A316">
            <v>404</v>
          </cell>
          <cell r="B316" t="str">
            <v>M371</v>
          </cell>
          <cell r="C316" t="str">
            <v>Bainha metálica diam. int.=60mm MAC</v>
          </cell>
          <cell r="D316" t="str">
            <v>m</v>
          </cell>
          <cell r="E316">
            <v>26</v>
          </cell>
          <cell r="F316" t="str">
            <v>m</v>
          </cell>
          <cell r="G316">
            <v>26</v>
          </cell>
        </row>
        <row r="317">
          <cell r="A317">
            <v>405</v>
          </cell>
          <cell r="B317" t="str">
            <v>M372</v>
          </cell>
          <cell r="C317" t="str">
            <v>Bainha metálica diam. int.=55mm MAC</v>
          </cell>
          <cell r="D317" t="str">
            <v>m</v>
          </cell>
          <cell r="E317">
            <v>21</v>
          </cell>
          <cell r="F317" t="str">
            <v>m</v>
          </cell>
          <cell r="G317">
            <v>21</v>
          </cell>
        </row>
        <row r="318">
          <cell r="A318">
            <v>406</v>
          </cell>
          <cell r="B318" t="str">
            <v>M373</v>
          </cell>
          <cell r="C318" t="str">
            <v>Bainha metálica diam. int.=70mm MAC</v>
          </cell>
          <cell r="D318" t="str">
            <v>m</v>
          </cell>
          <cell r="E318">
            <v>27</v>
          </cell>
          <cell r="F318" t="str">
            <v>m</v>
          </cell>
          <cell r="G318">
            <v>27</v>
          </cell>
        </row>
        <row r="319">
          <cell r="A319">
            <v>407</v>
          </cell>
          <cell r="B319" t="str">
            <v>M374</v>
          </cell>
          <cell r="C319" t="str">
            <v>Ancoragem p/ cabo 4V D=112" MAC 4a</v>
          </cell>
          <cell r="D319" t="str">
            <v>cj</v>
          </cell>
          <cell r="E319">
            <v>304</v>
          </cell>
          <cell r="F319" t="str">
            <v>cj</v>
          </cell>
          <cell r="G319">
            <v>304</v>
          </cell>
        </row>
        <row r="320">
          <cell r="A320">
            <v>408</v>
          </cell>
          <cell r="B320" t="str">
            <v>M375</v>
          </cell>
          <cell r="C320" t="str">
            <v>Ancoragem p/ cabo 6V D=1/2" MAC 6ac</v>
          </cell>
          <cell r="D320" t="str">
            <v>cj</v>
          </cell>
          <cell r="E320">
            <v>477</v>
          </cell>
          <cell r="F320" t="str">
            <v>cj</v>
          </cell>
          <cell r="G320">
            <v>477</v>
          </cell>
        </row>
        <row r="321">
          <cell r="A321">
            <v>409</v>
          </cell>
          <cell r="B321" t="str">
            <v>M376</v>
          </cell>
          <cell r="C321" t="str">
            <v>Ancoragem p/ cabo 7V D=1/2" MAC 7a</v>
          </cell>
          <cell r="D321" t="str">
            <v>cj</v>
          </cell>
          <cell r="E321">
            <v>477</v>
          </cell>
          <cell r="F321" t="str">
            <v>cj</v>
          </cell>
          <cell r="G321">
            <v>477</v>
          </cell>
        </row>
        <row r="322">
          <cell r="A322">
            <v>410</v>
          </cell>
          <cell r="B322" t="str">
            <v>M377</v>
          </cell>
          <cell r="C322" t="str">
            <v>Ancoragem p/ cabo 12V D=1/2" MAC 12</v>
          </cell>
          <cell r="D322" t="str">
            <v>cj</v>
          </cell>
          <cell r="E322">
            <v>960</v>
          </cell>
          <cell r="F322" t="str">
            <v>cj</v>
          </cell>
          <cell r="G322">
            <v>960</v>
          </cell>
        </row>
        <row r="323">
          <cell r="A323">
            <v>411</v>
          </cell>
          <cell r="B323" t="str">
            <v>M378</v>
          </cell>
          <cell r="C323" t="str">
            <v>Apoio do porta dente frezad. 2000DC</v>
          </cell>
          <cell r="D323" t="str">
            <v>un</v>
          </cell>
          <cell r="E323">
            <v>875</v>
          </cell>
          <cell r="F323" t="str">
            <v>un</v>
          </cell>
          <cell r="G323">
            <v>875</v>
          </cell>
        </row>
        <row r="324">
          <cell r="A324">
            <v>412</v>
          </cell>
          <cell r="B324" t="str">
            <v>M380</v>
          </cell>
          <cell r="C324" t="str">
            <v>Bainha metálica D=45mm STUP</v>
          </cell>
          <cell r="D324" t="str">
            <v>m</v>
          </cell>
          <cell r="E324">
            <v>13.14</v>
          </cell>
          <cell r="F324" t="str">
            <v>m</v>
          </cell>
          <cell r="G324">
            <v>13.14</v>
          </cell>
        </row>
        <row r="325">
          <cell r="A325">
            <v>413</v>
          </cell>
          <cell r="B325" t="str">
            <v>M381</v>
          </cell>
          <cell r="C325" t="str">
            <v>Bainha metálica D=60mm STUP</v>
          </cell>
          <cell r="D325" t="str">
            <v>m</v>
          </cell>
          <cell r="E325">
            <v>16.670000000000002</v>
          </cell>
          <cell r="F325" t="str">
            <v>m</v>
          </cell>
          <cell r="G325">
            <v>16.670000000000002</v>
          </cell>
        </row>
        <row r="326">
          <cell r="A326">
            <v>414</v>
          </cell>
          <cell r="B326" t="str">
            <v>M382</v>
          </cell>
          <cell r="C326" t="str">
            <v>Bainha metálica D=55mm STUP</v>
          </cell>
          <cell r="D326" t="str">
            <v>m</v>
          </cell>
          <cell r="E326">
            <v>15.28</v>
          </cell>
          <cell r="F326" t="str">
            <v>m</v>
          </cell>
          <cell r="G326">
            <v>15.28</v>
          </cell>
        </row>
        <row r="327">
          <cell r="A327">
            <v>415</v>
          </cell>
          <cell r="B327" t="str">
            <v>M383</v>
          </cell>
          <cell r="C327" t="str">
            <v>Bainha metálica D=70mm STUP</v>
          </cell>
          <cell r="D327" t="str">
            <v>m</v>
          </cell>
          <cell r="E327">
            <v>18.329999999999998</v>
          </cell>
          <cell r="F327" t="str">
            <v>m</v>
          </cell>
          <cell r="G327">
            <v>18.329999999999998</v>
          </cell>
        </row>
        <row r="328">
          <cell r="A328">
            <v>416</v>
          </cell>
          <cell r="B328" t="str">
            <v>M384</v>
          </cell>
          <cell r="C328" t="str">
            <v>Ancoragem p/ cabo 4V D= 1/2" STUP</v>
          </cell>
          <cell r="D328" t="str">
            <v>cj</v>
          </cell>
          <cell r="E328">
            <v>256</v>
          </cell>
          <cell r="F328" t="str">
            <v>cj</v>
          </cell>
          <cell r="G328">
            <v>256</v>
          </cell>
        </row>
        <row r="329">
          <cell r="A329">
            <v>417</v>
          </cell>
          <cell r="B329" t="str">
            <v>M385</v>
          </cell>
          <cell r="C329" t="str">
            <v>Ancoragem p/ cabo 6V D= 1/2" STUP</v>
          </cell>
          <cell r="D329" t="str">
            <v>cj</v>
          </cell>
          <cell r="E329">
            <v>410</v>
          </cell>
          <cell r="F329" t="str">
            <v>cj</v>
          </cell>
          <cell r="G329">
            <v>410</v>
          </cell>
        </row>
        <row r="330">
          <cell r="A330">
            <v>418</v>
          </cell>
          <cell r="B330" t="str">
            <v>M386</v>
          </cell>
          <cell r="C330" t="str">
            <v>Ancoragem p/ cabo 7V D= 1/2" STUP</v>
          </cell>
          <cell r="D330" t="str">
            <v>cj</v>
          </cell>
          <cell r="E330">
            <v>432</v>
          </cell>
          <cell r="F330" t="str">
            <v>cj</v>
          </cell>
          <cell r="G330">
            <v>432</v>
          </cell>
        </row>
        <row r="331">
          <cell r="A331">
            <v>419</v>
          </cell>
          <cell r="B331" t="str">
            <v>M387</v>
          </cell>
          <cell r="C331" t="str">
            <v>Ancoragem p/ cabo 12V D=1/2" STUP</v>
          </cell>
          <cell r="D331" t="str">
            <v>cj</v>
          </cell>
          <cell r="E331">
            <v>853</v>
          </cell>
          <cell r="F331" t="str">
            <v>cj</v>
          </cell>
          <cell r="G331">
            <v>853</v>
          </cell>
        </row>
        <row r="332">
          <cell r="A332">
            <v>420</v>
          </cell>
          <cell r="B332" t="str">
            <v>M390</v>
          </cell>
          <cell r="C332" t="str">
            <v>Porca de Ancoragem D=32mm</v>
          </cell>
          <cell r="D332" t="str">
            <v>un</v>
          </cell>
          <cell r="E332">
            <v>63.15</v>
          </cell>
          <cell r="F332" t="str">
            <v>un</v>
          </cell>
          <cell r="G332">
            <v>63.15</v>
          </cell>
        </row>
        <row r="333">
          <cell r="A333">
            <v>421</v>
          </cell>
          <cell r="B333" t="str">
            <v>M391</v>
          </cell>
          <cell r="C333" t="str">
            <v>Contra porca h=35mm D=32mm</v>
          </cell>
          <cell r="D333" t="str">
            <v>un</v>
          </cell>
          <cell r="E333">
            <v>30.25</v>
          </cell>
          <cell r="F333" t="str">
            <v>un</v>
          </cell>
          <cell r="G333">
            <v>30.25</v>
          </cell>
        </row>
        <row r="334">
          <cell r="A334">
            <v>422</v>
          </cell>
          <cell r="B334" t="str">
            <v>M392</v>
          </cell>
          <cell r="C334" t="str">
            <v>Aço ST 85/105 D=32mm</v>
          </cell>
          <cell r="D334" t="str">
            <v>m</v>
          </cell>
          <cell r="E334">
            <v>65</v>
          </cell>
          <cell r="F334" t="str">
            <v>m</v>
          </cell>
          <cell r="G334">
            <v>65</v>
          </cell>
        </row>
        <row r="335">
          <cell r="A335">
            <v>423</v>
          </cell>
          <cell r="B335" t="str">
            <v>M393</v>
          </cell>
          <cell r="C335" t="str">
            <v>Placa de Ancoragem - 200x200x38mm</v>
          </cell>
          <cell r="D335" t="str">
            <v>un</v>
          </cell>
          <cell r="E335">
            <v>178.5</v>
          </cell>
          <cell r="F335" t="str">
            <v>un</v>
          </cell>
          <cell r="G335">
            <v>178.5</v>
          </cell>
        </row>
        <row r="336">
          <cell r="A336">
            <v>424</v>
          </cell>
          <cell r="B336" t="str">
            <v>M394</v>
          </cell>
          <cell r="C336" t="str">
            <v>Bainha metálica D=40mm</v>
          </cell>
          <cell r="D336" t="str">
            <v>m</v>
          </cell>
          <cell r="E336">
            <v>14.5</v>
          </cell>
          <cell r="F336" t="str">
            <v>m</v>
          </cell>
          <cell r="G336">
            <v>14.5</v>
          </cell>
        </row>
        <row r="337">
          <cell r="A337">
            <v>425</v>
          </cell>
        </row>
        <row r="338">
          <cell r="A338">
            <v>426</v>
          </cell>
          <cell r="B338" t="str">
            <v>M395</v>
          </cell>
          <cell r="C338" t="str">
            <v>1/2 Calha em Concreto   D=0,40m</v>
          </cell>
          <cell r="D338" t="str">
            <v>m</v>
          </cell>
          <cell r="E338">
            <v>28</v>
          </cell>
          <cell r="F338" t="str">
            <v>m</v>
          </cell>
          <cell r="G338">
            <v>28</v>
          </cell>
        </row>
        <row r="339">
          <cell r="A339">
            <v>427</v>
          </cell>
          <cell r="B339" t="str">
            <v>M396</v>
          </cell>
          <cell r="C339" t="str">
            <v>1/2 Calha em Concreto   D=1,00m</v>
          </cell>
          <cell r="D339" t="str">
            <v>m</v>
          </cell>
          <cell r="E339">
            <v>63</v>
          </cell>
          <cell r="F339" t="str">
            <v>m</v>
          </cell>
          <cell r="G339">
            <v>63</v>
          </cell>
        </row>
        <row r="340">
          <cell r="A340">
            <v>428</v>
          </cell>
          <cell r="B340" t="str">
            <v>M401</v>
          </cell>
          <cell r="C340" t="str">
            <v>Pontaletes D=15 cm (tronco p/ esc.)</v>
          </cell>
          <cell r="D340" t="str">
            <v>m</v>
          </cell>
          <cell r="E340">
            <v>2.5</v>
          </cell>
          <cell r="F340" t="str">
            <v>m</v>
          </cell>
          <cell r="G340">
            <v>2.5</v>
          </cell>
        </row>
        <row r="341">
          <cell r="A341">
            <v>429</v>
          </cell>
          <cell r="B341" t="str">
            <v>M402</v>
          </cell>
          <cell r="C341" t="str">
            <v>Pontaletes D=20 cm (tronco p/ esc.)</v>
          </cell>
          <cell r="D341" t="str">
            <v>m</v>
          </cell>
          <cell r="E341">
            <v>2.5</v>
          </cell>
          <cell r="F341" t="str">
            <v>m</v>
          </cell>
          <cell r="G341">
            <v>2.5</v>
          </cell>
        </row>
        <row r="342">
          <cell r="A342">
            <v>430</v>
          </cell>
          <cell r="B342" t="str">
            <v>M403</v>
          </cell>
          <cell r="C342" t="str">
            <v>Mourão madeira H=2,15 m D=9 cm</v>
          </cell>
          <cell r="D342" t="str">
            <v>un</v>
          </cell>
          <cell r="E342">
            <v>11.3</v>
          </cell>
          <cell r="F342" t="str">
            <v>un</v>
          </cell>
          <cell r="G342">
            <v>11.3</v>
          </cell>
        </row>
        <row r="343">
          <cell r="A343">
            <v>431</v>
          </cell>
          <cell r="B343" t="str">
            <v>M404</v>
          </cell>
          <cell r="C343" t="str">
            <v>Mourão madeira H=2,50 m D=12 cm</v>
          </cell>
          <cell r="D343" t="str">
            <v>un</v>
          </cell>
          <cell r="E343">
            <v>11.3</v>
          </cell>
          <cell r="F343" t="str">
            <v>un</v>
          </cell>
          <cell r="G343">
            <v>11.3</v>
          </cell>
        </row>
        <row r="344">
          <cell r="A344">
            <v>432</v>
          </cell>
          <cell r="B344" t="str">
            <v>M405</v>
          </cell>
          <cell r="C344" t="str">
            <v>Ripas de 2,5 cm x 5,0 cm</v>
          </cell>
          <cell r="D344" t="str">
            <v>m</v>
          </cell>
          <cell r="E344">
            <v>0.75</v>
          </cell>
          <cell r="F344" t="str">
            <v>m</v>
          </cell>
          <cell r="G344">
            <v>0.75</v>
          </cell>
        </row>
        <row r="345">
          <cell r="A345">
            <v>433</v>
          </cell>
          <cell r="B345" t="str">
            <v>M406</v>
          </cell>
          <cell r="C345" t="str">
            <v>Caibros de 7,5 cm x 7,5 cm</v>
          </cell>
          <cell r="D345" t="str">
            <v>m</v>
          </cell>
          <cell r="E345">
            <v>1.88</v>
          </cell>
          <cell r="F345" t="str">
            <v>m</v>
          </cell>
          <cell r="G345">
            <v>1.88</v>
          </cell>
        </row>
        <row r="346">
          <cell r="A346">
            <v>434</v>
          </cell>
          <cell r="B346" t="str">
            <v>M407</v>
          </cell>
          <cell r="C346" t="str">
            <v>Tábua de 1ª. 2,5 cm x 15,0 cm</v>
          </cell>
          <cell r="D346" t="str">
            <v>m</v>
          </cell>
          <cell r="E346">
            <v>4.5</v>
          </cell>
          <cell r="F346" t="str">
            <v>m</v>
          </cell>
          <cell r="G346">
            <v>4.5</v>
          </cell>
        </row>
        <row r="347">
          <cell r="A347">
            <v>435</v>
          </cell>
          <cell r="B347" t="str">
            <v>M408</v>
          </cell>
          <cell r="C347" t="str">
            <v>Tábua de 5ª  2,5 cm x 30,0 cm</v>
          </cell>
          <cell r="D347" t="str">
            <v>m</v>
          </cell>
          <cell r="E347">
            <v>2.7</v>
          </cell>
          <cell r="F347" t="str">
            <v>m</v>
          </cell>
          <cell r="G347">
            <v>2.7</v>
          </cell>
        </row>
        <row r="348">
          <cell r="A348">
            <v>436</v>
          </cell>
        </row>
        <row r="349">
          <cell r="A349">
            <v>437</v>
          </cell>
          <cell r="B349" t="str">
            <v>M410</v>
          </cell>
          <cell r="C349" t="str">
            <v>Compensado resinado de 17 mm</v>
          </cell>
          <cell r="D349" t="str">
            <v>un</v>
          </cell>
          <cell r="E349">
            <v>36</v>
          </cell>
          <cell r="F349" t="str">
            <v>m2</v>
          </cell>
          <cell r="G349">
            <v>14.87603305785124</v>
          </cell>
        </row>
        <row r="350">
          <cell r="A350">
            <v>438</v>
          </cell>
          <cell r="B350" t="str">
            <v>M411</v>
          </cell>
          <cell r="C350" t="str">
            <v>Compensado plastificado de 17 mm</v>
          </cell>
          <cell r="D350" t="str">
            <v>un</v>
          </cell>
          <cell r="E350">
            <v>72.900000000000006</v>
          </cell>
          <cell r="F350" t="str">
            <v>m2</v>
          </cell>
          <cell r="G350">
            <v>18.8552</v>
          </cell>
        </row>
        <row r="351">
          <cell r="A351">
            <v>439</v>
          </cell>
          <cell r="B351" t="str">
            <v>M412</v>
          </cell>
          <cell r="C351" t="str">
            <v>Gastalho 10 x 2,0 cm</v>
          </cell>
          <cell r="D351" t="str">
            <v>m</v>
          </cell>
          <cell r="E351">
            <v>1.2</v>
          </cell>
          <cell r="F351" t="str">
            <v>m</v>
          </cell>
          <cell r="G351">
            <v>1.2</v>
          </cell>
        </row>
        <row r="352">
          <cell r="A352">
            <v>440</v>
          </cell>
          <cell r="B352" t="str">
            <v>M413</v>
          </cell>
          <cell r="C352" t="str">
            <v>Gastalho 10 x 2,5 cm</v>
          </cell>
          <cell r="D352" t="str">
            <v>m</v>
          </cell>
          <cell r="E352">
            <v>2</v>
          </cell>
          <cell r="F352" t="str">
            <v>m</v>
          </cell>
          <cell r="G352">
            <v>2</v>
          </cell>
        </row>
        <row r="353">
          <cell r="A353">
            <v>441</v>
          </cell>
          <cell r="B353" t="str">
            <v>M414</v>
          </cell>
          <cell r="C353" t="str">
            <v>Pranchão 7,5 x 30,0 cm</v>
          </cell>
          <cell r="D353" t="str">
            <v>m</v>
          </cell>
          <cell r="E353">
            <v>33.75</v>
          </cell>
          <cell r="F353" t="str">
            <v>m</v>
          </cell>
          <cell r="G353">
            <v>33.75</v>
          </cell>
        </row>
        <row r="354">
          <cell r="A354">
            <v>442</v>
          </cell>
          <cell r="B354" t="str">
            <v>M415</v>
          </cell>
          <cell r="C354" t="str">
            <v>Tábua 2,5 x 22,5 cm</v>
          </cell>
          <cell r="D354" t="str">
            <v>m</v>
          </cell>
          <cell r="E354">
            <v>3.38</v>
          </cell>
          <cell r="F354" t="str">
            <v>m</v>
          </cell>
          <cell r="G354">
            <v>3.38</v>
          </cell>
        </row>
        <row r="355">
          <cell r="A355">
            <v>443</v>
          </cell>
          <cell r="B355" t="str">
            <v>M416</v>
          </cell>
          <cell r="C355" t="str">
            <v>Madeira de lei</v>
          </cell>
          <cell r="D355" t="str">
            <v>m3</v>
          </cell>
          <cell r="E355">
            <v>2160</v>
          </cell>
          <cell r="F355" t="str">
            <v>m3</v>
          </cell>
          <cell r="G355">
            <v>2160</v>
          </cell>
        </row>
        <row r="356">
          <cell r="A356">
            <v>444</v>
          </cell>
          <cell r="B356" t="str">
            <v>M417</v>
          </cell>
          <cell r="C356" t="str">
            <v>Suporte ecol. Sinaliz. Quadrado 8cm</v>
          </cell>
          <cell r="D356" t="str">
            <v>m</v>
          </cell>
          <cell r="E356">
            <v>47</v>
          </cell>
          <cell r="F356" t="str">
            <v>m</v>
          </cell>
          <cell r="G356">
            <v>47</v>
          </cell>
        </row>
        <row r="357">
          <cell r="A357">
            <v>445</v>
          </cell>
          <cell r="B357" t="str">
            <v>M418</v>
          </cell>
          <cell r="C357" t="str">
            <v>Suporte ecol. Sinaliz. D=6,50cm</v>
          </cell>
          <cell r="D357" t="str">
            <v>m</v>
          </cell>
          <cell r="E357">
            <v>46</v>
          </cell>
          <cell r="F357" t="str">
            <v>m</v>
          </cell>
          <cell r="G357">
            <v>46</v>
          </cell>
        </row>
        <row r="358">
          <cell r="A358">
            <v>446</v>
          </cell>
          <cell r="B358" t="str">
            <v>M501</v>
          </cell>
          <cell r="C358" t="str">
            <v>Dinamite a 60% (gelatina especial)</v>
          </cell>
          <cell r="D358" t="str">
            <v>kg</v>
          </cell>
          <cell r="E358">
            <v>6.3</v>
          </cell>
          <cell r="F358" t="str">
            <v>kg</v>
          </cell>
          <cell r="G358">
            <v>6.3</v>
          </cell>
        </row>
        <row r="359">
          <cell r="A359">
            <v>447</v>
          </cell>
          <cell r="B359" t="str">
            <v>M503</v>
          </cell>
          <cell r="C359" t="str">
            <v>Espoleta comum n. 8</v>
          </cell>
          <cell r="D359" t="str">
            <v>un</v>
          </cell>
          <cell r="E359">
            <v>1</v>
          </cell>
          <cell r="F359" t="str">
            <v>un</v>
          </cell>
          <cell r="G359">
            <v>1</v>
          </cell>
        </row>
        <row r="360">
          <cell r="A360">
            <v>448</v>
          </cell>
          <cell r="B360" t="str">
            <v>M505</v>
          </cell>
          <cell r="C360" t="str">
            <v>Cordel detonante NP 10</v>
          </cell>
          <cell r="D360" t="str">
            <v>m</v>
          </cell>
          <cell r="E360">
            <v>0.65</v>
          </cell>
          <cell r="F360" t="str">
            <v>m</v>
          </cell>
          <cell r="G360">
            <v>0.65</v>
          </cell>
        </row>
        <row r="361">
          <cell r="A361">
            <v>449</v>
          </cell>
          <cell r="B361" t="str">
            <v>M507</v>
          </cell>
          <cell r="C361" t="str">
            <v>Retardador de cordel</v>
          </cell>
          <cell r="D361" t="str">
            <v>un</v>
          </cell>
          <cell r="E361">
            <v>10</v>
          </cell>
          <cell r="F361" t="str">
            <v>un</v>
          </cell>
          <cell r="G361">
            <v>10</v>
          </cell>
        </row>
        <row r="362">
          <cell r="A362">
            <v>450</v>
          </cell>
          <cell r="B362" t="str">
            <v>M508</v>
          </cell>
          <cell r="C362" t="str">
            <v>Estopim</v>
          </cell>
          <cell r="D362" t="str">
            <v>m</v>
          </cell>
          <cell r="E362">
            <v>1</v>
          </cell>
          <cell r="F362" t="str">
            <v>m</v>
          </cell>
          <cell r="G362">
            <v>1</v>
          </cell>
        </row>
        <row r="363">
          <cell r="A363">
            <v>451</v>
          </cell>
          <cell r="B363" t="str">
            <v>M600</v>
          </cell>
          <cell r="C363" t="str">
            <v>Tinta refletiva alquidica p/ 1 ano</v>
          </cell>
          <cell r="D363" t="str">
            <v>ba</v>
          </cell>
          <cell r="E363">
            <v>253.26</v>
          </cell>
          <cell r="F363" t="str">
            <v>l</v>
          </cell>
          <cell r="G363">
            <v>14.07</v>
          </cell>
        </row>
        <row r="364">
          <cell r="A364">
            <v>452</v>
          </cell>
          <cell r="B364" t="str">
            <v>M601</v>
          </cell>
          <cell r="C364" t="str">
            <v>Tinta refletiva acrílica p/ 2 anos</v>
          </cell>
          <cell r="D364" t="str">
            <v>ba</v>
          </cell>
          <cell r="E364">
            <v>231</v>
          </cell>
          <cell r="F364" t="str">
            <v>l</v>
          </cell>
          <cell r="G364">
            <v>12.833299999999999</v>
          </cell>
        </row>
        <row r="365">
          <cell r="A365">
            <v>453</v>
          </cell>
          <cell r="B365" t="str">
            <v>M602</v>
          </cell>
          <cell r="C365" t="str">
            <v>Adubo NPK (4.14.8)</v>
          </cell>
          <cell r="D365" t="str">
            <v>kg</v>
          </cell>
          <cell r="E365">
            <v>1.18</v>
          </cell>
          <cell r="F365" t="str">
            <v>kg</v>
          </cell>
          <cell r="G365">
            <v>1.18</v>
          </cell>
        </row>
        <row r="366">
          <cell r="A366">
            <v>454</v>
          </cell>
          <cell r="B366" t="str">
            <v>M603</v>
          </cell>
          <cell r="C366" t="str">
            <v>Inseticida</v>
          </cell>
          <cell r="D366" t="str">
            <v>l</v>
          </cell>
          <cell r="E366">
            <v>11.28</v>
          </cell>
          <cell r="F366" t="str">
            <v>l</v>
          </cell>
          <cell r="G366">
            <v>11.28</v>
          </cell>
        </row>
        <row r="367">
          <cell r="A367">
            <v>455</v>
          </cell>
          <cell r="B367" t="str">
            <v>M604</v>
          </cell>
          <cell r="C367" t="str">
            <v>Aditivo plastiment BV-40</v>
          </cell>
          <cell r="D367" t="str">
            <v>tb</v>
          </cell>
          <cell r="E367">
            <v>383.88</v>
          </cell>
          <cell r="F367" t="str">
            <v>kg</v>
          </cell>
          <cell r="G367">
            <v>1.9194</v>
          </cell>
        </row>
        <row r="368">
          <cell r="A368">
            <v>456</v>
          </cell>
          <cell r="B368" t="str">
            <v>M605</v>
          </cell>
          <cell r="C368" t="str">
            <v>Cola para tubo PVC</v>
          </cell>
          <cell r="D368" t="str">
            <v>tb</v>
          </cell>
          <cell r="E368">
            <v>2.2999999999999998</v>
          </cell>
          <cell r="F368" t="str">
            <v>gr</v>
          </cell>
          <cell r="G368">
            <v>3.0700000000000002E-2</v>
          </cell>
        </row>
        <row r="369">
          <cell r="A369">
            <v>457</v>
          </cell>
          <cell r="B369" t="str">
            <v>M606</v>
          </cell>
          <cell r="C369" t="str">
            <v>Tinta anti-corrosiva</v>
          </cell>
          <cell r="D369" t="str">
            <v>ba</v>
          </cell>
          <cell r="E369">
            <v>209.88</v>
          </cell>
          <cell r="F369" t="str">
            <v>l</v>
          </cell>
          <cell r="G369">
            <v>11.66</v>
          </cell>
        </row>
        <row r="370">
          <cell r="A370">
            <v>458</v>
          </cell>
          <cell r="B370" t="str">
            <v>M607</v>
          </cell>
          <cell r="C370" t="str">
            <v>ÓLEO DE LINHAÇA</v>
          </cell>
          <cell r="D370" t="str">
            <v>tam</v>
          </cell>
          <cell r="E370">
            <v>970</v>
          </cell>
          <cell r="F370" t="str">
            <v>l</v>
          </cell>
          <cell r="G370">
            <v>4.8499999999999996</v>
          </cell>
        </row>
        <row r="371">
          <cell r="A371">
            <v>459</v>
          </cell>
          <cell r="B371" t="str">
            <v>M608</v>
          </cell>
          <cell r="C371" t="str">
            <v>Detergente</v>
          </cell>
          <cell r="D371" t="str">
            <v>ba</v>
          </cell>
          <cell r="E371">
            <v>36</v>
          </cell>
          <cell r="F371" t="str">
            <v>l</v>
          </cell>
          <cell r="G371">
            <v>2</v>
          </cell>
        </row>
        <row r="372">
          <cell r="A372">
            <v>460</v>
          </cell>
          <cell r="B372" t="str">
            <v>M609</v>
          </cell>
          <cell r="C372" t="str">
            <v>Tinta esmalte sintético semi-fosco</v>
          </cell>
          <cell r="D372" t="str">
            <v>ba</v>
          </cell>
          <cell r="E372">
            <v>209.66</v>
          </cell>
          <cell r="F372" t="str">
            <v>l</v>
          </cell>
          <cell r="G372">
            <v>11.6478</v>
          </cell>
        </row>
        <row r="373">
          <cell r="A373">
            <v>461</v>
          </cell>
          <cell r="B373" t="str">
            <v>M628</v>
          </cell>
          <cell r="C373" t="str">
            <v>Brita Comercial</v>
          </cell>
          <cell r="D373" t="str">
            <v>m3</v>
          </cell>
          <cell r="E373">
            <v>78</v>
          </cell>
          <cell r="F373" t="str">
            <v>m3</v>
          </cell>
          <cell r="G373">
            <v>78</v>
          </cell>
        </row>
        <row r="374">
          <cell r="A374">
            <v>462</v>
          </cell>
          <cell r="B374" t="str">
            <v>M611</v>
          </cell>
          <cell r="C374" t="str">
            <v>Redutor tipo 2002 prim. qualidade</v>
          </cell>
          <cell r="D374" t="str">
            <v>ba</v>
          </cell>
          <cell r="E374">
            <v>210.33</v>
          </cell>
          <cell r="F374" t="str">
            <v>l</v>
          </cell>
          <cell r="G374">
            <v>11.685</v>
          </cell>
        </row>
        <row r="375">
          <cell r="A375">
            <v>463</v>
          </cell>
          <cell r="B375" t="str">
            <v>M612</v>
          </cell>
          <cell r="C375" t="str">
            <v>Lixa para ferro n. 100</v>
          </cell>
          <cell r="D375" t="str">
            <v>un</v>
          </cell>
          <cell r="E375">
            <v>1.92</v>
          </cell>
          <cell r="F375" t="str">
            <v>un</v>
          </cell>
          <cell r="G375">
            <v>1.92</v>
          </cell>
        </row>
        <row r="376">
          <cell r="A376">
            <v>464</v>
          </cell>
          <cell r="B376" t="str">
            <v>M613</v>
          </cell>
          <cell r="C376" t="str">
            <v>Tinta a base de resina alquidica</v>
          </cell>
          <cell r="D376" t="str">
            <v>ba</v>
          </cell>
          <cell r="E376">
            <v>200.34</v>
          </cell>
          <cell r="F376" t="str">
            <v>l</v>
          </cell>
          <cell r="G376">
            <v>11.13</v>
          </cell>
        </row>
        <row r="377">
          <cell r="A377">
            <v>465</v>
          </cell>
          <cell r="B377" t="str">
            <v>M514</v>
          </cell>
          <cell r="C377" t="str">
            <v>Tinta a base de acrilica emul. Agua</v>
          </cell>
          <cell r="D377" t="str">
            <v>ba</v>
          </cell>
          <cell r="E377">
            <v>302</v>
          </cell>
          <cell r="F377" t="str">
            <v>l</v>
          </cell>
          <cell r="G377">
            <v>16.777799999999999</v>
          </cell>
        </row>
        <row r="378">
          <cell r="A378">
            <v>466</v>
          </cell>
          <cell r="B378" t="str">
            <v>M615</v>
          </cell>
          <cell r="C378" t="str">
            <v>Microesferas PRE-MIX</v>
          </cell>
          <cell r="D378" t="str">
            <v>kg</v>
          </cell>
          <cell r="E378">
            <v>2.5</v>
          </cell>
          <cell r="F378" t="str">
            <v>kg</v>
          </cell>
          <cell r="G378">
            <v>2.5</v>
          </cell>
        </row>
        <row r="379">
          <cell r="A379">
            <v>467</v>
          </cell>
          <cell r="B379" t="str">
            <v>M616</v>
          </cell>
          <cell r="C379" t="str">
            <v>Microesferas DROP-ON</v>
          </cell>
          <cell r="D379" t="str">
            <v>kg</v>
          </cell>
          <cell r="E379">
            <v>2.5</v>
          </cell>
          <cell r="F379" t="str">
            <v>kg</v>
          </cell>
          <cell r="G379">
            <v>2.5</v>
          </cell>
        </row>
        <row r="380">
          <cell r="A380">
            <v>468</v>
          </cell>
          <cell r="B380" t="str">
            <v>M617</v>
          </cell>
          <cell r="C380" t="str">
            <v>Massa termoplástica para extrusão</v>
          </cell>
          <cell r="D380" t="str">
            <v>sc</v>
          </cell>
          <cell r="E380">
            <v>155</v>
          </cell>
          <cell r="F380" t="str">
            <v>kg</v>
          </cell>
          <cell r="G380">
            <v>6.2</v>
          </cell>
        </row>
        <row r="381">
          <cell r="A381">
            <v>469</v>
          </cell>
          <cell r="B381" t="str">
            <v>M618</v>
          </cell>
          <cell r="C381" t="str">
            <v>Massa termoplástica para aspersão</v>
          </cell>
          <cell r="D381" t="str">
            <v>sc</v>
          </cell>
          <cell r="E381">
            <v>155</v>
          </cell>
          <cell r="F381" t="str">
            <v>kg</v>
          </cell>
          <cell r="G381">
            <v>6.2</v>
          </cell>
        </row>
        <row r="382">
          <cell r="A382">
            <v>470</v>
          </cell>
          <cell r="B382" t="str">
            <v>M619</v>
          </cell>
          <cell r="C382" t="str">
            <v>Cola poliester</v>
          </cell>
          <cell r="D382" t="str">
            <v>kg</v>
          </cell>
          <cell r="E382">
            <v>9</v>
          </cell>
          <cell r="F382" t="str">
            <v>kg</v>
          </cell>
          <cell r="G382">
            <v>9</v>
          </cell>
        </row>
        <row r="383">
          <cell r="A383">
            <v>471</v>
          </cell>
          <cell r="B383" t="str">
            <v>M620</v>
          </cell>
          <cell r="C383" t="str">
            <v>Protetor de cura do concreto</v>
          </cell>
          <cell r="D383" t="str">
            <v>tam</v>
          </cell>
          <cell r="E383">
            <v>625.82000000000005</v>
          </cell>
          <cell r="F383" t="str">
            <v>kg</v>
          </cell>
          <cell r="G383">
            <v>3.4767999999999999</v>
          </cell>
        </row>
        <row r="384">
          <cell r="A384">
            <v>472</v>
          </cell>
          <cell r="B384" t="str">
            <v>M621</v>
          </cell>
          <cell r="C384" t="str">
            <v>Desmoldante</v>
          </cell>
          <cell r="D384" t="str">
            <v>tam</v>
          </cell>
          <cell r="E384">
            <v>845.5</v>
          </cell>
          <cell r="F384" t="str">
            <v>l</v>
          </cell>
          <cell r="G384">
            <v>4.2275</v>
          </cell>
        </row>
        <row r="385">
          <cell r="A385">
            <v>473</v>
          </cell>
          <cell r="B385" t="str">
            <v>M622</v>
          </cell>
          <cell r="C385" t="str">
            <v>Interplast N</v>
          </cell>
          <cell r="D385" t="str">
            <v>sc</v>
          </cell>
          <cell r="E385">
            <v>99.12</v>
          </cell>
          <cell r="F385" t="str">
            <v>kg</v>
          </cell>
          <cell r="G385">
            <v>4.9560000000000004</v>
          </cell>
        </row>
        <row r="386">
          <cell r="A386">
            <v>474</v>
          </cell>
          <cell r="B386" t="str">
            <v>M623</v>
          </cell>
          <cell r="C386" t="str">
            <v>Gás propano</v>
          </cell>
          <cell r="D386" t="str">
            <v>kg</v>
          </cell>
          <cell r="E386">
            <v>3.4</v>
          </cell>
          <cell r="F386" t="str">
            <v>kg</v>
          </cell>
          <cell r="G386">
            <v>3.4</v>
          </cell>
        </row>
        <row r="387">
          <cell r="A387">
            <v>475</v>
          </cell>
          <cell r="B387" t="str">
            <v>M624</v>
          </cell>
          <cell r="C387" t="str">
            <v>Tinta para pré-marcação</v>
          </cell>
          <cell r="D387" t="str">
            <v>ba</v>
          </cell>
          <cell r="E387">
            <v>219.78</v>
          </cell>
          <cell r="F387" t="str">
            <v>l</v>
          </cell>
          <cell r="G387">
            <v>12.21</v>
          </cell>
        </row>
        <row r="388">
          <cell r="A388">
            <v>476</v>
          </cell>
          <cell r="B388" t="str">
            <v>M625</v>
          </cell>
          <cell r="C388" t="str">
            <v>Acetileno</v>
          </cell>
          <cell r="D388" t="str">
            <v>kg</v>
          </cell>
          <cell r="E388">
            <v>22</v>
          </cell>
          <cell r="F388" t="str">
            <v>kg</v>
          </cell>
          <cell r="G388">
            <v>22</v>
          </cell>
        </row>
        <row r="389">
          <cell r="A389">
            <v>477</v>
          </cell>
          <cell r="B389" t="str">
            <v>M627</v>
          </cell>
          <cell r="C389" t="str">
            <v>Areia Comercial</v>
          </cell>
          <cell r="D389" t="str">
            <v>m3</v>
          </cell>
          <cell r="E389">
            <v>78</v>
          </cell>
          <cell r="F389" t="str">
            <v>m3</v>
          </cell>
          <cell r="G389">
            <v>78</v>
          </cell>
        </row>
        <row r="390">
          <cell r="A390">
            <v>478</v>
          </cell>
          <cell r="B390" t="str">
            <v>M630</v>
          </cell>
          <cell r="C390" t="str">
            <v>Termoplastico pre-formado</v>
          </cell>
          <cell r="D390" t="str">
            <v>m2</v>
          </cell>
          <cell r="E390">
            <v>69.5</v>
          </cell>
          <cell r="F390" t="str">
            <v>m2</v>
          </cell>
          <cell r="G390">
            <v>69.5</v>
          </cell>
        </row>
        <row r="391">
          <cell r="A391">
            <v>479</v>
          </cell>
          <cell r="B391" t="str">
            <v>M700</v>
          </cell>
          <cell r="C391" t="str">
            <v>Tijolo comum maciço (5,5x9x19) cm</v>
          </cell>
          <cell r="D391" t="str">
            <v>mlh</v>
          </cell>
          <cell r="E391">
            <v>400</v>
          </cell>
          <cell r="F391" t="str">
            <v>un</v>
          </cell>
          <cell r="G391">
            <v>0.4</v>
          </cell>
        </row>
        <row r="392">
          <cell r="A392">
            <v>480</v>
          </cell>
          <cell r="B392" t="str">
            <v>M702</v>
          </cell>
          <cell r="C392" t="str">
            <v>Cal hidratada</v>
          </cell>
          <cell r="D392" t="str">
            <v>sc</v>
          </cell>
          <cell r="E392">
            <v>9.14</v>
          </cell>
          <cell r="F392" t="str">
            <v>kg</v>
          </cell>
          <cell r="G392">
            <v>0.45700000000000002</v>
          </cell>
        </row>
        <row r="393">
          <cell r="A393">
            <v>481</v>
          </cell>
          <cell r="B393" t="str">
            <v>M703</v>
          </cell>
          <cell r="C393" t="str">
            <v>Tijolo 20 x 30 cm</v>
          </cell>
          <cell r="D393" t="str">
            <v>mlh</v>
          </cell>
          <cell r="E393">
            <v>420</v>
          </cell>
          <cell r="F393" t="str">
            <v>un</v>
          </cell>
          <cell r="G393">
            <v>0.42</v>
          </cell>
        </row>
        <row r="394">
          <cell r="A394">
            <v>482</v>
          </cell>
          <cell r="B394" t="str">
            <v>M704</v>
          </cell>
          <cell r="C394" t="str">
            <v xml:space="preserve">Areia lavada </v>
          </cell>
          <cell r="D394" t="str">
            <v>m3</v>
          </cell>
          <cell r="E394">
            <v>78</v>
          </cell>
          <cell r="F394" t="str">
            <v>m3</v>
          </cell>
          <cell r="G394">
            <v>78</v>
          </cell>
        </row>
        <row r="395">
          <cell r="A395">
            <v>483</v>
          </cell>
          <cell r="B395" t="str">
            <v>M705</v>
          </cell>
          <cell r="C395" t="str">
            <v>Pó de pedra</v>
          </cell>
          <cell r="D395" t="str">
            <v>m3</v>
          </cell>
          <cell r="E395">
            <v>68</v>
          </cell>
          <cell r="F395" t="str">
            <v>m3</v>
          </cell>
          <cell r="G395">
            <v>68</v>
          </cell>
        </row>
        <row r="396">
          <cell r="A396">
            <v>484</v>
          </cell>
          <cell r="B396" t="str">
            <v>M709</v>
          </cell>
          <cell r="C396" t="str">
            <v>Brita corrida</v>
          </cell>
          <cell r="D396" t="str">
            <v>m3</v>
          </cell>
          <cell r="E396">
            <v>112</v>
          </cell>
          <cell r="F396" t="str">
            <v>m3</v>
          </cell>
          <cell r="G396">
            <v>112</v>
          </cell>
        </row>
        <row r="397">
          <cell r="A397">
            <v>485</v>
          </cell>
          <cell r="B397" t="str">
            <v>M710</v>
          </cell>
          <cell r="C397" t="str">
            <v xml:space="preserve">Pedra de Mão </v>
          </cell>
          <cell r="D397" t="str">
            <v>m3</v>
          </cell>
          <cell r="E397">
            <v>102</v>
          </cell>
          <cell r="F397" t="str">
            <v>m3</v>
          </cell>
          <cell r="G397">
            <v>102</v>
          </cell>
        </row>
        <row r="398">
          <cell r="A398">
            <v>486</v>
          </cell>
          <cell r="B398" t="str">
            <v>M715</v>
          </cell>
          <cell r="C398" t="str">
            <v>Pó calcário dolomitico</v>
          </cell>
          <cell r="D398" t="str">
            <v>kg</v>
          </cell>
          <cell r="E398">
            <v>7.0000000000000007E-2</v>
          </cell>
          <cell r="F398" t="str">
            <v>kg</v>
          </cell>
          <cell r="G398">
            <v>7.0000000000000007E-2</v>
          </cell>
        </row>
        <row r="399">
          <cell r="A399">
            <v>487</v>
          </cell>
          <cell r="B399" t="str">
            <v>M801</v>
          </cell>
          <cell r="C399" t="str">
            <v>Mourão de concreto curvo p/ cerca</v>
          </cell>
          <cell r="D399" t="str">
            <v>un</v>
          </cell>
          <cell r="E399">
            <v>23.5</v>
          </cell>
          <cell r="F399" t="str">
            <v>un</v>
          </cell>
          <cell r="G399">
            <v>23.5</v>
          </cell>
        </row>
        <row r="400">
          <cell r="A400">
            <v>488</v>
          </cell>
          <cell r="B400" t="str">
            <v>M802</v>
          </cell>
          <cell r="C400" t="str">
            <v>Mourão de concreto reto p/ cerca</v>
          </cell>
          <cell r="D400" t="str">
            <v>un</v>
          </cell>
          <cell r="E400">
            <v>18</v>
          </cell>
          <cell r="F400" t="str">
            <v>un</v>
          </cell>
          <cell r="G400">
            <v>18</v>
          </cell>
        </row>
        <row r="401">
          <cell r="A401">
            <v>489</v>
          </cell>
          <cell r="B401" t="str">
            <v>M803</v>
          </cell>
          <cell r="C401" t="str">
            <v>Poste esticador</v>
          </cell>
          <cell r="D401" t="str">
            <v>un</v>
          </cell>
          <cell r="E401">
            <v>24</v>
          </cell>
          <cell r="F401" t="str">
            <v>un</v>
          </cell>
          <cell r="G401">
            <v>24</v>
          </cell>
        </row>
        <row r="402">
          <cell r="A402">
            <v>490</v>
          </cell>
          <cell r="B402" t="str">
            <v>M901</v>
          </cell>
          <cell r="C402" t="str">
            <v>Aparelho de apoio neoprene fretado</v>
          </cell>
          <cell r="D402" t="str">
            <v>dm3</v>
          </cell>
          <cell r="E402">
            <v>77.400000000000006</v>
          </cell>
          <cell r="F402" t="str">
            <v>dm3</v>
          </cell>
          <cell r="G402">
            <v>77.400000000000006</v>
          </cell>
        </row>
        <row r="403">
          <cell r="A403">
            <v>491</v>
          </cell>
          <cell r="B403" t="str">
            <v>M902</v>
          </cell>
          <cell r="C403" t="str">
            <v>Tubo de PVC D= 75 mm</v>
          </cell>
          <cell r="D403" t="str">
            <v>vr</v>
          </cell>
          <cell r="E403">
            <v>30.8</v>
          </cell>
          <cell r="F403" t="str">
            <v>m</v>
          </cell>
          <cell r="G403">
            <v>5.1333000000000002</v>
          </cell>
        </row>
        <row r="404">
          <cell r="A404">
            <v>492</v>
          </cell>
          <cell r="B404" t="str">
            <v>M903</v>
          </cell>
          <cell r="C404" t="str">
            <v>Geotextil tecido não agulhado TRI200</v>
          </cell>
          <cell r="D404" t="str">
            <v>m2</v>
          </cell>
          <cell r="E404">
            <v>3.85</v>
          </cell>
          <cell r="F404" t="str">
            <v>m2</v>
          </cell>
          <cell r="G404">
            <v>3.85</v>
          </cell>
        </row>
        <row r="405">
          <cell r="A405">
            <v>493</v>
          </cell>
          <cell r="B405" t="str">
            <v>M904</v>
          </cell>
          <cell r="C405" t="str">
            <v>Geotextil tecido não agulhado TRI300</v>
          </cell>
          <cell r="D405" t="str">
            <v>m2</v>
          </cell>
          <cell r="E405">
            <v>5.78</v>
          </cell>
          <cell r="F405" t="str">
            <v>m2</v>
          </cell>
          <cell r="G405">
            <v>5.78</v>
          </cell>
        </row>
        <row r="406">
          <cell r="A406">
            <v>494</v>
          </cell>
          <cell r="B406" t="str">
            <v>M905</v>
          </cell>
          <cell r="C406" t="str">
            <v xml:space="preserve">Filler </v>
          </cell>
          <cell r="D406" t="str">
            <v>kg</v>
          </cell>
          <cell r="E406">
            <v>5.3999999999999999E-2</v>
          </cell>
          <cell r="F406" t="str">
            <v>kg</v>
          </cell>
          <cell r="G406">
            <v>5.3999999999999999E-2</v>
          </cell>
        </row>
        <row r="407">
          <cell r="A407">
            <v>495</v>
          </cell>
          <cell r="B407" t="str">
            <v>M906</v>
          </cell>
          <cell r="C407" t="str">
            <v>Sementes p/ hidrossemeadura</v>
          </cell>
          <cell r="D407" t="str">
            <v>kg</v>
          </cell>
          <cell r="E407">
            <v>7.2</v>
          </cell>
          <cell r="F407" t="str">
            <v>kg</v>
          </cell>
          <cell r="G407">
            <v>7.2</v>
          </cell>
        </row>
        <row r="408">
          <cell r="A408">
            <v>496</v>
          </cell>
          <cell r="B408" t="str">
            <v>M907</v>
          </cell>
          <cell r="C408" t="str">
            <v>Adubo orgânico</v>
          </cell>
          <cell r="D408" t="str">
            <v>t</v>
          </cell>
          <cell r="E408">
            <v>250</v>
          </cell>
          <cell r="F408" t="str">
            <v>kg</v>
          </cell>
          <cell r="G408">
            <v>0.25</v>
          </cell>
        </row>
        <row r="409">
          <cell r="A409">
            <v>497</v>
          </cell>
          <cell r="B409" t="str">
            <v>M908</v>
          </cell>
          <cell r="C409" t="str">
            <v>Eletrodo p/ solda eletr. OK 4600</v>
          </cell>
          <cell r="D409" t="str">
            <v>kg</v>
          </cell>
          <cell r="E409">
            <v>20.100000000000001</v>
          </cell>
          <cell r="F409" t="str">
            <v>kg</v>
          </cell>
          <cell r="G409">
            <v>20.100000000000001</v>
          </cell>
        </row>
        <row r="410">
          <cell r="A410">
            <v>498</v>
          </cell>
          <cell r="B410" t="str">
            <v>M909</v>
          </cell>
          <cell r="C410" t="str">
            <v>Tubo de PVC perfurado D=50 mm</v>
          </cell>
          <cell r="D410" t="str">
            <v>vr</v>
          </cell>
          <cell r="E410">
            <v>38</v>
          </cell>
          <cell r="F410" t="str">
            <v>m</v>
          </cell>
          <cell r="G410">
            <v>6.3333000000000004</v>
          </cell>
        </row>
        <row r="411">
          <cell r="A411">
            <v>499</v>
          </cell>
          <cell r="B411" t="str">
            <v>M910</v>
          </cell>
          <cell r="C411" t="str">
            <v>Tubo de PVC rigido D=50 mm</v>
          </cell>
          <cell r="D411" t="str">
            <v>vr</v>
          </cell>
          <cell r="E411">
            <v>41.9</v>
          </cell>
          <cell r="F411" t="str">
            <v>m</v>
          </cell>
          <cell r="G411">
            <v>6.9832999999999998</v>
          </cell>
        </row>
        <row r="412">
          <cell r="A412">
            <v>500</v>
          </cell>
          <cell r="B412" t="str">
            <v>M911</v>
          </cell>
          <cell r="C412" t="str">
            <v>Tubo Kananet  D= 230 mm</v>
          </cell>
          <cell r="D412" t="str">
            <v>m</v>
          </cell>
          <cell r="E412">
            <v>7.23</v>
          </cell>
          <cell r="F412" t="str">
            <v>m</v>
          </cell>
          <cell r="G412">
            <v>7.23</v>
          </cell>
        </row>
        <row r="413">
          <cell r="A413">
            <v>501</v>
          </cell>
          <cell r="B413" t="str">
            <v>M920</v>
          </cell>
          <cell r="C413" t="str">
            <v>Meio tubo de concreto D=40 cm</v>
          </cell>
          <cell r="D413" t="str">
            <v>m</v>
          </cell>
          <cell r="E413">
            <v>27.3</v>
          </cell>
          <cell r="F413" t="str">
            <v>m</v>
          </cell>
          <cell r="G413">
            <v>27.3</v>
          </cell>
        </row>
        <row r="414">
          <cell r="A414">
            <v>502</v>
          </cell>
          <cell r="B414" t="str">
            <v>M922</v>
          </cell>
          <cell r="C414" t="str">
            <v>Gabião caixa 1x1x1 m galvanizado</v>
          </cell>
          <cell r="D414" t="str">
            <v>un</v>
          </cell>
          <cell r="E414">
            <v>215.88</v>
          </cell>
          <cell r="F414" t="str">
            <v>un</v>
          </cell>
          <cell r="G414">
            <v>215.88</v>
          </cell>
        </row>
        <row r="415">
          <cell r="A415">
            <v>503</v>
          </cell>
          <cell r="B415" t="str">
            <v>M924</v>
          </cell>
          <cell r="C415" t="str">
            <v>Gabião caixa h = 0,50 m x l = 1,00 m x c = 2,00 m ZN/AL+PVC</v>
          </cell>
          <cell r="D415" t="str">
            <v>un</v>
          </cell>
          <cell r="E415">
            <v>185.64</v>
          </cell>
          <cell r="F415" t="str">
            <v>un</v>
          </cell>
          <cell r="G415">
            <v>185.64</v>
          </cell>
        </row>
        <row r="416">
          <cell r="A416">
            <v>504</v>
          </cell>
          <cell r="B416" t="str">
            <v>M925</v>
          </cell>
          <cell r="C416" t="str">
            <v>Gabião manta h = 0,17 m x l = 1,00 m x c = 1,00 m ZN/AL+PVC</v>
          </cell>
          <cell r="D416" t="str">
            <v>un</v>
          </cell>
          <cell r="E416">
            <v>162.30000000000001</v>
          </cell>
          <cell r="F416" t="str">
            <v>un</v>
          </cell>
          <cell r="G416">
            <v>162.30000000000001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ADOS"/>
      <sheetName val="NOVO"/>
      <sheetName val="BDI"/>
      <sheetName val="ORÇAMENTO"/>
      <sheetName val="CÁLCULO"/>
      <sheetName val="Planilha1"/>
      <sheetName val="EVENTOS"/>
      <sheetName val="CRONO"/>
      <sheetName val="CRONOPLE"/>
      <sheetName val="PLE"/>
      <sheetName val="QCI"/>
      <sheetName val="BM"/>
      <sheetName val="RRE"/>
      <sheetName val="OFÍCIO"/>
      <sheetName val="ADM LOCAL"/>
      <sheetName val=" DADOS DA OBRA"/>
      <sheetName val="SERVIÇOS PRELIMINARES"/>
      <sheetName val="TERRA PLANAGEM"/>
      <sheetName val="REV. PRIMARIO"/>
      <sheetName val="PAV."/>
      <sheetName val="MOBILIZAÇAO"/>
      <sheetName val="SINALIZAÇÃO"/>
      <sheetName val="CALÇADA"/>
    </sheetNames>
    <sheetDataSet>
      <sheetData sheetId="0" refreshError="1">
        <row r="3">
          <cell r="O3">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NO FISI FINAN GLEBA"/>
      <sheetName val="CRONOGRAMA DE DESEMBOLSO"/>
      <sheetName val="RESUMO"/>
      <sheetName val="ORÇAMENTO GLEBA"/>
      <sheetName val="MEMÓRIA ORÇAMENTO"/>
      <sheetName val="COMPOSIÇÕES PREÇOS"/>
    </sheetNames>
    <sheetDataSet>
      <sheetData sheetId="0" refreshError="1"/>
      <sheetData sheetId="1" refreshError="1"/>
      <sheetData sheetId="2"/>
      <sheetData sheetId="3" refreshError="1"/>
      <sheetData sheetId="4" refreshError="1"/>
      <sheetData sheetId="5"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
      <sheetName val="MEM. CALCULO"/>
      <sheetName val="Plan1"/>
      <sheetName val="CPU"/>
      <sheetName val="B.D.I"/>
      <sheetName val="CFF"/>
      <sheetName val="Sheet1"/>
    </sheetNames>
    <sheetDataSet>
      <sheetData sheetId="0">
        <row r="7">
          <cell r="J7">
            <v>0.2881986483454233</v>
          </cell>
        </row>
      </sheetData>
      <sheetData sheetId="1"/>
      <sheetData sheetId="2"/>
      <sheetData sheetId="3"/>
      <sheetData sheetId="4"/>
      <sheetData sheetId="5"/>
      <sheetData sheetId="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
      <sheetName val="MEM. CALCULO"/>
      <sheetName val="CRONOGRAMA"/>
      <sheetName val="CPU"/>
      <sheetName val="BDI "/>
      <sheetName val="Sheet1"/>
    </sheetNames>
    <sheetDataSet>
      <sheetData sheetId="0">
        <row r="12">
          <cell r="A12" t="str">
            <v>1.</v>
          </cell>
        </row>
      </sheetData>
      <sheetData sheetId="1"/>
      <sheetData sheetId="2"/>
      <sheetData sheetId="3"/>
      <sheetData sheetId="4"/>
      <sheetData sheetId="5"/>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outlinePr summaryBelow="0"/>
    <pageSetUpPr fitToPage="1"/>
  </sheetPr>
  <dimension ref="A1:V131"/>
  <sheetViews>
    <sheetView showGridLines="0" tabSelected="1" view="pageBreakPreview" zoomScale="55" zoomScaleSheetLayoutView="55" workbookViewId="0">
      <selection activeCell="Q10" sqref="Q10"/>
    </sheetView>
  </sheetViews>
  <sheetFormatPr defaultColWidth="9.140625" defaultRowHeight="18" outlineLevelRow="2" x14ac:dyDescent="0.2"/>
  <cols>
    <col min="1" max="1" width="13.85546875" style="14" customWidth="1"/>
    <col min="2" max="2" width="17.85546875" style="46" customWidth="1"/>
    <col min="3" max="3" width="18" style="151" customWidth="1"/>
    <col min="4" max="4" width="101.140625" style="49" customWidth="1"/>
    <col min="5" max="5" width="11.42578125" style="15" customWidth="1"/>
    <col min="6" max="6" width="25.5703125" style="16" customWidth="1"/>
    <col min="7" max="7" width="24.5703125" style="17" customWidth="1"/>
    <col min="8" max="8" width="23.5703125" style="18" customWidth="1"/>
    <col min="9" max="9" width="18.7109375" style="19" customWidth="1"/>
    <col min="10" max="10" width="23.5703125" style="19" customWidth="1"/>
    <col min="11" max="11" width="33.7109375" style="20" bestFit="1" customWidth="1"/>
    <col min="12" max="12" width="37.7109375" style="19" customWidth="1"/>
    <col min="13" max="13" width="31.5703125" style="19" customWidth="1"/>
    <col min="14" max="14" width="25" style="19" customWidth="1"/>
    <col min="15" max="15" width="29" style="20" customWidth="1"/>
    <col min="16" max="16" width="22.42578125" style="41" customWidth="1"/>
    <col min="17" max="17" width="23.7109375" style="3" customWidth="1"/>
    <col min="18" max="18" width="18.42578125" style="3" bestFit="1" customWidth="1"/>
    <col min="19" max="66" width="9.140625" style="3"/>
    <col min="67" max="67" width="0" style="3" hidden="1" customWidth="1"/>
    <col min="68" max="68" width="15.28515625" style="3" customWidth="1"/>
    <col min="69" max="71" width="15.7109375" style="3" customWidth="1"/>
    <col min="72" max="72" width="0" style="3" hidden="1" customWidth="1"/>
    <col min="73" max="73" width="17.42578125" style="3" customWidth="1"/>
    <col min="74" max="74" width="16.5703125" style="3" customWidth="1"/>
    <col min="75" max="75" width="13.42578125" style="3" bestFit="1" customWidth="1"/>
    <col min="76" max="76" width="18.5703125" style="3" customWidth="1"/>
    <col min="77" max="77" width="14.7109375" style="3" customWidth="1"/>
    <col min="78" max="79" width="13" style="3" bestFit="1" customWidth="1"/>
    <col min="80" max="80" width="19" style="3" customWidth="1"/>
    <col min="81" max="313" width="9.140625" style="3"/>
    <col min="314" max="314" width="20.7109375" style="3" customWidth="1"/>
    <col min="315" max="315" width="17.7109375" style="3" customWidth="1"/>
    <col min="316" max="316" width="12.7109375" style="3" customWidth="1"/>
    <col min="317" max="317" width="127" style="3" customWidth="1"/>
    <col min="318" max="318" width="9.7109375" style="3" customWidth="1"/>
    <col min="319" max="320" width="17.7109375" style="3" customWidth="1"/>
    <col min="321" max="321" width="0" style="3" hidden="1" customWidth="1"/>
    <col min="322" max="322" width="21" style="3" customWidth="1"/>
    <col min="323" max="323" width="0" style="3" hidden="1" customWidth="1"/>
    <col min="324" max="324" width="15.28515625" style="3" customWidth="1"/>
    <col min="325" max="327" width="15.7109375" style="3" customWidth="1"/>
    <col min="328" max="328" width="0" style="3" hidden="1" customWidth="1"/>
    <col min="329" max="329" width="17.42578125" style="3" customWidth="1"/>
    <col min="330" max="330" width="16.5703125" style="3" customWidth="1"/>
    <col min="331" max="331" width="13.42578125" style="3" bestFit="1" customWidth="1"/>
    <col min="332" max="332" width="18.5703125" style="3" customWidth="1"/>
    <col min="333" max="333" width="14.7109375" style="3" customWidth="1"/>
    <col min="334" max="335" width="13" style="3" bestFit="1" customWidth="1"/>
    <col min="336" max="336" width="19" style="3" customWidth="1"/>
    <col min="337" max="569" width="9.140625" style="3"/>
    <col min="570" max="570" width="20.7109375" style="3" customWidth="1"/>
    <col min="571" max="571" width="17.7109375" style="3" customWidth="1"/>
    <col min="572" max="572" width="12.7109375" style="3" customWidth="1"/>
    <col min="573" max="573" width="127" style="3" customWidth="1"/>
    <col min="574" max="574" width="9.7109375" style="3" customWidth="1"/>
    <col min="575" max="576" width="17.7109375" style="3" customWidth="1"/>
    <col min="577" max="577" width="0" style="3" hidden="1" customWidth="1"/>
    <col min="578" max="578" width="21" style="3" customWidth="1"/>
    <col min="579" max="579" width="0" style="3" hidden="1" customWidth="1"/>
    <col min="580" max="580" width="15.28515625" style="3" customWidth="1"/>
    <col min="581" max="583" width="15.7109375" style="3" customWidth="1"/>
    <col min="584" max="584" width="0" style="3" hidden="1" customWidth="1"/>
    <col min="585" max="585" width="17.42578125" style="3" customWidth="1"/>
    <col min="586" max="586" width="16.5703125" style="3" customWidth="1"/>
    <col min="587" max="587" width="13.42578125" style="3" bestFit="1" customWidth="1"/>
    <col min="588" max="588" width="18.5703125" style="3" customWidth="1"/>
    <col min="589" max="589" width="14.7109375" style="3" customWidth="1"/>
    <col min="590" max="591" width="13" style="3" bestFit="1" customWidth="1"/>
    <col min="592" max="592" width="19" style="3" customWidth="1"/>
    <col min="593" max="825" width="9.140625" style="3"/>
    <col min="826" max="826" width="20.7109375" style="3" customWidth="1"/>
    <col min="827" max="827" width="17.7109375" style="3" customWidth="1"/>
    <col min="828" max="828" width="12.7109375" style="3" customWidth="1"/>
    <col min="829" max="829" width="127" style="3" customWidth="1"/>
    <col min="830" max="830" width="9.7109375" style="3" customWidth="1"/>
    <col min="831" max="832" width="17.7109375" style="3" customWidth="1"/>
    <col min="833" max="833" width="0" style="3" hidden="1" customWidth="1"/>
    <col min="834" max="834" width="21" style="3" customWidth="1"/>
    <col min="835" max="835" width="0" style="3" hidden="1" customWidth="1"/>
    <col min="836" max="836" width="15.28515625" style="3" customWidth="1"/>
    <col min="837" max="839" width="15.7109375" style="3" customWidth="1"/>
    <col min="840" max="840" width="0" style="3" hidden="1" customWidth="1"/>
    <col min="841" max="841" width="17.42578125" style="3" customWidth="1"/>
    <col min="842" max="842" width="16.5703125" style="3" customWidth="1"/>
    <col min="843" max="843" width="13.42578125" style="3" bestFit="1" customWidth="1"/>
    <col min="844" max="844" width="18.5703125" style="3" customWidth="1"/>
    <col min="845" max="845" width="14.7109375" style="3" customWidth="1"/>
    <col min="846" max="847" width="13" style="3" bestFit="1" customWidth="1"/>
    <col min="848" max="848" width="19" style="3" customWidth="1"/>
    <col min="849" max="1081" width="9.140625" style="3"/>
    <col min="1082" max="1082" width="20.7109375" style="3" customWidth="1"/>
    <col min="1083" max="1083" width="17.7109375" style="3" customWidth="1"/>
    <col min="1084" max="1084" width="12.7109375" style="3" customWidth="1"/>
    <col min="1085" max="1085" width="127" style="3" customWidth="1"/>
    <col min="1086" max="1086" width="9.7109375" style="3" customWidth="1"/>
    <col min="1087" max="1088" width="17.7109375" style="3" customWidth="1"/>
    <col min="1089" max="1089" width="0" style="3" hidden="1" customWidth="1"/>
    <col min="1090" max="1090" width="21" style="3" customWidth="1"/>
    <col min="1091" max="1091" width="0" style="3" hidden="1" customWidth="1"/>
    <col min="1092" max="1092" width="15.28515625" style="3" customWidth="1"/>
    <col min="1093" max="1095" width="15.7109375" style="3" customWidth="1"/>
    <col min="1096" max="1096" width="0" style="3" hidden="1" customWidth="1"/>
    <col min="1097" max="1097" width="17.42578125" style="3" customWidth="1"/>
    <col min="1098" max="1098" width="16.5703125" style="3" customWidth="1"/>
    <col min="1099" max="1099" width="13.42578125" style="3" bestFit="1" customWidth="1"/>
    <col min="1100" max="1100" width="18.5703125" style="3" customWidth="1"/>
    <col min="1101" max="1101" width="14.7109375" style="3" customWidth="1"/>
    <col min="1102" max="1103" width="13" style="3" bestFit="1" customWidth="1"/>
    <col min="1104" max="1104" width="19" style="3" customWidth="1"/>
    <col min="1105" max="1337" width="9.140625" style="3"/>
    <col min="1338" max="1338" width="20.7109375" style="3" customWidth="1"/>
    <col min="1339" max="1339" width="17.7109375" style="3" customWidth="1"/>
    <col min="1340" max="1340" width="12.7109375" style="3" customWidth="1"/>
    <col min="1341" max="1341" width="127" style="3" customWidth="1"/>
    <col min="1342" max="1342" width="9.7109375" style="3" customWidth="1"/>
    <col min="1343" max="1344" width="17.7109375" style="3" customWidth="1"/>
    <col min="1345" max="1345" width="0" style="3" hidden="1" customWidth="1"/>
    <col min="1346" max="1346" width="21" style="3" customWidth="1"/>
    <col min="1347" max="1347" width="0" style="3" hidden="1" customWidth="1"/>
    <col min="1348" max="1348" width="15.28515625" style="3" customWidth="1"/>
    <col min="1349" max="1351" width="15.7109375" style="3" customWidth="1"/>
    <col min="1352" max="1352" width="0" style="3" hidden="1" customWidth="1"/>
    <col min="1353" max="1353" width="17.42578125" style="3" customWidth="1"/>
    <col min="1354" max="1354" width="16.5703125" style="3" customWidth="1"/>
    <col min="1355" max="1355" width="13.42578125" style="3" bestFit="1" customWidth="1"/>
    <col min="1356" max="1356" width="18.5703125" style="3" customWidth="1"/>
    <col min="1357" max="1357" width="14.7109375" style="3" customWidth="1"/>
    <col min="1358" max="1359" width="13" style="3" bestFit="1" customWidth="1"/>
    <col min="1360" max="1360" width="19" style="3" customWidth="1"/>
    <col min="1361" max="1593" width="9.140625" style="3"/>
    <col min="1594" max="1594" width="20.7109375" style="3" customWidth="1"/>
    <col min="1595" max="1595" width="17.7109375" style="3" customWidth="1"/>
    <col min="1596" max="1596" width="12.7109375" style="3" customWidth="1"/>
    <col min="1597" max="1597" width="127" style="3" customWidth="1"/>
    <col min="1598" max="1598" width="9.7109375" style="3" customWidth="1"/>
    <col min="1599" max="1600" width="17.7109375" style="3" customWidth="1"/>
    <col min="1601" max="1601" width="0" style="3" hidden="1" customWidth="1"/>
    <col min="1602" max="1602" width="21" style="3" customWidth="1"/>
    <col min="1603" max="1603" width="0" style="3" hidden="1" customWidth="1"/>
    <col min="1604" max="1604" width="15.28515625" style="3" customWidth="1"/>
    <col min="1605" max="1607" width="15.7109375" style="3" customWidth="1"/>
    <col min="1608" max="1608" width="0" style="3" hidden="1" customWidth="1"/>
    <col min="1609" max="1609" width="17.42578125" style="3" customWidth="1"/>
    <col min="1610" max="1610" width="16.5703125" style="3" customWidth="1"/>
    <col min="1611" max="1611" width="13.42578125" style="3" bestFit="1" customWidth="1"/>
    <col min="1612" max="1612" width="18.5703125" style="3" customWidth="1"/>
    <col min="1613" max="1613" width="14.7109375" style="3" customWidth="1"/>
    <col min="1614" max="1615" width="13" style="3" bestFit="1" customWidth="1"/>
    <col min="1616" max="1616" width="19" style="3" customWidth="1"/>
    <col min="1617" max="1849" width="9.140625" style="3"/>
    <col min="1850" max="1850" width="20.7109375" style="3" customWidth="1"/>
    <col min="1851" max="1851" width="17.7109375" style="3" customWidth="1"/>
    <col min="1852" max="1852" width="12.7109375" style="3" customWidth="1"/>
    <col min="1853" max="1853" width="127" style="3" customWidth="1"/>
    <col min="1854" max="1854" width="9.7109375" style="3" customWidth="1"/>
    <col min="1855" max="1856" width="17.7109375" style="3" customWidth="1"/>
    <col min="1857" max="1857" width="0" style="3" hidden="1" customWidth="1"/>
    <col min="1858" max="1858" width="21" style="3" customWidth="1"/>
    <col min="1859" max="1859" width="0" style="3" hidden="1" customWidth="1"/>
    <col min="1860" max="1860" width="15.28515625" style="3" customWidth="1"/>
    <col min="1861" max="1863" width="15.7109375" style="3" customWidth="1"/>
    <col min="1864" max="1864" width="0" style="3" hidden="1" customWidth="1"/>
    <col min="1865" max="1865" width="17.42578125" style="3" customWidth="1"/>
    <col min="1866" max="1866" width="16.5703125" style="3" customWidth="1"/>
    <col min="1867" max="1867" width="13.42578125" style="3" bestFit="1" customWidth="1"/>
    <col min="1868" max="1868" width="18.5703125" style="3" customWidth="1"/>
    <col min="1869" max="1869" width="14.7109375" style="3" customWidth="1"/>
    <col min="1870" max="1871" width="13" style="3" bestFit="1" customWidth="1"/>
    <col min="1872" max="1872" width="19" style="3" customWidth="1"/>
    <col min="1873" max="2105" width="9.140625" style="3"/>
    <col min="2106" max="2106" width="20.7109375" style="3" customWidth="1"/>
    <col min="2107" max="2107" width="17.7109375" style="3" customWidth="1"/>
    <col min="2108" max="2108" width="12.7109375" style="3" customWidth="1"/>
    <col min="2109" max="2109" width="127" style="3" customWidth="1"/>
    <col min="2110" max="2110" width="9.7109375" style="3" customWidth="1"/>
    <col min="2111" max="2112" width="17.7109375" style="3" customWidth="1"/>
    <col min="2113" max="2113" width="0" style="3" hidden="1" customWidth="1"/>
    <col min="2114" max="2114" width="21" style="3" customWidth="1"/>
    <col min="2115" max="2115" width="0" style="3" hidden="1" customWidth="1"/>
    <col min="2116" max="2116" width="15.28515625" style="3" customWidth="1"/>
    <col min="2117" max="2119" width="15.7109375" style="3" customWidth="1"/>
    <col min="2120" max="2120" width="0" style="3" hidden="1" customWidth="1"/>
    <col min="2121" max="2121" width="17.42578125" style="3" customWidth="1"/>
    <col min="2122" max="2122" width="16.5703125" style="3" customWidth="1"/>
    <col min="2123" max="2123" width="13.42578125" style="3" bestFit="1" customWidth="1"/>
    <col min="2124" max="2124" width="18.5703125" style="3" customWidth="1"/>
    <col min="2125" max="2125" width="14.7109375" style="3" customWidth="1"/>
    <col min="2126" max="2127" width="13" style="3" bestFit="1" customWidth="1"/>
    <col min="2128" max="2128" width="19" style="3" customWidth="1"/>
    <col min="2129" max="2361" width="9.140625" style="3"/>
    <col min="2362" max="2362" width="20.7109375" style="3" customWidth="1"/>
    <col min="2363" max="2363" width="17.7109375" style="3" customWidth="1"/>
    <col min="2364" max="2364" width="12.7109375" style="3" customWidth="1"/>
    <col min="2365" max="2365" width="127" style="3" customWidth="1"/>
    <col min="2366" max="2366" width="9.7109375" style="3" customWidth="1"/>
    <col min="2367" max="2368" width="17.7109375" style="3" customWidth="1"/>
    <col min="2369" max="2369" width="0" style="3" hidden="1" customWidth="1"/>
    <col min="2370" max="2370" width="21" style="3" customWidth="1"/>
    <col min="2371" max="2371" width="0" style="3" hidden="1" customWidth="1"/>
    <col min="2372" max="2372" width="15.28515625" style="3" customWidth="1"/>
    <col min="2373" max="2375" width="15.7109375" style="3" customWidth="1"/>
    <col min="2376" max="2376" width="0" style="3" hidden="1" customWidth="1"/>
    <col min="2377" max="2377" width="17.42578125" style="3" customWidth="1"/>
    <col min="2378" max="2378" width="16.5703125" style="3" customWidth="1"/>
    <col min="2379" max="2379" width="13.42578125" style="3" bestFit="1" customWidth="1"/>
    <col min="2380" max="2380" width="18.5703125" style="3" customWidth="1"/>
    <col min="2381" max="2381" width="14.7109375" style="3" customWidth="1"/>
    <col min="2382" max="2383" width="13" style="3" bestFit="1" customWidth="1"/>
    <col min="2384" max="2384" width="19" style="3" customWidth="1"/>
    <col min="2385" max="2617" width="9.140625" style="3"/>
    <col min="2618" max="2618" width="20.7109375" style="3" customWidth="1"/>
    <col min="2619" max="2619" width="17.7109375" style="3" customWidth="1"/>
    <col min="2620" max="2620" width="12.7109375" style="3" customWidth="1"/>
    <col min="2621" max="2621" width="127" style="3" customWidth="1"/>
    <col min="2622" max="2622" width="9.7109375" style="3" customWidth="1"/>
    <col min="2623" max="2624" width="17.7109375" style="3" customWidth="1"/>
    <col min="2625" max="2625" width="0" style="3" hidden="1" customWidth="1"/>
    <col min="2626" max="2626" width="21" style="3" customWidth="1"/>
    <col min="2627" max="2627" width="0" style="3" hidden="1" customWidth="1"/>
    <col min="2628" max="2628" width="15.28515625" style="3" customWidth="1"/>
    <col min="2629" max="2631" width="15.7109375" style="3" customWidth="1"/>
    <col min="2632" max="2632" width="0" style="3" hidden="1" customWidth="1"/>
    <col min="2633" max="2633" width="17.42578125" style="3" customWidth="1"/>
    <col min="2634" max="2634" width="16.5703125" style="3" customWidth="1"/>
    <col min="2635" max="2635" width="13.42578125" style="3" bestFit="1" customWidth="1"/>
    <col min="2636" max="2636" width="18.5703125" style="3" customWidth="1"/>
    <col min="2637" max="2637" width="14.7109375" style="3" customWidth="1"/>
    <col min="2638" max="2639" width="13" style="3" bestFit="1" customWidth="1"/>
    <col min="2640" max="2640" width="19" style="3" customWidth="1"/>
    <col min="2641" max="2873" width="9.140625" style="3"/>
    <col min="2874" max="2874" width="20.7109375" style="3" customWidth="1"/>
    <col min="2875" max="2875" width="17.7109375" style="3" customWidth="1"/>
    <col min="2876" max="2876" width="12.7109375" style="3" customWidth="1"/>
    <col min="2877" max="2877" width="127" style="3" customWidth="1"/>
    <col min="2878" max="2878" width="9.7109375" style="3" customWidth="1"/>
    <col min="2879" max="2880" width="17.7109375" style="3" customWidth="1"/>
    <col min="2881" max="2881" width="0" style="3" hidden="1" customWidth="1"/>
    <col min="2882" max="2882" width="21" style="3" customWidth="1"/>
    <col min="2883" max="2883" width="0" style="3" hidden="1" customWidth="1"/>
    <col min="2884" max="2884" width="15.28515625" style="3" customWidth="1"/>
    <col min="2885" max="2887" width="15.7109375" style="3" customWidth="1"/>
    <col min="2888" max="2888" width="0" style="3" hidden="1" customWidth="1"/>
    <col min="2889" max="2889" width="17.42578125" style="3" customWidth="1"/>
    <col min="2890" max="2890" width="16.5703125" style="3" customWidth="1"/>
    <col min="2891" max="2891" width="13.42578125" style="3" bestFit="1" customWidth="1"/>
    <col min="2892" max="2892" width="18.5703125" style="3" customWidth="1"/>
    <col min="2893" max="2893" width="14.7109375" style="3" customWidth="1"/>
    <col min="2894" max="2895" width="13" style="3" bestFit="1" customWidth="1"/>
    <col min="2896" max="2896" width="19" style="3" customWidth="1"/>
    <col min="2897" max="16384" width="9.140625" style="3"/>
  </cols>
  <sheetData>
    <row r="1" spans="1:22" s="204" customFormat="1" ht="30" x14ac:dyDescent="0.25">
      <c r="A1" s="388" t="s">
        <v>109</v>
      </c>
      <c r="B1" s="389"/>
      <c r="C1" s="389"/>
      <c r="D1" s="389"/>
      <c r="E1" s="389"/>
      <c r="F1" s="389"/>
      <c r="G1" s="389"/>
      <c r="H1" s="389"/>
      <c r="I1" s="389"/>
      <c r="J1" s="389"/>
      <c r="K1" s="389"/>
      <c r="L1" s="389"/>
      <c r="M1" s="389"/>
      <c r="N1" s="389"/>
      <c r="O1" s="389"/>
      <c r="P1" s="390"/>
    </row>
    <row r="2" spans="1:22" s="204" customFormat="1" ht="68.25" customHeight="1" x14ac:dyDescent="0.25">
      <c r="A2" s="391" t="s">
        <v>0</v>
      </c>
      <c r="B2" s="392"/>
      <c r="C2" s="392"/>
      <c r="D2" s="392"/>
      <c r="E2" s="392"/>
      <c r="F2" s="392"/>
      <c r="G2" s="392"/>
      <c r="H2" s="392"/>
      <c r="I2" s="392"/>
      <c r="J2" s="392"/>
      <c r="K2" s="392"/>
      <c r="L2" s="392"/>
      <c r="M2" s="392"/>
      <c r="N2" s="392"/>
      <c r="O2" s="392"/>
      <c r="P2" s="393"/>
    </row>
    <row r="3" spans="1:22" s="99" customFormat="1" ht="20.25" x14ac:dyDescent="0.3">
      <c r="A3" s="207" t="s">
        <v>1</v>
      </c>
      <c r="B3" s="208"/>
      <c r="C3" s="201"/>
      <c r="D3" s="209"/>
      <c r="E3" s="394" t="s">
        <v>350</v>
      </c>
      <c r="F3" s="395"/>
      <c r="G3" s="395"/>
      <c r="H3" s="395"/>
      <c r="I3" s="395"/>
      <c r="J3" s="395"/>
      <c r="K3" s="395"/>
      <c r="L3" s="395"/>
      <c r="M3" s="395"/>
      <c r="N3" s="395"/>
      <c r="O3" s="396"/>
      <c r="P3" s="414" t="s">
        <v>2</v>
      </c>
      <c r="Q3" s="243"/>
    </row>
    <row r="4" spans="1:22" s="99" customFormat="1" ht="29.25" customHeight="1" x14ac:dyDescent="0.3">
      <c r="A4" s="400" t="s">
        <v>110</v>
      </c>
      <c r="B4" s="401"/>
      <c r="C4" s="401"/>
      <c r="D4" s="402"/>
      <c r="E4" s="397"/>
      <c r="F4" s="398"/>
      <c r="G4" s="398"/>
      <c r="H4" s="398"/>
      <c r="I4" s="398"/>
      <c r="J4" s="398"/>
      <c r="K4" s="398"/>
      <c r="L4" s="398"/>
      <c r="M4" s="398"/>
      <c r="N4" s="398"/>
      <c r="O4" s="399"/>
      <c r="P4" s="415"/>
      <c r="Q4" s="243"/>
    </row>
    <row r="5" spans="1:22" s="99" customFormat="1" ht="27.75" customHeight="1" x14ac:dyDescent="0.3">
      <c r="A5" s="207" t="s">
        <v>3</v>
      </c>
      <c r="B5" s="208"/>
      <c r="C5" s="201"/>
      <c r="D5" s="209"/>
      <c r="E5" s="403" t="s">
        <v>4</v>
      </c>
      <c r="F5" s="404"/>
      <c r="G5" s="404"/>
      <c r="H5" s="405"/>
      <c r="I5" s="403" t="s">
        <v>5</v>
      </c>
      <c r="J5" s="404"/>
      <c r="K5" s="404"/>
      <c r="L5" s="403" t="s">
        <v>6</v>
      </c>
      <c r="M5" s="405"/>
      <c r="N5" s="403" t="s">
        <v>97</v>
      </c>
      <c r="O5" s="405"/>
      <c r="P5" s="418">
        <v>45539</v>
      </c>
      <c r="Q5" s="243"/>
    </row>
    <row r="6" spans="1:22" s="99" customFormat="1" ht="48.75" customHeight="1" x14ac:dyDescent="0.3">
      <c r="A6" s="400" t="s">
        <v>111</v>
      </c>
      <c r="B6" s="401"/>
      <c r="C6" s="401"/>
      <c r="D6" s="402"/>
      <c r="E6" s="364" t="s">
        <v>127</v>
      </c>
      <c r="F6" s="365"/>
      <c r="G6" s="365"/>
      <c r="H6" s="366"/>
      <c r="I6" s="367" t="s">
        <v>337</v>
      </c>
      <c r="J6" s="368"/>
      <c r="K6" s="368"/>
      <c r="L6" s="345">
        <v>0.2601</v>
      </c>
      <c r="M6" s="346">
        <v>0.2545</v>
      </c>
      <c r="N6" s="406" t="s">
        <v>7</v>
      </c>
      <c r="O6" s="407"/>
      <c r="P6" s="419"/>
      <c r="Q6" s="243"/>
    </row>
    <row r="7" spans="1:22" s="99" customFormat="1" ht="53.45" customHeight="1" x14ac:dyDescent="0.3">
      <c r="A7" s="322" t="s">
        <v>8</v>
      </c>
      <c r="B7" s="201"/>
      <c r="C7" s="201"/>
      <c r="D7" s="217" t="s">
        <v>355</v>
      </c>
      <c r="E7" s="408" t="s">
        <v>125</v>
      </c>
      <c r="F7" s="409"/>
      <c r="G7" s="409"/>
      <c r="H7" s="409"/>
      <c r="I7" s="409"/>
      <c r="J7" s="409"/>
      <c r="K7" s="409"/>
      <c r="L7" s="409"/>
      <c r="M7" s="409"/>
      <c r="N7" s="409"/>
      <c r="O7" s="409"/>
      <c r="P7" s="410"/>
      <c r="Q7" s="243"/>
    </row>
    <row r="8" spans="1:22" s="99" customFormat="1" ht="19.899999999999999" customHeight="1" x14ac:dyDescent="0.3">
      <c r="A8" s="202" t="s">
        <v>124</v>
      </c>
      <c r="B8" s="203"/>
      <c r="C8" s="203"/>
      <c r="D8" s="245" t="s">
        <v>356</v>
      </c>
      <c r="E8" s="411"/>
      <c r="F8" s="412"/>
      <c r="G8" s="412"/>
      <c r="H8" s="412"/>
      <c r="I8" s="412"/>
      <c r="J8" s="412"/>
      <c r="K8" s="412"/>
      <c r="L8" s="412"/>
      <c r="M8" s="412"/>
      <c r="N8" s="412"/>
      <c r="O8" s="412"/>
      <c r="P8" s="413"/>
      <c r="Q8" s="243"/>
    </row>
    <row r="9" spans="1:22" s="243" customFormat="1" ht="23.45" customHeight="1" x14ac:dyDescent="0.3">
      <c r="A9" s="323" t="s">
        <v>95</v>
      </c>
      <c r="B9" s="205"/>
      <c r="C9" s="206"/>
      <c r="D9" s="343" t="s">
        <v>357</v>
      </c>
      <c r="E9" s="347" t="s">
        <v>353</v>
      </c>
      <c r="F9" s="348"/>
      <c r="G9" s="348"/>
      <c r="H9" s="349"/>
      <c r="I9" s="426" t="s">
        <v>9</v>
      </c>
      <c r="J9" s="427"/>
      <c r="K9" s="427"/>
      <c r="L9" s="428"/>
      <c r="M9" s="239" t="s">
        <v>361</v>
      </c>
      <c r="N9" s="240"/>
      <c r="O9" s="241"/>
      <c r="P9" s="242" t="s">
        <v>10</v>
      </c>
    </row>
    <row r="10" spans="1:22" s="243" customFormat="1" ht="52.15" customHeight="1" thickBot="1" x14ac:dyDescent="0.35">
      <c r="A10" s="435" t="s">
        <v>126</v>
      </c>
      <c r="B10" s="436"/>
      <c r="C10" s="437"/>
      <c r="D10" s="344"/>
      <c r="E10" s="361">
        <f>L95</f>
        <v>12061569.77</v>
      </c>
      <c r="F10" s="362"/>
      <c r="G10" s="362"/>
      <c r="H10" s="363"/>
      <c r="I10" s="429">
        <f>O107</f>
        <v>-220658.47289999947</v>
      </c>
      <c r="J10" s="430"/>
      <c r="K10" s="430"/>
      <c r="L10" s="431"/>
      <c r="M10" s="429">
        <f>E10+I10</f>
        <v>11840911.2971</v>
      </c>
      <c r="N10" s="430"/>
      <c r="O10" s="431"/>
      <c r="P10" s="244">
        <f>(M10/E10)-1</f>
        <v>-1.8294341209950105E-2</v>
      </c>
    </row>
    <row r="11" spans="1:22" s="1" customFormat="1" ht="21" thickBot="1" x14ac:dyDescent="0.3">
      <c r="A11" s="438" t="s">
        <v>11</v>
      </c>
      <c r="B11" s="355" t="s">
        <v>70</v>
      </c>
      <c r="C11" s="440" t="s">
        <v>71</v>
      </c>
      <c r="D11" s="353" t="s">
        <v>12</v>
      </c>
      <c r="E11" s="355" t="s">
        <v>13</v>
      </c>
      <c r="F11" s="357" t="s">
        <v>14</v>
      </c>
      <c r="G11" s="359" t="s">
        <v>15</v>
      </c>
      <c r="H11" s="350" t="s">
        <v>16</v>
      </c>
      <c r="I11" s="351"/>
      <c r="J11" s="351"/>
      <c r="K11" s="352"/>
      <c r="L11" s="423" t="s">
        <v>17</v>
      </c>
      <c r="M11" s="424"/>
      <c r="N11" s="424"/>
      <c r="O11" s="424"/>
      <c r="P11" s="425"/>
    </row>
    <row r="12" spans="1:22" s="2" customFormat="1" ht="57" customHeight="1" thickBot="1" x14ac:dyDescent="0.3">
      <c r="A12" s="439"/>
      <c r="B12" s="356"/>
      <c r="C12" s="441"/>
      <c r="D12" s="354"/>
      <c r="E12" s="356"/>
      <c r="F12" s="358"/>
      <c r="G12" s="360"/>
      <c r="H12" s="132" t="s">
        <v>225</v>
      </c>
      <c r="I12" s="133" t="s">
        <v>18</v>
      </c>
      <c r="J12" s="133" t="s">
        <v>19</v>
      </c>
      <c r="K12" s="134" t="s">
        <v>20</v>
      </c>
      <c r="L12" s="135" t="s">
        <v>225</v>
      </c>
      <c r="M12" s="133" t="s">
        <v>18</v>
      </c>
      <c r="N12" s="133" t="s">
        <v>19</v>
      </c>
      <c r="O12" s="133" t="s">
        <v>20</v>
      </c>
      <c r="P12" s="136" t="s">
        <v>21</v>
      </c>
    </row>
    <row r="13" spans="1:22" s="47" customFormat="1" x14ac:dyDescent="0.25">
      <c r="A13" s="100"/>
      <c r="B13" s="101"/>
      <c r="C13" s="101"/>
      <c r="D13" s="102"/>
      <c r="E13" s="103"/>
      <c r="F13" s="104"/>
      <c r="G13" s="105"/>
      <c r="H13" s="106"/>
      <c r="I13" s="107"/>
      <c r="J13" s="107"/>
      <c r="K13" s="108"/>
      <c r="L13" s="107"/>
      <c r="M13" s="107"/>
      <c r="N13" s="107"/>
      <c r="O13" s="107"/>
      <c r="P13" s="109"/>
    </row>
    <row r="14" spans="1:22" s="47" customFormat="1" ht="34.5" customHeight="1" outlineLevel="1" x14ac:dyDescent="0.25">
      <c r="A14" s="122" t="s">
        <v>22</v>
      </c>
      <c r="B14" s="123"/>
      <c r="C14" s="123"/>
      <c r="D14" s="124" t="s">
        <v>128</v>
      </c>
      <c r="E14" s="163"/>
      <c r="F14" s="164"/>
      <c r="G14" s="164"/>
      <c r="H14" s="165"/>
      <c r="I14" s="166"/>
      <c r="J14" s="166"/>
      <c r="K14" s="167"/>
      <c r="L14" s="166"/>
      <c r="M14" s="166"/>
      <c r="N14" s="166"/>
      <c r="O14" s="166"/>
      <c r="P14" s="168"/>
    </row>
    <row r="15" spans="1:22" s="47" customFormat="1" ht="34.9" customHeight="1" outlineLevel="2" x14ac:dyDescent="0.25">
      <c r="A15" s="178" t="s">
        <v>23</v>
      </c>
      <c r="B15" s="218" t="s">
        <v>129</v>
      </c>
      <c r="C15" s="179" t="s">
        <v>130</v>
      </c>
      <c r="D15" s="198" t="s">
        <v>131</v>
      </c>
      <c r="E15" s="180" t="s">
        <v>13</v>
      </c>
      <c r="F15" s="186">
        <v>105076.79999999999</v>
      </c>
      <c r="G15" s="186">
        <v>132407.28</v>
      </c>
      <c r="H15" s="181">
        <v>1</v>
      </c>
      <c r="I15" s="182"/>
      <c r="J15" s="182"/>
      <c r="K15" s="183">
        <f>H15+I15-J15</f>
        <v>1</v>
      </c>
      <c r="L15" s="182">
        <f>ROUND(H15*G15,2)</f>
        <v>132407.28</v>
      </c>
      <c r="M15" s="182">
        <f>ROUND(I15*G15,2)</f>
        <v>0</v>
      </c>
      <c r="N15" s="182">
        <f>J15*G15</f>
        <v>0</v>
      </c>
      <c r="O15" s="182">
        <f>L15+M15-N15</f>
        <v>132407.28</v>
      </c>
      <c r="P15" s="185">
        <f>1-(L15/O15)</f>
        <v>0</v>
      </c>
    </row>
    <row r="16" spans="1:22" s="48" customFormat="1" ht="20.25" x14ac:dyDescent="0.25">
      <c r="A16" s="169"/>
      <c r="B16" s="170"/>
      <c r="C16" s="170"/>
      <c r="D16" s="171" t="s">
        <v>112</v>
      </c>
      <c r="E16" s="172"/>
      <c r="F16" s="172"/>
      <c r="G16" s="172"/>
      <c r="H16" s="173"/>
      <c r="I16" s="174"/>
      <c r="J16" s="174"/>
      <c r="K16" s="175"/>
      <c r="L16" s="176">
        <f>SUM(L15:L15)</f>
        <v>132407.28</v>
      </c>
      <c r="M16" s="176">
        <f>SUM(M15:M15)</f>
        <v>0</v>
      </c>
      <c r="N16" s="176">
        <f>SUM(N15:N15)</f>
        <v>0</v>
      </c>
      <c r="O16" s="176">
        <f>SUM(O15:O15)</f>
        <v>132407.28</v>
      </c>
      <c r="P16" s="324"/>
      <c r="R16" s="47"/>
      <c r="S16" s="47"/>
      <c r="T16" s="47"/>
      <c r="V16" s="47"/>
    </row>
    <row r="17" spans="1:22" s="47" customFormat="1" ht="26.25" customHeight="1" outlineLevel="1" x14ac:dyDescent="0.25">
      <c r="A17" s="122" t="s">
        <v>24</v>
      </c>
      <c r="B17" s="123"/>
      <c r="C17" s="123"/>
      <c r="D17" s="124" t="s">
        <v>132</v>
      </c>
      <c r="E17" s="125"/>
      <c r="F17" s="125"/>
      <c r="G17" s="125"/>
      <c r="H17" s="128"/>
      <c r="I17" s="129"/>
      <c r="J17" s="129"/>
      <c r="K17" s="130"/>
      <c r="L17" s="129"/>
      <c r="M17" s="129"/>
      <c r="N17" s="129"/>
      <c r="O17" s="129"/>
      <c r="P17" s="131"/>
    </row>
    <row r="18" spans="1:22" s="47" customFormat="1" ht="42.75" customHeight="1" outlineLevel="2" x14ac:dyDescent="0.25">
      <c r="A18" s="178" t="s">
        <v>25</v>
      </c>
      <c r="B18" s="179" t="s">
        <v>135</v>
      </c>
      <c r="C18" s="179" t="s">
        <v>68</v>
      </c>
      <c r="D18" s="198" t="s">
        <v>138</v>
      </c>
      <c r="E18" s="180" t="s">
        <v>139</v>
      </c>
      <c r="F18" s="186">
        <v>173.46</v>
      </c>
      <c r="G18" s="186">
        <v>218.58</v>
      </c>
      <c r="H18" s="181">
        <v>24</v>
      </c>
      <c r="I18" s="182"/>
      <c r="J18" s="182"/>
      <c r="K18" s="183">
        <f>H18+I18-J18</f>
        <v>24</v>
      </c>
      <c r="L18" s="184">
        <f>ROUND(H18*G18,2)</f>
        <v>5245.92</v>
      </c>
      <c r="M18" s="182">
        <f>ROUND(I18*G18,2)</f>
        <v>0</v>
      </c>
      <c r="N18" s="182">
        <f>J18*G18</f>
        <v>0</v>
      </c>
      <c r="O18" s="182">
        <f>L18+M18-N18</f>
        <v>5245.92</v>
      </c>
      <c r="P18" s="185">
        <f>(O18/L18)-1</f>
        <v>0</v>
      </c>
    </row>
    <row r="19" spans="1:22" s="47" customFormat="1" ht="39.75" customHeight="1" outlineLevel="2" x14ac:dyDescent="0.25">
      <c r="A19" s="178" t="s">
        <v>133</v>
      </c>
      <c r="B19" s="179" t="s">
        <v>136</v>
      </c>
      <c r="C19" s="179" t="s">
        <v>130</v>
      </c>
      <c r="D19" s="198" t="s">
        <v>140</v>
      </c>
      <c r="E19" s="180" t="s">
        <v>141</v>
      </c>
      <c r="F19" s="186">
        <v>1706.24</v>
      </c>
      <c r="G19" s="186">
        <v>2150.0300000000002</v>
      </c>
      <c r="H19" s="181">
        <v>6</v>
      </c>
      <c r="I19" s="182"/>
      <c r="J19" s="182"/>
      <c r="K19" s="183">
        <f t="shared" ref="K19:K20" si="0">H19+I19-J19</f>
        <v>6</v>
      </c>
      <c r="L19" s="182">
        <f t="shared" ref="L19:L20" si="1">ROUND(H19*G19,2)</f>
        <v>12900.18</v>
      </c>
      <c r="M19" s="182">
        <f t="shared" ref="M19:M20" si="2">ROUND(I19*G19,2)</f>
        <v>0</v>
      </c>
      <c r="N19" s="182">
        <f t="shared" ref="N19:N20" si="3">J19*G19</f>
        <v>0</v>
      </c>
      <c r="O19" s="182">
        <f t="shared" ref="O19:O20" si="4">L19+M19-N19</f>
        <v>12900.18</v>
      </c>
      <c r="P19" s="185">
        <f t="shared" ref="P19:P20" si="5">(O19/L19)-1</f>
        <v>0</v>
      </c>
    </row>
    <row r="20" spans="1:22" s="47" customFormat="1" ht="44.25" customHeight="1" outlineLevel="2" x14ac:dyDescent="0.25">
      <c r="A20" s="178" t="s">
        <v>134</v>
      </c>
      <c r="B20" s="179" t="s">
        <v>137</v>
      </c>
      <c r="C20" s="179" t="s">
        <v>67</v>
      </c>
      <c r="D20" s="198" t="s">
        <v>142</v>
      </c>
      <c r="E20" s="180" t="s">
        <v>58</v>
      </c>
      <c r="F20" s="186">
        <v>0.28000000000000003</v>
      </c>
      <c r="G20" s="186">
        <v>0.35</v>
      </c>
      <c r="H20" s="181">
        <v>6205</v>
      </c>
      <c r="I20" s="182"/>
      <c r="J20" s="182"/>
      <c r="K20" s="183">
        <f t="shared" si="0"/>
        <v>6205</v>
      </c>
      <c r="L20" s="182">
        <f t="shared" si="1"/>
        <v>2171.75</v>
      </c>
      <c r="M20" s="182">
        <f t="shared" si="2"/>
        <v>0</v>
      </c>
      <c r="N20" s="182">
        <f t="shared" si="3"/>
        <v>0</v>
      </c>
      <c r="O20" s="182">
        <f t="shared" si="4"/>
        <v>2171.75</v>
      </c>
      <c r="P20" s="185">
        <f t="shared" si="5"/>
        <v>0</v>
      </c>
    </row>
    <row r="21" spans="1:22" s="48" customFormat="1" ht="20.25" x14ac:dyDescent="0.25">
      <c r="A21" s="169"/>
      <c r="B21" s="170"/>
      <c r="C21" s="170"/>
      <c r="D21" s="171" t="s">
        <v>113</v>
      </c>
      <c r="E21" s="172"/>
      <c r="F21" s="172"/>
      <c r="G21" s="172"/>
      <c r="H21" s="173"/>
      <c r="I21" s="174"/>
      <c r="J21" s="174"/>
      <c r="K21" s="175"/>
      <c r="L21" s="176">
        <f>SUM(L18:L20)</f>
        <v>20317.849999999999</v>
      </c>
      <c r="M21" s="176">
        <f>SUM(M18:M20)</f>
        <v>0</v>
      </c>
      <c r="N21" s="176">
        <f>SUM(N18:N20)</f>
        <v>0</v>
      </c>
      <c r="O21" s="176">
        <f>SUM(O18:O20)</f>
        <v>20317.849999999999</v>
      </c>
      <c r="P21" s="177"/>
      <c r="Q21" s="114">
        <f>L21+M21-N21</f>
        <v>20317.849999999999</v>
      </c>
      <c r="R21" s="47"/>
      <c r="S21" s="47"/>
      <c r="T21" s="47"/>
      <c r="V21" s="47"/>
    </row>
    <row r="22" spans="1:22" s="47" customFormat="1" ht="33.75" customHeight="1" outlineLevel="1" x14ac:dyDescent="0.25">
      <c r="A22" s="122" t="s">
        <v>54</v>
      </c>
      <c r="B22" s="123"/>
      <c r="C22" s="123"/>
      <c r="D22" s="124" t="s">
        <v>143</v>
      </c>
      <c r="E22" s="125"/>
      <c r="F22" s="125"/>
      <c r="G22" s="127"/>
      <c r="H22" s="128"/>
      <c r="I22" s="129"/>
      <c r="J22" s="129"/>
      <c r="K22" s="130"/>
      <c r="L22" s="129"/>
      <c r="M22" s="129"/>
      <c r="N22" s="129"/>
      <c r="O22" s="129"/>
      <c r="P22" s="131"/>
    </row>
    <row r="23" spans="1:22" s="47" customFormat="1" ht="46.5" customHeight="1" outlineLevel="2" x14ac:dyDescent="0.25">
      <c r="A23" s="178" t="s">
        <v>26</v>
      </c>
      <c r="B23" s="179" t="s">
        <v>144</v>
      </c>
      <c r="C23" s="179" t="s">
        <v>130</v>
      </c>
      <c r="D23" s="198" t="s">
        <v>145</v>
      </c>
      <c r="E23" s="180" t="s">
        <v>13</v>
      </c>
      <c r="F23" s="186">
        <v>1781.86</v>
      </c>
      <c r="G23" s="186">
        <v>2245.3200000000002</v>
      </c>
      <c r="H23" s="181">
        <v>1</v>
      </c>
      <c r="I23" s="182"/>
      <c r="J23" s="182"/>
      <c r="K23" s="183">
        <f>H23+I23-J23</f>
        <v>1</v>
      </c>
      <c r="L23" s="182">
        <f>ROUND(H23*G23,2)</f>
        <v>2245.3200000000002</v>
      </c>
      <c r="M23" s="182">
        <f>I23*G23</f>
        <v>0</v>
      </c>
      <c r="N23" s="182">
        <f>J23*G23</f>
        <v>0</v>
      </c>
      <c r="O23" s="182">
        <f>L23+M23-N23</f>
        <v>2245.3200000000002</v>
      </c>
      <c r="P23" s="185">
        <f>1-(L23/O23)</f>
        <v>0</v>
      </c>
    </row>
    <row r="24" spans="1:22" s="48" customFormat="1" ht="20.25" x14ac:dyDescent="0.25">
      <c r="A24" s="169"/>
      <c r="B24" s="170"/>
      <c r="C24" s="170"/>
      <c r="D24" s="171" t="s">
        <v>146</v>
      </c>
      <c r="H24" s="173"/>
      <c r="I24" s="174"/>
      <c r="J24" s="174"/>
      <c r="K24" s="175"/>
      <c r="L24" s="176">
        <f>SUM(L23:L23)</f>
        <v>2245.3200000000002</v>
      </c>
      <c r="M24" s="176">
        <f>SUM(M23:M23)</f>
        <v>0</v>
      </c>
      <c r="N24" s="176">
        <f>SUM(N23:N23)</f>
        <v>0</v>
      </c>
      <c r="O24" s="176">
        <f>SUM(O23:O23)</f>
        <v>2245.3200000000002</v>
      </c>
      <c r="P24" s="177"/>
      <c r="Q24" s="114">
        <f>L24+M24-N24</f>
        <v>2245.3200000000002</v>
      </c>
      <c r="R24" s="47"/>
      <c r="S24" s="47"/>
      <c r="T24" s="47"/>
      <c r="V24" s="47"/>
    </row>
    <row r="25" spans="1:22" s="47" customFormat="1" ht="26.25" customHeight="1" outlineLevel="1" x14ac:dyDescent="0.25">
      <c r="A25" s="122" t="s">
        <v>27</v>
      </c>
      <c r="B25" s="123"/>
      <c r="C25" s="123"/>
      <c r="D25" s="124" t="s">
        <v>148</v>
      </c>
      <c r="E25" s="125"/>
      <c r="F25" s="125"/>
      <c r="G25" s="125"/>
      <c r="H25" s="128"/>
      <c r="I25" s="129"/>
      <c r="J25" s="129"/>
      <c r="K25" s="130"/>
      <c r="L25" s="129"/>
      <c r="M25" s="129"/>
      <c r="N25" s="129"/>
      <c r="O25" s="129"/>
      <c r="P25" s="131"/>
    </row>
    <row r="26" spans="1:22" s="47" customFormat="1" ht="26.25" customHeight="1" outlineLevel="1" x14ac:dyDescent="0.25">
      <c r="A26" s="122" t="s">
        <v>147</v>
      </c>
      <c r="B26" s="123"/>
      <c r="C26" s="123"/>
      <c r="D26" s="124" t="s">
        <v>149</v>
      </c>
      <c r="E26" s="125"/>
      <c r="F26" s="125"/>
      <c r="G26" s="125"/>
      <c r="H26" s="128"/>
      <c r="I26" s="129"/>
      <c r="J26" s="129"/>
      <c r="K26" s="130"/>
      <c r="L26" s="129"/>
      <c r="M26" s="129"/>
      <c r="N26" s="129"/>
      <c r="O26" s="129"/>
      <c r="P26" s="131"/>
    </row>
    <row r="27" spans="1:22" s="47" customFormat="1" ht="64.5" customHeight="1" outlineLevel="2" x14ac:dyDescent="0.25">
      <c r="A27" s="178" t="s">
        <v>98</v>
      </c>
      <c r="B27" s="179" t="s">
        <v>150</v>
      </c>
      <c r="C27" s="179" t="s">
        <v>67</v>
      </c>
      <c r="D27" s="198" t="s">
        <v>154</v>
      </c>
      <c r="E27" s="180" t="s">
        <v>52</v>
      </c>
      <c r="F27" s="186">
        <v>0.28000000000000003</v>
      </c>
      <c r="G27" s="186">
        <v>0.35</v>
      </c>
      <c r="H27" s="181">
        <v>61388</v>
      </c>
      <c r="I27" s="182"/>
      <c r="J27" s="182"/>
      <c r="K27" s="183">
        <f t="shared" ref="K27:K38" si="6">H27+I27-J27</f>
        <v>61388</v>
      </c>
      <c r="L27" s="184">
        <f>ROUND(H27*G27,2)</f>
        <v>21485.8</v>
      </c>
      <c r="M27" s="182">
        <f t="shared" ref="M27:M38" si="7">I27*G27</f>
        <v>0</v>
      </c>
      <c r="N27" s="182">
        <f>J27*G27</f>
        <v>0</v>
      </c>
      <c r="O27" s="182">
        <f t="shared" ref="O27:O38" si="8">L27+M27-N27</f>
        <v>21485.8</v>
      </c>
      <c r="P27" s="185">
        <f t="shared" ref="P27" si="9">(O27/L27)-1</f>
        <v>0</v>
      </c>
    </row>
    <row r="28" spans="1:22" s="47" customFormat="1" ht="66" customHeight="1" outlineLevel="2" x14ac:dyDescent="0.25">
      <c r="A28" s="178" t="s">
        <v>99</v>
      </c>
      <c r="B28" s="179" t="s">
        <v>151</v>
      </c>
      <c r="C28" s="179" t="s">
        <v>67</v>
      </c>
      <c r="D28" s="198" t="s">
        <v>155</v>
      </c>
      <c r="E28" s="180" t="s">
        <v>60</v>
      </c>
      <c r="F28" s="186">
        <v>9.7799999999999994</v>
      </c>
      <c r="G28" s="186">
        <v>12.32</v>
      </c>
      <c r="H28" s="181">
        <v>5250</v>
      </c>
      <c r="I28" s="182"/>
      <c r="J28" s="182"/>
      <c r="K28" s="183">
        <f t="shared" ref="K28:K33" si="10">H28+I28-J28</f>
        <v>5250</v>
      </c>
      <c r="L28" s="184">
        <f t="shared" ref="L28:L33" si="11">ROUND(H28*G28,2)</f>
        <v>64680</v>
      </c>
      <c r="M28" s="182">
        <f t="shared" ref="M28:M31" si="12">I28*G28</f>
        <v>0</v>
      </c>
      <c r="N28" s="182">
        <f>J28*G28</f>
        <v>0</v>
      </c>
      <c r="O28" s="182">
        <f t="shared" ref="O28:O33" si="13">L28+M28-N28</f>
        <v>64680</v>
      </c>
      <c r="P28" s="185">
        <f t="shared" ref="P28:P33" si="14">1-(L28/O28)</f>
        <v>0</v>
      </c>
    </row>
    <row r="29" spans="1:22" s="47" customFormat="1" ht="53.25" customHeight="1" outlineLevel="2" x14ac:dyDescent="0.25">
      <c r="A29" s="178" t="s">
        <v>100</v>
      </c>
      <c r="B29" s="179" t="s">
        <v>152</v>
      </c>
      <c r="C29" s="179" t="s">
        <v>67</v>
      </c>
      <c r="D29" s="198" t="s">
        <v>156</v>
      </c>
      <c r="E29" s="180" t="s">
        <v>157</v>
      </c>
      <c r="F29" s="186">
        <v>2.0499999999999998</v>
      </c>
      <c r="G29" s="186">
        <v>2.58</v>
      </c>
      <c r="H29" s="181">
        <v>15750</v>
      </c>
      <c r="I29" s="182"/>
      <c r="J29" s="182"/>
      <c r="K29" s="183">
        <f t="shared" si="10"/>
        <v>15750</v>
      </c>
      <c r="L29" s="184">
        <f t="shared" si="11"/>
        <v>40635</v>
      </c>
      <c r="M29" s="182">
        <f t="shared" si="12"/>
        <v>0</v>
      </c>
      <c r="N29" s="182">
        <f>J29*G29</f>
        <v>0</v>
      </c>
      <c r="O29" s="182">
        <f t="shared" si="13"/>
        <v>40635</v>
      </c>
      <c r="P29" s="185">
        <f t="shared" si="14"/>
        <v>0</v>
      </c>
    </row>
    <row r="30" spans="1:22" s="47" customFormat="1" ht="73.5" customHeight="1" outlineLevel="2" x14ac:dyDescent="0.25">
      <c r="A30" s="178" t="s">
        <v>101</v>
      </c>
      <c r="B30" s="179" t="s">
        <v>150</v>
      </c>
      <c r="C30" s="179" t="s">
        <v>67</v>
      </c>
      <c r="D30" s="200" t="s">
        <v>158</v>
      </c>
      <c r="E30" s="180" t="s">
        <v>52</v>
      </c>
      <c r="F30" s="186">
        <v>0.28000000000000003</v>
      </c>
      <c r="G30" s="186">
        <v>0.35</v>
      </c>
      <c r="H30" s="181">
        <v>1750</v>
      </c>
      <c r="I30" s="182"/>
      <c r="J30" s="182"/>
      <c r="K30" s="183">
        <f t="shared" si="10"/>
        <v>1750</v>
      </c>
      <c r="L30" s="184">
        <f t="shared" si="11"/>
        <v>612.5</v>
      </c>
      <c r="M30" s="182">
        <f t="shared" si="12"/>
        <v>0</v>
      </c>
      <c r="N30" s="182"/>
      <c r="O30" s="182">
        <f t="shared" si="13"/>
        <v>612.5</v>
      </c>
      <c r="P30" s="185">
        <f t="shared" si="14"/>
        <v>0</v>
      </c>
    </row>
    <row r="31" spans="1:22" s="47" customFormat="1" ht="48.75" customHeight="1" outlineLevel="2" x14ac:dyDescent="0.25">
      <c r="A31" s="178" t="s">
        <v>118</v>
      </c>
      <c r="B31" s="179" t="s">
        <v>151</v>
      </c>
      <c r="C31" s="179" t="s">
        <v>67</v>
      </c>
      <c r="D31" s="198" t="s">
        <v>159</v>
      </c>
      <c r="E31" s="180" t="s">
        <v>60</v>
      </c>
      <c r="F31" s="186">
        <v>9.7799999999999994</v>
      </c>
      <c r="G31" s="186">
        <v>12.32</v>
      </c>
      <c r="H31" s="181">
        <v>10500</v>
      </c>
      <c r="I31" s="182"/>
      <c r="J31" s="182"/>
      <c r="K31" s="183">
        <f t="shared" si="10"/>
        <v>10500</v>
      </c>
      <c r="L31" s="184">
        <f t="shared" si="11"/>
        <v>129360</v>
      </c>
      <c r="M31" s="182">
        <f t="shared" si="12"/>
        <v>0</v>
      </c>
      <c r="N31" s="182">
        <f>J31*G31</f>
        <v>0</v>
      </c>
      <c r="O31" s="182">
        <f t="shared" si="13"/>
        <v>129360</v>
      </c>
      <c r="P31" s="185">
        <f t="shared" si="14"/>
        <v>0</v>
      </c>
    </row>
    <row r="32" spans="1:22" s="47" customFormat="1" ht="51.75" customHeight="1" outlineLevel="2" x14ac:dyDescent="0.25">
      <c r="A32" s="178" t="s">
        <v>119</v>
      </c>
      <c r="B32" s="179" t="s">
        <v>152</v>
      </c>
      <c r="C32" s="179" t="s">
        <v>67</v>
      </c>
      <c r="D32" s="198" t="s">
        <v>160</v>
      </c>
      <c r="E32" s="180" t="s">
        <v>157</v>
      </c>
      <c r="F32" s="186">
        <v>2.0499999999999998</v>
      </c>
      <c r="G32" s="186">
        <v>2.58</v>
      </c>
      <c r="H32" s="181">
        <v>31500</v>
      </c>
      <c r="I32" s="182"/>
      <c r="J32" s="182"/>
      <c r="K32" s="183">
        <f t="shared" si="10"/>
        <v>31500</v>
      </c>
      <c r="L32" s="184">
        <f t="shared" si="11"/>
        <v>81270</v>
      </c>
      <c r="M32" s="182">
        <f>I32*G32</f>
        <v>0</v>
      </c>
      <c r="N32" s="182">
        <f t="shared" ref="N32:N33" si="15">J32*G32</f>
        <v>0</v>
      </c>
      <c r="O32" s="182">
        <f t="shared" si="13"/>
        <v>81270</v>
      </c>
      <c r="P32" s="185">
        <f t="shared" si="14"/>
        <v>0</v>
      </c>
    </row>
    <row r="33" spans="1:22" s="47" customFormat="1" ht="48" customHeight="1" outlineLevel="2" x14ac:dyDescent="0.25">
      <c r="A33" s="178" t="s">
        <v>120</v>
      </c>
      <c r="B33" s="179" t="s">
        <v>153</v>
      </c>
      <c r="C33" s="179" t="s">
        <v>67</v>
      </c>
      <c r="D33" s="198" t="s">
        <v>161</v>
      </c>
      <c r="E33" s="180" t="s">
        <v>52</v>
      </c>
      <c r="F33" s="186">
        <v>1.7</v>
      </c>
      <c r="G33" s="186">
        <v>2.14</v>
      </c>
      <c r="H33" s="181">
        <v>48978</v>
      </c>
      <c r="I33" s="182"/>
      <c r="J33" s="182"/>
      <c r="K33" s="183">
        <f t="shared" si="10"/>
        <v>48978</v>
      </c>
      <c r="L33" s="184">
        <f t="shared" si="11"/>
        <v>104812.92</v>
      </c>
      <c r="M33" s="182">
        <f>I33*G33</f>
        <v>0</v>
      </c>
      <c r="N33" s="182">
        <f t="shared" si="15"/>
        <v>0</v>
      </c>
      <c r="O33" s="182">
        <f t="shared" si="13"/>
        <v>104812.92</v>
      </c>
      <c r="P33" s="185">
        <f t="shared" si="14"/>
        <v>0</v>
      </c>
    </row>
    <row r="34" spans="1:22" s="48" customFormat="1" ht="20.25" x14ac:dyDescent="0.25">
      <c r="A34" s="169"/>
      <c r="B34" s="170"/>
      <c r="C34" s="170"/>
      <c r="D34" s="171" t="s">
        <v>114</v>
      </c>
      <c r="H34" s="173"/>
      <c r="I34" s="174"/>
      <c r="J34" s="174"/>
      <c r="K34" s="175"/>
      <c r="L34" s="176">
        <f>SUM(L27:L33)</f>
        <v>442856.22</v>
      </c>
      <c r="M34" s="176">
        <f t="shared" ref="M34:O34" si="16">SUM(M27:M33)</f>
        <v>0</v>
      </c>
      <c r="N34" s="176">
        <f t="shared" si="16"/>
        <v>0</v>
      </c>
      <c r="O34" s="176">
        <f t="shared" si="16"/>
        <v>442856.22</v>
      </c>
      <c r="P34" s="177"/>
      <c r="Q34" s="114">
        <f>L34+M34-N34</f>
        <v>442856.22</v>
      </c>
      <c r="R34" s="47"/>
      <c r="S34" s="47"/>
      <c r="T34" s="47"/>
      <c r="V34" s="47"/>
    </row>
    <row r="35" spans="1:22" s="47" customFormat="1" ht="26.25" customHeight="1" outlineLevel="1" x14ac:dyDescent="0.25">
      <c r="A35" s="122" t="s">
        <v>55</v>
      </c>
      <c r="B35" s="123"/>
      <c r="C35" s="123"/>
      <c r="D35" s="124" t="s">
        <v>162</v>
      </c>
      <c r="E35" s="125"/>
      <c r="F35" s="125"/>
      <c r="G35" s="125"/>
      <c r="H35" s="128"/>
      <c r="I35" s="129"/>
      <c r="J35" s="129"/>
      <c r="K35" s="130"/>
      <c r="L35" s="129"/>
      <c r="M35" s="129"/>
      <c r="N35" s="129"/>
      <c r="O35" s="129"/>
      <c r="P35" s="131"/>
    </row>
    <row r="36" spans="1:22" s="47" customFormat="1" ht="66" customHeight="1" outlineLevel="2" x14ac:dyDescent="0.25">
      <c r="A36" s="178" t="s">
        <v>102</v>
      </c>
      <c r="B36" s="179" t="s">
        <v>151</v>
      </c>
      <c r="C36" s="179" t="s">
        <v>67</v>
      </c>
      <c r="D36" s="198" t="s">
        <v>159</v>
      </c>
      <c r="E36" s="180" t="s">
        <v>60</v>
      </c>
      <c r="F36" s="186">
        <v>9.7799999999999994</v>
      </c>
      <c r="G36" s="186">
        <v>12.32</v>
      </c>
      <c r="H36" s="181">
        <v>6415.95</v>
      </c>
      <c r="I36" s="182"/>
      <c r="J36" s="182"/>
      <c r="K36" s="183">
        <f t="shared" si="6"/>
        <v>6415.95</v>
      </c>
      <c r="L36" s="184">
        <f t="shared" ref="L36:L38" si="17">ROUND(H36*G36,2)</f>
        <v>79044.5</v>
      </c>
      <c r="M36" s="182">
        <f t="shared" si="7"/>
        <v>0</v>
      </c>
      <c r="N36" s="182">
        <f>J36*G36</f>
        <v>0</v>
      </c>
      <c r="O36" s="182">
        <f t="shared" si="8"/>
        <v>79044.5</v>
      </c>
      <c r="P36" s="185">
        <f t="shared" ref="P36:P38" si="18">1-(L36/O36)</f>
        <v>0</v>
      </c>
    </row>
    <row r="37" spans="1:22" s="47" customFormat="1" ht="44.25" customHeight="1" outlineLevel="2" x14ac:dyDescent="0.25">
      <c r="A37" s="178" t="s">
        <v>103</v>
      </c>
      <c r="B37" s="179" t="s">
        <v>152</v>
      </c>
      <c r="C37" s="179" t="s">
        <v>67</v>
      </c>
      <c r="D37" s="198" t="s">
        <v>160</v>
      </c>
      <c r="E37" s="180" t="s">
        <v>157</v>
      </c>
      <c r="F37" s="186">
        <v>2.0499999999999998</v>
      </c>
      <c r="G37" s="186">
        <v>2.58</v>
      </c>
      <c r="H37" s="181">
        <v>19247.849999999999</v>
      </c>
      <c r="I37" s="182"/>
      <c r="J37" s="182"/>
      <c r="K37" s="183">
        <f t="shared" si="6"/>
        <v>19247.849999999999</v>
      </c>
      <c r="L37" s="184">
        <f t="shared" si="17"/>
        <v>49659.45</v>
      </c>
      <c r="M37" s="182">
        <f t="shared" si="7"/>
        <v>0</v>
      </c>
      <c r="N37" s="182">
        <f>J37*G37</f>
        <v>0</v>
      </c>
      <c r="O37" s="182">
        <f t="shared" si="8"/>
        <v>49659.45</v>
      </c>
      <c r="P37" s="185">
        <f t="shared" si="18"/>
        <v>0</v>
      </c>
    </row>
    <row r="38" spans="1:22" s="47" customFormat="1" ht="66" customHeight="1" outlineLevel="2" x14ac:dyDescent="0.25">
      <c r="A38" s="178" t="s">
        <v>163</v>
      </c>
      <c r="B38" s="179" t="s">
        <v>164</v>
      </c>
      <c r="C38" s="179" t="s">
        <v>67</v>
      </c>
      <c r="D38" s="200" t="s">
        <v>165</v>
      </c>
      <c r="E38" s="180" t="s">
        <v>60</v>
      </c>
      <c r="F38" s="186">
        <v>8.15</v>
      </c>
      <c r="G38" s="186">
        <v>10.27</v>
      </c>
      <c r="H38" s="181">
        <v>6415.95</v>
      </c>
      <c r="I38" s="182"/>
      <c r="J38" s="182"/>
      <c r="K38" s="183">
        <f t="shared" si="6"/>
        <v>6415.95</v>
      </c>
      <c r="L38" s="184">
        <f t="shared" si="17"/>
        <v>65891.81</v>
      </c>
      <c r="M38" s="182">
        <f t="shared" si="7"/>
        <v>0</v>
      </c>
      <c r="N38" s="182"/>
      <c r="O38" s="182">
        <f t="shared" si="8"/>
        <v>65891.81</v>
      </c>
      <c r="P38" s="185">
        <f t="shared" si="18"/>
        <v>0</v>
      </c>
    </row>
    <row r="39" spans="1:22" s="48" customFormat="1" ht="20.25" x14ac:dyDescent="0.25">
      <c r="A39" s="169"/>
      <c r="B39" s="170"/>
      <c r="C39" s="170"/>
      <c r="D39" s="171" t="s">
        <v>115</v>
      </c>
      <c r="H39" s="173"/>
      <c r="I39" s="174"/>
      <c r="J39" s="174"/>
      <c r="K39" s="175"/>
      <c r="L39" s="176">
        <f>SUM(L36:L38)</f>
        <v>194595.76</v>
      </c>
      <c r="M39" s="176">
        <f>SUM(M36:M38)</f>
        <v>0</v>
      </c>
      <c r="N39" s="176">
        <f>SUM(N36:N38)</f>
        <v>0</v>
      </c>
      <c r="O39" s="176">
        <f>SUM(O36:O38)</f>
        <v>194595.76</v>
      </c>
      <c r="P39" s="177"/>
      <c r="Q39" s="114">
        <f>L39+M39-N39</f>
        <v>194595.76</v>
      </c>
      <c r="R39" s="47"/>
      <c r="S39" s="47"/>
      <c r="T39" s="47"/>
      <c r="V39" s="47"/>
    </row>
    <row r="40" spans="1:22" s="47" customFormat="1" ht="26.25" customHeight="1" outlineLevel="1" x14ac:dyDescent="0.25">
      <c r="A40" s="122" t="s">
        <v>56</v>
      </c>
      <c r="B40" s="123"/>
      <c r="C40" s="123"/>
      <c r="D40" s="124" t="s">
        <v>166</v>
      </c>
      <c r="E40" s="125"/>
      <c r="F40" s="125"/>
      <c r="G40" s="127"/>
      <c r="H40" s="128"/>
      <c r="I40" s="129"/>
      <c r="J40" s="129"/>
      <c r="K40" s="130"/>
      <c r="L40" s="129"/>
      <c r="M40" s="129"/>
      <c r="N40" s="129"/>
      <c r="O40" s="129"/>
      <c r="P40" s="131"/>
    </row>
    <row r="41" spans="1:22" s="47" customFormat="1" ht="61.5" customHeight="1" outlineLevel="2" x14ac:dyDescent="0.25">
      <c r="A41" s="178" t="s">
        <v>104</v>
      </c>
      <c r="B41" s="179" t="s">
        <v>151</v>
      </c>
      <c r="C41" s="179" t="s">
        <v>67</v>
      </c>
      <c r="D41" s="255" t="s">
        <v>159</v>
      </c>
      <c r="E41" s="180" t="s">
        <v>60</v>
      </c>
      <c r="F41" s="186">
        <v>9.7799999999999994</v>
      </c>
      <c r="G41" s="186">
        <v>12.32</v>
      </c>
      <c r="H41" s="181">
        <v>6415.95</v>
      </c>
      <c r="I41" s="182"/>
      <c r="J41" s="182"/>
      <c r="K41" s="183">
        <f>H41+I41-J41</f>
        <v>6415.95</v>
      </c>
      <c r="L41" s="182">
        <f>ROUND(H41*G41,2)</f>
        <v>79044.5</v>
      </c>
      <c r="M41" s="182">
        <f>I41*G41</f>
        <v>0</v>
      </c>
      <c r="N41" s="182">
        <f>J41*G41</f>
        <v>0</v>
      </c>
      <c r="O41" s="182">
        <f>L41+M41-N41</f>
        <v>79044.5</v>
      </c>
      <c r="P41" s="185">
        <f>1-(L41/O41)</f>
        <v>0</v>
      </c>
    </row>
    <row r="42" spans="1:22" s="47" customFormat="1" ht="51.75" customHeight="1" outlineLevel="2" x14ac:dyDescent="0.25">
      <c r="A42" s="178" t="s">
        <v>121</v>
      </c>
      <c r="B42" s="179" t="s">
        <v>152</v>
      </c>
      <c r="C42" s="179" t="s">
        <v>67</v>
      </c>
      <c r="D42" s="255" t="s">
        <v>160</v>
      </c>
      <c r="E42" s="180" t="s">
        <v>157</v>
      </c>
      <c r="F42" s="186">
        <v>2.0499999999999998</v>
      </c>
      <c r="G42" s="186">
        <v>2.58</v>
      </c>
      <c r="H42" s="181">
        <v>19247.849999999999</v>
      </c>
      <c r="I42" s="182"/>
      <c r="J42" s="182"/>
      <c r="K42" s="183">
        <f t="shared" ref="K42:K43" si="19">H42+I42-J42</f>
        <v>19247.849999999999</v>
      </c>
      <c r="L42" s="184">
        <f t="shared" ref="L42:L43" si="20">ROUND(H42*G42,2)</f>
        <v>49659.45</v>
      </c>
      <c r="M42" s="182">
        <f t="shared" ref="M42:M43" si="21">I42*G42</f>
        <v>0</v>
      </c>
      <c r="N42" s="182">
        <f>J42*G42</f>
        <v>0</v>
      </c>
      <c r="O42" s="182">
        <f t="shared" ref="O42:O43" si="22">L42+M42-N42</f>
        <v>49659.45</v>
      </c>
      <c r="P42" s="185">
        <f t="shared" ref="P42" si="23">(O42/L42)-1</f>
        <v>0</v>
      </c>
    </row>
    <row r="43" spans="1:22" s="47" customFormat="1" ht="74.25" customHeight="1" outlineLevel="2" x14ac:dyDescent="0.25">
      <c r="A43" s="178" t="s">
        <v>122</v>
      </c>
      <c r="B43" s="179" t="s">
        <v>164</v>
      </c>
      <c r="C43" s="179" t="s">
        <v>67</v>
      </c>
      <c r="D43" s="255" t="s">
        <v>165</v>
      </c>
      <c r="E43" s="180" t="s">
        <v>60</v>
      </c>
      <c r="F43" s="186">
        <v>8.15</v>
      </c>
      <c r="G43" s="186">
        <v>10.27</v>
      </c>
      <c r="H43" s="181">
        <v>6415.95</v>
      </c>
      <c r="I43" s="182"/>
      <c r="J43" s="182"/>
      <c r="K43" s="183">
        <f t="shared" si="19"/>
        <v>6415.95</v>
      </c>
      <c r="L43" s="184">
        <f t="shared" si="20"/>
        <v>65891.81</v>
      </c>
      <c r="M43" s="182">
        <f t="shared" si="21"/>
        <v>0</v>
      </c>
      <c r="N43" s="182">
        <f>J43*G43</f>
        <v>0</v>
      </c>
      <c r="O43" s="182">
        <f t="shared" si="22"/>
        <v>65891.81</v>
      </c>
      <c r="P43" s="185">
        <f t="shared" ref="P43" si="24">1-(L43/O43)</f>
        <v>0</v>
      </c>
    </row>
    <row r="44" spans="1:22" s="48" customFormat="1" ht="20.25" x14ac:dyDescent="0.25">
      <c r="A44" s="169"/>
      <c r="B44" s="170"/>
      <c r="C44" s="170"/>
      <c r="D44" s="171" t="s">
        <v>116</v>
      </c>
      <c r="E44" s="172"/>
      <c r="F44" s="172"/>
      <c r="G44" s="172"/>
      <c r="H44" s="173"/>
      <c r="I44" s="174"/>
      <c r="J44" s="174"/>
      <c r="K44" s="175"/>
      <c r="L44" s="176">
        <f>SUM(L41:L43)</f>
        <v>194595.76</v>
      </c>
      <c r="M44" s="176">
        <f>SUM(M41:M43)</f>
        <v>0</v>
      </c>
      <c r="N44" s="176">
        <f>SUM(N41:N43)</f>
        <v>0</v>
      </c>
      <c r="O44" s="176">
        <f>SUM(O41:O43)</f>
        <v>194595.76</v>
      </c>
      <c r="P44" s="177"/>
      <c r="Q44" s="114">
        <f>L44+M44-N44</f>
        <v>194595.76</v>
      </c>
      <c r="R44" s="47"/>
      <c r="S44" s="47"/>
      <c r="T44" s="47"/>
      <c r="V44" s="47"/>
    </row>
    <row r="45" spans="1:22" s="48" customFormat="1" ht="20.25" x14ac:dyDescent="0.25">
      <c r="A45" s="169"/>
      <c r="B45" s="170"/>
      <c r="C45" s="170"/>
      <c r="D45" s="171" t="s">
        <v>117</v>
      </c>
      <c r="E45" s="172"/>
      <c r="F45" s="172"/>
      <c r="G45" s="172"/>
      <c r="H45" s="173"/>
      <c r="I45" s="174"/>
      <c r="J45" s="174"/>
      <c r="K45" s="175"/>
      <c r="L45" s="176">
        <f>L34+L39+L44</f>
        <v>832047.74</v>
      </c>
      <c r="M45" s="176">
        <f t="shared" ref="M45:O45" si="25">M34+M39+M44</f>
        <v>0</v>
      </c>
      <c r="N45" s="176">
        <f t="shared" si="25"/>
        <v>0</v>
      </c>
      <c r="O45" s="176">
        <f t="shared" si="25"/>
        <v>832047.74</v>
      </c>
      <c r="P45" s="177"/>
      <c r="Q45" s="114">
        <f>L45+M45-N45</f>
        <v>832047.74</v>
      </c>
      <c r="R45" s="47"/>
      <c r="S45" s="47"/>
      <c r="T45" s="47"/>
      <c r="V45" s="47"/>
    </row>
    <row r="46" spans="1:22" s="47" customFormat="1" ht="37.5" customHeight="1" outlineLevel="1" x14ac:dyDescent="0.25">
      <c r="A46" s="122" t="s">
        <v>28</v>
      </c>
      <c r="B46" s="123"/>
      <c r="C46" s="123"/>
      <c r="D46" s="124" t="s">
        <v>167</v>
      </c>
      <c r="E46" s="125"/>
      <c r="F46" s="125"/>
      <c r="G46" s="125"/>
      <c r="H46" s="128"/>
      <c r="I46" s="129"/>
      <c r="J46" s="129"/>
      <c r="K46" s="130"/>
      <c r="L46" s="129"/>
      <c r="M46" s="129"/>
      <c r="N46" s="129"/>
      <c r="O46" s="129"/>
      <c r="P46" s="131"/>
    </row>
    <row r="47" spans="1:22" s="47" customFormat="1" ht="54" customHeight="1" outlineLevel="2" x14ac:dyDescent="0.25">
      <c r="A47" s="178" t="s">
        <v>29</v>
      </c>
      <c r="B47" s="179" t="s">
        <v>168</v>
      </c>
      <c r="C47" s="179" t="s">
        <v>67</v>
      </c>
      <c r="D47" s="198" t="s">
        <v>172</v>
      </c>
      <c r="E47" s="180" t="s">
        <v>52</v>
      </c>
      <c r="F47" s="186">
        <v>6.8</v>
      </c>
      <c r="G47" s="186">
        <v>8.57</v>
      </c>
      <c r="H47" s="181">
        <v>42981.54</v>
      </c>
      <c r="I47" s="182"/>
      <c r="J47" s="182"/>
      <c r="K47" s="183">
        <f>H47+I47-J47</f>
        <v>42981.54</v>
      </c>
      <c r="L47" s="182">
        <f>ROUND(H47*G47,2)</f>
        <v>368351.8</v>
      </c>
      <c r="M47" s="182">
        <f>I47*G47</f>
        <v>0</v>
      </c>
      <c r="N47" s="182">
        <f t="shared" ref="N47:N50" si="26">J47*G47</f>
        <v>0</v>
      </c>
      <c r="O47" s="182">
        <f>L47+M47-N47</f>
        <v>368351.8</v>
      </c>
      <c r="P47" s="185">
        <f>1-(L47/O47)</f>
        <v>0</v>
      </c>
    </row>
    <row r="48" spans="1:22" s="47" customFormat="1" ht="54" customHeight="1" outlineLevel="2" x14ac:dyDescent="0.25">
      <c r="A48" s="178" t="s">
        <v>30</v>
      </c>
      <c r="B48" s="179" t="s">
        <v>169</v>
      </c>
      <c r="C48" s="179" t="s">
        <v>67</v>
      </c>
      <c r="D48" s="198" t="s">
        <v>173</v>
      </c>
      <c r="E48" s="180" t="s">
        <v>52</v>
      </c>
      <c r="F48" s="186">
        <v>2.72</v>
      </c>
      <c r="G48" s="186">
        <v>3.43</v>
      </c>
      <c r="H48" s="181">
        <v>43602.04</v>
      </c>
      <c r="I48" s="182"/>
      <c r="J48" s="182"/>
      <c r="K48" s="183">
        <f t="shared" ref="K48:K50" si="27">H48+I48-J48</f>
        <v>43602.04</v>
      </c>
      <c r="L48" s="184">
        <f>ROUND(H48*G48,2)</f>
        <v>149555</v>
      </c>
      <c r="M48" s="182">
        <f t="shared" ref="M48:M50" si="28">I48*G48</f>
        <v>0</v>
      </c>
      <c r="N48" s="182">
        <f t="shared" si="26"/>
        <v>0</v>
      </c>
      <c r="O48" s="182">
        <f t="shared" ref="O48:O50" si="29">L48+M48-N48</f>
        <v>149555</v>
      </c>
      <c r="P48" s="185">
        <f t="shared" ref="P48" si="30">(O48/L48)-1</f>
        <v>0</v>
      </c>
    </row>
    <row r="49" spans="1:22" s="47" customFormat="1" ht="67.5" customHeight="1" outlineLevel="2" x14ac:dyDescent="0.25">
      <c r="A49" s="178" t="s">
        <v>31</v>
      </c>
      <c r="B49" s="179" t="s">
        <v>170</v>
      </c>
      <c r="C49" s="179" t="s">
        <v>67</v>
      </c>
      <c r="D49" s="198" t="s">
        <v>174</v>
      </c>
      <c r="E49" s="180" t="s">
        <v>157</v>
      </c>
      <c r="F49" s="186">
        <v>0.76</v>
      </c>
      <c r="G49" s="186">
        <v>0.96</v>
      </c>
      <c r="H49" s="181">
        <v>7630.36</v>
      </c>
      <c r="I49" s="182"/>
      <c r="J49" s="182"/>
      <c r="K49" s="183">
        <f t="shared" si="27"/>
        <v>7630.36</v>
      </c>
      <c r="L49" s="184">
        <f>ROUND(H49*G49,2)</f>
        <v>7325.15</v>
      </c>
      <c r="M49" s="182">
        <f t="shared" si="28"/>
        <v>0</v>
      </c>
      <c r="N49" s="182">
        <f t="shared" si="26"/>
        <v>0</v>
      </c>
      <c r="O49" s="182">
        <f t="shared" si="29"/>
        <v>7325.15</v>
      </c>
      <c r="P49" s="185">
        <f t="shared" ref="P49:P50" si="31">1-(L49/O49)</f>
        <v>0</v>
      </c>
    </row>
    <row r="50" spans="1:22" s="47" customFormat="1" ht="67.5" customHeight="1" outlineLevel="2" x14ac:dyDescent="0.25">
      <c r="A50" s="178" t="s">
        <v>57</v>
      </c>
      <c r="B50" s="179" t="s">
        <v>171</v>
      </c>
      <c r="C50" s="179" t="s">
        <v>130</v>
      </c>
      <c r="D50" s="198" t="s">
        <v>175</v>
      </c>
      <c r="E50" s="180" t="s">
        <v>60</v>
      </c>
      <c r="F50" s="186">
        <v>2074.0500000000002</v>
      </c>
      <c r="G50" s="186">
        <v>2613.5100000000002</v>
      </c>
      <c r="H50" s="181">
        <v>2180.11</v>
      </c>
      <c r="I50" s="182"/>
      <c r="J50" s="182"/>
      <c r="K50" s="183">
        <f t="shared" si="27"/>
        <v>2180.11</v>
      </c>
      <c r="L50" s="184">
        <f>ROUND(H50*G50,2)</f>
        <v>5697739.29</v>
      </c>
      <c r="M50" s="182">
        <f t="shared" si="28"/>
        <v>0</v>
      </c>
      <c r="N50" s="182">
        <f t="shared" si="26"/>
        <v>0</v>
      </c>
      <c r="O50" s="182">
        <f t="shared" si="29"/>
        <v>5697739.29</v>
      </c>
      <c r="P50" s="185">
        <f t="shared" si="31"/>
        <v>0</v>
      </c>
      <c r="Q50" s="263"/>
    </row>
    <row r="51" spans="1:22" s="48" customFormat="1" ht="20.25" x14ac:dyDescent="0.25">
      <c r="A51" s="169"/>
      <c r="B51" s="170"/>
      <c r="C51" s="170"/>
      <c r="D51" s="171" t="s">
        <v>176</v>
      </c>
      <c r="E51" s="172"/>
      <c r="F51" s="172"/>
      <c r="G51" s="172"/>
      <c r="H51" s="173"/>
      <c r="I51" s="174"/>
      <c r="J51" s="174"/>
      <c r="K51" s="175"/>
      <c r="L51" s="176">
        <f>SUM(L47:L50)</f>
        <v>6222971.2400000002</v>
      </c>
      <c r="M51" s="176">
        <f t="shared" ref="M51:O51" si="32">SUM(M47:M50)</f>
        <v>0</v>
      </c>
      <c r="N51" s="176">
        <f t="shared" si="32"/>
        <v>0</v>
      </c>
      <c r="O51" s="176">
        <f t="shared" si="32"/>
        <v>6222971.2400000002</v>
      </c>
      <c r="P51" s="177"/>
      <c r="Q51" s="114">
        <f>L51+M51-N51</f>
        <v>6222971.2400000002</v>
      </c>
      <c r="R51" s="47"/>
      <c r="S51" s="47"/>
      <c r="T51" s="47"/>
      <c r="V51" s="47"/>
    </row>
    <row r="52" spans="1:22" s="47" customFormat="1" ht="26.25" customHeight="1" outlineLevel="1" x14ac:dyDescent="0.25">
      <c r="A52" s="122" t="s">
        <v>59</v>
      </c>
      <c r="B52" s="123"/>
      <c r="C52" s="123"/>
      <c r="D52" s="124" t="s">
        <v>177</v>
      </c>
      <c r="E52" s="125"/>
      <c r="F52" s="125"/>
      <c r="G52" s="127"/>
      <c r="H52" s="128"/>
      <c r="I52" s="129"/>
      <c r="J52" s="129"/>
      <c r="K52" s="130"/>
      <c r="L52" s="129"/>
      <c r="M52" s="129"/>
      <c r="N52" s="129"/>
      <c r="O52" s="129"/>
      <c r="P52" s="131"/>
    </row>
    <row r="53" spans="1:22" s="273" customFormat="1" ht="40.5" customHeight="1" outlineLevel="2" x14ac:dyDescent="0.25">
      <c r="A53" s="264" t="s">
        <v>32</v>
      </c>
      <c r="B53" s="265" t="s">
        <v>178</v>
      </c>
      <c r="C53" s="265" t="s">
        <v>179</v>
      </c>
      <c r="D53" s="266" t="s">
        <v>180</v>
      </c>
      <c r="E53" s="267" t="s">
        <v>52</v>
      </c>
      <c r="F53" s="268">
        <v>15.37</v>
      </c>
      <c r="G53" s="268">
        <v>19.37</v>
      </c>
      <c r="H53" s="269">
        <v>2233.8000000000002</v>
      </c>
      <c r="I53" s="270"/>
      <c r="J53" s="270">
        <f>'Memória ADITIVO'!L66</f>
        <v>785.16</v>
      </c>
      <c r="K53" s="271">
        <f>H53+I53-J53</f>
        <v>1448.6400000000003</v>
      </c>
      <c r="L53" s="270">
        <f>ROUND(H53*G53,2)</f>
        <v>43268.71</v>
      </c>
      <c r="M53" s="270">
        <f>I53*G53</f>
        <v>0</v>
      </c>
      <c r="N53" s="270">
        <f>J53*G53</f>
        <v>15208.549199999999</v>
      </c>
      <c r="O53" s="270">
        <f>L53+M53-N53</f>
        <v>28060.160799999998</v>
      </c>
      <c r="P53" s="272">
        <f>1-(L53/O53)</f>
        <v>-0.54199793466614787</v>
      </c>
    </row>
    <row r="54" spans="1:22" s="48" customFormat="1" ht="20.25" x14ac:dyDescent="0.25">
      <c r="A54" s="169"/>
      <c r="B54" s="170"/>
      <c r="C54" s="170"/>
      <c r="D54" s="171" t="s">
        <v>224</v>
      </c>
      <c r="E54" s="172"/>
      <c r="F54" s="172"/>
      <c r="G54" s="172"/>
      <c r="H54" s="173"/>
      <c r="I54" s="174"/>
      <c r="J54" s="174"/>
      <c r="K54" s="175"/>
      <c r="L54" s="176">
        <f>SUM(L53:L53)</f>
        <v>43268.71</v>
      </c>
      <c r="M54" s="176">
        <f>SUM(M53:M53)</f>
        <v>0</v>
      </c>
      <c r="N54" s="176">
        <f>SUM(N53:N53)</f>
        <v>15208.549199999999</v>
      </c>
      <c r="O54" s="176">
        <f>SUM(O53:O53)</f>
        <v>28060.160799999998</v>
      </c>
      <c r="P54" s="177"/>
      <c r="Q54" s="114">
        <f>L54+M54-N54</f>
        <v>28060.160799999998</v>
      </c>
      <c r="R54" s="47"/>
      <c r="S54" s="47"/>
      <c r="T54" s="47"/>
      <c r="V54" s="47"/>
    </row>
    <row r="55" spans="1:22" s="47" customFormat="1" ht="26.25" customHeight="1" outlineLevel="1" x14ac:dyDescent="0.25">
      <c r="A55" s="122" t="s">
        <v>33</v>
      </c>
      <c r="B55" s="123"/>
      <c r="C55" s="123"/>
      <c r="D55" s="124" t="s">
        <v>181</v>
      </c>
      <c r="E55" s="125"/>
      <c r="F55" s="125"/>
      <c r="G55" s="125"/>
      <c r="H55" s="128"/>
      <c r="I55" s="129"/>
      <c r="J55" s="129"/>
      <c r="K55" s="130"/>
      <c r="L55" s="129"/>
      <c r="M55" s="129"/>
      <c r="N55" s="129"/>
      <c r="O55" s="129"/>
      <c r="P55" s="131"/>
    </row>
    <row r="56" spans="1:22" s="273" customFormat="1" ht="66.75" customHeight="1" outlineLevel="2" x14ac:dyDescent="0.25">
      <c r="A56" s="264" t="s">
        <v>34</v>
      </c>
      <c r="B56" s="265" t="s">
        <v>182</v>
      </c>
      <c r="C56" s="265" t="s">
        <v>67</v>
      </c>
      <c r="D56" s="266" t="s">
        <v>186</v>
      </c>
      <c r="E56" s="267" t="s">
        <v>187</v>
      </c>
      <c r="F56" s="268">
        <v>44.71</v>
      </c>
      <c r="G56" s="268">
        <v>56.34</v>
      </c>
      <c r="H56" s="269">
        <v>12410</v>
      </c>
      <c r="I56" s="270"/>
      <c r="J56" s="270">
        <f>'Memória ADITIVO'!L134</f>
        <v>93.58</v>
      </c>
      <c r="K56" s="271">
        <f t="shared" ref="K56:K61" si="33">H56+I56-J56</f>
        <v>12316.42</v>
      </c>
      <c r="L56" s="270">
        <f>ROUND(H56*G56,2)</f>
        <v>699179.4</v>
      </c>
      <c r="M56" s="270">
        <f t="shared" ref="M56:M61" si="34">I56*G56</f>
        <v>0</v>
      </c>
      <c r="N56" s="270">
        <f t="shared" ref="N56:N61" si="35">J56*G56</f>
        <v>5272.2972</v>
      </c>
      <c r="O56" s="270">
        <f t="shared" ref="O56:O61" si="36">L56+M56-N56</f>
        <v>693907.10279999999</v>
      </c>
      <c r="P56" s="272">
        <f t="shared" ref="P56:P61" si="37">1-(L56/O56)</f>
        <v>-7.5979870774138814E-3</v>
      </c>
    </row>
    <row r="57" spans="1:22" s="273" customFormat="1" ht="58.5" customHeight="1" outlineLevel="2" x14ac:dyDescent="0.25">
      <c r="A57" s="264" t="s">
        <v>35</v>
      </c>
      <c r="B57" s="265" t="s">
        <v>151</v>
      </c>
      <c r="C57" s="265" t="s">
        <v>67</v>
      </c>
      <c r="D57" s="266" t="s">
        <v>188</v>
      </c>
      <c r="E57" s="267" t="s">
        <v>60</v>
      </c>
      <c r="F57" s="268">
        <v>9.7799999999999994</v>
      </c>
      <c r="G57" s="268">
        <v>12.32</v>
      </c>
      <c r="H57" s="269">
        <v>893.5200000000001</v>
      </c>
      <c r="I57" s="270"/>
      <c r="J57" s="270">
        <f>'Memória ADITIVO'!L201</f>
        <v>92.89</v>
      </c>
      <c r="K57" s="271">
        <f t="shared" si="33"/>
        <v>800.63000000000011</v>
      </c>
      <c r="L57" s="270">
        <f t="shared" ref="L57:L60" si="38">ROUND(H57*G57,2)</f>
        <v>11008.17</v>
      </c>
      <c r="M57" s="270">
        <f t="shared" si="34"/>
        <v>0</v>
      </c>
      <c r="N57" s="270">
        <f t="shared" si="35"/>
        <v>1144.4048</v>
      </c>
      <c r="O57" s="270">
        <f t="shared" si="36"/>
        <v>9863.7651999999998</v>
      </c>
      <c r="P57" s="272">
        <f t="shared" si="37"/>
        <v>-0.11602109101299374</v>
      </c>
    </row>
    <row r="58" spans="1:22" s="273" customFormat="1" ht="46.5" customHeight="1" outlineLevel="2" x14ac:dyDescent="0.25">
      <c r="A58" s="264" t="s">
        <v>72</v>
      </c>
      <c r="B58" s="265" t="s">
        <v>152</v>
      </c>
      <c r="C58" s="265" t="s">
        <v>67</v>
      </c>
      <c r="D58" s="266" t="s">
        <v>189</v>
      </c>
      <c r="E58" s="267" t="s">
        <v>157</v>
      </c>
      <c r="F58" s="268">
        <v>2.0499999999999998</v>
      </c>
      <c r="G58" s="268">
        <v>2.58</v>
      </c>
      <c r="H58" s="269">
        <v>2680.56</v>
      </c>
      <c r="I58" s="270"/>
      <c r="J58" s="270">
        <f>'Memória ADITIVO'!L268</f>
        <v>278.67</v>
      </c>
      <c r="K58" s="271">
        <f t="shared" si="33"/>
        <v>2401.89</v>
      </c>
      <c r="L58" s="270">
        <f t="shared" si="38"/>
        <v>6915.84</v>
      </c>
      <c r="M58" s="270">
        <f t="shared" si="34"/>
        <v>0</v>
      </c>
      <c r="N58" s="270">
        <f t="shared" si="35"/>
        <v>718.96860000000004</v>
      </c>
      <c r="O58" s="270">
        <f t="shared" si="36"/>
        <v>6196.8714</v>
      </c>
      <c r="P58" s="272">
        <f t="shared" si="37"/>
        <v>-0.11602122322564257</v>
      </c>
    </row>
    <row r="59" spans="1:22" s="273" customFormat="1" ht="52.5" customHeight="1" outlineLevel="2" x14ac:dyDescent="0.25">
      <c r="A59" s="264" t="s">
        <v>73</v>
      </c>
      <c r="B59" s="265" t="s">
        <v>183</v>
      </c>
      <c r="C59" s="265" t="s">
        <v>67</v>
      </c>
      <c r="D59" s="266" t="s">
        <v>190</v>
      </c>
      <c r="E59" s="267" t="s">
        <v>52</v>
      </c>
      <c r="F59" s="268">
        <v>2.16</v>
      </c>
      <c r="G59" s="268">
        <v>2.72</v>
      </c>
      <c r="H59" s="269">
        <v>14892</v>
      </c>
      <c r="I59" s="270"/>
      <c r="J59" s="270">
        <f>'Memória ADITIVO'!L335</f>
        <v>1548.1</v>
      </c>
      <c r="K59" s="271">
        <f t="shared" si="33"/>
        <v>13343.9</v>
      </c>
      <c r="L59" s="270">
        <f t="shared" si="38"/>
        <v>40506.239999999998</v>
      </c>
      <c r="M59" s="270">
        <f t="shared" si="34"/>
        <v>0</v>
      </c>
      <c r="N59" s="270">
        <f t="shared" si="35"/>
        <v>4210.8320000000003</v>
      </c>
      <c r="O59" s="270">
        <f t="shared" si="36"/>
        <v>36295.407999999996</v>
      </c>
      <c r="P59" s="272">
        <f t="shared" si="37"/>
        <v>-0.11601555767054617</v>
      </c>
    </row>
    <row r="60" spans="1:22" s="273" customFormat="1" ht="58.5" customHeight="1" outlineLevel="2" x14ac:dyDescent="0.25">
      <c r="A60" s="264" t="s">
        <v>74</v>
      </c>
      <c r="B60" s="265" t="s">
        <v>184</v>
      </c>
      <c r="C60" s="265" t="s">
        <v>67</v>
      </c>
      <c r="D60" s="266" t="s">
        <v>191</v>
      </c>
      <c r="E60" s="267" t="s">
        <v>192</v>
      </c>
      <c r="F60" s="268">
        <v>95.94</v>
      </c>
      <c r="G60" s="268">
        <v>120.89</v>
      </c>
      <c r="H60" s="269">
        <v>14892</v>
      </c>
      <c r="I60" s="270"/>
      <c r="J60" s="270">
        <f>'Memória ADITIVO'!L344</f>
        <v>1548.1</v>
      </c>
      <c r="K60" s="271">
        <f t="shared" si="33"/>
        <v>13343.9</v>
      </c>
      <c r="L60" s="270">
        <f t="shared" si="38"/>
        <v>1800293.88</v>
      </c>
      <c r="M60" s="270">
        <f t="shared" si="34"/>
        <v>0</v>
      </c>
      <c r="N60" s="270">
        <f t="shared" si="35"/>
        <v>187149.80899999998</v>
      </c>
      <c r="O60" s="270">
        <f t="shared" si="36"/>
        <v>1613144.071</v>
      </c>
      <c r="P60" s="272">
        <f t="shared" si="37"/>
        <v>-0.11601555767054594</v>
      </c>
    </row>
    <row r="61" spans="1:22" s="273" customFormat="1" ht="39.75" customHeight="1" outlineLevel="2" x14ac:dyDescent="0.25">
      <c r="A61" s="264" t="s">
        <v>75</v>
      </c>
      <c r="B61" s="265" t="s">
        <v>185</v>
      </c>
      <c r="C61" s="265" t="s">
        <v>67</v>
      </c>
      <c r="D61" s="266" t="s">
        <v>193</v>
      </c>
      <c r="E61" s="267" t="s">
        <v>52</v>
      </c>
      <c r="F61" s="268">
        <v>3.99</v>
      </c>
      <c r="G61" s="268">
        <v>5.03</v>
      </c>
      <c r="H61" s="269">
        <v>5584.5</v>
      </c>
      <c r="I61" s="270"/>
      <c r="J61" s="270">
        <f>'Memória ADITIVO'!L411</f>
        <v>42.11</v>
      </c>
      <c r="K61" s="271">
        <f t="shared" si="33"/>
        <v>5542.39</v>
      </c>
      <c r="L61" s="270">
        <f t="shared" ref="L61" si="39">ROUND(H61*G61,2)</f>
        <v>28090.04</v>
      </c>
      <c r="M61" s="270">
        <f t="shared" si="34"/>
        <v>0</v>
      </c>
      <c r="N61" s="270">
        <f t="shared" si="35"/>
        <v>211.8133</v>
      </c>
      <c r="O61" s="270">
        <f t="shared" si="36"/>
        <v>27878.226699999999</v>
      </c>
      <c r="P61" s="272">
        <f t="shared" si="37"/>
        <v>-7.5978039162727384E-3</v>
      </c>
    </row>
    <row r="62" spans="1:22" s="48" customFormat="1" ht="20.25" x14ac:dyDescent="0.25">
      <c r="A62" s="169"/>
      <c r="B62" s="170"/>
      <c r="C62" s="170"/>
      <c r="D62" s="171" t="s">
        <v>194</v>
      </c>
      <c r="E62" s="172"/>
      <c r="F62" s="172"/>
      <c r="G62" s="172"/>
      <c r="H62" s="173"/>
      <c r="I62" s="174"/>
      <c r="J62" s="174"/>
      <c r="K62" s="175"/>
      <c r="L62" s="176">
        <f>SUM(L56:L61)</f>
        <v>2585993.5699999998</v>
      </c>
      <c r="M62" s="176">
        <f t="shared" ref="M62:O62" si="40">SUM(M56:M61)</f>
        <v>0</v>
      </c>
      <c r="N62" s="176">
        <f t="shared" si="40"/>
        <v>198708.1249</v>
      </c>
      <c r="O62" s="176">
        <f t="shared" si="40"/>
        <v>2387285.4450999997</v>
      </c>
      <c r="P62" s="177"/>
      <c r="Q62" s="114">
        <f>L62+M62-N62</f>
        <v>2387285.4450999997</v>
      </c>
      <c r="R62" s="47"/>
      <c r="S62" s="47"/>
      <c r="T62" s="47"/>
      <c r="V62" s="47"/>
    </row>
    <row r="63" spans="1:22" s="47" customFormat="1" ht="46.5" customHeight="1" outlineLevel="1" x14ac:dyDescent="0.25">
      <c r="A63" s="122" t="s">
        <v>195</v>
      </c>
      <c r="B63" s="123"/>
      <c r="C63" s="123"/>
      <c r="D63" s="124" t="s">
        <v>196</v>
      </c>
      <c r="E63" s="125"/>
      <c r="F63" s="125"/>
      <c r="G63" s="125"/>
      <c r="H63" s="128"/>
      <c r="I63" s="129"/>
      <c r="J63" s="129"/>
      <c r="K63" s="130"/>
      <c r="L63" s="129"/>
      <c r="M63" s="129"/>
      <c r="N63" s="129"/>
      <c r="O63" s="129"/>
      <c r="P63" s="131"/>
    </row>
    <row r="64" spans="1:22" s="273" customFormat="1" ht="90.75" customHeight="1" outlineLevel="2" x14ac:dyDescent="0.25">
      <c r="A64" s="264" t="s">
        <v>36</v>
      </c>
      <c r="B64" s="265" t="s">
        <v>198</v>
      </c>
      <c r="C64" s="265" t="s">
        <v>67</v>
      </c>
      <c r="D64" s="266" t="s">
        <v>208</v>
      </c>
      <c r="E64" s="267" t="s">
        <v>60</v>
      </c>
      <c r="F64" s="268">
        <v>4.91</v>
      </c>
      <c r="G64" s="268">
        <v>6.19</v>
      </c>
      <c r="H64" s="269">
        <v>6561.7</v>
      </c>
      <c r="I64" s="270"/>
      <c r="J64" s="270">
        <f>'Memória ADITIVO'!L425</f>
        <v>126.62</v>
      </c>
      <c r="K64" s="271">
        <f>H64+I64-J64</f>
        <v>6435.08</v>
      </c>
      <c r="L64" s="270">
        <f>ROUND(H64*G64,2)</f>
        <v>40616.92</v>
      </c>
      <c r="M64" s="270">
        <f>I64*G64</f>
        <v>0</v>
      </c>
      <c r="N64" s="270">
        <f t="shared" ref="N64:N71" si="41">J64*G64</f>
        <v>783.77780000000007</v>
      </c>
      <c r="O64" s="270">
        <f>L64+M64-N64</f>
        <v>39833.142199999995</v>
      </c>
      <c r="P64" s="272">
        <f>1-(L64/O64)</f>
        <v>-1.9676524539909535E-2</v>
      </c>
    </row>
    <row r="65" spans="1:22" s="273" customFormat="1" ht="84" customHeight="1" outlineLevel="2" x14ac:dyDescent="0.25">
      <c r="A65" s="264" t="s">
        <v>37</v>
      </c>
      <c r="B65" s="265" t="s">
        <v>199</v>
      </c>
      <c r="C65" s="265" t="s">
        <v>67</v>
      </c>
      <c r="D65" s="266" t="s">
        <v>209</v>
      </c>
      <c r="E65" s="267" t="s">
        <v>60</v>
      </c>
      <c r="F65" s="268">
        <v>7.54</v>
      </c>
      <c r="G65" s="268">
        <v>9.5</v>
      </c>
      <c r="H65" s="269">
        <v>5228.8777999999993</v>
      </c>
      <c r="I65" s="270"/>
      <c r="J65" s="270">
        <f>'Memória ADITIVO'!L439</f>
        <v>31.49</v>
      </c>
      <c r="K65" s="271">
        <f t="shared" ref="K65:K67" si="42">H65+I65-J65</f>
        <v>5197.3877999999995</v>
      </c>
      <c r="L65" s="274">
        <f t="shared" ref="L65:L67" si="43">ROUND(H65*G65,2)</f>
        <v>49674.34</v>
      </c>
      <c r="M65" s="270">
        <f t="shared" ref="M65:M67" si="44">I65*G65</f>
        <v>0</v>
      </c>
      <c r="N65" s="270">
        <f t="shared" si="41"/>
        <v>299.15499999999997</v>
      </c>
      <c r="O65" s="270">
        <f t="shared" ref="O65:O67" si="45">L65+M65-N65</f>
        <v>49375.184999999998</v>
      </c>
      <c r="P65" s="272">
        <f t="shared" ref="P65" si="46">(O65/L65)-1</f>
        <v>-6.022324604614715E-3</v>
      </c>
    </row>
    <row r="66" spans="1:22" s="273" customFormat="1" ht="52.5" customHeight="1" outlineLevel="2" x14ac:dyDescent="0.25">
      <c r="A66" s="264" t="s">
        <v>61</v>
      </c>
      <c r="B66" s="265" t="s">
        <v>200</v>
      </c>
      <c r="C66" s="265" t="s">
        <v>67</v>
      </c>
      <c r="D66" s="266" t="s">
        <v>210</v>
      </c>
      <c r="E66" s="267" t="s">
        <v>60</v>
      </c>
      <c r="F66" s="268">
        <v>147.52000000000001</v>
      </c>
      <c r="G66" s="268">
        <v>185.89</v>
      </c>
      <c r="H66" s="269">
        <v>356.9</v>
      </c>
      <c r="I66" s="270"/>
      <c r="J66" s="270">
        <f>'Memória ADITIVO'!L453</f>
        <v>1.4</v>
      </c>
      <c r="K66" s="271">
        <f t="shared" si="42"/>
        <v>355.5</v>
      </c>
      <c r="L66" s="274">
        <f t="shared" si="43"/>
        <v>66344.14</v>
      </c>
      <c r="M66" s="270">
        <f t="shared" si="44"/>
        <v>0</v>
      </c>
      <c r="N66" s="270">
        <f t="shared" si="41"/>
        <v>260.24599999999998</v>
      </c>
      <c r="O66" s="270">
        <f t="shared" si="45"/>
        <v>66083.894</v>
      </c>
      <c r="P66" s="272">
        <f t="shared" ref="P66" si="47">1-(L66/O66)</f>
        <v>-3.9381153901130173E-3</v>
      </c>
    </row>
    <row r="67" spans="1:22" s="47" customFormat="1" ht="81.75" customHeight="1" outlineLevel="2" x14ac:dyDescent="0.25">
      <c r="A67" s="178" t="s">
        <v>81</v>
      </c>
      <c r="B67" s="179" t="s">
        <v>201</v>
      </c>
      <c r="C67" s="179" t="s">
        <v>67</v>
      </c>
      <c r="D67" s="198" t="s">
        <v>211</v>
      </c>
      <c r="E67" s="180" t="s">
        <v>58</v>
      </c>
      <c r="F67" s="186">
        <v>407.21</v>
      </c>
      <c r="G67" s="186">
        <v>513.13</v>
      </c>
      <c r="H67" s="181">
        <v>2060</v>
      </c>
      <c r="I67" s="182"/>
      <c r="J67" s="182"/>
      <c r="K67" s="183">
        <f t="shared" si="42"/>
        <v>2060</v>
      </c>
      <c r="L67" s="184">
        <f t="shared" si="43"/>
        <v>1057047.8</v>
      </c>
      <c r="M67" s="182">
        <f t="shared" si="44"/>
        <v>0</v>
      </c>
      <c r="N67" s="182">
        <f t="shared" si="41"/>
        <v>0</v>
      </c>
      <c r="O67" s="182">
        <f t="shared" si="45"/>
        <v>1057047.8</v>
      </c>
      <c r="P67" s="185">
        <f t="shared" ref="P67" si="48">(O67/L67)-1</f>
        <v>0</v>
      </c>
    </row>
    <row r="68" spans="1:22" s="47" customFormat="1" ht="66.75" customHeight="1" outlineLevel="2" x14ac:dyDescent="0.25">
      <c r="A68" s="178" t="s">
        <v>82</v>
      </c>
      <c r="B68" s="179" t="s">
        <v>202</v>
      </c>
      <c r="C68" s="179" t="s">
        <v>67</v>
      </c>
      <c r="D68" s="198" t="s">
        <v>212</v>
      </c>
      <c r="E68" s="180" t="s">
        <v>58</v>
      </c>
      <c r="F68" s="186">
        <v>256.14999999999998</v>
      </c>
      <c r="G68" s="186">
        <v>322.77</v>
      </c>
      <c r="H68" s="181">
        <v>1017</v>
      </c>
      <c r="I68" s="182"/>
      <c r="J68" s="182"/>
      <c r="K68" s="183">
        <f>H68+I68-J68</f>
        <v>1017</v>
      </c>
      <c r="L68" s="182">
        <f>ROUND(H68*G68,2)</f>
        <v>328257.09000000003</v>
      </c>
      <c r="M68" s="182">
        <f>I68*G68</f>
        <v>0</v>
      </c>
      <c r="N68" s="182">
        <f t="shared" si="41"/>
        <v>0</v>
      </c>
      <c r="O68" s="182">
        <f>L68+M68-N68</f>
        <v>328257.09000000003</v>
      </c>
      <c r="P68" s="185">
        <f>1-(L68/O68)</f>
        <v>0</v>
      </c>
    </row>
    <row r="69" spans="1:22" s="47" customFormat="1" ht="61.5" customHeight="1" outlineLevel="2" x14ac:dyDescent="0.25">
      <c r="A69" s="178" t="s">
        <v>106</v>
      </c>
      <c r="B69" s="179" t="s">
        <v>203</v>
      </c>
      <c r="C69" s="179" t="s">
        <v>67</v>
      </c>
      <c r="D69" s="198" t="s">
        <v>213</v>
      </c>
      <c r="E69" s="180" t="s">
        <v>53</v>
      </c>
      <c r="F69" s="186">
        <v>1927.89</v>
      </c>
      <c r="G69" s="186">
        <v>2429.33</v>
      </c>
      <c r="H69" s="181">
        <v>0</v>
      </c>
      <c r="I69" s="182"/>
      <c r="J69" s="182"/>
      <c r="K69" s="183">
        <f t="shared" ref="K69:K71" si="49">H69+I69-J69</f>
        <v>0</v>
      </c>
      <c r="L69" s="184">
        <f t="shared" ref="L69:L71" si="50">ROUND(H69*G69,2)</f>
        <v>0</v>
      </c>
      <c r="M69" s="182">
        <f t="shared" ref="M69:M71" si="51">I69*G69</f>
        <v>0</v>
      </c>
      <c r="N69" s="182">
        <f t="shared" si="41"/>
        <v>0</v>
      </c>
      <c r="O69" s="182">
        <f t="shared" ref="O69:O71" si="52">L69+M69-N69</f>
        <v>0</v>
      </c>
      <c r="P69" s="185">
        <v>0</v>
      </c>
    </row>
    <row r="70" spans="1:22" s="47" customFormat="1" ht="35.25" customHeight="1" outlineLevel="2" x14ac:dyDescent="0.25">
      <c r="A70" s="178" t="s">
        <v>107</v>
      </c>
      <c r="B70" s="179" t="s">
        <v>204</v>
      </c>
      <c r="C70" s="179" t="s">
        <v>197</v>
      </c>
      <c r="D70" s="198" t="s">
        <v>338</v>
      </c>
      <c r="E70" s="180" t="s">
        <v>53</v>
      </c>
      <c r="F70" s="186">
        <v>1241.3</v>
      </c>
      <c r="G70" s="186">
        <v>1564.16</v>
      </c>
      <c r="H70" s="181">
        <v>0</v>
      </c>
      <c r="I70" s="182"/>
      <c r="J70" s="182"/>
      <c r="K70" s="183">
        <f t="shared" si="49"/>
        <v>0</v>
      </c>
      <c r="L70" s="184">
        <f t="shared" si="50"/>
        <v>0</v>
      </c>
      <c r="M70" s="182">
        <f t="shared" si="51"/>
        <v>0</v>
      </c>
      <c r="N70" s="182">
        <f t="shared" si="41"/>
        <v>0</v>
      </c>
      <c r="O70" s="182">
        <f t="shared" si="52"/>
        <v>0</v>
      </c>
      <c r="P70" s="185">
        <v>0</v>
      </c>
    </row>
    <row r="71" spans="1:22" s="47" customFormat="1" ht="39.75" customHeight="1" outlineLevel="2" x14ac:dyDescent="0.25">
      <c r="A71" s="178" t="s">
        <v>108</v>
      </c>
      <c r="B71" s="179" t="s">
        <v>205</v>
      </c>
      <c r="C71" s="179" t="s">
        <v>197</v>
      </c>
      <c r="D71" s="198" t="s">
        <v>339</v>
      </c>
      <c r="E71" s="180" t="s">
        <v>53</v>
      </c>
      <c r="F71" s="186">
        <v>1657.18</v>
      </c>
      <c r="G71" s="186">
        <v>2088.21</v>
      </c>
      <c r="H71" s="181">
        <v>0</v>
      </c>
      <c r="I71" s="182"/>
      <c r="J71" s="182"/>
      <c r="K71" s="183">
        <f t="shared" si="49"/>
        <v>0</v>
      </c>
      <c r="L71" s="184">
        <f t="shared" si="50"/>
        <v>0</v>
      </c>
      <c r="M71" s="182">
        <f t="shared" si="51"/>
        <v>0</v>
      </c>
      <c r="N71" s="182">
        <f t="shared" si="41"/>
        <v>0</v>
      </c>
      <c r="O71" s="182">
        <f t="shared" si="52"/>
        <v>0</v>
      </c>
      <c r="P71" s="185">
        <v>0</v>
      </c>
    </row>
    <row r="72" spans="1:22" s="47" customFormat="1" ht="42.75" customHeight="1" outlineLevel="2" x14ac:dyDescent="0.25">
      <c r="A72" s="178" t="s">
        <v>271</v>
      </c>
      <c r="B72" s="179" t="s">
        <v>206</v>
      </c>
      <c r="C72" s="179" t="s">
        <v>67</v>
      </c>
      <c r="D72" s="198" t="s">
        <v>214</v>
      </c>
      <c r="E72" s="180" t="s">
        <v>53</v>
      </c>
      <c r="F72" s="186">
        <v>721.08</v>
      </c>
      <c r="G72" s="186">
        <v>908.63</v>
      </c>
      <c r="H72" s="181">
        <v>47</v>
      </c>
      <c r="I72" s="182"/>
      <c r="J72" s="182"/>
      <c r="K72" s="183">
        <f t="shared" ref="K72:K73" si="53">H72+I72-J72</f>
        <v>47</v>
      </c>
      <c r="L72" s="184">
        <f t="shared" ref="L72:L73" si="54">ROUND(H72*G72,2)</f>
        <v>42705.61</v>
      </c>
      <c r="M72" s="182">
        <f t="shared" ref="M72:M73" si="55">I72*G72</f>
        <v>0</v>
      </c>
      <c r="N72" s="182">
        <f t="shared" ref="N72:N73" si="56">J72*G72</f>
        <v>0</v>
      </c>
      <c r="O72" s="182">
        <f t="shared" ref="O72:O73" si="57">L72+M72-N72</f>
        <v>42705.61</v>
      </c>
      <c r="P72" s="185">
        <f t="shared" ref="P72" si="58">1-(L72/O72)</f>
        <v>0</v>
      </c>
    </row>
    <row r="73" spans="1:22" s="47" customFormat="1" ht="39.75" customHeight="1" outlineLevel="2" x14ac:dyDescent="0.25">
      <c r="A73" s="178" t="s">
        <v>272</v>
      </c>
      <c r="B73" s="179" t="s">
        <v>207</v>
      </c>
      <c r="C73" s="179" t="s">
        <v>197</v>
      </c>
      <c r="D73" s="198" t="s">
        <v>340</v>
      </c>
      <c r="E73" s="180" t="s">
        <v>53</v>
      </c>
      <c r="F73" s="186">
        <v>361.32</v>
      </c>
      <c r="G73" s="186">
        <v>455.3</v>
      </c>
      <c r="H73" s="181">
        <v>10</v>
      </c>
      <c r="I73" s="182"/>
      <c r="J73" s="182"/>
      <c r="K73" s="183">
        <f t="shared" si="53"/>
        <v>10</v>
      </c>
      <c r="L73" s="184">
        <f t="shared" si="54"/>
        <v>4553</v>
      </c>
      <c r="M73" s="182">
        <f t="shared" si="55"/>
        <v>0</v>
      </c>
      <c r="N73" s="182">
        <f t="shared" si="56"/>
        <v>0</v>
      </c>
      <c r="O73" s="182">
        <f t="shared" si="57"/>
        <v>4553</v>
      </c>
      <c r="P73" s="185">
        <f t="shared" ref="P73" si="59">(O73/L73)-1</f>
        <v>0</v>
      </c>
    </row>
    <row r="74" spans="1:22" s="48" customFormat="1" ht="20.25" x14ac:dyDescent="0.25">
      <c r="A74" s="169"/>
      <c r="B74" s="170"/>
      <c r="C74" s="170"/>
      <c r="D74" s="171" t="s">
        <v>123</v>
      </c>
      <c r="E74" s="172"/>
      <c r="F74" s="172"/>
      <c r="G74" s="172"/>
      <c r="H74" s="173"/>
      <c r="I74" s="174"/>
      <c r="J74" s="174"/>
      <c r="K74" s="175"/>
      <c r="L74" s="176">
        <f>SUM(L64:L73)</f>
        <v>1589198.9000000001</v>
      </c>
      <c r="M74" s="176">
        <f t="shared" ref="M74:O74" si="60">SUM(M64:M73)</f>
        <v>0</v>
      </c>
      <c r="N74" s="176">
        <f t="shared" si="60"/>
        <v>1343.1788000000001</v>
      </c>
      <c r="O74" s="176">
        <f t="shared" si="60"/>
        <v>1587855.7212000003</v>
      </c>
      <c r="P74" s="177"/>
      <c r="Q74" s="114">
        <f>L74+M74-N74</f>
        <v>1587855.7212</v>
      </c>
      <c r="R74" s="47"/>
      <c r="S74" s="47"/>
      <c r="T74" s="47"/>
      <c r="V74" s="47"/>
    </row>
    <row r="75" spans="1:22" s="47" customFormat="1" ht="26.25" customHeight="1" outlineLevel="1" x14ac:dyDescent="0.25">
      <c r="A75" s="122" t="s">
        <v>215</v>
      </c>
      <c r="B75" s="123"/>
      <c r="C75" s="123"/>
      <c r="D75" s="124" t="s">
        <v>216</v>
      </c>
      <c r="E75" s="125"/>
      <c r="F75" s="125"/>
      <c r="G75" s="125"/>
      <c r="H75" s="128"/>
      <c r="I75" s="129"/>
      <c r="J75" s="129"/>
      <c r="K75" s="130"/>
      <c r="L75" s="129"/>
      <c r="M75" s="129"/>
      <c r="N75" s="129"/>
      <c r="O75" s="129"/>
      <c r="P75" s="131"/>
    </row>
    <row r="76" spans="1:22" s="47" customFormat="1" ht="38.25" customHeight="1" outlineLevel="2" x14ac:dyDescent="0.25">
      <c r="A76" s="178" t="s">
        <v>273</v>
      </c>
      <c r="B76" s="179" t="s">
        <v>217</v>
      </c>
      <c r="C76" s="179" t="s">
        <v>130</v>
      </c>
      <c r="D76" s="198" t="s">
        <v>220</v>
      </c>
      <c r="E76" s="180" t="s">
        <v>53</v>
      </c>
      <c r="F76" s="186">
        <v>22599.7</v>
      </c>
      <c r="G76" s="186">
        <v>28477.88</v>
      </c>
      <c r="H76" s="181">
        <v>1</v>
      </c>
      <c r="I76" s="182"/>
      <c r="J76" s="182"/>
      <c r="K76" s="183">
        <f>H76+I76-J76</f>
        <v>1</v>
      </c>
      <c r="L76" s="182">
        <f>ROUND(H76*G76,2)</f>
        <v>28477.88</v>
      </c>
      <c r="M76" s="182">
        <f>I76*G76</f>
        <v>0</v>
      </c>
      <c r="N76" s="182">
        <f>J76*G76</f>
        <v>0</v>
      </c>
      <c r="O76" s="182">
        <f>L76+M76-N76</f>
        <v>28477.88</v>
      </c>
      <c r="P76" s="185">
        <f>1-(L76/O76)</f>
        <v>0</v>
      </c>
    </row>
    <row r="77" spans="1:22" s="47" customFormat="1" ht="49.5" customHeight="1" outlineLevel="2" x14ac:dyDescent="0.25">
      <c r="A77" s="178" t="s">
        <v>274</v>
      </c>
      <c r="B77" s="179" t="s">
        <v>218</v>
      </c>
      <c r="C77" s="179" t="s">
        <v>130</v>
      </c>
      <c r="D77" s="198" t="s">
        <v>221</v>
      </c>
      <c r="E77" s="180" t="s">
        <v>53</v>
      </c>
      <c r="F77" s="186">
        <v>22599.7</v>
      </c>
      <c r="G77" s="186">
        <v>28477.88</v>
      </c>
      <c r="H77" s="181">
        <v>1</v>
      </c>
      <c r="I77" s="182"/>
      <c r="J77" s="182"/>
      <c r="K77" s="183">
        <f t="shared" ref="K77:K78" si="61">H77+I77-J77</f>
        <v>1</v>
      </c>
      <c r="L77" s="184">
        <f t="shared" ref="L77" si="62">ROUND(H77*G77,2)</f>
        <v>28477.88</v>
      </c>
      <c r="M77" s="182">
        <f t="shared" ref="M77:M78" si="63">I77*G77</f>
        <v>0</v>
      </c>
      <c r="N77" s="182">
        <f>J77*G77</f>
        <v>0</v>
      </c>
      <c r="O77" s="182">
        <f t="shared" ref="O77" si="64">L77+M77-N77</f>
        <v>28477.88</v>
      </c>
      <c r="P77" s="185">
        <f t="shared" ref="P77:P78" si="65">(O77/L77)-1</f>
        <v>0</v>
      </c>
    </row>
    <row r="78" spans="1:22" s="47" customFormat="1" ht="53.25" customHeight="1" outlineLevel="2" x14ac:dyDescent="0.25">
      <c r="A78" s="178" t="s">
        <v>275</v>
      </c>
      <c r="B78" s="179" t="s">
        <v>219</v>
      </c>
      <c r="C78" s="179" t="s">
        <v>130</v>
      </c>
      <c r="D78" s="198" t="s">
        <v>222</v>
      </c>
      <c r="E78" s="180" t="s">
        <v>53</v>
      </c>
      <c r="F78" s="186">
        <v>22599.7</v>
      </c>
      <c r="G78" s="186">
        <v>28477.88</v>
      </c>
      <c r="H78" s="181">
        <v>1</v>
      </c>
      <c r="I78" s="182"/>
      <c r="J78" s="182"/>
      <c r="K78" s="183">
        <f t="shared" si="61"/>
        <v>1</v>
      </c>
      <c r="L78" s="184">
        <f>ROUND(H78*G78,2)</f>
        <v>28477.88</v>
      </c>
      <c r="M78" s="182">
        <f t="shared" si="63"/>
        <v>0</v>
      </c>
      <c r="N78" s="182">
        <f>ROUND(J78*G78,2)</f>
        <v>0</v>
      </c>
      <c r="O78" s="182">
        <f>L78+M78-N78</f>
        <v>28477.88</v>
      </c>
      <c r="P78" s="185">
        <f t="shared" si="65"/>
        <v>0</v>
      </c>
    </row>
    <row r="79" spans="1:22" s="48" customFormat="1" ht="20.25" x14ac:dyDescent="0.25">
      <c r="A79" s="169"/>
      <c r="B79" s="170"/>
      <c r="C79" s="170"/>
      <c r="D79" s="171" t="s">
        <v>223</v>
      </c>
      <c r="E79" s="172"/>
      <c r="F79" s="172"/>
      <c r="G79" s="172"/>
      <c r="H79" s="173"/>
      <c r="I79" s="174"/>
      <c r="J79" s="174"/>
      <c r="K79" s="175"/>
      <c r="L79" s="176">
        <f>SUM(L76:L78)</f>
        <v>85433.64</v>
      </c>
      <c r="M79" s="176">
        <f t="shared" ref="M79:O79" si="66">SUM(M76:M78)</f>
        <v>0</v>
      </c>
      <c r="N79" s="176">
        <f t="shared" si="66"/>
        <v>0</v>
      </c>
      <c r="O79" s="176">
        <f t="shared" si="66"/>
        <v>85433.64</v>
      </c>
      <c r="P79" s="177"/>
      <c r="Q79" s="114">
        <f>L79+M79-N79</f>
        <v>85433.64</v>
      </c>
      <c r="R79" s="47"/>
      <c r="S79" s="47"/>
      <c r="T79" s="47"/>
      <c r="V79" s="47"/>
    </row>
    <row r="80" spans="1:22" s="47" customFormat="1" ht="34.5" customHeight="1" outlineLevel="1" x14ac:dyDescent="0.25">
      <c r="A80" s="122">
        <v>8</v>
      </c>
      <c r="B80" s="123"/>
      <c r="C80" s="123"/>
      <c r="D80" s="124" t="s">
        <v>96</v>
      </c>
      <c r="E80" s="125"/>
      <c r="F80" s="126"/>
      <c r="G80" s="127"/>
      <c r="H80" s="128"/>
      <c r="I80" s="129"/>
      <c r="J80" s="129"/>
      <c r="K80" s="130"/>
      <c r="L80" s="129"/>
      <c r="M80" s="129"/>
      <c r="N80" s="129"/>
      <c r="O80" s="129"/>
      <c r="P80" s="131"/>
    </row>
    <row r="81" spans="1:22" s="47" customFormat="1" ht="33" customHeight="1" outlineLevel="1" x14ac:dyDescent="0.25">
      <c r="A81" s="122" t="s">
        <v>36</v>
      </c>
      <c r="B81" s="123"/>
      <c r="C81" s="123"/>
      <c r="D81" s="124" t="s">
        <v>148</v>
      </c>
      <c r="E81" s="125"/>
      <c r="F81" s="126"/>
      <c r="G81" s="127"/>
      <c r="H81" s="128"/>
      <c r="I81" s="129"/>
      <c r="J81" s="129"/>
      <c r="K81" s="130"/>
      <c r="L81" s="129"/>
      <c r="M81" s="129"/>
      <c r="N81" s="129"/>
      <c r="O81" s="129"/>
      <c r="P81" s="131"/>
    </row>
    <row r="82" spans="1:22" s="47" customFormat="1" ht="33" customHeight="1" outlineLevel="1" x14ac:dyDescent="0.25">
      <c r="A82" s="122" t="s">
        <v>76</v>
      </c>
      <c r="B82" s="123"/>
      <c r="C82" s="123"/>
      <c r="D82" s="124" t="s">
        <v>149</v>
      </c>
      <c r="E82" s="125"/>
      <c r="F82" s="126"/>
      <c r="G82" s="127"/>
      <c r="H82" s="128"/>
      <c r="I82" s="129"/>
      <c r="J82" s="129"/>
      <c r="K82" s="130"/>
      <c r="L82" s="129"/>
      <c r="M82" s="129"/>
      <c r="N82" s="129"/>
      <c r="O82" s="129"/>
      <c r="P82" s="131"/>
    </row>
    <row r="83" spans="1:22" s="47" customFormat="1" ht="59.25" customHeight="1" outlineLevel="2" x14ac:dyDescent="0.25">
      <c r="A83" s="256" t="s">
        <v>226</v>
      </c>
      <c r="B83" s="257">
        <v>96385</v>
      </c>
      <c r="C83" s="258" t="s">
        <v>67</v>
      </c>
      <c r="D83" s="198" t="s">
        <v>227</v>
      </c>
      <c r="E83" s="259" t="s">
        <v>60</v>
      </c>
      <c r="F83" s="260">
        <v>8.1104674232203795</v>
      </c>
      <c r="G83" s="261">
        <v>10.220000000000001</v>
      </c>
      <c r="H83" s="262">
        <v>8595.0300000000007</v>
      </c>
      <c r="I83" s="184"/>
      <c r="J83" s="184"/>
      <c r="K83" s="183">
        <f>H83+I83-J83</f>
        <v>8595.0300000000007</v>
      </c>
      <c r="L83" s="184">
        <f>ROUND(H83*G83,2)</f>
        <v>87841.21</v>
      </c>
      <c r="M83" s="182">
        <f>ROUND(I83*G83,2)</f>
        <v>0</v>
      </c>
      <c r="N83" s="184">
        <v>0</v>
      </c>
      <c r="O83" s="184">
        <f>ROUND(K83*G83,2)</f>
        <v>87841.21</v>
      </c>
      <c r="P83" s="185">
        <f t="shared" ref="P83" si="67">(O83/L83)-1</f>
        <v>0</v>
      </c>
      <c r="Q83" s="263">
        <f>M83-O83</f>
        <v>-87841.21</v>
      </c>
    </row>
    <row r="84" spans="1:22" s="47" customFormat="1" ht="28.5" customHeight="1" outlineLevel="1" x14ac:dyDescent="0.25">
      <c r="A84" s="122" t="s">
        <v>37</v>
      </c>
      <c r="B84" s="123"/>
      <c r="C84" s="123"/>
      <c r="D84" s="124" t="s">
        <v>196</v>
      </c>
      <c r="E84" s="125"/>
      <c r="F84" s="126"/>
      <c r="G84" s="127"/>
      <c r="H84" s="128"/>
      <c r="I84" s="129"/>
      <c r="J84" s="129"/>
      <c r="K84" s="130"/>
      <c r="L84" s="129"/>
      <c r="M84" s="129"/>
      <c r="N84" s="129"/>
      <c r="O84" s="129"/>
      <c r="P84" s="131"/>
      <c r="Q84" s="263">
        <f t="shared" ref="Q84" si="68">M84-O84</f>
        <v>0</v>
      </c>
    </row>
    <row r="85" spans="1:22" s="273" customFormat="1" ht="70.5" customHeight="1" outlineLevel="2" x14ac:dyDescent="0.25">
      <c r="A85" s="264" t="s">
        <v>77</v>
      </c>
      <c r="B85" s="275">
        <v>92219</v>
      </c>
      <c r="C85" s="265" t="s">
        <v>67</v>
      </c>
      <c r="D85" s="266" t="s">
        <v>231</v>
      </c>
      <c r="E85" s="267" t="s">
        <v>58</v>
      </c>
      <c r="F85" s="276">
        <v>138.07634314736927</v>
      </c>
      <c r="G85" s="276">
        <v>173.99</v>
      </c>
      <c r="H85" s="269">
        <v>80</v>
      </c>
      <c r="I85" s="270"/>
      <c r="J85" s="270">
        <f>'Memória ADITIVO'!L464</f>
        <v>14</v>
      </c>
      <c r="K85" s="271">
        <f t="shared" ref="K85:K86" si="69">H85+I85-J85</f>
        <v>66</v>
      </c>
      <c r="L85" s="274">
        <f>ROUND(H85*G85,2)</f>
        <v>13919.2</v>
      </c>
      <c r="M85" s="270">
        <f>ROUND(I85*G85,2)</f>
        <v>0</v>
      </c>
      <c r="N85" s="274">
        <f t="shared" ref="N85:N86" si="70">J85*G85</f>
        <v>2435.86</v>
      </c>
      <c r="O85" s="274">
        <f>ROUND(K85*G85,2)</f>
        <v>11483.34</v>
      </c>
      <c r="P85" s="272">
        <f t="shared" ref="P85:P93" si="71">(O85/L85)-1</f>
        <v>-0.17500000000000004</v>
      </c>
      <c r="Q85" s="277"/>
    </row>
    <row r="86" spans="1:22" s="273" customFormat="1" ht="42.75" customHeight="1" outlineLevel="2" x14ac:dyDescent="0.25">
      <c r="A86" s="264" t="s">
        <v>78</v>
      </c>
      <c r="B86" s="275">
        <v>97956</v>
      </c>
      <c r="C86" s="265" t="s">
        <v>67</v>
      </c>
      <c r="D86" s="266" t="s">
        <v>232</v>
      </c>
      <c r="E86" s="267" t="s">
        <v>53</v>
      </c>
      <c r="F86" s="276">
        <v>1175.6051107054996</v>
      </c>
      <c r="G86" s="276">
        <v>1481.38</v>
      </c>
      <c r="H86" s="269">
        <v>106</v>
      </c>
      <c r="I86" s="270"/>
      <c r="J86" s="270">
        <f>'Memória ADITIVO'!L472</f>
        <v>2</v>
      </c>
      <c r="K86" s="271">
        <f t="shared" si="69"/>
        <v>104</v>
      </c>
      <c r="L86" s="274">
        <f t="shared" ref="L86:L93" si="72">ROUND(H86*G86,2)</f>
        <v>157026.28</v>
      </c>
      <c r="M86" s="270">
        <f t="shared" ref="M86" si="73">ROUND(I86*G86,2)</f>
        <v>0</v>
      </c>
      <c r="N86" s="274">
        <f t="shared" si="70"/>
        <v>2962.76</v>
      </c>
      <c r="O86" s="274">
        <f t="shared" ref="O86" si="74">ROUND(K86*G86,2)</f>
        <v>154063.51999999999</v>
      </c>
      <c r="P86" s="272">
        <f t="shared" si="71"/>
        <v>-1.8867924528301994E-2</v>
      </c>
      <c r="Q86" s="277"/>
    </row>
    <row r="87" spans="1:22" s="47" customFormat="1" ht="63" customHeight="1" outlineLevel="2" x14ac:dyDescent="0.25">
      <c r="A87" s="178" t="s">
        <v>79</v>
      </c>
      <c r="B87" s="257">
        <v>99244</v>
      </c>
      <c r="C87" s="179" t="s">
        <v>67</v>
      </c>
      <c r="D87" s="198" t="s">
        <v>233</v>
      </c>
      <c r="E87" s="180" t="s">
        <v>53</v>
      </c>
      <c r="F87" s="260">
        <v>4094.4131418141415</v>
      </c>
      <c r="G87" s="186">
        <v>5159.37</v>
      </c>
      <c r="H87" s="181">
        <v>41</v>
      </c>
      <c r="I87" s="184"/>
      <c r="J87" s="182"/>
      <c r="K87" s="183">
        <f t="shared" ref="K87:K88" si="75">H87+I87-J87</f>
        <v>41</v>
      </c>
      <c r="L87" s="184">
        <f t="shared" si="72"/>
        <v>211534.17</v>
      </c>
      <c r="M87" s="182">
        <f>ROUND(I87*G87,2)</f>
        <v>0</v>
      </c>
      <c r="N87" s="184">
        <f t="shared" ref="N87:N88" si="76">J87*G87</f>
        <v>0</v>
      </c>
      <c r="O87" s="184">
        <f>ROUND(K87*G87,2)</f>
        <v>211534.17</v>
      </c>
      <c r="P87" s="185">
        <f t="shared" si="71"/>
        <v>0</v>
      </c>
      <c r="Q87" s="263"/>
    </row>
    <row r="88" spans="1:22" s="47" customFormat="1" ht="48.75" customHeight="1" outlineLevel="2" x14ac:dyDescent="0.25">
      <c r="A88" s="178" t="s">
        <v>80</v>
      </c>
      <c r="B88" s="257">
        <v>102739</v>
      </c>
      <c r="C88" s="179" t="s">
        <v>67</v>
      </c>
      <c r="D88" s="198" t="s">
        <v>234</v>
      </c>
      <c r="E88" s="180" t="s">
        <v>53</v>
      </c>
      <c r="F88" s="260">
        <v>3463.7489088167608</v>
      </c>
      <c r="G88" s="260">
        <v>4364.67</v>
      </c>
      <c r="H88" s="181">
        <v>10</v>
      </c>
      <c r="I88" s="182"/>
      <c r="J88" s="182"/>
      <c r="K88" s="183">
        <f t="shared" si="75"/>
        <v>10</v>
      </c>
      <c r="L88" s="184">
        <f t="shared" si="72"/>
        <v>43646.7</v>
      </c>
      <c r="M88" s="182">
        <f t="shared" ref="M88" si="77">ROUND(I88*G88,2)</f>
        <v>0</v>
      </c>
      <c r="N88" s="184">
        <f t="shared" si="76"/>
        <v>0</v>
      </c>
      <c r="O88" s="184">
        <f t="shared" ref="O88" si="78">ROUND(K88*G88,2)</f>
        <v>43646.7</v>
      </c>
      <c r="P88" s="185">
        <f t="shared" si="71"/>
        <v>0</v>
      </c>
      <c r="Q88" s="263"/>
    </row>
    <row r="89" spans="1:22" s="47" customFormat="1" ht="37.5" customHeight="1" outlineLevel="2" x14ac:dyDescent="0.25">
      <c r="A89" s="178" t="s">
        <v>105</v>
      </c>
      <c r="B89" s="257">
        <v>180520</v>
      </c>
      <c r="C89" s="179" t="s">
        <v>68</v>
      </c>
      <c r="D89" s="198" t="s">
        <v>341</v>
      </c>
      <c r="E89" s="180" t="s">
        <v>58</v>
      </c>
      <c r="F89" s="260">
        <v>241.33005317038331</v>
      </c>
      <c r="G89" s="260">
        <v>304.10000000000002</v>
      </c>
      <c r="H89" s="181">
        <v>10</v>
      </c>
      <c r="I89" s="182"/>
      <c r="J89" s="182"/>
      <c r="K89" s="183">
        <f t="shared" ref="K89" si="79">H89+I89-J89</f>
        <v>10</v>
      </c>
      <c r="L89" s="184">
        <f t="shared" si="72"/>
        <v>3041</v>
      </c>
      <c r="M89" s="182">
        <f>ROUND(I89*G89,2)</f>
        <v>0</v>
      </c>
      <c r="N89" s="184">
        <f t="shared" ref="N89" si="80">J89*G89</f>
        <v>0</v>
      </c>
      <c r="O89" s="184">
        <f>ROUND(K89*G89,2)</f>
        <v>3041</v>
      </c>
      <c r="P89" s="185">
        <f t="shared" si="71"/>
        <v>0</v>
      </c>
      <c r="Q89" s="263"/>
    </row>
    <row r="90" spans="1:22" s="47" customFormat="1" ht="50.25" customHeight="1" outlineLevel="1" x14ac:dyDescent="0.25">
      <c r="A90" s="178" t="s">
        <v>228</v>
      </c>
      <c r="B90" s="257">
        <v>93358</v>
      </c>
      <c r="C90" s="179" t="s">
        <v>67</v>
      </c>
      <c r="D90" s="198" t="s">
        <v>235</v>
      </c>
      <c r="E90" s="186" t="s">
        <v>60</v>
      </c>
      <c r="F90" s="260">
        <v>59.566701055471789</v>
      </c>
      <c r="G90" s="261">
        <v>75.06</v>
      </c>
      <c r="H90" s="262">
        <v>2.25</v>
      </c>
      <c r="I90" s="184"/>
      <c r="J90" s="184"/>
      <c r="K90" s="183">
        <f t="shared" ref="K90:K93" si="81">H90+I90-J90</f>
        <v>2.25</v>
      </c>
      <c r="L90" s="184">
        <f t="shared" si="72"/>
        <v>168.89</v>
      </c>
      <c r="M90" s="182">
        <f t="shared" ref="M90:M92" si="82">ROUND(I90*G90,2)</f>
        <v>0</v>
      </c>
      <c r="N90" s="184"/>
      <c r="O90" s="184">
        <f t="shared" ref="O90:O93" si="83">ROUND(K90*G90,2)</f>
        <v>168.89</v>
      </c>
      <c r="P90" s="185">
        <f t="shared" si="71"/>
        <v>0</v>
      </c>
      <c r="Q90" s="263"/>
    </row>
    <row r="91" spans="1:22" s="47" customFormat="1" ht="57.75" customHeight="1" outlineLevel="1" x14ac:dyDescent="0.25">
      <c r="A91" s="178" t="s">
        <v>229</v>
      </c>
      <c r="B91" s="257">
        <v>102991</v>
      </c>
      <c r="C91" s="179" t="s">
        <v>67</v>
      </c>
      <c r="D91" s="198" t="s">
        <v>236</v>
      </c>
      <c r="E91" s="186" t="s">
        <v>58</v>
      </c>
      <c r="F91" s="260">
        <v>41.004682168081899</v>
      </c>
      <c r="G91" s="261">
        <v>51.67</v>
      </c>
      <c r="H91" s="262">
        <v>15</v>
      </c>
      <c r="I91" s="184"/>
      <c r="J91" s="184"/>
      <c r="K91" s="183">
        <f t="shared" si="81"/>
        <v>15</v>
      </c>
      <c r="L91" s="184">
        <f t="shared" si="72"/>
        <v>775.05</v>
      </c>
      <c r="M91" s="182">
        <f t="shared" si="82"/>
        <v>0</v>
      </c>
      <c r="N91" s="184"/>
      <c r="O91" s="184">
        <f t="shared" si="83"/>
        <v>775.05</v>
      </c>
      <c r="P91" s="185">
        <f t="shared" si="71"/>
        <v>0</v>
      </c>
      <c r="Q91" s="263"/>
    </row>
    <row r="92" spans="1:22" s="47" customFormat="1" ht="53.25" customHeight="1" outlineLevel="1" x14ac:dyDescent="0.25">
      <c r="A92" s="178" t="s">
        <v>230</v>
      </c>
      <c r="B92" s="257">
        <v>94288</v>
      </c>
      <c r="C92" s="179" t="s">
        <v>67</v>
      </c>
      <c r="D92" s="198" t="s">
        <v>237</v>
      </c>
      <c r="E92" s="186" t="s">
        <v>58</v>
      </c>
      <c r="F92" s="260">
        <v>43.258471549876994</v>
      </c>
      <c r="G92" s="261">
        <v>54.51</v>
      </c>
      <c r="H92" s="262">
        <v>27</v>
      </c>
      <c r="I92" s="184"/>
      <c r="J92" s="184"/>
      <c r="K92" s="183">
        <f t="shared" si="81"/>
        <v>27</v>
      </c>
      <c r="L92" s="184">
        <f t="shared" si="72"/>
        <v>1471.77</v>
      </c>
      <c r="M92" s="182">
        <f t="shared" si="82"/>
        <v>0</v>
      </c>
      <c r="N92" s="184"/>
      <c r="O92" s="184">
        <f t="shared" si="83"/>
        <v>1471.77</v>
      </c>
      <c r="P92" s="185">
        <f t="shared" si="71"/>
        <v>0</v>
      </c>
      <c r="Q92" s="263"/>
    </row>
    <row r="93" spans="1:22" s="47" customFormat="1" ht="53.25" customHeight="1" outlineLevel="1" x14ac:dyDescent="0.25">
      <c r="A93" s="178" t="s">
        <v>343</v>
      </c>
      <c r="B93" s="257" t="s">
        <v>344</v>
      </c>
      <c r="C93" s="179" t="s">
        <v>336</v>
      </c>
      <c r="D93" s="198" t="s">
        <v>342</v>
      </c>
      <c r="E93" s="186" t="str">
        <f>E88</f>
        <v>UN</v>
      </c>
      <c r="F93" s="260">
        <v>3737.9652408539005</v>
      </c>
      <c r="G93" s="261">
        <v>4710.21</v>
      </c>
      <c r="H93" s="262">
        <v>6</v>
      </c>
      <c r="I93" s="184"/>
      <c r="J93" s="184"/>
      <c r="K93" s="183">
        <f t="shared" si="81"/>
        <v>6</v>
      </c>
      <c r="L93" s="184">
        <f t="shared" si="72"/>
        <v>28261.26</v>
      </c>
      <c r="M93" s="182">
        <f>ROUND(I93*G93,2)</f>
        <v>0</v>
      </c>
      <c r="N93" s="184"/>
      <c r="O93" s="184">
        <f t="shared" si="83"/>
        <v>28261.26</v>
      </c>
      <c r="P93" s="185">
        <f t="shared" si="71"/>
        <v>0</v>
      </c>
      <c r="Q93" s="263"/>
    </row>
    <row r="94" spans="1:22" s="48" customFormat="1" ht="33.75" customHeight="1" thickBot="1" x14ac:dyDescent="0.3">
      <c r="A94" s="187"/>
      <c r="B94" s="170"/>
      <c r="C94" s="170"/>
      <c r="D94" s="171" t="s">
        <v>123</v>
      </c>
      <c r="E94" s="188"/>
      <c r="F94" s="188"/>
      <c r="G94" s="188"/>
      <c r="H94" s="189"/>
      <c r="I94" s="190">
        <f>IF(H94&gt;K94,0,H94-K94)</f>
        <v>0</v>
      </c>
      <c r="J94" s="190">
        <f>IF(I94=0,H94-K94,0)</f>
        <v>0</v>
      </c>
      <c r="K94" s="191"/>
      <c r="L94" s="192">
        <f>SUM(L83:L93)</f>
        <v>547685.53</v>
      </c>
      <c r="M94" s="193">
        <f>SUM(M83:M93)</f>
        <v>0</v>
      </c>
      <c r="N94" s="194">
        <f>SUM(N83:N92)</f>
        <v>5398.6200000000008</v>
      </c>
      <c r="O94" s="192">
        <f>SUM(O83:O93)</f>
        <v>542286.91</v>
      </c>
      <c r="P94" s="195"/>
      <c r="Q94" s="114"/>
      <c r="R94" s="47"/>
      <c r="T94" s="55"/>
      <c r="V94" s="47"/>
    </row>
    <row r="95" spans="1:22" s="4" customFormat="1" ht="31.5" customHeight="1" thickBot="1" x14ac:dyDescent="0.3">
      <c r="A95" s="432" t="s">
        <v>69</v>
      </c>
      <c r="B95" s="433"/>
      <c r="C95" s="433"/>
      <c r="D95" s="433"/>
      <c r="E95" s="433"/>
      <c r="F95" s="433"/>
      <c r="G95" s="433"/>
      <c r="H95" s="433"/>
      <c r="I95" s="433"/>
      <c r="J95" s="433"/>
      <c r="K95" s="434"/>
      <c r="L95" s="111">
        <f>L16+L21+L24+L45+L51+L54+L62+L74+L79+L94-0.01</f>
        <v>12061569.77</v>
      </c>
      <c r="M95" s="111">
        <f t="shared" ref="M95:O95" si="84">M16+M21+M24+M45+M51+M54+M62+M74+M79+M94</f>
        <v>0</v>
      </c>
      <c r="N95" s="111">
        <f t="shared" si="84"/>
        <v>220658.47289999999</v>
      </c>
      <c r="O95" s="111">
        <f t="shared" si="84"/>
        <v>11840911.3071</v>
      </c>
      <c r="P95" s="51"/>
      <c r="Q95" s="114"/>
      <c r="R95" s="199"/>
      <c r="T95" s="47"/>
    </row>
    <row r="96" spans="1:22" ht="21" thickBot="1" x14ac:dyDescent="0.25">
      <c r="L96" s="110" t="s">
        <v>62</v>
      </c>
      <c r="M96" s="216">
        <f>M95/O103</f>
        <v>0</v>
      </c>
      <c r="N96" s="52">
        <f>N95/O103</f>
        <v>2.1478966407695858E-2</v>
      </c>
      <c r="O96" s="52">
        <f>(O95-O103)/O103</f>
        <v>0.1525980981340643</v>
      </c>
      <c r="P96" s="6"/>
      <c r="Q96" s="152"/>
      <c r="T96" s="55"/>
    </row>
    <row r="97" spans="1:20" ht="18.75" thickBot="1" x14ac:dyDescent="0.3">
      <c r="A97" s="21" t="s">
        <v>38</v>
      </c>
      <c r="B97" s="325"/>
      <c r="C97" s="326"/>
      <c r="D97" s="327"/>
      <c r="H97" s="22"/>
      <c r="I97" s="23"/>
      <c r="J97" s="23"/>
      <c r="K97" s="24"/>
      <c r="L97" s="23"/>
      <c r="M97" s="23"/>
      <c r="N97" s="23"/>
      <c r="O97" s="23"/>
      <c r="P97" s="196"/>
      <c r="T97" s="55"/>
    </row>
    <row r="98" spans="1:20" ht="21" thickBot="1" x14ac:dyDescent="0.25">
      <c r="A98" s="25" t="s">
        <v>39</v>
      </c>
      <c r="B98" s="328"/>
      <c r="C98" s="329"/>
      <c r="D98" s="327"/>
      <c r="G98" s="26"/>
      <c r="H98" s="22"/>
      <c r="I98" s="371" t="s">
        <v>43</v>
      </c>
      <c r="J98" s="372"/>
      <c r="K98" s="97">
        <v>10284734.189999999</v>
      </c>
      <c r="L98" s="7"/>
      <c r="M98" s="420" t="s">
        <v>354</v>
      </c>
      <c r="N98" s="421"/>
      <c r="O98" s="421"/>
      <c r="P98" s="422"/>
      <c r="T98" s="55"/>
    </row>
    <row r="99" spans="1:20" ht="21" thickBot="1" x14ac:dyDescent="0.25">
      <c r="A99" s="27" t="s">
        <v>40</v>
      </c>
      <c r="B99" s="330"/>
      <c r="C99" s="331"/>
      <c r="D99" s="327"/>
      <c r="G99" s="26"/>
      <c r="H99" s="28"/>
      <c r="I99" s="386" t="s">
        <v>46</v>
      </c>
      <c r="J99" s="387"/>
      <c r="K99" s="197">
        <v>10273235.16</v>
      </c>
      <c r="L99" s="8"/>
      <c r="M99" s="416" t="s">
        <v>41</v>
      </c>
      <c r="N99" s="417"/>
      <c r="O99" s="137">
        <f>M83+M85+M86+M87+M88+M89+M90+M91+M92+M93</f>
        <v>0</v>
      </c>
      <c r="P99" s="138">
        <f>O99/O103</f>
        <v>0</v>
      </c>
      <c r="T99" s="55"/>
    </row>
    <row r="100" spans="1:20" ht="21" thickBot="1" x14ac:dyDescent="0.25">
      <c r="A100" s="29" t="s">
        <v>42</v>
      </c>
      <c r="B100" s="332"/>
      <c r="C100" s="333"/>
      <c r="D100" s="327"/>
      <c r="G100" s="26"/>
      <c r="H100" s="334"/>
      <c r="I100" s="378" t="s">
        <v>48</v>
      </c>
      <c r="J100" s="379"/>
      <c r="K100" s="50">
        <f>1-K99/K98</f>
        <v>1.1180677874184086E-3</v>
      </c>
      <c r="L100" s="9"/>
      <c r="M100" s="384" t="s">
        <v>44</v>
      </c>
      <c r="N100" s="385"/>
      <c r="O100" s="139">
        <f>M20+M27+M33+M36+M37+M38+M41+M42+M43+M47+M48+M49+M50+M53+M56+M57+M58+M59+M60+M61+M64+M65+M66+M67+M68+M72+M73</f>
        <v>0</v>
      </c>
      <c r="P100" s="140">
        <f>O100/O103</f>
        <v>0</v>
      </c>
      <c r="Q100" s="152"/>
      <c r="T100" s="55"/>
    </row>
    <row r="101" spans="1:20" ht="21" thickBot="1" x14ac:dyDescent="0.25">
      <c r="A101" s="30" t="s">
        <v>45</v>
      </c>
      <c r="B101" s="335"/>
      <c r="C101" s="336"/>
      <c r="D101" s="327"/>
      <c r="G101" s="26"/>
      <c r="H101" s="334"/>
      <c r="I101" s="377" t="s">
        <v>94</v>
      </c>
      <c r="J101" s="377"/>
      <c r="K101" s="98">
        <v>0.26140000000000002</v>
      </c>
      <c r="L101" s="10"/>
      <c r="M101" s="380" t="s">
        <v>47</v>
      </c>
      <c r="N101" s="381"/>
      <c r="O101" s="141">
        <f>O99+O100</f>
        <v>0</v>
      </c>
      <c r="P101" s="142">
        <f>O101/O103</f>
        <v>0</v>
      </c>
      <c r="R101" s="112"/>
      <c r="T101" s="55"/>
    </row>
    <row r="102" spans="1:20" ht="21" thickBot="1" x14ac:dyDescent="0.25">
      <c r="G102" s="32"/>
      <c r="H102" s="334"/>
      <c r="I102" s="31"/>
      <c r="J102" s="31"/>
      <c r="L102" s="11"/>
      <c r="M102" s="382" t="s">
        <v>49</v>
      </c>
      <c r="N102" s="383"/>
      <c r="O102" s="341">
        <f>N53+N56+N57+N58+N59+N60+N61+N64+N65+N66+N85+N86</f>
        <v>220658.47289999999</v>
      </c>
      <c r="P102" s="144">
        <f>O102/O103</f>
        <v>2.1478966407695858E-2</v>
      </c>
      <c r="T102" s="55"/>
    </row>
    <row r="103" spans="1:20" ht="22.15" customHeight="1" x14ac:dyDescent="0.2">
      <c r="E103" s="337"/>
      <c r="F103" s="33"/>
      <c r="G103" s="33"/>
      <c r="H103" s="338"/>
      <c r="I103" s="34"/>
      <c r="J103" s="34"/>
      <c r="K103" s="35"/>
      <c r="L103" s="11"/>
      <c r="M103" s="373" t="s">
        <v>50</v>
      </c>
      <c r="N103" s="374"/>
      <c r="O103" s="145">
        <f>K99</f>
        <v>10273235.16</v>
      </c>
      <c r="P103" s="146"/>
      <c r="R103" s="152"/>
      <c r="T103" s="55"/>
    </row>
    <row r="104" spans="1:20" ht="22.15" customHeight="1" x14ac:dyDescent="0.2">
      <c r="E104" s="337"/>
      <c r="F104" s="33"/>
      <c r="G104" s="33"/>
      <c r="H104" s="338"/>
      <c r="I104" s="34"/>
      <c r="J104" s="34"/>
      <c r="K104" s="35"/>
      <c r="L104" s="11"/>
      <c r="M104" s="380" t="s">
        <v>238</v>
      </c>
      <c r="N104" s="381"/>
      <c r="O104" s="141">
        <v>11382990.65</v>
      </c>
      <c r="P104" s="219"/>
      <c r="R104" s="152"/>
      <c r="T104" s="55"/>
    </row>
    <row r="105" spans="1:20" ht="22.15" customHeight="1" x14ac:dyDescent="0.2">
      <c r="E105" s="317"/>
      <c r="F105" s="36"/>
      <c r="G105" s="36"/>
      <c r="H105" s="318"/>
      <c r="I105" s="37"/>
      <c r="J105" s="37"/>
      <c r="K105" s="38"/>
      <c r="L105" s="12"/>
      <c r="M105" s="380" t="s">
        <v>346</v>
      </c>
      <c r="N105" s="381"/>
      <c r="O105" s="141">
        <f>L95</f>
        <v>12061569.77</v>
      </c>
      <c r="P105" s="219"/>
      <c r="T105" s="55"/>
    </row>
    <row r="106" spans="1:20" ht="22.15" customHeight="1" thickBot="1" x14ac:dyDescent="0.25">
      <c r="E106" s="317"/>
      <c r="F106" s="36"/>
      <c r="G106" s="36"/>
      <c r="H106" s="318"/>
      <c r="I106" s="37"/>
      <c r="J106" s="37"/>
      <c r="K106" s="38"/>
      <c r="L106" s="12"/>
      <c r="M106" s="375" t="s">
        <v>358</v>
      </c>
      <c r="N106" s="376"/>
      <c r="O106" s="147">
        <f>O105+O101-O102</f>
        <v>11840911.2971</v>
      </c>
      <c r="P106" s="148"/>
      <c r="Q106" s="152"/>
      <c r="T106" s="55"/>
    </row>
    <row r="107" spans="1:20" ht="22.15" customHeight="1" thickBot="1" x14ac:dyDescent="0.25">
      <c r="E107" s="319"/>
      <c r="F107" s="39"/>
      <c r="G107" s="39"/>
      <c r="H107" s="320"/>
      <c r="I107" s="40"/>
      <c r="J107" s="40"/>
      <c r="M107" s="369" t="s">
        <v>51</v>
      </c>
      <c r="N107" s="370"/>
      <c r="O107" s="149">
        <f>O106-O105</f>
        <v>-220658.47289999947</v>
      </c>
      <c r="P107" s="150">
        <f>O107/O103</f>
        <v>-2.1478966407695806E-2</v>
      </c>
      <c r="Q107" s="342"/>
      <c r="T107" s="55"/>
    </row>
    <row r="108" spans="1:20" x14ac:dyDescent="0.2">
      <c r="P108" s="321"/>
      <c r="T108" s="55"/>
    </row>
    <row r="109" spans="1:20" ht="18.75" thickBot="1" x14ac:dyDescent="0.25">
      <c r="T109" s="55"/>
    </row>
    <row r="110" spans="1:20" ht="21" thickBot="1" x14ac:dyDescent="0.25">
      <c r="M110" s="420" t="s">
        <v>352</v>
      </c>
      <c r="N110" s="421"/>
      <c r="O110" s="421"/>
      <c r="P110" s="422"/>
      <c r="T110" s="55"/>
    </row>
    <row r="111" spans="1:20" ht="21" thickBot="1" x14ac:dyDescent="0.25">
      <c r="M111" s="416" t="s">
        <v>41</v>
      </c>
      <c r="N111" s="417"/>
      <c r="O111" s="137">
        <v>547685.53</v>
      </c>
      <c r="P111" s="138">
        <f>O111/O115</f>
        <v>5.3311884861010038E-2</v>
      </c>
      <c r="T111" s="55" t="str">
        <f t="shared" ref="T111" si="85">UPPER(D111)</f>
        <v/>
      </c>
    </row>
    <row r="112" spans="1:20" s="13" customFormat="1" ht="21" thickBot="1" x14ac:dyDescent="0.3">
      <c r="A112" s="14"/>
      <c r="B112" s="46"/>
      <c r="C112" s="151"/>
      <c r="D112" s="49"/>
      <c r="E112" s="15"/>
      <c r="F112" s="16"/>
      <c r="G112" s="17"/>
      <c r="H112" s="42"/>
      <c r="I112" s="42"/>
      <c r="J112" s="42"/>
      <c r="K112" s="43"/>
      <c r="L112" s="19"/>
      <c r="M112" s="384" t="s">
        <v>44</v>
      </c>
      <c r="N112" s="385"/>
      <c r="O112" s="139">
        <v>489319.66</v>
      </c>
      <c r="P112" s="140">
        <f>O112/O115</f>
        <v>4.7630532386255621E-2</v>
      </c>
    </row>
    <row r="113" spans="1:17" s="5" customFormat="1" ht="21" thickBot="1" x14ac:dyDescent="0.3">
      <c r="A113" s="14"/>
      <c r="B113" s="46"/>
      <c r="C113" s="151"/>
      <c r="D113" s="49"/>
      <c r="E113" s="15"/>
      <c r="F113" s="16"/>
      <c r="G113" s="17"/>
      <c r="H113" s="18"/>
      <c r="I113" s="19"/>
      <c r="J113" s="19"/>
      <c r="K113" s="20"/>
      <c r="L113" s="44"/>
      <c r="M113" s="380" t="s">
        <v>47</v>
      </c>
      <c r="N113" s="381"/>
      <c r="O113" s="141">
        <f>O111+O112</f>
        <v>1037005.19</v>
      </c>
      <c r="P113" s="142">
        <f>O113/O115</f>
        <v>0.10094241724726566</v>
      </c>
    </row>
    <row r="114" spans="1:17" ht="21" thickBot="1" x14ac:dyDescent="0.25">
      <c r="M114" s="382" t="s">
        <v>49</v>
      </c>
      <c r="N114" s="383"/>
      <c r="O114" s="143">
        <v>358426.07</v>
      </c>
      <c r="P114" s="144">
        <f>O114/O115</f>
        <v>3.4889308423073223E-2</v>
      </c>
    </row>
    <row r="115" spans="1:17" ht="20.25" x14ac:dyDescent="0.2">
      <c r="M115" s="373" t="s">
        <v>50</v>
      </c>
      <c r="N115" s="374"/>
      <c r="O115" s="145">
        <f>K99</f>
        <v>10273235.16</v>
      </c>
      <c r="P115" s="146"/>
    </row>
    <row r="116" spans="1:17" ht="20.25" x14ac:dyDescent="0.2">
      <c r="M116" s="380" t="s">
        <v>238</v>
      </c>
      <c r="N116" s="381"/>
      <c r="O116" s="141">
        <v>11382990.65</v>
      </c>
      <c r="P116" s="219"/>
    </row>
    <row r="117" spans="1:17" s="5" customFormat="1" ht="20.25" x14ac:dyDescent="0.25">
      <c r="A117" s="14"/>
      <c r="B117" s="46"/>
      <c r="C117" s="151"/>
      <c r="D117" s="339"/>
      <c r="E117" s="15"/>
      <c r="F117" s="16"/>
      <c r="G117" s="17"/>
      <c r="H117" s="18"/>
      <c r="I117" s="19"/>
      <c r="J117" s="19"/>
      <c r="K117" s="20"/>
      <c r="L117" s="19"/>
      <c r="M117" s="380" t="s">
        <v>346</v>
      </c>
      <c r="N117" s="381"/>
      <c r="O117" s="141">
        <f>L95</f>
        <v>12061569.77</v>
      </c>
      <c r="P117" s="219"/>
    </row>
    <row r="118" spans="1:17" ht="21" thickBot="1" x14ac:dyDescent="0.25">
      <c r="M118" s="369" t="s">
        <v>51</v>
      </c>
      <c r="N118" s="370"/>
      <c r="O118" s="149">
        <f>O117-O116</f>
        <v>678579.11999999918</v>
      </c>
      <c r="P118" s="150">
        <f>O118/O115</f>
        <v>6.6053108824192353E-2</v>
      </c>
      <c r="Q118" s="112"/>
    </row>
    <row r="120" spans="1:17" ht="18.75" thickBot="1" x14ac:dyDescent="0.25"/>
    <row r="121" spans="1:17" ht="21" thickBot="1" x14ac:dyDescent="0.25">
      <c r="M121" s="420" t="s">
        <v>360</v>
      </c>
      <c r="N121" s="421"/>
      <c r="O121" s="421"/>
      <c r="P121" s="422"/>
      <c r="Q121" s="112"/>
    </row>
    <row r="122" spans="1:17" ht="21" thickBot="1" x14ac:dyDescent="0.25">
      <c r="M122" s="416" t="s">
        <v>41</v>
      </c>
      <c r="N122" s="417"/>
      <c r="O122" s="137">
        <f>O99+O111</f>
        <v>547685.53</v>
      </c>
      <c r="P122" s="138">
        <f>O122/O126</f>
        <v>5.3311884861010038E-2</v>
      </c>
    </row>
    <row r="123" spans="1:17" ht="21" thickBot="1" x14ac:dyDescent="0.25">
      <c r="M123" s="384" t="s">
        <v>44</v>
      </c>
      <c r="N123" s="385"/>
      <c r="O123" s="139">
        <f>O100+O112</f>
        <v>489319.66</v>
      </c>
      <c r="P123" s="140">
        <f>O123/O126</f>
        <v>4.7630532386255621E-2</v>
      </c>
    </row>
    <row r="124" spans="1:17" ht="21" thickBot="1" x14ac:dyDescent="0.25">
      <c r="M124" s="380" t="s">
        <v>47</v>
      </c>
      <c r="N124" s="381"/>
      <c r="O124" s="141">
        <f>O122+O123</f>
        <v>1037005.19</v>
      </c>
      <c r="P124" s="142">
        <f>O124/O126</f>
        <v>0.10094241724726566</v>
      </c>
    </row>
    <row r="125" spans="1:17" ht="21" thickBot="1" x14ac:dyDescent="0.25">
      <c r="M125" s="382" t="s">
        <v>49</v>
      </c>
      <c r="N125" s="383"/>
      <c r="O125" s="143">
        <f>O102+O114</f>
        <v>579084.5429</v>
      </c>
      <c r="P125" s="144">
        <f>O125/O126</f>
        <v>5.6368274830769081E-2</v>
      </c>
    </row>
    <row r="126" spans="1:17" ht="20.25" x14ac:dyDescent="0.2">
      <c r="M126" s="373" t="s">
        <v>50</v>
      </c>
      <c r="N126" s="374"/>
      <c r="O126" s="145">
        <f>K99</f>
        <v>10273235.16</v>
      </c>
      <c r="P126" s="146"/>
    </row>
    <row r="127" spans="1:17" ht="20.25" x14ac:dyDescent="0.2">
      <c r="M127" s="380" t="s">
        <v>238</v>
      </c>
      <c r="N127" s="381"/>
      <c r="O127" s="141">
        <v>11382990.65</v>
      </c>
      <c r="P127" s="219"/>
    </row>
    <row r="128" spans="1:17" ht="20.25" x14ac:dyDescent="0.2">
      <c r="M128" s="380" t="s">
        <v>346</v>
      </c>
      <c r="N128" s="381"/>
      <c r="O128" s="141">
        <f>O105</f>
        <v>12061569.77</v>
      </c>
      <c r="P128" s="219"/>
    </row>
    <row r="129" spans="1:16" ht="21" thickBot="1" x14ac:dyDescent="0.25">
      <c r="M129" s="375" t="s">
        <v>359</v>
      </c>
      <c r="N129" s="376"/>
      <c r="O129" s="147">
        <f>O127+O124-O125</f>
        <v>11840911.2971</v>
      </c>
      <c r="P129" s="148"/>
    </row>
    <row r="130" spans="1:16" ht="21" thickBot="1" x14ac:dyDescent="0.25">
      <c r="M130" s="369" t="s">
        <v>51</v>
      </c>
      <c r="N130" s="370"/>
      <c r="O130" s="149">
        <f>O129-O127</f>
        <v>457920.64709999971</v>
      </c>
      <c r="P130" s="150">
        <f>O130/O126</f>
        <v>4.457414241649655E-2</v>
      </c>
    </row>
    <row r="131" spans="1:16" ht="18.75" thickBot="1" x14ac:dyDescent="0.25">
      <c r="A131" s="153"/>
      <c r="B131" s="154"/>
      <c r="C131" s="155"/>
      <c r="D131" s="156"/>
      <c r="E131" s="157"/>
      <c r="F131" s="158"/>
      <c r="G131" s="159"/>
      <c r="H131" s="160"/>
      <c r="I131" s="161"/>
      <c r="J131" s="161"/>
      <c r="K131" s="162"/>
      <c r="L131" s="161"/>
      <c r="M131" s="161"/>
      <c r="N131" s="161"/>
      <c r="O131" s="162"/>
      <c r="P131" s="340"/>
    </row>
  </sheetData>
  <autoFilter ref="A13:P108" xr:uid="{00000000-0009-0000-0000-000000000000}"/>
  <mergeCells count="66">
    <mergeCell ref="M126:N126"/>
    <mergeCell ref="M127:N127"/>
    <mergeCell ref="M128:N128"/>
    <mergeCell ref="M129:N129"/>
    <mergeCell ref="M130:N130"/>
    <mergeCell ref="M121:P121"/>
    <mergeCell ref="M122:N122"/>
    <mergeCell ref="M123:N123"/>
    <mergeCell ref="M124:N124"/>
    <mergeCell ref="M125:N125"/>
    <mergeCell ref="M115:N115"/>
    <mergeCell ref="M116:N116"/>
    <mergeCell ref="M117:N117"/>
    <mergeCell ref="M118:N118"/>
    <mergeCell ref="M110:P110"/>
    <mergeCell ref="M111:N111"/>
    <mergeCell ref="M112:N112"/>
    <mergeCell ref="M113:N113"/>
    <mergeCell ref="M114:N114"/>
    <mergeCell ref="N6:O6"/>
    <mergeCell ref="E7:P8"/>
    <mergeCell ref="P3:P4"/>
    <mergeCell ref="M99:N99"/>
    <mergeCell ref="P5:P6"/>
    <mergeCell ref="M98:P98"/>
    <mergeCell ref="L11:P11"/>
    <mergeCell ref="I9:L9"/>
    <mergeCell ref="M10:O10"/>
    <mergeCell ref="I10:L10"/>
    <mergeCell ref="A95:K95"/>
    <mergeCell ref="A10:C10"/>
    <mergeCell ref="A11:A12"/>
    <mergeCell ref="B11:B12"/>
    <mergeCell ref="C11:C12"/>
    <mergeCell ref="A6:D6"/>
    <mergeCell ref="A1:P1"/>
    <mergeCell ref="A2:P2"/>
    <mergeCell ref="E3:O4"/>
    <mergeCell ref="A4:D4"/>
    <mergeCell ref="E5:H5"/>
    <mergeCell ref="I5:K5"/>
    <mergeCell ref="L5:M5"/>
    <mergeCell ref="N5:O5"/>
    <mergeCell ref="M107:N107"/>
    <mergeCell ref="I98:J98"/>
    <mergeCell ref="M103:N103"/>
    <mergeCell ref="M106:N106"/>
    <mergeCell ref="I101:J101"/>
    <mergeCell ref="I100:J100"/>
    <mergeCell ref="M104:N104"/>
    <mergeCell ref="M101:N101"/>
    <mergeCell ref="M102:N102"/>
    <mergeCell ref="M100:N100"/>
    <mergeCell ref="I99:J99"/>
    <mergeCell ref="M105:N105"/>
    <mergeCell ref="D9:D10"/>
    <mergeCell ref="L6:M6"/>
    <mergeCell ref="E9:H9"/>
    <mergeCell ref="H11:K11"/>
    <mergeCell ref="D11:D12"/>
    <mergeCell ref="E11:E12"/>
    <mergeCell ref="F11:F12"/>
    <mergeCell ref="G11:G12"/>
    <mergeCell ref="E10:H10"/>
    <mergeCell ref="E6:H6"/>
    <mergeCell ref="I6:K6"/>
  </mergeCells>
  <phoneticPr fontId="60" type="noConversion"/>
  <conditionalFormatting sqref="A56:B56 A57:A61">
    <cfRule type="expression" dxfId="58" priority="4372">
      <formula>IF(AND($H56&gt;0,#REF!&gt;0),TRUE,FALSE)</formula>
    </cfRule>
    <cfRule type="expression" dxfId="57" priority="4371">
      <formula>IF(#REF!&lt;0,TRUE,FALSE)</formula>
    </cfRule>
  </conditionalFormatting>
  <conditionalFormatting sqref="A95:C95 L95:P95">
    <cfRule type="expression" dxfId="56" priority="6379">
      <formula>IF(#REF!&lt;0,TRUE,FALSE)</formula>
    </cfRule>
    <cfRule type="expression" dxfId="55" priority="6380">
      <formula>IF(AND($H95&gt;0,#REF!&gt;0),TRUE,FALSE)</formula>
    </cfRule>
  </conditionalFormatting>
  <conditionalFormatting sqref="A23:D24">
    <cfRule type="expression" dxfId="54" priority="79">
      <formula>IF(#REF!&lt;0,TRUE,FALSE)</formula>
    </cfRule>
    <cfRule type="expression" dxfId="53" priority="80">
      <formula>IF(AND($H23&gt;0,#REF!&gt;0),TRUE,FALSE)</formula>
    </cfRule>
  </conditionalFormatting>
  <conditionalFormatting sqref="A27:D34">
    <cfRule type="expression" dxfId="52" priority="1035">
      <formula>IF(#REF!&lt;0,TRUE,FALSE)</formula>
    </cfRule>
    <cfRule type="expression" dxfId="51" priority="1036">
      <formula>IF(AND($H27&gt;0,#REF!&gt;0),TRUE,FALSE)</formula>
    </cfRule>
  </conditionalFormatting>
  <conditionalFormatting sqref="A36:D39">
    <cfRule type="expression" dxfId="50" priority="4454">
      <formula>IF(AND($H36&gt;0,#REF!&gt;0),TRUE,FALSE)</formula>
    </cfRule>
    <cfRule type="expression" dxfId="49" priority="4453">
      <formula>IF(#REF!&lt;0,TRUE,FALSE)</formula>
    </cfRule>
  </conditionalFormatting>
  <conditionalFormatting sqref="A14:P22">
    <cfRule type="expression" dxfId="48" priority="4434">
      <formula>IF(AND($H14&gt;0,#REF!&gt;0),TRUE,FALSE)</formula>
    </cfRule>
    <cfRule type="expression" dxfId="47" priority="4433">
      <formula>IF(#REF!&lt;0,TRUE,FALSE)</formula>
    </cfRule>
  </conditionalFormatting>
  <conditionalFormatting sqref="A25:P26">
    <cfRule type="expression" dxfId="46" priority="77">
      <formula>IF(#REF!&lt;0,TRUE,FALSE)</formula>
    </cfRule>
    <cfRule type="expression" dxfId="45" priority="78">
      <formula>IF(AND($H25&gt;0,#REF!&gt;0),TRUE,FALSE)</formula>
    </cfRule>
  </conditionalFormatting>
  <conditionalFormatting sqref="A35:P35">
    <cfRule type="expression" dxfId="44" priority="1034">
      <formula>IF(AND($H35&gt;0,#REF!&gt;0),TRUE,FALSE)</formula>
    </cfRule>
    <cfRule type="expression" dxfId="43" priority="1033">
      <formula>IF(#REF!&lt;0,TRUE,FALSE)</formula>
    </cfRule>
  </conditionalFormatting>
  <conditionalFormatting sqref="A40:P55">
    <cfRule type="expression" dxfId="42" priority="45">
      <formula>IF(#REF!&lt;0,TRUE,FALSE)</formula>
    </cfRule>
    <cfRule type="expression" dxfId="41" priority="46">
      <formula>IF(AND($H40&gt;0,#REF!&gt;0),TRUE,FALSE)</formula>
    </cfRule>
  </conditionalFormatting>
  <conditionalFormatting sqref="A62:P84">
    <cfRule type="expression" dxfId="40" priority="2">
      <formula>IF(AND($H62&gt;0,#REF!&gt;0),TRUE,FALSE)</formula>
    </cfRule>
    <cfRule type="expression" dxfId="39" priority="1">
      <formula>IF(#REF!&lt;0,TRUE,FALSE)</formula>
    </cfRule>
  </conditionalFormatting>
  <conditionalFormatting sqref="B57:B59">
    <cfRule type="expression" dxfId="38" priority="967">
      <formula>IF(#REF!&lt;0,TRUE,FALSE)</formula>
    </cfRule>
    <cfRule type="expression" dxfId="37" priority="968">
      <formula>IF(AND($H57&gt;0,#REF!&gt;0),TRUE,FALSE)</formula>
    </cfRule>
  </conditionalFormatting>
  <conditionalFormatting sqref="B89:B93">
    <cfRule type="expression" dxfId="36" priority="546">
      <formula>IF(AND($H89&gt;0,#REF!&gt;0),TRUE,FALSE)</formula>
    </cfRule>
    <cfRule type="expression" dxfId="35" priority="545">
      <formula>IF(#REF!&lt;0,TRUE,FALSE)</formula>
    </cfRule>
  </conditionalFormatting>
  <conditionalFormatting sqref="B85:J86">
    <cfRule type="expression" dxfId="34" priority="1488">
      <formula>IF(AND($H85&gt;0,#REF!&gt;0),TRUE,FALSE)</formula>
    </cfRule>
  </conditionalFormatting>
  <conditionalFormatting sqref="B85:J88">
    <cfRule type="expression" dxfId="33" priority="553">
      <formula>IF(#REF!&lt;0,TRUE,FALSE)</formula>
    </cfRule>
  </conditionalFormatting>
  <conditionalFormatting sqref="B60:K61">
    <cfRule type="expression" dxfId="32" priority="37">
      <formula>IF(#REF!&lt;0,TRUE,FALSE)</formula>
    </cfRule>
    <cfRule type="expression" dxfId="31" priority="38">
      <formula>IF(AND($H60&gt;0,#REF!&gt;0),TRUE,FALSE)</formula>
    </cfRule>
  </conditionalFormatting>
  <conditionalFormatting sqref="B87:K88">
    <cfRule type="expression" dxfId="30" priority="554">
      <formula>IF(AND($H87&gt;0,#REF!&gt;0),TRUE,FALSE)</formula>
    </cfRule>
  </conditionalFormatting>
  <conditionalFormatting sqref="B94:P94">
    <cfRule type="expression" dxfId="29" priority="4589">
      <formula>IF(#REF!&lt;0,TRUE,FALSE)</formula>
    </cfRule>
    <cfRule type="expression" dxfId="28" priority="4590">
      <formula>IF(AND($H94&gt;0,#REF!&gt;0),TRUE,FALSE)</formula>
    </cfRule>
  </conditionalFormatting>
  <conditionalFormatting sqref="C89:J89">
    <cfRule type="expression" dxfId="27" priority="547">
      <formula>IF(#REF!&lt;0,TRUE,FALSE)</formula>
    </cfRule>
    <cfRule type="expression" dxfId="26" priority="548">
      <formula>IF(AND($H89&gt;0,#REF!&gt;0),TRUE,FALSE)</formula>
    </cfRule>
  </conditionalFormatting>
  <conditionalFormatting sqref="C56:K59">
    <cfRule type="expression" dxfId="25" priority="961">
      <formula>IF(#REF!&lt;0,TRUE,FALSE)</formula>
    </cfRule>
    <cfRule type="expression" dxfId="24" priority="962">
      <formula>IF(AND($H56&gt;0,#REF!&gt;0),TRUE,FALSE)</formula>
    </cfRule>
  </conditionalFormatting>
  <conditionalFormatting sqref="C90:K93">
    <cfRule type="expression" dxfId="23" priority="11">
      <formula>IF(#REF!&lt;0,TRUE,FALSE)</formula>
    </cfRule>
    <cfRule type="expression" dxfId="22" priority="12">
      <formula>IF(AND($H90&gt;0,#REF!&gt;0),TRUE,FALSE)</formula>
    </cfRule>
  </conditionalFormatting>
  <conditionalFormatting sqref="E23:P23">
    <cfRule type="expression" dxfId="21" priority="236">
      <formula>IF(AND($H23&gt;0,#REF!&gt;0),TRUE,FALSE)</formula>
    </cfRule>
    <cfRule type="expression" dxfId="20" priority="235">
      <formula>IF(#REF!&lt;0,TRUE,FALSE)</formula>
    </cfRule>
  </conditionalFormatting>
  <conditionalFormatting sqref="E27:P33">
    <cfRule type="expression" dxfId="19" priority="55">
      <formula>IF(#REF!&lt;0,TRUE,FALSE)</formula>
    </cfRule>
    <cfRule type="expression" dxfId="18" priority="56">
      <formula>IF(AND($H27&gt;0,#REF!&gt;0),TRUE,FALSE)</formula>
    </cfRule>
  </conditionalFormatting>
  <conditionalFormatting sqref="E36:P38">
    <cfRule type="expression" dxfId="17" priority="228">
      <formula>IF(AND($H36&gt;0,#REF!&gt;0),TRUE,FALSE)</formula>
    </cfRule>
    <cfRule type="expression" dxfId="16" priority="227">
      <formula>IF(#REF!&lt;0,TRUE,FALSE)</formula>
    </cfRule>
  </conditionalFormatting>
  <conditionalFormatting sqref="H24:P24">
    <cfRule type="expression" dxfId="15" priority="3514">
      <formula>IF(AND($H24&gt;0,#REF!&gt;0),TRUE,FALSE)</formula>
    </cfRule>
    <cfRule type="expression" dxfId="14" priority="3513">
      <formula>IF(#REF!&lt;0,TRUE,FALSE)</formula>
    </cfRule>
  </conditionalFormatting>
  <conditionalFormatting sqref="H34:P34">
    <cfRule type="expression" dxfId="13" priority="1038">
      <formula>IF(AND($H34&gt;0,#REF!&gt;0),TRUE,FALSE)</formula>
    </cfRule>
    <cfRule type="expression" dxfId="12" priority="1037">
      <formula>IF(#REF!&lt;0,TRUE,FALSE)</formula>
    </cfRule>
  </conditionalFormatting>
  <conditionalFormatting sqref="H39:P39">
    <cfRule type="expression" dxfId="11" priority="4489">
      <formula>IF(#REF!&lt;0,TRUE,FALSE)</formula>
    </cfRule>
    <cfRule type="expression" dxfId="10" priority="4490">
      <formula>IF(AND($H39&gt;0,#REF!&gt;0),TRUE,FALSE)</formula>
    </cfRule>
  </conditionalFormatting>
  <conditionalFormatting sqref="K86:K89 L86:O93">
    <cfRule type="expression" dxfId="9" priority="551">
      <formula>IF(#REF!&lt;0,TRUE,FALSE)</formula>
    </cfRule>
  </conditionalFormatting>
  <conditionalFormatting sqref="K85:O85 A85:A94 K86">
    <cfRule type="expression" dxfId="8" priority="6378">
      <formula>IF(AND($H85&gt;0,#REF!&gt;0),TRUE,FALSE)</formula>
    </cfRule>
  </conditionalFormatting>
  <conditionalFormatting sqref="K85:O85 A85:A94">
    <cfRule type="expression" dxfId="7" priority="6377">
      <formula>IF(#REF!&lt;0,TRUE,FALSE)</formula>
    </cfRule>
  </conditionalFormatting>
  <conditionalFormatting sqref="L86:O93 K89">
    <cfRule type="expression" dxfId="6" priority="552">
      <formula>IF(AND($H86&gt;0,#REF!&gt;0),TRUE,FALSE)</formula>
    </cfRule>
  </conditionalFormatting>
  <conditionalFormatting sqref="L56:P61">
    <cfRule type="expression" dxfId="5" priority="36">
      <formula>IF(AND($H56&gt;0,#REF!&gt;0),TRUE,FALSE)</formula>
    </cfRule>
    <cfRule type="expression" dxfId="4" priority="35">
      <formula>IF(#REF!&lt;0,TRUE,FALSE)</formula>
    </cfRule>
  </conditionalFormatting>
  <conditionalFormatting sqref="M96:P96">
    <cfRule type="expression" dxfId="3" priority="5937">
      <formula>IF(#REF!&lt;0,TRUE,FALSE)</formula>
    </cfRule>
    <cfRule type="expression" dxfId="2" priority="5938">
      <formula>IF(AND($H96&gt;0,#REF!&gt;0),TRUE,FALSE)</formula>
    </cfRule>
  </conditionalFormatting>
  <conditionalFormatting sqref="P85:P93">
    <cfRule type="expression" dxfId="1" priority="6">
      <formula>IF(AND($H85&gt;0,#REF!&gt;0),TRUE,FALSE)</formula>
    </cfRule>
    <cfRule type="expression" dxfId="0" priority="5">
      <formula>IF(#REF!&lt;0,TRUE,FALSE)</formula>
    </cfRule>
  </conditionalFormatting>
  <printOptions horizontalCentered="1"/>
  <pageMargins left="0.27559055118110237" right="0.51181102362204722" top="0.78740157480314965" bottom="0.78740157480314965" header="0.31496062992125984" footer="0.31496062992125984"/>
  <pageSetup paperSize="9" scale="30" fitToHeight="0" orientation="landscape" horizontalDpi="300" verticalDpi="300" r:id="rId1"/>
  <headerFooter scaleWithDoc="0" alignWithMargins="0"/>
  <ignoredErrors>
    <ignoredError sqref="N96 N94" formula="1"/>
    <ignoredError sqref="P100 K15:K25 K27 K34:K60 K74:K78 K62:K71 K80:K81 K83:K92 O102:P102 P103 P106:P107 P99 O101 O103 O99:O100 O105:O106 O122:O123 O125:O130 P122:P130 O113:P113 O115:O118 O107 P111:P112 P114:P118" unlockedFormula="1"/>
    <ignoredError sqref="P101" evalError="1" unlockedFormula="1"/>
    <ignoredError sqref="B27:B33 B64:B73 B56:B61 B47:B53" numberStoredAsText="1"/>
    <ignoredError sqref="O124" formula="1" unlocked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6" tint="-0.249977111117893"/>
    <pageSetUpPr fitToPage="1"/>
  </sheetPr>
  <dimension ref="A1:L1299"/>
  <sheetViews>
    <sheetView view="pageBreakPreview" zoomScaleNormal="100" zoomScaleSheetLayoutView="100" workbookViewId="0">
      <selection activeCell="B32" sqref="B32"/>
    </sheetView>
  </sheetViews>
  <sheetFormatPr defaultColWidth="9.140625" defaultRowHeight="13.5" outlineLevelRow="2" x14ac:dyDescent="0.2"/>
  <cols>
    <col min="1" max="1" width="8.42578125" style="54" customWidth="1"/>
    <col min="2" max="2" width="45.5703125" style="56" customWidth="1"/>
    <col min="3" max="3" width="6.85546875" style="54" customWidth="1"/>
    <col min="4" max="4" width="11.140625" style="82" customWidth="1"/>
    <col min="5" max="7" width="9.7109375" style="54" customWidth="1"/>
    <col min="8" max="8" width="9.7109375" style="83" customWidth="1"/>
    <col min="9" max="9" width="9.85546875" style="82" customWidth="1"/>
    <col min="10" max="10" width="9.7109375" style="84" customWidth="1"/>
    <col min="11" max="11" width="14.140625" style="85" customWidth="1"/>
    <col min="12" max="12" width="10.28515625" style="86" customWidth="1"/>
    <col min="13" max="16384" width="9.140625" style="57"/>
  </cols>
  <sheetData>
    <row r="1" spans="1:12" s="53" customFormat="1" ht="56.45" customHeight="1" x14ac:dyDescent="0.25">
      <c r="A1" s="454" t="s">
        <v>63</v>
      </c>
      <c r="B1" s="455"/>
      <c r="C1" s="455"/>
      <c r="D1" s="455"/>
      <c r="E1" s="455"/>
      <c r="F1" s="455"/>
      <c r="G1" s="455"/>
      <c r="H1" s="455"/>
      <c r="I1" s="455"/>
      <c r="J1" s="455"/>
      <c r="K1" s="456"/>
    </row>
    <row r="2" spans="1:12" s="53" customFormat="1" ht="58.9" customHeight="1" x14ac:dyDescent="0.25">
      <c r="A2" s="457" t="str">
        <f>ADITIVO!E7</f>
        <v>OBJETO: CONTRATO ADMINISTRATIVO PARA A EXECUÇÃO DE PAVIMENTAÇÃO DE DIVERSAS RUAS NO PERÍMETRO URBANO DO MUNICÍPIO DE TUCUMÃ/PA.</v>
      </c>
      <c r="B2" s="458"/>
      <c r="C2" s="458"/>
      <c r="D2" s="458"/>
      <c r="E2" s="458"/>
      <c r="F2" s="458"/>
      <c r="G2" s="458"/>
      <c r="H2" s="458"/>
      <c r="I2" s="458"/>
      <c r="J2" s="458"/>
      <c r="K2" s="459"/>
    </row>
    <row r="3" spans="1:12" s="53" customFormat="1" x14ac:dyDescent="0.25">
      <c r="A3" s="115"/>
      <c r="B3" s="291"/>
      <c r="C3" s="292"/>
      <c r="D3" s="293"/>
      <c r="E3" s="292"/>
      <c r="F3" s="292"/>
      <c r="G3" s="292"/>
      <c r="H3" s="294"/>
      <c r="I3" s="293"/>
      <c r="J3" s="58"/>
      <c r="K3" s="116"/>
      <c r="L3" s="86"/>
    </row>
    <row r="4" spans="1:12" ht="26.25" customHeight="1" x14ac:dyDescent="0.2">
      <c r="A4" s="117" t="s">
        <v>83</v>
      </c>
      <c r="B4" s="87" t="s">
        <v>84</v>
      </c>
      <c r="C4" s="87" t="s">
        <v>85</v>
      </c>
      <c r="D4" s="88" t="s">
        <v>86</v>
      </c>
      <c r="E4" s="87" t="s">
        <v>87</v>
      </c>
      <c r="F4" s="87" t="s">
        <v>88</v>
      </c>
      <c r="G4" s="87" t="s">
        <v>89</v>
      </c>
      <c r="H4" s="89" t="s">
        <v>90</v>
      </c>
      <c r="I4" s="88" t="s">
        <v>91</v>
      </c>
      <c r="J4" s="90" t="s">
        <v>92</v>
      </c>
      <c r="K4" s="118" t="s">
        <v>93</v>
      </c>
    </row>
    <row r="5" spans="1:12" s="59" customFormat="1" ht="14.25" customHeight="1" x14ac:dyDescent="0.25">
      <c r="A5" s="120" t="str">
        <f>ADITIVO!A52</f>
        <v>6.</v>
      </c>
      <c r="B5" s="91" t="str">
        <f>ADITIVO!D52</f>
        <v>SINALIZAÇÃO HORIZONTAL</v>
      </c>
      <c r="C5" s="92"/>
      <c r="D5" s="92"/>
      <c r="E5" s="92"/>
      <c r="F5" s="92"/>
      <c r="G5" s="92"/>
      <c r="H5" s="92"/>
      <c r="I5" s="92"/>
      <c r="J5" s="93"/>
      <c r="K5" s="121"/>
      <c r="L5" s="94"/>
    </row>
    <row r="6" spans="1:12" s="60" customFormat="1" ht="37.5" customHeight="1" outlineLevel="1" x14ac:dyDescent="0.25">
      <c r="A6" s="287" t="str">
        <f>ADITIVO!A53</f>
        <v>6.1</v>
      </c>
      <c r="B6" s="246" t="str">
        <f>ADITIVO!D53</f>
        <v>SINALIZACAO HORIZONTAL COM TINTA RETRORREFLETIVA A BASE DE RESINA ACRILICA COM MICROESFERAS DE VIDRO</v>
      </c>
      <c r="C6" s="247" t="str">
        <f>ADITIVO!E53</f>
        <v>M2</v>
      </c>
      <c r="D6" s="247"/>
      <c r="E6" s="248"/>
      <c r="F6" s="248"/>
      <c r="G6" s="248"/>
      <c r="H6" s="248"/>
      <c r="I6" s="248"/>
      <c r="J6" s="248"/>
      <c r="K6" s="288">
        <f>SUM(J41:J61)</f>
        <v>1448.6399999999999</v>
      </c>
      <c r="L6" s="86" t="s">
        <v>67</v>
      </c>
    </row>
    <row r="7" spans="1:12" s="60" customFormat="1" outlineLevel="2" x14ac:dyDescent="0.25">
      <c r="A7" s="210"/>
      <c r="B7" s="279" t="s">
        <v>347</v>
      </c>
      <c r="C7" s="211"/>
      <c r="D7" s="295"/>
      <c r="E7" s="211"/>
      <c r="F7" s="211"/>
      <c r="G7" s="211"/>
      <c r="H7" s="215"/>
      <c r="I7" s="212"/>
      <c r="J7" s="286"/>
      <c r="K7" s="213"/>
      <c r="L7" s="86"/>
    </row>
    <row r="8" spans="1:12" s="96" customFormat="1" outlineLevel="2" x14ac:dyDescent="0.25">
      <c r="A8" s="296"/>
      <c r="B8" s="214" t="s">
        <v>239</v>
      </c>
      <c r="C8" s="295"/>
      <c r="D8" s="211">
        <v>3</v>
      </c>
      <c r="E8" s="211">
        <v>150</v>
      </c>
      <c r="F8" s="211">
        <v>0.12</v>
      </c>
      <c r="G8" s="211"/>
      <c r="H8" s="211"/>
      <c r="I8" s="282"/>
      <c r="J8" s="286">
        <f>D8*E8*F8</f>
        <v>54</v>
      </c>
      <c r="K8" s="297"/>
      <c r="L8" s="95"/>
    </row>
    <row r="9" spans="1:12" s="60" customFormat="1" outlineLevel="2" x14ac:dyDescent="0.25">
      <c r="A9" s="210"/>
      <c r="B9" s="221" t="s">
        <v>240</v>
      </c>
      <c r="C9" s="211"/>
      <c r="D9" s="211">
        <v>3</v>
      </c>
      <c r="E9" s="211">
        <v>280</v>
      </c>
      <c r="F9" s="211">
        <v>0.12</v>
      </c>
      <c r="G9" s="211"/>
      <c r="H9" s="211"/>
      <c r="I9" s="282"/>
      <c r="J9" s="286">
        <f t="shared" ref="J9:J37" si="0">D9*E9*F9</f>
        <v>100.8</v>
      </c>
      <c r="K9" s="213"/>
      <c r="L9" s="86"/>
    </row>
    <row r="10" spans="1:12" s="96" customFormat="1" outlineLevel="2" x14ac:dyDescent="0.25">
      <c r="A10" s="296"/>
      <c r="B10" s="214" t="s">
        <v>241</v>
      </c>
      <c r="C10" s="295"/>
      <c r="D10" s="211">
        <v>3</v>
      </c>
      <c r="E10" s="211">
        <v>127</v>
      </c>
      <c r="F10" s="211">
        <v>0.12</v>
      </c>
      <c r="G10" s="211"/>
      <c r="H10" s="211"/>
      <c r="I10" s="282"/>
      <c r="J10" s="286">
        <f t="shared" si="0"/>
        <v>45.72</v>
      </c>
      <c r="K10" s="297"/>
      <c r="L10" s="95"/>
    </row>
    <row r="11" spans="1:12" s="60" customFormat="1" outlineLevel="2" x14ac:dyDescent="0.25">
      <c r="A11" s="210"/>
      <c r="B11" s="221" t="s">
        <v>242</v>
      </c>
      <c r="C11" s="211"/>
      <c r="D11" s="211">
        <v>3</v>
      </c>
      <c r="E11" s="211">
        <v>100</v>
      </c>
      <c r="F11" s="211">
        <v>0.12</v>
      </c>
      <c r="G11" s="211"/>
      <c r="H11" s="211"/>
      <c r="I11" s="282"/>
      <c r="J11" s="286">
        <f t="shared" si="0"/>
        <v>36</v>
      </c>
      <c r="K11" s="213"/>
      <c r="L11" s="86"/>
    </row>
    <row r="12" spans="1:12" s="96" customFormat="1" outlineLevel="2" x14ac:dyDescent="0.25">
      <c r="A12" s="296"/>
      <c r="B12" s="214" t="s">
        <v>243</v>
      </c>
      <c r="C12" s="295"/>
      <c r="D12" s="211">
        <v>3</v>
      </c>
      <c r="E12" s="211">
        <v>94</v>
      </c>
      <c r="F12" s="211">
        <v>0.12</v>
      </c>
      <c r="G12" s="211"/>
      <c r="H12" s="211"/>
      <c r="I12" s="282"/>
      <c r="J12" s="286">
        <f t="shared" si="0"/>
        <v>33.839999999999996</v>
      </c>
      <c r="K12" s="297"/>
      <c r="L12" s="95"/>
    </row>
    <row r="13" spans="1:12" s="60" customFormat="1" outlineLevel="2" x14ac:dyDescent="0.25">
      <c r="A13" s="210"/>
      <c r="B13" s="221" t="s">
        <v>244</v>
      </c>
      <c r="C13" s="211"/>
      <c r="D13" s="211">
        <v>3</v>
      </c>
      <c r="E13" s="211">
        <v>128</v>
      </c>
      <c r="F13" s="211">
        <v>0.12</v>
      </c>
      <c r="G13" s="211"/>
      <c r="H13" s="211"/>
      <c r="I13" s="282"/>
      <c r="J13" s="286">
        <f t="shared" si="0"/>
        <v>46.08</v>
      </c>
      <c r="K13" s="213"/>
      <c r="L13" s="86"/>
    </row>
    <row r="14" spans="1:12" s="96" customFormat="1" outlineLevel="2" x14ac:dyDescent="0.25">
      <c r="A14" s="296"/>
      <c r="B14" s="214" t="s">
        <v>245</v>
      </c>
      <c r="C14" s="295"/>
      <c r="D14" s="211">
        <v>3</v>
      </c>
      <c r="E14" s="211">
        <v>310</v>
      </c>
      <c r="F14" s="211">
        <v>0.12</v>
      </c>
      <c r="G14" s="211"/>
      <c r="H14" s="211"/>
      <c r="I14" s="282"/>
      <c r="J14" s="286">
        <f t="shared" si="0"/>
        <v>111.6</v>
      </c>
      <c r="K14" s="297"/>
      <c r="L14" s="95"/>
    </row>
    <row r="15" spans="1:12" s="60" customFormat="1" outlineLevel="2" x14ac:dyDescent="0.25">
      <c r="A15" s="210"/>
      <c r="B15" s="221" t="s">
        <v>246</v>
      </c>
      <c r="C15" s="211"/>
      <c r="D15" s="211">
        <v>3</v>
      </c>
      <c r="E15" s="211">
        <v>330</v>
      </c>
      <c r="F15" s="211">
        <v>0.12</v>
      </c>
      <c r="G15" s="211"/>
      <c r="H15" s="211"/>
      <c r="I15" s="282"/>
      <c r="J15" s="286">
        <f t="shared" si="0"/>
        <v>118.8</v>
      </c>
      <c r="K15" s="213"/>
      <c r="L15" s="86"/>
    </row>
    <row r="16" spans="1:12" s="96" customFormat="1" outlineLevel="2" x14ac:dyDescent="0.25">
      <c r="A16" s="296"/>
      <c r="B16" s="214" t="s">
        <v>247</v>
      </c>
      <c r="C16" s="295"/>
      <c r="D16" s="211">
        <v>3</v>
      </c>
      <c r="E16" s="211">
        <v>120</v>
      </c>
      <c r="F16" s="211">
        <v>0.12</v>
      </c>
      <c r="G16" s="211"/>
      <c r="H16" s="211"/>
      <c r="I16" s="282"/>
      <c r="J16" s="286">
        <f t="shared" si="0"/>
        <v>43.199999999999996</v>
      </c>
      <c r="K16" s="297"/>
      <c r="L16" s="95"/>
    </row>
    <row r="17" spans="1:12" s="60" customFormat="1" outlineLevel="2" x14ac:dyDescent="0.25">
      <c r="A17" s="210"/>
      <c r="B17" s="221" t="s">
        <v>248</v>
      </c>
      <c r="C17" s="211"/>
      <c r="D17" s="211">
        <v>3</v>
      </c>
      <c r="E17" s="211">
        <v>337</v>
      </c>
      <c r="F17" s="211">
        <v>0.12</v>
      </c>
      <c r="G17" s="211"/>
      <c r="H17" s="211"/>
      <c r="I17" s="282"/>
      <c r="J17" s="286">
        <f t="shared" si="0"/>
        <v>121.32</v>
      </c>
      <c r="K17" s="213"/>
      <c r="L17" s="86"/>
    </row>
    <row r="18" spans="1:12" s="96" customFormat="1" outlineLevel="2" x14ac:dyDescent="0.25">
      <c r="A18" s="296"/>
      <c r="B18" s="214" t="s">
        <v>249</v>
      </c>
      <c r="C18" s="295"/>
      <c r="D18" s="211">
        <v>3</v>
      </c>
      <c r="E18" s="211">
        <v>400</v>
      </c>
      <c r="F18" s="211">
        <v>0.12</v>
      </c>
      <c r="G18" s="211"/>
      <c r="H18" s="211"/>
      <c r="I18" s="282"/>
      <c r="J18" s="286">
        <f t="shared" si="0"/>
        <v>144</v>
      </c>
      <c r="K18" s="297"/>
      <c r="L18" s="95"/>
    </row>
    <row r="19" spans="1:12" s="60" customFormat="1" outlineLevel="2" x14ac:dyDescent="0.25">
      <c r="A19" s="210"/>
      <c r="B19" s="221" t="s">
        <v>250</v>
      </c>
      <c r="C19" s="211"/>
      <c r="D19" s="211">
        <v>3</v>
      </c>
      <c r="E19" s="211">
        <v>200</v>
      </c>
      <c r="F19" s="211">
        <v>0.12</v>
      </c>
      <c r="G19" s="211"/>
      <c r="H19" s="211"/>
      <c r="I19" s="282"/>
      <c r="J19" s="286">
        <f t="shared" si="0"/>
        <v>72</v>
      </c>
      <c r="K19" s="213"/>
      <c r="L19" s="86"/>
    </row>
    <row r="20" spans="1:12" s="96" customFormat="1" outlineLevel="2" x14ac:dyDescent="0.25">
      <c r="A20" s="296"/>
      <c r="B20" s="214" t="s">
        <v>251</v>
      </c>
      <c r="C20" s="295"/>
      <c r="D20" s="211">
        <v>3</v>
      </c>
      <c r="E20" s="211">
        <v>230</v>
      </c>
      <c r="F20" s="211">
        <v>0.12</v>
      </c>
      <c r="G20" s="211"/>
      <c r="H20" s="211"/>
      <c r="I20" s="282"/>
      <c r="J20" s="286">
        <f t="shared" si="0"/>
        <v>82.8</v>
      </c>
      <c r="K20" s="297"/>
      <c r="L20" s="95"/>
    </row>
    <row r="21" spans="1:12" s="60" customFormat="1" outlineLevel="2" x14ac:dyDescent="0.25">
      <c r="A21" s="210"/>
      <c r="B21" s="221" t="s">
        <v>252</v>
      </c>
      <c r="C21" s="211"/>
      <c r="D21" s="211">
        <v>3</v>
      </c>
      <c r="E21" s="211">
        <v>190</v>
      </c>
      <c r="F21" s="211">
        <v>0.12</v>
      </c>
      <c r="G21" s="211"/>
      <c r="H21" s="211"/>
      <c r="I21" s="282"/>
      <c r="J21" s="286">
        <f t="shared" si="0"/>
        <v>68.399999999999991</v>
      </c>
      <c r="K21" s="213"/>
      <c r="L21" s="86"/>
    </row>
    <row r="22" spans="1:12" s="96" customFormat="1" outlineLevel="2" x14ac:dyDescent="0.25">
      <c r="A22" s="296"/>
      <c r="B22" s="214" t="s">
        <v>253</v>
      </c>
      <c r="C22" s="295"/>
      <c r="D22" s="211">
        <v>3</v>
      </c>
      <c r="E22" s="211">
        <v>200</v>
      </c>
      <c r="F22" s="211">
        <v>0.12</v>
      </c>
      <c r="G22" s="211"/>
      <c r="H22" s="211"/>
      <c r="I22" s="282"/>
      <c r="J22" s="286">
        <f t="shared" si="0"/>
        <v>72</v>
      </c>
      <c r="K22" s="297"/>
      <c r="L22" s="95"/>
    </row>
    <row r="23" spans="1:12" s="60" customFormat="1" outlineLevel="2" x14ac:dyDescent="0.25">
      <c r="A23" s="210"/>
      <c r="B23" s="221" t="s">
        <v>254</v>
      </c>
      <c r="C23" s="211"/>
      <c r="D23" s="211">
        <v>3</v>
      </c>
      <c r="E23" s="211">
        <v>70</v>
      </c>
      <c r="F23" s="211">
        <v>0.12</v>
      </c>
      <c r="G23" s="211"/>
      <c r="H23" s="211"/>
      <c r="I23" s="282"/>
      <c r="J23" s="286">
        <f t="shared" si="0"/>
        <v>25.2</v>
      </c>
      <c r="K23" s="213"/>
      <c r="L23" s="86"/>
    </row>
    <row r="24" spans="1:12" s="96" customFormat="1" outlineLevel="2" x14ac:dyDescent="0.25">
      <c r="A24" s="296"/>
      <c r="B24" s="214" t="s">
        <v>255</v>
      </c>
      <c r="C24" s="295"/>
      <c r="D24" s="211">
        <v>3</v>
      </c>
      <c r="E24" s="211">
        <v>110</v>
      </c>
      <c r="F24" s="211">
        <v>0.12</v>
      </c>
      <c r="G24" s="211"/>
      <c r="H24" s="211"/>
      <c r="I24" s="282"/>
      <c r="J24" s="286">
        <f t="shared" si="0"/>
        <v>39.6</v>
      </c>
      <c r="K24" s="297"/>
      <c r="L24" s="95"/>
    </row>
    <row r="25" spans="1:12" s="60" customFormat="1" outlineLevel="2" x14ac:dyDescent="0.25">
      <c r="A25" s="210"/>
      <c r="B25" s="221" t="s">
        <v>256</v>
      </c>
      <c r="C25" s="211"/>
      <c r="D25" s="211">
        <v>3</v>
      </c>
      <c r="E25" s="211">
        <v>404</v>
      </c>
      <c r="F25" s="211">
        <v>0.12</v>
      </c>
      <c r="G25" s="211"/>
      <c r="H25" s="211"/>
      <c r="I25" s="282"/>
      <c r="J25" s="286">
        <f t="shared" si="0"/>
        <v>145.44</v>
      </c>
      <c r="K25" s="213"/>
      <c r="L25" s="86"/>
    </row>
    <row r="26" spans="1:12" s="96" customFormat="1" outlineLevel="2" x14ac:dyDescent="0.25">
      <c r="A26" s="296"/>
      <c r="B26" s="214" t="s">
        <v>257</v>
      </c>
      <c r="C26" s="295"/>
      <c r="D26" s="211">
        <v>3</v>
      </c>
      <c r="E26" s="211">
        <v>440</v>
      </c>
      <c r="F26" s="211">
        <v>0.12</v>
      </c>
      <c r="G26" s="211"/>
      <c r="H26" s="211"/>
      <c r="I26" s="282"/>
      <c r="J26" s="286">
        <f t="shared" si="0"/>
        <v>158.4</v>
      </c>
      <c r="K26" s="297"/>
      <c r="L26" s="95"/>
    </row>
    <row r="27" spans="1:12" s="60" customFormat="1" outlineLevel="2" x14ac:dyDescent="0.25">
      <c r="A27" s="210"/>
      <c r="B27" s="221" t="s">
        <v>258</v>
      </c>
      <c r="C27" s="211"/>
      <c r="D27" s="211">
        <v>3</v>
      </c>
      <c r="E27" s="211">
        <v>320</v>
      </c>
      <c r="F27" s="211">
        <v>0.12</v>
      </c>
      <c r="G27" s="211"/>
      <c r="H27" s="211"/>
      <c r="I27" s="282"/>
      <c r="J27" s="286">
        <f t="shared" si="0"/>
        <v>115.19999999999999</v>
      </c>
      <c r="K27" s="213"/>
      <c r="L27" s="86"/>
    </row>
    <row r="28" spans="1:12" s="96" customFormat="1" outlineLevel="2" x14ac:dyDescent="0.25">
      <c r="A28" s="296"/>
      <c r="B28" s="214" t="s">
        <v>259</v>
      </c>
      <c r="C28" s="295"/>
      <c r="D28" s="211">
        <v>3</v>
      </c>
      <c r="E28" s="211">
        <v>260</v>
      </c>
      <c r="F28" s="211">
        <v>0.12</v>
      </c>
      <c r="G28" s="211"/>
      <c r="H28" s="211"/>
      <c r="I28" s="282"/>
      <c r="J28" s="286">
        <f t="shared" si="0"/>
        <v>93.6</v>
      </c>
      <c r="K28" s="297"/>
      <c r="L28" s="95"/>
    </row>
    <row r="29" spans="1:12" s="60" customFormat="1" outlineLevel="2" x14ac:dyDescent="0.25">
      <c r="A29" s="210"/>
      <c r="B29" s="221" t="s">
        <v>260</v>
      </c>
      <c r="C29" s="211"/>
      <c r="D29" s="211">
        <v>3</v>
      </c>
      <c r="E29" s="211">
        <v>220</v>
      </c>
      <c r="F29" s="211">
        <v>0.12</v>
      </c>
      <c r="G29" s="211"/>
      <c r="H29" s="211"/>
      <c r="I29" s="282"/>
      <c r="J29" s="286">
        <f t="shared" si="0"/>
        <v>79.2</v>
      </c>
      <c r="K29" s="213"/>
      <c r="L29" s="86"/>
    </row>
    <row r="30" spans="1:12" s="96" customFormat="1" outlineLevel="2" x14ac:dyDescent="0.25">
      <c r="A30" s="296"/>
      <c r="B30" s="214" t="s">
        <v>261</v>
      </c>
      <c r="C30" s="295"/>
      <c r="D30" s="211">
        <v>3</v>
      </c>
      <c r="E30" s="211">
        <v>160</v>
      </c>
      <c r="F30" s="211">
        <v>0.12</v>
      </c>
      <c r="G30" s="211"/>
      <c r="H30" s="211"/>
      <c r="I30" s="282"/>
      <c r="J30" s="286">
        <f t="shared" si="0"/>
        <v>57.599999999999994</v>
      </c>
      <c r="K30" s="297"/>
      <c r="L30" s="95"/>
    </row>
    <row r="31" spans="1:12" s="60" customFormat="1" outlineLevel="2" x14ac:dyDescent="0.25">
      <c r="A31" s="210"/>
      <c r="B31" s="221" t="s">
        <v>262</v>
      </c>
      <c r="C31" s="211"/>
      <c r="D31" s="211">
        <v>3</v>
      </c>
      <c r="E31" s="211">
        <v>270</v>
      </c>
      <c r="F31" s="211">
        <v>0.12</v>
      </c>
      <c r="G31" s="211"/>
      <c r="H31" s="211"/>
      <c r="I31" s="282"/>
      <c r="J31" s="286">
        <f t="shared" si="0"/>
        <v>97.2</v>
      </c>
      <c r="K31" s="213"/>
      <c r="L31" s="86"/>
    </row>
    <row r="32" spans="1:12" s="96" customFormat="1" outlineLevel="2" x14ac:dyDescent="0.25">
      <c r="A32" s="296"/>
      <c r="B32" s="214" t="s">
        <v>263</v>
      </c>
      <c r="C32" s="295"/>
      <c r="D32" s="211">
        <v>3</v>
      </c>
      <c r="E32" s="211">
        <v>125</v>
      </c>
      <c r="F32" s="211">
        <v>0.12</v>
      </c>
      <c r="G32" s="211"/>
      <c r="H32" s="211"/>
      <c r="I32" s="282"/>
      <c r="J32" s="286">
        <f t="shared" si="0"/>
        <v>45</v>
      </c>
      <c r="K32" s="297"/>
      <c r="L32" s="95"/>
    </row>
    <row r="33" spans="1:12" s="60" customFormat="1" outlineLevel="2" x14ac:dyDescent="0.25">
      <c r="A33" s="210"/>
      <c r="B33" s="221" t="s">
        <v>264</v>
      </c>
      <c r="C33" s="211"/>
      <c r="D33" s="211">
        <v>3</v>
      </c>
      <c r="E33" s="211">
        <v>70</v>
      </c>
      <c r="F33" s="211">
        <v>0.12</v>
      </c>
      <c r="G33" s="211"/>
      <c r="H33" s="211"/>
      <c r="I33" s="282"/>
      <c r="J33" s="286">
        <f t="shared" si="0"/>
        <v>25.2</v>
      </c>
      <c r="K33" s="213"/>
      <c r="L33" s="86"/>
    </row>
    <row r="34" spans="1:12" s="96" customFormat="1" outlineLevel="2" x14ac:dyDescent="0.25">
      <c r="A34" s="296"/>
      <c r="B34" s="214" t="s">
        <v>265</v>
      </c>
      <c r="C34" s="295"/>
      <c r="D34" s="211">
        <v>3</v>
      </c>
      <c r="E34" s="211">
        <v>115</v>
      </c>
      <c r="F34" s="211">
        <v>0.12</v>
      </c>
      <c r="G34" s="211"/>
      <c r="H34" s="211"/>
      <c r="I34" s="282"/>
      <c r="J34" s="286">
        <f t="shared" si="0"/>
        <v>41.4</v>
      </c>
      <c r="K34" s="297"/>
      <c r="L34" s="95"/>
    </row>
    <row r="35" spans="1:12" s="60" customFormat="1" outlineLevel="2" x14ac:dyDescent="0.25">
      <c r="A35" s="210"/>
      <c r="B35" s="221" t="s">
        <v>266</v>
      </c>
      <c r="C35" s="211"/>
      <c r="D35" s="211">
        <v>3</v>
      </c>
      <c r="E35" s="211">
        <v>75</v>
      </c>
      <c r="F35" s="211">
        <v>0.12</v>
      </c>
      <c r="G35" s="211"/>
      <c r="H35" s="211"/>
      <c r="I35" s="282"/>
      <c r="J35" s="286">
        <f t="shared" si="0"/>
        <v>27</v>
      </c>
      <c r="K35" s="213"/>
      <c r="L35" s="86"/>
    </row>
    <row r="36" spans="1:12" s="96" customFormat="1" outlineLevel="2" x14ac:dyDescent="0.25">
      <c r="A36" s="296"/>
      <c r="B36" s="214" t="s">
        <v>267</v>
      </c>
      <c r="C36" s="295"/>
      <c r="D36" s="211">
        <v>3</v>
      </c>
      <c r="E36" s="211">
        <v>270</v>
      </c>
      <c r="F36" s="211">
        <v>0.12</v>
      </c>
      <c r="G36" s="211"/>
      <c r="H36" s="211"/>
      <c r="I36" s="282"/>
      <c r="J36" s="286">
        <f t="shared" si="0"/>
        <v>97.2</v>
      </c>
      <c r="K36" s="297"/>
      <c r="L36" s="95"/>
    </row>
    <row r="37" spans="1:12" s="60" customFormat="1" outlineLevel="2" x14ac:dyDescent="0.25">
      <c r="A37" s="210"/>
      <c r="B37" s="221" t="s">
        <v>268</v>
      </c>
      <c r="C37" s="211"/>
      <c r="D37" s="211">
        <v>3</v>
      </c>
      <c r="E37" s="211">
        <v>100</v>
      </c>
      <c r="F37" s="211">
        <v>0.12</v>
      </c>
      <c r="G37" s="211"/>
      <c r="H37" s="211"/>
      <c r="I37" s="282"/>
      <c r="J37" s="286">
        <f t="shared" si="0"/>
        <v>36</v>
      </c>
      <c r="K37" s="213"/>
      <c r="L37" s="86"/>
    </row>
    <row r="38" spans="1:12" s="60" customFormat="1" ht="15" customHeight="1" outlineLevel="2" x14ac:dyDescent="0.25">
      <c r="A38" s="210"/>
      <c r="B38" s="448" t="s">
        <v>345</v>
      </c>
      <c r="C38" s="449"/>
      <c r="D38" s="449"/>
      <c r="E38" s="449"/>
      <c r="F38" s="449"/>
      <c r="G38" s="449"/>
      <c r="H38" s="449"/>
      <c r="I38" s="449"/>
      <c r="J38" s="450"/>
      <c r="K38" s="213"/>
      <c r="L38" s="86"/>
    </row>
    <row r="39" spans="1:12" s="60" customFormat="1" ht="13.5" customHeight="1" outlineLevel="2" x14ac:dyDescent="0.25">
      <c r="A39" s="220"/>
      <c r="B39" s="451"/>
      <c r="C39" s="452"/>
      <c r="D39" s="452"/>
      <c r="E39" s="452"/>
      <c r="F39" s="452"/>
      <c r="G39" s="452"/>
      <c r="H39" s="452"/>
      <c r="I39" s="452"/>
      <c r="J39" s="453"/>
      <c r="K39" s="213"/>
      <c r="L39" s="86"/>
    </row>
    <row r="40" spans="1:12" s="60" customFormat="1" outlineLevel="2" x14ac:dyDescent="0.25">
      <c r="A40" s="210"/>
      <c r="B40" s="279" t="s">
        <v>351</v>
      </c>
      <c r="C40" s="211"/>
      <c r="D40" s="295"/>
      <c r="E40" s="211"/>
      <c r="F40" s="211"/>
      <c r="G40" s="211"/>
      <c r="H40" s="215"/>
      <c r="I40" s="212"/>
      <c r="J40" s="286"/>
      <c r="K40" s="213"/>
      <c r="L40" s="86"/>
    </row>
    <row r="41" spans="1:12" s="60" customFormat="1" outlineLevel="2" x14ac:dyDescent="0.25">
      <c r="A41" s="210"/>
      <c r="B41" s="221" t="s">
        <v>240</v>
      </c>
      <c r="C41" s="211"/>
      <c r="D41" s="211">
        <v>3</v>
      </c>
      <c r="E41" s="211">
        <v>280</v>
      </c>
      <c r="F41" s="211">
        <v>0.12</v>
      </c>
      <c r="G41" s="211"/>
      <c r="H41" s="211"/>
      <c r="I41" s="282"/>
      <c r="J41" s="283">
        <f t="shared" ref="J41:J61" si="1">D41*E41*F41</f>
        <v>100.8</v>
      </c>
      <c r="K41" s="213"/>
      <c r="L41" s="86"/>
    </row>
    <row r="42" spans="1:12" s="96" customFormat="1" outlineLevel="2" x14ac:dyDescent="0.25">
      <c r="A42" s="296"/>
      <c r="B42" s="214" t="s">
        <v>241</v>
      </c>
      <c r="C42" s="295"/>
      <c r="D42" s="211">
        <v>3</v>
      </c>
      <c r="E42" s="211">
        <v>127</v>
      </c>
      <c r="F42" s="211">
        <v>0.12</v>
      </c>
      <c r="G42" s="211"/>
      <c r="H42" s="211"/>
      <c r="I42" s="282"/>
      <c r="J42" s="283">
        <f t="shared" si="1"/>
        <v>45.72</v>
      </c>
      <c r="K42" s="297"/>
      <c r="L42" s="95"/>
    </row>
    <row r="43" spans="1:12" s="60" customFormat="1" outlineLevel="2" x14ac:dyDescent="0.25">
      <c r="A43" s="210"/>
      <c r="B43" s="221" t="s">
        <v>242</v>
      </c>
      <c r="C43" s="211"/>
      <c r="D43" s="211">
        <v>3</v>
      </c>
      <c r="E43" s="211">
        <v>100</v>
      </c>
      <c r="F43" s="211">
        <v>0.12</v>
      </c>
      <c r="G43" s="211"/>
      <c r="H43" s="211"/>
      <c r="I43" s="282"/>
      <c r="J43" s="283">
        <f t="shared" si="1"/>
        <v>36</v>
      </c>
      <c r="K43" s="213"/>
      <c r="L43" s="86"/>
    </row>
    <row r="44" spans="1:12" s="96" customFormat="1" outlineLevel="2" x14ac:dyDescent="0.25">
      <c r="A44" s="296"/>
      <c r="B44" s="214" t="s">
        <v>243</v>
      </c>
      <c r="C44" s="295"/>
      <c r="D44" s="211">
        <v>3</v>
      </c>
      <c r="E44" s="211">
        <v>94</v>
      </c>
      <c r="F44" s="211">
        <v>0.12</v>
      </c>
      <c r="G44" s="211"/>
      <c r="H44" s="211"/>
      <c r="I44" s="282"/>
      <c r="J44" s="283">
        <f t="shared" si="1"/>
        <v>33.839999999999996</v>
      </c>
      <c r="K44" s="297"/>
      <c r="L44" s="95"/>
    </row>
    <row r="45" spans="1:12" s="60" customFormat="1" outlineLevel="2" x14ac:dyDescent="0.25">
      <c r="A45" s="210"/>
      <c r="B45" s="221" t="s">
        <v>244</v>
      </c>
      <c r="C45" s="211"/>
      <c r="D45" s="211">
        <v>3</v>
      </c>
      <c r="E45" s="211">
        <v>128</v>
      </c>
      <c r="F45" s="211">
        <v>0.12</v>
      </c>
      <c r="G45" s="211"/>
      <c r="H45" s="211"/>
      <c r="I45" s="282"/>
      <c r="J45" s="283">
        <f t="shared" si="1"/>
        <v>46.08</v>
      </c>
      <c r="K45" s="213"/>
      <c r="L45" s="86"/>
    </row>
    <row r="46" spans="1:12" s="96" customFormat="1" outlineLevel="2" x14ac:dyDescent="0.25">
      <c r="A46" s="296"/>
      <c r="B46" s="214" t="s">
        <v>245</v>
      </c>
      <c r="C46" s="295"/>
      <c r="D46" s="211">
        <v>3</v>
      </c>
      <c r="E46" s="211">
        <v>310</v>
      </c>
      <c r="F46" s="211">
        <v>0.12</v>
      </c>
      <c r="G46" s="211"/>
      <c r="H46" s="211"/>
      <c r="I46" s="282"/>
      <c r="J46" s="283">
        <f t="shared" si="1"/>
        <v>111.6</v>
      </c>
      <c r="K46" s="297"/>
      <c r="L46" s="95"/>
    </row>
    <row r="47" spans="1:12" s="60" customFormat="1" outlineLevel="2" x14ac:dyDescent="0.25">
      <c r="A47" s="210"/>
      <c r="B47" s="221" t="s">
        <v>246</v>
      </c>
      <c r="C47" s="211"/>
      <c r="D47" s="211">
        <v>3</v>
      </c>
      <c r="E47" s="211">
        <v>330</v>
      </c>
      <c r="F47" s="211">
        <v>0.12</v>
      </c>
      <c r="G47" s="211"/>
      <c r="H47" s="211"/>
      <c r="I47" s="282"/>
      <c r="J47" s="283">
        <f t="shared" si="1"/>
        <v>118.8</v>
      </c>
      <c r="K47" s="213"/>
      <c r="L47" s="86"/>
    </row>
    <row r="48" spans="1:12" s="96" customFormat="1" outlineLevel="2" x14ac:dyDescent="0.25">
      <c r="A48" s="296"/>
      <c r="B48" s="214" t="s">
        <v>247</v>
      </c>
      <c r="C48" s="295"/>
      <c r="D48" s="211">
        <v>3</v>
      </c>
      <c r="E48" s="211">
        <v>120</v>
      </c>
      <c r="F48" s="211">
        <v>0.12</v>
      </c>
      <c r="G48" s="211"/>
      <c r="H48" s="211"/>
      <c r="I48" s="282"/>
      <c r="J48" s="283">
        <f t="shared" si="1"/>
        <v>43.199999999999996</v>
      </c>
      <c r="K48" s="297"/>
      <c r="L48" s="95"/>
    </row>
    <row r="49" spans="1:12" s="60" customFormat="1" outlineLevel="2" x14ac:dyDescent="0.25">
      <c r="A49" s="210"/>
      <c r="B49" s="221" t="s">
        <v>250</v>
      </c>
      <c r="C49" s="211"/>
      <c r="D49" s="211">
        <v>3</v>
      </c>
      <c r="E49" s="211">
        <v>200</v>
      </c>
      <c r="F49" s="211">
        <v>0.12</v>
      </c>
      <c r="G49" s="211"/>
      <c r="H49" s="211"/>
      <c r="I49" s="282"/>
      <c r="J49" s="283">
        <f t="shared" si="1"/>
        <v>72</v>
      </c>
      <c r="K49" s="213"/>
      <c r="L49" s="86"/>
    </row>
    <row r="50" spans="1:12" s="96" customFormat="1" outlineLevel="2" x14ac:dyDescent="0.25">
      <c r="A50" s="296"/>
      <c r="B50" s="214" t="s">
        <v>251</v>
      </c>
      <c r="C50" s="295"/>
      <c r="D50" s="211">
        <v>3</v>
      </c>
      <c r="E50" s="211">
        <v>230</v>
      </c>
      <c r="F50" s="211">
        <v>0.12</v>
      </c>
      <c r="G50" s="211"/>
      <c r="H50" s="211"/>
      <c r="I50" s="282"/>
      <c r="J50" s="283">
        <f t="shared" si="1"/>
        <v>82.8</v>
      </c>
      <c r="K50" s="297"/>
      <c r="L50" s="95"/>
    </row>
    <row r="51" spans="1:12" s="60" customFormat="1" outlineLevel="2" x14ac:dyDescent="0.25">
      <c r="A51" s="210"/>
      <c r="B51" s="221" t="s">
        <v>252</v>
      </c>
      <c r="C51" s="211"/>
      <c r="D51" s="211">
        <v>3</v>
      </c>
      <c r="E51" s="211">
        <v>190</v>
      </c>
      <c r="F51" s="211">
        <v>0.12</v>
      </c>
      <c r="G51" s="211"/>
      <c r="H51" s="211"/>
      <c r="I51" s="282"/>
      <c r="J51" s="283">
        <f t="shared" si="1"/>
        <v>68.399999999999991</v>
      </c>
      <c r="K51" s="213"/>
      <c r="L51" s="86"/>
    </row>
    <row r="52" spans="1:12" s="96" customFormat="1" outlineLevel="2" x14ac:dyDescent="0.25">
      <c r="A52" s="296"/>
      <c r="B52" s="214" t="s">
        <v>253</v>
      </c>
      <c r="C52" s="295"/>
      <c r="D52" s="211">
        <v>3</v>
      </c>
      <c r="E52" s="211">
        <v>200</v>
      </c>
      <c r="F52" s="211">
        <v>0.12</v>
      </c>
      <c r="G52" s="211"/>
      <c r="H52" s="211"/>
      <c r="I52" s="282"/>
      <c r="J52" s="283">
        <f t="shared" si="1"/>
        <v>72</v>
      </c>
      <c r="K52" s="297"/>
      <c r="L52" s="95"/>
    </row>
    <row r="53" spans="1:12" s="60" customFormat="1" outlineLevel="2" x14ac:dyDescent="0.25">
      <c r="A53" s="210"/>
      <c r="B53" s="221" t="s">
        <v>254</v>
      </c>
      <c r="C53" s="211"/>
      <c r="D53" s="211">
        <v>3</v>
      </c>
      <c r="E53" s="211">
        <v>70</v>
      </c>
      <c r="F53" s="211">
        <v>0.12</v>
      </c>
      <c r="G53" s="211"/>
      <c r="H53" s="211"/>
      <c r="I53" s="282"/>
      <c r="J53" s="283">
        <f t="shared" si="1"/>
        <v>25.2</v>
      </c>
      <c r="K53" s="213"/>
      <c r="L53" s="86"/>
    </row>
    <row r="54" spans="1:12" s="96" customFormat="1" outlineLevel="2" x14ac:dyDescent="0.25">
      <c r="A54" s="296"/>
      <c r="B54" s="214" t="s">
        <v>257</v>
      </c>
      <c r="C54" s="295"/>
      <c r="D54" s="211">
        <v>3</v>
      </c>
      <c r="E54" s="211">
        <v>440</v>
      </c>
      <c r="F54" s="211">
        <v>0.12</v>
      </c>
      <c r="G54" s="211"/>
      <c r="H54" s="211"/>
      <c r="I54" s="282"/>
      <c r="J54" s="283">
        <f t="shared" si="1"/>
        <v>158.4</v>
      </c>
      <c r="K54" s="297"/>
      <c r="L54" s="95"/>
    </row>
    <row r="55" spans="1:12" s="96" customFormat="1" outlineLevel="2" x14ac:dyDescent="0.25">
      <c r="A55" s="296"/>
      <c r="B55" s="214" t="s">
        <v>259</v>
      </c>
      <c r="C55" s="295"/>
      <c r="D55" s="211">
        <v>3</v>
      </c>
      <c r="E55" s="211">
        <v>260</v>
      </c>
      <c r="F55" s="211">
        <v>0.12</v>
      </c>
      <c r="G55" s="211"/>
      <c r="H55" s="211"/>
      <c r="I55" s="282"/>
      <c r="J55" s="283">
        <f t="shared" si="1"/>
        <v>93.6</v>
      </c>
      <c r="K55" s="297"/>
      <c r="L55" s="95"/>
    </row>
    <row r="56" spans="1:12" s="60" customFormat="1" outlineLevel="2" x14ac:dyDescent="0.25">
      <c r="A56" s="210"/>
      <c r="B56" s="221" t="s">
        <v>260</v>
      </c>
      <c r="C56" s="211"/>
      <c r="D56" s="211">
        <v>3</v>
      </c>
      <c r="E56" s="211">
        <v>220</v>
      </c>
      <c r="F56" s="211">
        <v>0.12</v>
      </c>
      <c r="G56" s="211"/>
      <c r="H56" s="211"/>
      <c r="I56" s="282"/>
      <c r="J56" s="283">
        <f t="shared" si="1"/>
        <v>79.2</v>
      </c>
      <c r="K56" s="213"/>
      <c r="L56" s="86"/>
    </row>
    <row r="57" spans="1:12" s="96" customFormat="1" outlineLevel="2" x14ac:dyDescent="0.25">
      <c r="A57" s="296"/>
      <c r="B57" s="214" t="s">
        <v>261</v>
      </c>
      <c r="C57" s="295"/>
      <c r="D57" s="211">
        <v>3</v>
      </c>
      <c r="E57" s="211">
        <v>160</v>
      </c>
      <c r="F57" s="211">
        <v>0.12</v>
      </c>
      <c r="G57" s="211"/>
      <c r="H57" s="211"/>
      <c r="I57" s="282"/>
      <c r="J57" s="283">
        <f t="shared" si="1"/>
        <v>57.599999999999994</v>
      </c>
      <c r="K57" s="297"/>
      <c r="L57" s="95"/>
    </row>
    <row r="58" spans="1:12" s="96" customFormat="1" outlineLevel="2" x14ac:dyDescent="0.25">
      <c r="A58" s="296"/>
      <c r="B58" s="214" t="s">
        <v>263</v>
      </c>
      <c r="C58" s="295"/>
      <c r="D58" s="211">
        <v>3</v>
      </c>
      <c r="E58" s="211">
        <v>125</v>
      </c>
      <c r="F58" s="211">
        <v>0.12</v>
      </c>
      <c r="G58" s="211"/>
      <c r="H58" s="211"/>
      <c r="I58" s="282"/>
      <c r="J58" s="283">
        <f t="shared" si="1"/>
        <v>45</v>
      </c>
      <c r="K58" s="297"/>
      <c r="L58" s="95"/>
    </row>
    <row r="59" spans="1:12" s="60" customFormat="1" outlineLevel="2" x14ac:dyDescent="0.25">
      <c r="A59" s="210"/>
      <c r="B59" s="221" t="s">
        <v>264</v>
      </c>
      <c r="C59" s="211"/>
      <c r="D59" s="211">
        <v>3</v>
      </c>
      <c r="E59" s="211">
        <v>70</v>
      </c>
      <c r="F59" s="211">
        <v>0.12</v>
      </c>
      <c r="G59" s="211"/>
      <c r="H59" s="211"/>
      <c r="I59" s="282"/>
      <c r="J59" s="283">
        <f t="shared" si="1"/>
        <v>25.2</v>
      </c>
      <c r="K59" s="213"/>
      <c r="L59" s="86"/>
    </row>
    <row r="60" spans="1:12" s="96" customFormat="1" outlineLevel="2" x14ac:dyDescent="0.25">
      <c r="A60" s="296"/>
      <c r="B60" s="214" t="s">
        <v>267</v>
      </c>
      <c r="C60" s="295"/>
      <c r="D60" s="211">
        <v>3</v>
      </c>
      <c r="E60" s="211">
        <v>270</v>
      </c>
      <c r="F60" s="211">
        <v>0.12</v>
      </c>
      <c r="G60" s="211"/>
      <c r="H60" s="211"/>
      <c r="I60" s="282"/>
      <c r="J60" s="283">
        <f t="shared" si="1"/>
        <v>97.2</v>
      </c>
      <c r="K60" s="297"/>
      <c r="L60" s="95"/>
    </row>
    <row r="61" spans="1:12" s="60" customFormat="1" outlineLevel="2" x14ac:dyDescent="0.25">
      <c r="A61" s="210"/>
      <c r="B61" s="221" t="s">
        <v>268</v>
      </c>
      <c r="C61" s="211"/>
      <c r="D61" s="211">
        <v>3</v>
      </c>
      <c r="E61" s="211">
        <v>100</v>
      </c>
      <c r="F61" s="211">
        <v>0.12</v>
      </c>
      <c r="G61" s="211"/>
      <c r="H61" s="211"/>
      <c r="I61" s="282"/>
      <c r="J61" s="283">
        <f t="shared" si="1"/>
        <v>36</v>
      </c>
      <c r="K61" s="213"/>
      <c r="L61" s="86"/>
    </row>
    <row r="62" spans="1:12" s="60" customFormat="1" ht="15" customHeight="1" outlineLevel="2" x14ac:dyDescent="0.25">
      <c r="A62" s="210"/>
      <c r="B62" s="448" t="s">
        <v>345</v>
      </c>
      <c r="C62" s="449"/>
      <c r="D62" s="449"/>
      <c r="E62" s="449"/>
      <c r="F62" s="449"/>
      <c r="G62" s="449"/>
      <c r="H62" s="449"/>
      <c r="I62" s="449"/>
      <c r="J62" s="450"/>
      <c r="K62" s="213"/>
      <c r="L62" s="86"/>
    </row>
    <row r="63" spans="1:12" s="60" customFormat="1" ht="13.5" customHeight="1" outlineLevel="2" x14ac:dyDescent="0.25">
      <c r="A63" s="220"/>
      <c r="B63" s="451"/>
      <c r="C63" s="452"/>
      <c r="D63" s="452"/>
      <c r="E63" s="452"/>
      <c r="F63" s="452"/>
      <c r="G63" s="452"/>
      <c r="H63" s="452"/>
      <c r="I63" s="452"/>
      <c r="J63" s="453"/>
      <c r="K63" s="213"/>
      <c r="L63" s="86"/>
    </row>
    <row r="64" spans="1:12" s="60" customFormat="1" ht="16.5" outlineLevel="2" x14ac:dyDescent="0.25">
      <c r="A64" s="119"/>
      <c r="B64" s="445" t="s">
        <v>65</v>
      </c>
      <c r="C64" s="446"/>
      <c r="D64" s="446"/>
      <c r="E64" s="446"/>
      <c r="F64" s="446"/>
      <c r="G64" s="446"/>
      <c r="H64" s="446"/>
      <c r="I64" s="446"/>
      <c r="J64" s="447"/>
      <c r="K64" s="213">
        <f>K6</f>
        <v>1448.6399999999999</v>
      </c>
      <c r="L64" s="86"/>
    </row>
    <row r="65" spans="1:12" s="60" customFormat="1" ht="16.5" outlineLevel="2" x14ac:dyDescent="0.25">
      <c r="A65" s="119"/>
      <c r="B65" s="445" t="s">
        <v>348</v>
      </c>
      <c r="C65" s="446"/>
      <c r="D65" s="446"/>
      <c r="E65" s="446"/>
      <c r="F65" s="446"/>
      <c r="G65" s="446"/>
      <c r="H65" s="446"/>
      <c r="I65" s="446"/>
      <c r="J65" s="447"/>
      <c r="K65" s="213">
        <f>ADITIVO!H53</f>
        <v>2233.8000000000002</v>
      </c>
      <c r="L65" s="86"/>
    </row>
    <row r="66" spans="1:12" s="285" customFormat="1" ht="16.5" x14ac:dyDescent="0.25">
      <c r="A66" s="284"/>
      <c r="B66" s="442" t="s">
        <v>66</v>
      </c>
      <c r="C66" s="443"/>
      <c r="D66" s="443"/>
      <c r="E66" s="443"/>
      <c r="F66" s="443"/>
      <c r="G66" s="443"/>
      <c r="H66" s="443"/>
      <c r="I66" s="443"/>
      <c r="J66" s="444"/>
      <c r="K66" s="298">
        <f>K64-K65</f>
        <v>-785.16000000000031</v>
      </c>
      <c r="L66" s="285">
        <v>785.16</v>
      </c>
    </row>
    <row r="67" spans="1:12" s="59" customFormat="1" ht="14.25" customHeight="1" x14ac:dyDescent="0.25">
      <c r="A67" s="120" t="str">
        <f>ADITIVO!A55</f>
        <v>7.</v>
      </c>
      <c r="B67" s="91" t="str">
        <f>ADITIVO!D55</f>
        <v>MEIO FIO, SARJETA E CALÇADA</v>
      </c>
      <c r="C67" s="92"/>
      <c r="D67" s="92"/>
      <c r="E67" s="92"/>
      <c r="F67" s="92"/>
      <c r="G67" s="92"/>
      <c r="H67" s="92"/>
      <c r="I67" s="92"/>
      <c r="J67" s="93"/>
      <c r="K67" s="121"/>
      <c r="L67" s="94"/>
    </row>
    <row r="68" spans="1:12" s="60" customFormat="1" ht="60" customHeight="1" outlineLevel="1" x14ac:dyDescent="0.25">
      <c r="A68" s="287" t="str">
        <f>ADITIVO!A56</f>
        <v>7.1</v>
      </c>
      <c r="B68" s="246" t="str">
        <f>ADITIVO!D56</f>
        <v>GUIA (MEIO-FIO) E SARJETA CONJUGADOS DE CONCRETO, MOLDADA IN LOCO EM TRECHO RETO COM EXTRUSORA, 45 CM BASE (15 CM BASE DA GUIA + 30 CM BASE DA SARJETA) X 22 CM ALTURA. AF_06/2016</v>
      </c>
      <c r="C68" s="247" t="str">
        <f>ADITIVO!E56</f>
        <v xml:space="preserve">M     </v>
      </c>
      <c r="D68" s="247" t="s">
        <v>276</v>
      </c>
      <c r="E68" s="248"/>
      <c r="F68" s="248"/>
      <c r="G68" s="248"/>
      <c r="H68" s="248"/>
      <c r="I68" s="248"/>
      <c r="J68" s="248"/>
      <c r="K68" s="288">
        <f>SUM(J101:J130)</f>
        <v>12316.42</v>
      </c>
      <c r="L68" s="86" t="s">
        <v>67</v>
      </c>
    </row>
    <row r="69" spans="1:12" s="60" customFormat="1" outlineLevel="2" x14ac:dyDescent="0.25">
      <c r="A69" s="210"/>
      <c r="B69" s="279" t="s">
        <v>347</v>
      </c>
      <c r="C69" s="211"/>
      <c r="D69" s="295"/>
      <c r="E69" s="211"/>
      <c r="F69" s="211"/>
      <c r="G69" s="211"/>
      <c r="H69" s="215"/>
      <c r="I69" s="212"/>
      <c r="J69" s="286"/>
      <c r="K69" s="213"/>
      <c r="L69" s="86"/>
    </row>
    <row r="70" spans="1:12" s="96" customFormat="1" outlineLevel="2" x14ac:dyDescent="0.25">
      <c r="A70" s="296"/>
      <c r="B70" s="214" t="s">
        <v>239</v>
      </c>
      <c r="C70" s="295"/>
      <c r="D70" s="211">
        <v>2</v>
      </c>
      <c r="E70" s="211">
        <v>150</v>
      </c>
      <c r="F70" s="211"/>
      <c r="G70" s="211"/>
      <c r="H70" s="211"/>
      <c r="I70" s="282"/>
      <c r="J70" s="286">
        <f>D70*E70</f>
        <v>300</v>
      </c>
      <c r="K70" s="297"/>
      <c r="L70" s="95"/>
    </row>
    <row r="71" spans="1:12" s="60" customFormat="1" outlineLevel="2" x14ac:dyDescent="0.25">
      <c r="A71" s="210"/>
      <c r="B71" s="221" t="s">
        <v>240</v>
      </c>
      <c r="C71" s="211"/>
      <c r="D71" s="211">
        <v>2</v>
      </c>
      <c r="E71" s="211">
        <v>280</v>
      </c>
      <c r="F71" s="211"/>
      <c r="G71" s="211"/>
      <c r="H71" s="211"/>
      <c r="I71" s="282"/>
      <c r="J71" s="286">
        <f t="shared" ref="J71:J99" si="2">D71*E71</f>
        <v>560</v>
      </c>
      <c r="K71" s="213"/>
      <c r="L71" s="86"/>
    </row>
    <row r="72" spans="1:12" s="96" customFormat="1" outlineLevel="2" x14ac:dyDescent="0.25">
      <c r="A72" s="296"/>
      <c r="B72" s="214" t="s">
        <v>241</v>
      </c>
      <c r="C72" s="295"/>
      <c r="D72" s="211">
        <v>2</v>
      </c>
      <c r="E72" s="211">
        <v>127</v>
      </c>
      <c r="F72" s="211"/>
      <c r="G72" s="211"/>
      <c r="H72" s="211"/>
      <c r="I72" s="282"/>
      <c r="J72" s="286">
        <f t="shared" si="2"/>
        <v>254</v>
      </c>
      <c r="K72" s="297"/>
      <c r="L72" s="95"/>
    </row>
    <row r="73" spans="1:12" s="60" customFormat="1" outlineLevel="2" x14ac:dyDescent="0.25">
      <c r="A73" s="210"/>
      <c r="B73" s="221" t="s">
        <v>242</v>
      </c>
      <c r="C73" s="211"/>
      <c r="D73" s="211">
        <v>2</v>
      </c>
      <c r="E73" s="211">
        <v>100</v>
      </c>
      <c r="F73" s="211"/>
      <c r="G73" s="211"/>
      <c r="H73" s="211"/>
      <c r="I73" s="282"/>
      <c r="J73" s="286">
        <f t="shared" si="2"/>
        <v>200</v>
      </c>
      <c r="K73" s="213"/>
      <c r="L73" s="86"/>
    </row>
    <row r="74" spans="1:12" s="96" customFormat="1" outlineLevel="2" x14ac:dyDescent="0.25">
      <c r="A74" s="296"/>
      <c r="B74" s="214" t="s">
        <v>243</v>
      </c>
      <c r="C74" s="295"/>
      <c r="D74" s="211">
        <v>2</v>
      </c>
      <c r="E74" s="211">
        <v>94</v>
      </c>
      <c r="F74" s="211"/>
      <c r="G74" s="211"/>
      <c r="H74" s="211"/>
      <c r="I74" s="282"/>
      <c r="J74" s="286">
        <f t="shared" si="2"/>
        <v>188</v>
      </c>
      <c r="K74" s="297"/>
      <c r="L74" s="95"/>
    </row>
    <row r="75" spans="1:12" s="60" customFormat="1" outlineLevel="2" x14ac:dyDescent="0.25">
      <c r="A75" s="210"/>
      <c r="B75" s="221" t="s">
        <v>244</v>
      </c>
      <c r="C75" s="211"/>
      <c r="D75" s="211">
        <v>2</v>
      </c>
      <c r="E75" s="211">
        <v>128</v>
      </c>
      <c r="F75" s="211"/>
      <c r="G75" s="211"/>
      <c r="H75" s="211"/>
      <c r="I75" s="282"/>
      <c r="J75" s="286">
        <f t="shared" si="2"/>
        <v>256</v>
      </c>
      <c r="K75" s="213"/>
      <c r="L75" s="86"/>
    </row>
    <row r="76" spans="1:12" s="96" customFormat="1" outlineLevel="2" x14ac:dyDescent="0.25">
      <c r="A76" s="296"/>
      <c r="B76" s="214" t="s">
        <v>245</v>
      </c>
      <c r="C76" s="295"/>
      <c r="D76" s="211">
        <v>2</v>
      </c>
      <c r="E76" s="211">
        <v>310</v>
      </c>
      <c r="F76" s="211"/>
      <c r="G76" s="211"/>
      <c r="H76" s="211"/>
      <c r="I76" s="282"/>
      <c r="J76" s="286">
        <f t="shared" si="2"/>
        <v>620</v>
      </c>
      <c r="K76" s="297"/>
      <c r="L76" s="95"/>
    </row>
    <row r="77" spans="1:12" s="60" customFormat="1" outlineLevel="2" x14ac:dyDescent="0.25">
      <c r="A77" s="210"/>
      <c r="B77" s="221" t="s">
        <v>246</v>
      </c>
      <c r="C77" s="211"/>
      <c r="D77" s="211">
        <v>2</v>
      </c>
      <c r="E77" s="211">
        <v>330</v>
      </c>
      <c r="F77" s="211"/>
      <c r="G77" s="211"/>
      <c r="H77" s="211"/>
      <c r="I77" s="282"/>
      <c r="J77" s="286">
        <f t="shared" si="2"/>
        <v>660</v>
      </c>
      <c r="K77" s="213"/>
      <c r="L77" s="86"/>
    </row>
    <row r="78" spans="1:12" s="96" customFormat="1" outlineLevel="2" x14ac:dyDescent="0.25">
      <c r="A78" s="296"/>
      <c r="B78" s="214" t="s">
        <v>247</v>
      </c>
      <c r="C78" s="295"/>
      <c r="D78" s="211">
        <v>2</v>
      </c>
      <c r="E78" s="211">
        <v>120</v>
      </c>
      <c r="F78" s="211"/>
      <c r="G78" s="211"/>
      <c r="H78" s="211"/>
      <c r="I78" s="282"/>
      <c r="J78" s="286">
        <f t="shared" si="2"/>
        <v>240</v>
      </c>
      <c r="K78" s="297"/>
      <c r="L78" s="95"/>
    </row>
    <row r="79" spans="1:12" s="60" customFormat="1" outlineLevel="2" x14ac:dyDescent="0.25">
      <c r="A79" s="210"/>
      <c r="B79" s="221" t="s">
        <v>248</v>
      </c>
      <c r="C79" s="211"/>
      <c r="D79" s="211">
        <v>2</v>
      </c>
      <c r="E79" s="211">
        <v>337</v>
      </c>
      <c r="F79" s="211"/>
      <c r="G79" s="211"/>
      <c r="H79" s="211"/>
      <c r="I79" s="282"/>
      <c r="J79" s="286">
        <f t="shared" si="2"/>
        <v>674</v>
      </c>
      <c r="K79" s="213"/>
      <c r="L79" s="86"/>
    </row>
    <row r="80" spans="1:12" s="96" customFormat="1" outlineLevel="2" x14ac:dyDescent="0.25">
      <c r="A80" s="296"/>
      <c r="B80" s="214" t="s">
        <v>249</v>
      </c>
      <c r="C80" s="295"/>
      <c r="D80" s="211">
        <v>2</v>
      </c>
      <c r="E80" s="211">
        <v>400</v>
      </c>
      <c r="F80" s="211"/>
      <c r="G80" s="211"/>
      <c r="H80" s="211"/>
      <c r="I80" s="282"/>
      <c r="J80" s="286">
        <f t="shared" si="2"/>
        <v>800</v>
      </c>
      <c r="K80" s="297"/>
      <c r="L80" s="95"/>
    </row>
    <row r="81" spans="1:12" s="60" customFormat="1" outlineLevel="2" x14ac:dyDescent="0.25">
      <c r="A81" s="210"/>
      <c r="B81" s="221" t="s">
        <v>250</v>
      </c>
      <c r="C81" s="211"/>
      <c r="D81" s="211">
        <v>2</v>
      </c>
      <c r="E81" s="211">
        <v>200</v>
      </c>
      <c r="F81" s="211"/>
      <c r="G81" s="211"/>
      <c r="H81" s="211"/>
      <c r="I81" s="282"/>
      <c r="J81" s="286">
        <f t="shared" si="2"/>
        <v>400</v>
      </c>
      <c r="K81" s="213"/>
      <c r="L81" s="86"/>
    </row>
    <row r="82" spans="1:12" s="96" customFormat="1" outlineLevel="2" x14ac:dyDescent="0.25">
      <c r="A82" s="296"/>
      <c r="B82" s="214" t="s">
        <v>251</v>
      </c>
      <c r="C82" s="295"/>
      <c r="D82" s="211">
        <v>2</v>
      </c>
      <c r="E82" s="211">
        <v>230</v>
      </c>
      <c r="F82" s="211"/>
      <c r="G82" s="211"/>
      <c r="H82" s="211"/>
      <c r="I82" s="282"/>
      <c r="J82" s="286">
        <f t="shared" si="2"/>
        <v>460</v>
      </c>
      <c r="K82" s="297"/>
      <c r="L82" s="95"/>
    </row>
    <row r="83" spans="1:12" s="60" customFormat="1" outlineLevel="2" x14ac:dyDescent="0.25">
      <c r="A83" s="210"/>
      <c r="B83" s="221" t="s">
        <v>252</v>
      </c>
      <c r="C83" s="211"/>
      <c r="D83" s="211">
        <v>2</v>
      </c>
      <c r="E83" s="211">
        <v>190</v>
      </c>
      <c r="F83" s="211"/>
      <c r="G83" s="211"/>
      <c r="H83" s="211"/>
      <c r="I83" s="282"/>
      <c r="J83" s="286">
        <f t="shared" si="2"/>
        <v>380</v>
      </c>
      <c r="K83" s="213"/>
      <c r="L83" s="86"/>
    </row>
    <row r="84" spans="1:12" s="96" customFormat="1" outlineLevel="2" x14ac:dyDescent="0.25">
      <c r="A84" s="296"/>
      <c r="B84" s="214" t="s">
        <v>253</v>
      </c>
      <c r="C84" s="295"/>
      <c r="D84" s="211">
        <v>2</v>
      </c>
      <c r="E84" s="211">
        <v>200</v>
      </c>
      <c r="F84" s="211"/>
      <c r="G84" s="211"/>
      <c r="H84" s="211"/>
      <c r="I84" s="282"/>
      <c r="J84" s="286">
        <f t="shared" si="2"/>
        <v>400</v>
      </c>
      <c r="K84" s="297"/>
      <c r="L84" s="95"/>
    </row>
    <row r="85" spans="1:12" s="60" customFormat="1" outlineLevel="2" x14ac:dyDescent="0.25">
      <c r="A85" s="210"/>
      <c r="B85" s="221" t="s">
        <v>254</v>
      </c>
      <c r="C85" s="211"/>
      <c r="D85" s="211">
        <v>2</v>
      </c>
      <c r="E85" s="211">
        <v>70</v>
      </c>
      <c r="F85" s="211"/>
      <c r="G85" s="211"/>
      <c r="H85" s="211"/>
      <c r="I85" s="282"/>
      <c r="J85" s="286">
        <f t="shared" si="2"/>
        <v>140</v>
      </c>
      <c r="K85" s="213"/>
      <c r="L85" s="86"/>
    </row>
    <row r="86" spans="1:12" s="96" customFormat="1" outlineLevel="2" x14ac:dyDescent="0.25">
      <c r="A86" s="296"/>
      <c r="B86" s="214" t="s">
        <v>255</v>
      </c>
      <c r="C86" s="295"/>
      <c r="D86" s="211">
        <v>2</v>
      </c>
      <c r="E86" s="211">
        <v>110</v>
      </c>
      <c r="F86" s="211"/>
      <c r="G86" s="211"/>
      <c r="H86" s="211"/>
      <c r="I86" s="282"/>
      <c r="J86" s="286">
        <f t="shared" si="2"/>
        <v>220</v>
      </c>
      <c r="K86" s="297"/>
      <c r="L86" s="95"/>
    </row>
    <row r="87" spans="1:12" s="60" customFormat="1" outlineLevel="2" x14ac:dyDescent="0.25">
      <c r="A87" s="210"/>
      <c r="B87" s="221" t="s">
        <v>256</v>
      </c>
      <c r="C87" s="211"/>
      <c r="D87" s="211">
        <v>2</v>
      </c>
      <c r="E87" s="211">
        <v>404</v>
      </c>
      <c r="F87" s="211"/>
      <c r="G87" s="211"/>
      <c r="H87" s="211"/>
      <c r="I87" s="282"/>
      <c r="J87" s="286">
        <f t="shared" si="2"/>
        <v>808</v>
      </c>
      <c r="K87" s="213"/>
      <c r="L87" s="86"/>
    </row>
    <row r="88" spans="1:12" s="96" customFormat="1" outlineLevel="2" x14ac:dyDescent="0.25">
      <c r="A88" s="296"/>
      <c r="B88" s="214" t="s">
        <v>257</v>
      </c>
      <c r="C88" s="295"/>
      <c r="D88" s="211">
        <v>2</v>
      </c>
      <c r="E88" s="211">
        <v>440</v>
      </c>
      <c r="F88" s="211"/>
      <c r="G88" s="211"/>
      <c r="H88" s="211"/>
      <c r="I88" s="282"/>
      <c r="J88" s="286">
        <f t="shared" si="2"/>
        <v>880</v>
      </c>
      <c r="K88" s="297"/>
      <c r="L88" s="95"/>
    </row>
    <row r="89" spans="1:12" s="60" customFormat="1" outlineLevel="2" x14ac:dyDescent="0.25">
      <c r="A89" s="210"/>
      <c r="B89" s="221" t="s">
        <v>258</v>
      </c>
      <c r="C89" s="211"/>
      <c r="D89" s="211">
        <v>2</v>
      </c>
      <c r="E89" s="211">
        <v>320</v>
      </c>
      <c r="F89" s="211"/>
      <c r="G89" s="211"/>
      <c r="H89" s="211"/>
      <c r="I89" s="282"/>
      <c r="J89" s="286">
        <f t="shared" si="2"/>
        <v>640</v>
      </c>
      <c r="K89" s="213"/>
      <c r="L89" s="86"/>
    </row>
    <row r="90" spans="1:12" s="96" customFormat="1" outlineLevel="2" x14ac:dyDescent="0.25">
      <c r="A90" s="296"/>
      <c r="B90" s="214" t="s">
        <v>259</v>
      </c>
      <c r="C90" s="295"/>
      <c r="D90" s="211">
        <v>2</v>
      </c>
      <c r="E90" s="211">
        <v>260</v>
      </c>
      <c r="F90" s="211"/>
      <c r="G90" s="211"/>
      <c r="H90" s="211"/>
      <c r="I90" s="282"/>
      <c r="J90" s="286">
        <f t="shared" si="2"/>
        <v>520</v>
      </c>
      <c r="K90" s="297"/>
      <c r="L90" s="95"/>
    </row>
    <row r="91" spans="1:12" s="60" customFormat="1" outlineLevel="2" x14ac:dyDescent="0.25">
      <c r="A91" s="210"/>
      <c r="B91" s="221" t="s">
        <v>260</v>
      </c>
      <c r="C91" s="211"/>
      <c r="D91" s="211">
        <v>2</v>
      </c>
      <c r="E91" s="211">
        <v>220</v>
      </c>
      <c r="F91" s="211"/>
      <c r="G91" s="211"/>
      <c r="H91" s="211"/>
      <c r="I91" s="282"/>
      <c r="J91" s="286">
        <f t="shared" si="2"/>
        <v>440</v>
      </c>
      <c r="K91" s="213"/>
      <c r="L91" s="86"/>
    </row>
    <row r="92" spans="1:12" s="96" customFormat="1" outlineLevel="2" x14ac:dyDescent="0.25">
      <c r="A92" s="296"/>
      <c r="B92" s="214" t="s">
        <v>261</v>
      </c>
      <c r="C92" s="295"/>
      <c r="D92" s="211">
        <v>2</v>
      </c>
      <c r="E92" s="211">
        <v>160</v>
      </c>
      <c r="F92" s="211"/>
      <c r="G92" s="211"/>
      <c r="H92" s="211"/>
      <c r="I92" s="282"/>
      <c r="J92" s="286">
        <f t="shared" si="2"/>
        <v>320</v>
      </c>
      <c r="K92" s="297"/>
      <c r="L92" s="95"/>
    </row>
    <row r="93" spans="1:12" s="60" customFormat="1" outlineLevel="2" x14ac:dyDescent="0.25">
      <c r="A93" s="210"/>
      <c r="B93" s="221" t="s">
        <v>262</v>
      </c>
      <c r="C93" s="211"/>
      <c r="D93" s="211">
        <v>2</v>
      </c>
      <c r="E93" s="211">
        <v>270</v>
      </c>
      <c r="F93" s="211"/>
      <c r="G93" s="211"/>
      <c r="H93" s="211"/>
      <c r="I93" s="282"/>
      <c r="J93" s="286">
        <f t="shared" si="2"/>
        <v>540</v>
      </c>
      <c r="K93" s="213"/>
      <c r="L93" s="86"/>
    </row>
    <row r="94" spans="1:12" s="96" customFormat="1" outlineLevel="2" x14ac:dyDescent="0.25">
      <c r="A94" s="296"/>
      <c r="B94" s="214" t="s">
        <v>263</v>
      </c>
      <c r="C94" s="295"/>
      <c r="D94" s="211">
        <v>2</v>
      </c>
      <c r="E94" s="211">
        <v>125</v>
      </c>
      <c r="F94" s="211"/>
      <c r="G94" s="211"/>
      <c r="H94" s="211"/>
      <c r="I94" s="282"/>
      <c r="J94" s="286">
        <f t="shared" si="2"/>
        <v>250</v>
      </c>
      <c r="K94" s="297"/>
      <c r="L94" s="95"/>
    </row>
    <row r="95" spans="1:12" s="60" customFormat="1" outlineLevel="2" x14ac:dyDescent="0.25">
      <c r="A95" s="210"/>
      <c r="B95" s="221" t="s">
        <v>264</v>
      </c>
      <c r="C95" s="211"/>
      <c r="D95" s="211">
        <v>2</v>
      </c>
      <c r="E95" s="211">
        <v>70</v>
      </c>
      <c r="F95" s="211"/>
      <c r="G95" s="211"/>
      <c r="H95" s="211"/>
      <c r="I95" s="282"/>
      <c r="J95" s="286">
        <f t="shared" si="2"/>
        <v>140</v>
      </c>
      <c r="K95" s="213"/>
      <c r="L95" s="86"/>
    </row>
    <row r="96" spans="1:12" s="96" customFormat="1" outlineLevel="2" x14ac:dyDescent="0.25">
      <c r="A96" s="296"/>
      <c r="B96" s="214" t="s">
        <v>265</v>
      </c>
      <c r="C96" s="295"/>
      <c r="D96" s="211">
        <v>2</v>
      </c>
      <c r="E96" s="211">
        <v>115</v>
      </c>
      <c r="F96" s="211"/>
      <c r="G96" s="211"/>
      <c r="H96" s="211"/>
      <c r="I96" s="282"/>
      <c r="J96" s="286">
        <f t="shared" si="2"/>
        <v>230</v>
      </c>
      <c r="K96" s="297"/>
      <c r="L96" s="95"/>
    </row>
    <row r="97" spans="1:12" s="60" customFormat="1" outlineLevel="2" x14ac:dyDescent="0.25">
      <c r="A97" s="210"/>
      <c r="B97" s="221" t="s">
        <v>266</v>
      </c>
      <c r="C97" s="211"/>
      <c r="D97" s="211">
        <v>2</v>
      </c>
      <c r="E97" s="211">
        <v>75</v>
      </c>
      <c r="F97" s="211"/>
      <c r="G97" s="211"/>
      <c r="H97" s="211"/>
      <c r="I97" s="282"/>
      <c r="J97" s="286">
        <f t="shared" si="2"/>
        <v>150</v>
      </c>
      <c r="K97" s="213"/>
      <c r="L97" s="86"/>
    </row>
    <row r="98" spans="1:12" s="96" customFormat="1" outlineLevel="2" x14ac:dyDescent="0.25">
      <c r="A98" s="296"/>
      <c r="B98" s="214" t="s">
        <v>267</v>
      </c>
      <c r="C98" s="295"/>
      <c r="D98" s="211">
        <v>2</v>
      </c>
      <c r="E98" s="211">
        <v>270</v>
      </c>
      <c r="F98" s="211"/>
      <c r="G98" s="211"/>
      <c r="H98" s="211"/>
      <c r="I98" s="282"/>
      <c r="J98" s="286">
        <f t="shared" si="2"/>
        <v>540</v>
      </c>
      <c r="K98" s="297"/>
      <c r="L98" s="95"/>
    </row>
    <row r="99" spans="1:12" s="60" customFormat="1" outlineLevel="2" x14ac:dyDescent="0.25">
      <c r="A99" s="210"/>
      <c r="B99" s="221" t="s">
        <v>268</v>
      </c>
      <c r="C99" s="211"/>
      <c r="D99" s="211">
        <v>2</v>
      </c>
      <c r="E99" s="211">
        <v>100</v>
      </c>
      <c r="F99" s="211"/>
      <c r="G99" s="211"/>
      <c r="H99" s="211"/>
      <c r="I99" s="282"/>
      <c r="J99" s="286">
        <f t="shared" si="2"/>
        <v>200</v>
      </c>
      <c r="K99" s="213"/>
      <c r="L99" s="86"/>
    </row>
    <row r="100" spans="1:12" s="60" customFormat="1" outlineLevel="2" x14ac:dyDescent="0.25">
      <c r="A100" s="210"/>
      <c r="B100" s="279" t="s">
        <v>351</v>
      </c>
      <c r="C100" s="211"/>
      <c r="D100" s="295"/>
      <c r="E100" s="211"/>
      <c r="F100" s="211"/>
      <c r="G100" s="211"/>
      <c r="H100" s="215"/>
      <c r="I100" s="212"/>
      <c r="J100" s="286"/>
      <c r="K100" s="213"/>
      <c r="L100" s="86"/>
    </row>
    <row r="101" spans="1:12" s="96" customFormat="1" outlineLevel="2" x14ac:dyDescent="0.25">
      <c r="A101" s="296"/>
      <c r="B101" s="214" t="s">
        <v>239</v>
      </c>
      <c r="C101" s="295"/>
      <c r="D101" s="211">
        <v>2</v>
      </c>
      <c r="E101" s="211">
        <v>150</v>
      </c>
      <c r="F101" s="211"/>
      <c r="G101" s="211"/>
      <c r="H101" s="211"/>
      <c r="I101" s="282"/>
      <c r="J101" s="283">
        <f>D101*E101</f>
        <v>300</v>
      </c>
      <c r="K101" s="297"/>
      <c r="L101" s="95"/>
    </row>
    <row r="102" spans="1:12" s="60" customFormat="1" outlineLevel="2" x14ac:dyDescent="0.25">
      <c r="A102" s="210"/>
      <c r="B102" s="221" t="s">
        <v>240</v>
      </c>
      <c r="C102" s="211"/>
      <c r="D102" s="211">
        <v>2</v>
      </c>
      <c r="E102" s="211">
        <v>280</v>
      </c>
      <c r="F102" s="211"/>
      <c r="G102" s="211"/>
      <c r="H102" s="211"/>
      <c r="I102" s="282"/>
      <c r="J102" s="283">
        <f>D102*E102</f>
        <v>560</v>
      </c>
      <c r="K102" s="213"/>
      <c r="L102" s="86"/>
    </row>
    <row r="103" spans="1:12" s="96" customFormat="1" outlineLevel="2" x14ac:dyDescent="0.25">
      <c r="A103" s="296"/>
      <c r="B103" s="214" t="s">
        <v>241</v>
      </c>
      <c r="C103" s="295"/>
      <c r="D103" s="211">
        <v>2</v>
      </c>
      <c r="E103" s="211">
        <v>127</v>
      </c>
      <c r="F103" s="211"/>
      <c r="G103" s="211"/>
      <c r="H103" s="211"/>
      <c r="I103" s="282"/>
      <c r="J103" s="283">
        <f t="shared" ref="J103:J128" si="3">D103*E103</f>
        <v>254</v>
      </c>
      <c r="K103" s="297"/>
      <c r="L103" s="95"/>
    </row>
    <row r="104" spans="1:12" s="60" customFormat="1" outlineLevel="2" x14ac:dyDescent="0.25">
      <c r="A104" s="210"/>
      <c r="B104" s="221" t="s">
        <v>242</v>
      </c>
      <c r="C104" s="211"/>
      <c r="D104" s="211">
        <v>2</v>
      </c>
      <c r="E104" s="211">
        <v>100</v>
      </c>
      <c r="F104" s="211"/>
      <c r="G104" s="211"/>
      <c r="H104" s="211"/>
      <c r="I104" s="282"/>
      <c r="J104" s="283">
        <f t="shared" si="3"/>
        <v>200</v>
      </c>
      <c r="K104" s="213"/>
      <c r="L104" s="86"/>
    </row>
    <row r="105" spans="1:12" s="96" customFormat="1" outlineLevel="2" x14ac:dyDescent="0.25">
      <c r="A105" s="296"/>
      <c r="B105" s="214" t="s">
        <v>243</v>
      </c>
      <c r="C105" s="295"/>
      <c r="D105" s="211">
        <v>2</v>
      </c>
      <c r="E105" s="211">
        <v>94</v>
      </c>
      <c r="F105" s="211"/>
      <c r="G105" s="211"/>
      <c r="H105" s="211"/>
      <c r="I105" s="282"/>
      <c r="J105" s="283">
        <f t="shared" si="3"/>
        <v>188</v>
      </c>
      <c r="K105" s="297"/>
      <c r="L105" s="95"/>
    </row>
    <row r="106" spans="1:12" s="60" customFormat="1" outlineLevel="2" x14ac:dyDescent="0.25">
      <c r="A106" s="210"/>
      <c r="B106" s="221" t="s">
        <v>244</v>
      </c>
      <c r="C106" s="211"/>
      <c r="D106" s="211">
        <v>2</v>
      </c>
      <c r="E106" s="211">
        <v>128</v>
      </c>
      <c r="F106" s="211"/>
      <c r="G106" s="211"/>
      <c r="H106" s="211"/>
      <c r="I106" s="282"/>
      <c r="J106" s="283">
        <f t="shared" si="3"/>
        <v>256</v>
      </c>
      <c r="K106" s="213"/>
      <c r="L106" s="86"/>
    </row>
    <row r="107" spans="1:12" s="96" customFormat="1" outlineLevel="2" x14ac:dyDescent="0.25">
      <c r="A107" s="296"/>
      <c r="B107" s="214" t="s">
        <v>245</v>
      </c>
      <c r="C107" s="295"/>
      <c r="D107" s="211">
        <v>2</v>
      </c>
      <c r="E107" s="211">
        <v>310</v>
      </c>
      <c r="F107" s="211"/>
      <c r="G107" s="211"/>
      <c r="H107" s="211"/>
      <c r="I107" s="282"/>
      <c r="J107" s="283">
        <f t="shared" si="3"/>
        <v>620</v>
      </c>
      <c r="K107" s="297"/>
      <c r="L107" s="95"/>
    </row>
    <row r="108" spans="1:12" s="60" customFormat="1" outlineLevel="2" x14ac:dyDescent="0.25">
      <c r="A108" s="210"/>
      <c r="B108" s="221" t="s">
        <v>246</v>
      </c>
      <c r="C108" s="211"/>
      <c r="D108" s="211">
        <v>2</v>
      </c>
      <c r="E108" s="211">
        <v>330</v>
      </c>
      <c r="F108" s="211"/>
      <c r="G108" s="211"/>
      <c r="H108" s="211"/>
      <c r="I108" s="282"/>
      <c r="J108" s="283">
        <f t="shared" si="3"/>
        <v>660</v>
      </c>
      <c r="K108" s="213"/>
      <c r="L108" s="86"/>
    </row>
    <row r="109" spans="1:12" s="96" customFormat="1" outlineLevel="2" x14ac:dyDescent="0.25">
      <c r="A109" s="296"/>
      <c r="B109" s="214" t="s">
        <v>247</v>
      </c>
      <c r="C109" s="295"/>
      <c r="D109" s="211">
        <v>2</v>
      </c>
      <c r="E109" s="211">
        <v>120</v>
      </c>
      <c r="F109" s="211"/>
      <c r="G109" s="211"/>
      <c r="H109" s="211"/>
      <c r="I109" s="282"/>
      <c r="J109" s="283">
        <f t="shared" si="3"/>
        <v>240</v>
      </c>
      <c r="K109" s="297"/>
      <c r="L109" s="95"/>
    </row>
    <row r="110" spans="1:12" s="60" customFormat="1" outlineLevel="2" x14ac:dyDescent="0.25">
      <c r="A110" s="210"/>
      <c r="B110" s="221" t="s">
        <v>248</v>
      </c>
      <c r="C110" s="211"/>
      <c r="D110" s="211">
        <v>2</v>
      </c>
      <c r="E110" s="211">
        <v>337</v>
      </c>
      <c r="F110" s="211"/>
      <c r="G110" s="211"/>
      <c r="H110" s="211"/>
      <c r="I110" s="282"/>
      <c r="J110" s="283">
        <f t="shared" si="3"/>
        <v>674</v>
      </c>
      <c r="K110" s="213"/>
      <c r="L110" s="86"/>
    </row>
    <row r="111" spans="1:12" s="96" customFormat="1" outlineLevel="2" x14ac:dyDescent="0.25">
      <c r="A111" s="296"/>
      <c r="B111" s="214" t="s">
        <v>249</v>
      </c>
      <c r="C111" s="295"/>
      <c r="D111" s="211">
        <v>2</v>
      </c>
      <c r="E111" s="211">
        <v>400</v>
      </c>
      <c r="F111" s="211"/>
      <c r="G111" s="211"/>
      <c r="H111" s="211"/>
      <c r="I111" s="282"/>
      <c r="J111" s="283">
        <f t="shared" si="3"/>
        <v>800</v>
      </c>
      <c r="K111" s="297"/>
      <c r="L111" s="95"/>
    </row>
    <row r="112" spans="1:12" s="60" customFormat="1" outlineLevel="2" x14ac:dyDescent="0.25">
      <c r="A112" s="210"/>
      <c r="B112" s="221" t="s">
        <v>250</v>
      </c>
      <c r="C112" s="211"/>
      <c r="D112" s="211">
        <v>2</v>
      </c>
      <c r="E112" s="211">
        <v>200</v>
      </c>
      <c r="F112" s="211"/>
      <c r="G112" s="211"/>
      <c r="H112" s="211"/>
      <c r="I112" s="282"/>
      <c r="J112" s="283">
        <f t="shared" si="3"/>
        <v>400</v>
      </c>
      <c r="K112" s="213"/>
      <c r="L112" s="86"/>
    </row>
    <row r="113" spans="1:12" s="96" customFormat="1" outlineLevel="2" x14ac:dyDescent="0.25">
      <c r="A113" s="296"/>
      <c r="B113" s="214" t="s">
        <v>251</v>
      </c>
      <c r="C113" s="295"/>
      <c r="D113" s="211">
        <v>2</v>
      </c>
      <c r="E113" s="211">
        <v>230</v>
      </c>
      <c r="F113" s="211"/>
      <c r="G113" s="211"/>
      <c r="H113" s="211"/>
      <c r="I113" s="282"/>
      <c r="J113" s="283">
        <v>406</v>
      </c>
      <c r="K113" s="297"/>
      <c r="L113" s="95"/>
    </row>
    <row r="114" spans="1:12" s="60" customFormat="1" outlineLevel="2" x14ac:dyDescent="0.25">
      <c r="A114" s="210"/>
      <c r="B114" s="221" t="s">
        <v>252</v>
      </c>
      <c r="C114" s="211"/>
      <c r="D114" s="211">
        <v>2</v>
      </c>
      <c r="E114" s="211">
        <v>190</v>
      </c>
      <c r="F114" s="211"/>
      <c r="G114" s="211"/>
      <c r="H114" s="211"/>
      <c r="I114" s="282"/>
      <c r="J114" s="283">
        <f t="shared" si="3"/>
        <v>380</v>
      </c>
      <c r="K114" s="213"/>
      <c r="L114" s="86"/>
    </row>
    <row r="115" spans="1:12" s="96" customFormat="1" outlineLevel="2" x14ac:dyDescent="0.25">
      <c r="A115" s="296"/>
      <c r="B115" s="214" t="s">
        <v>253</v>
      </c>
      <c r="C115" s="295"/>
      <c r="D115" s="211">
        <v>2</v>
      </c>
      <c r="E115" s="211">
        <v>200</v>
      </c>
      <c r="F115" s="211"/>
      <c r="G115" s="211"/>
      <c r="H115" s="211"/>
      <c r="I115" s="282"/>
      <c r="J115" s="283">
        <f t="shared" si="3"/>
        <v>400</v>
      </c>
      <c r="K115" s="297"/>
      <c r="L115" s="95"/>
    </row>
    <row r="116" spans="1:12" s="60" customFormat="1" outlineLevel="2" x14ac:dyDescent="0.25">
      <c r="A116" s="210"/>
      <c r="B116" s="221" t="s">
        <v>254</v>
      </c>
      <c r="C116" s="211"/>
      <c r="D116" s="211">
        <v>2</v>
      </c>
      <c r="E116" s="211">
        <v>70</v>
      </c>
      <c r="F116" s="211"/>
      <c r="G116" s="211"/>
      <c r="H116" s="211"/>
      <c r="I116" s="282"/>
      <c r="J116" s="283">
        <f t="shared" si="3"/>
        <v>140</v>
      </c>
      <c r="K116" s="213"/>
      <c r="L116" s="86"/>
    </row>
    <row r="117" spans="1:12" s="96" customFormat="1" outlineLevel="2" x14ac:dyDescent="0.25">
      <c r="A117" s="296"/>
      <c r="B117" s="214" t="s">
        <v>255</v>
      </c>
      <c r="C117" s="295"/>
      <c r="D117" s="211">
        <v>2</v>
      </c>
      <c r="E117" s="211">
        <v>110</v>
      </c>
      <c r="F117" s="211"/>
      <c r="G117" s="211"/>
      <c r="H117" s="211"/>
      <c r="I117" s="282"/>
      <c r="J117" s="283">
        <f t="shared" si="3"/>
        <v>220</v>
      </c>
      <c r="K117" s="297"/>
      <c r="L117" s="95"/>
    </row>
    <row r="118" spans="1:12" s="60" customFormat="1" outlineLevel="2" x14ac:dyDescent="0.25">
      <c r="A118" s="210"/>
      <c r="B118" s="221" t="s">
        <v>256</v>
      </c>
      <c r="C118" s="211"/>
      <c r="D118" s="211">
        <v>2</v>
      </c>
      <c r="E118" s="211">
        <v>404</v>
      </c>
      <c r="F118" s="211"/>
      <c r="G118" s="211"/>
      <c r="H118" s="211"/>
      <c r="I118" s="282"/>
      <c r="J118" s="283">
        <f t="shared" si="3"/>
        <v>808</v>
      </c>
      <c r="K118" s="213"/>
      <c r="L118" s="86"/>
    </row>
    <row r="119" spans="1:12" s="96" customFormat="1" outlineLevel="2" x14ac:dyDescent="0.25">
      <c r="A119" s="296"/>
      <c r="B119" s="214" t="s">
        <v>257</v>
      </c>
      <c r="C119" s="295"/>
      <c r="D119" s="211">
        <v>2</v>
      </c>
      <c r="E119" s="211">
        <v>440</v>
      </c>
      <c r="F119" s="211"/>
      <c r="G119" s="211"/>
      <c r="H119" s="211"/>
      <c r="I119" s="282"/>
      <c r="J119" s="283">
        <f t="shared" si="3"/>
        <v>880</v>
      </c>
      <c r="K119" s="297"/>
      <c r="L119" s="95"/>
    </row>
    <row r="120" spans="1:12" s="60" customFormat="1" outlineLevel="2" x14ac:dyDescent="0.25">
      <c r="A120" s="210"/>
      <c r="B120" s="221" t="s">
        <v>258</v>
      </c>
      <c r="C120" s="211"/>
      <c r="D120" s="211">
        <v>2</v>
      </c>
      <c r="E120" s="211">
        <v>320</v>
      </c>
      <c r="F120" s="211"/>
      <c r="G120" s="211"/>
      <c r="H120" s="211"/>
      <c r="I120" s="282"/>
      <c r="J120" s="283">
        <f t="shared" si="3"/>
        <v>640</v>
      </c>
      <c r="K120" s="213"/>
      <c r="L120" s="86"/>
    </row>
    <row r="121" spans="1:12" s="96" customFormat="1" outlineLevel="2" x14ac:dyDescent="0.25">
      <c r="A121" s="296"/>
      <c r="B121" s="214" t="s">
        <v>259</v>
      </c>
      <c r="C121" s="295"/>
      <c r="D121" s="211">
        <v>2</v>
      </c>
      <c r="E121" s="211">
        <v>260</v>
      </c>
      <c r="F121" s="211"/>
      <c r="G121" s="211"/>
      <c r="H121" s="211"/>
      <c r="I121" s="282"/>
      <c r="J121" s="283">
        <f t="shared" si="3"/>
        <v>520</v>
      </c>
      <c r="K121" s="297"/>
      <c r="L121" s="95"/>
    </row>
    <row r="122" spans="1:12" s="60" customFormat="1" outlineLevel="2" x14ac:dyDescent="0.25">
      <c r="A122" s="210"/>
      <c r="B122" s="221" t="s">
        <v>260</v>
      </c>
      <c r="C122" s="211"/>
      <c r="D122" s="211">
        <v>2</v>
      </c>
      <c r="E122" s="211">
        <v>220</v>
      </c>
      <c r="F122" s="211"/>
      <c r="G122" s="211"/>
      <c r="H122" s="211"/>
      <c r="I122" s="282"/>
      <c r="J122" s="283">
        <f t="shared" si="3"/>
        <v>440</v>
      </c>
      <c r="K122" s="213"/>
      <c r="L122" s="86"/>
    </row>
    <row r="123" spans="1:12" s="96" customFormat="1" outlineLevel="2" x14ac:dyDescent="0.25">
      <c r="A123" s="296"/>
      <c r="B123" s="214" t="s">
        <v>261</v>
      </c>
      <c r="C123" s="295"/>
      <c r="D123" s="211">
        <v>2</v>
      </c>
      <c r="E123" s="211">
        <v>160</v>
      </c>
      <c r="F123" s="211"/>
      <c r="G123" s="211"/>
      <c r="H123" s="211"/>
      <c r="I123" s="282"/>
      <c r="J123" s="283">
        <f t="shared" si="3"/>
        <v>320</v>
      </c>
      <c r="K123" s="297"/>
      <c r="L123" s="95"/>
    </row>
    <row r="124" spans="1:12" s="60" customFormat="1" outlineLevel="2" x14ac:dyDescent="0.25">
      <c r="A124" s="210"/>
      <c r="B124" s="221" t="s">
        <v>262</v>
      </c>
      <c r="C124" s="211"/>
      <c r="D124" s="211">
        <v>2</v>
      </c>
      <c r="E124" s="211">
        <v>270</v>
      </c>
      <c r="F124" s="211"/>
      <c r="G124" s="211"/>
      <c r="H124" s="211"/>
      <c r="I124" s="282"/>
      <c r="J124" s="283">
        <f t="shared" si="3"/>
        <v>540</v>
      </c>
      <c r="K124" s="213"/>
      <c r="L124" s="86"/>
    </row>
    <row r="125" spans="1:12" s="96" customFormat="1" outlineLevel="2" x14ac:dyDescent="0.25">
      <c r="A125" s="296"/>
      <c r="B125" s="214" t="s">
        <v>263</v>
      </c>
      <c r="C125" s="295"/>
      <c r="D125" s="211">
        <v>2</v>
      </c>
      <c r="E125" s="211">
        <v>125</v>
      </c>
      <c r="F125" s="211"/>
      <c r="G125" s="211"/>
      <c r="H125" s="211"/>
      <c r="I125" s="282"/>
      <c r="J125" s="283">
        <f t="shared" si="3"/>
        <v>250</v>
      </c>
      <c r="K125" s="297"/>
      <c r="L125" s="95"/>
    </row>
    <row r="126" spans="1:12" s="60" customFormat="1" outlineLevel="2" x14ac:dyDescent="0.25">
      <c r="A126" s="210"/>
      <c r="B126" s="221" t="s">
        <v>264</v>
      </c>
      <c r="C126" s="211"/>
      <c r="D126" s="211">
        <v>2</v>
      </c>
      <c r="E126" s="211">
        <v>70</v>
      </c>
      <c r="F126" s="211"/>
      <c r="G126" s="211"/>
      <c r="H126" s="211"/>
      <c r="I126" s="282"/>
      <c r="J126" s="283">
        <f t="shared" si="3"/>
        <v>140</v>
      </c>
      <c r="K126" s="213"/>
      <c r="L126" s="86"/>
    </row>
    <row r="127" spans="1:12" s="96" customFormat="1" outlineLevel="2" x14ac:dyDescent="0.25">
      <c r="A127" s="296"/>
      <c r="B127" s="214" t="s">
        <v>265</v>
      </c>
      <c r="C127" s="295"/>
      <c r="D127" s="211">
        <v>2</v>
      </c>
      <c r="E127" s="211">
        <v>115</v>
      </c>
      <c r="F127" s="211"/>
      <c r="G127" s="211"/>
      <c r="H127" s="211"/>
      <c r="I127" s="282"/>
      <c r="J127" s="283">
        <f t="shared" si="3"/>
        <v>230</v>
      </c>
      <c r="K127" s="297"/>
      <c r="L127" s="95"/>
    </row>
    <row r="128" spans="1:12" s="60" customFormat="1" outlineLevel="2" x14ac:dyDescent="0.25">
      <c r="A128" s="210"/>
      <c r="B128" s="221" t="s">
        <v>266</v>
      </c>
      <c r="C128" s="211"/>
      <c r="D128" s="211">
        <v>2</v>
      </c>
      <c r="E128" s="211">
        <v>75</v>
      </c>
      <c r="F128" s="211"/>
      <c r="G128" s="211"/>
      <c r="H128" s="211"/>
      <c r="I128" s="282"/>
      <c r="J128" s="283">
        <f t="shared" si="3"/>
        <v>150</v>
      </c>
      <c r="K128" s="213"/>
      <c r="L128" s="86"/>
    </row>
    <row r="129" spans="1:12" s="96" customFormat="1" outlineLevel="2" x14ac:dyDescent="0.25">
      <c r="A129" s="296"/>
      <c r="B129" s="214" t="s">
        <v>267</v>
      </c>
      <c r="C129" s="295"/>
      <c r="D129" s="211">
        <v>2</v>
      </c>
      <c r="E129" s="211">
        <v>270</v>
      </c>
      <c r="F129" s="211"/>
      <c r="G129" s="211"/>
      <c r="H129" s="211"/>
      <c r="I129" s="282"/>
      <c r="J129" s="283">
        <v>493.52</v>
      </c>
      <c r="K129" s="297"/>
      <c r="L129" s="95"/>
    </row>
    <row r="130" spans="1:12" s="60" customFormat="1" outlineLevel="2" x14ac:dyDescent="0.25">
      <c r="A130" s="210"/>
      <c r="B130" s="221" t="s">
        <v>268</v>
      </c>
      <c r="C130" s="211"/>
      <c r="D130" s="211">
        <v>2</v>
      </c>
      <c r="E130" s="211">
        <v>100</v>
      </c>
      <c r="F130" s="211"/>
      <c r="G130" s="211"/>
      <c r="H130" s="211"/>
      <c r="I130" s="282"/>
      <c r="J130" s="283">
        <v>206.9</v>
      </c>
      <c r="K130" s="213"/>
      <c r="L130" s="86"/>
    </row>
    <row r="131" spans="1:12" s="60" customFormat="1" outlineLevel="2" x14ac:dyDescent="0.25">
      <c r="A131" s="210"/>
      <c r="B131" s="299"/>
      <c r="C131" s="211"/>
      <c r="D131" s="211"/>
      <c r="E131" s="211"/>
      <c r="F131" s="211"/>
      <c r="G131" s="211"/>
      <c r="H131" s="215"/>
      <c r="I131" s="212"/>
      <c r="J131" s="286"/>
      <c r="K131" s="213"/>
      <c r="L131" s="86"/>
    </row>
    <row r="132" spans="1:12" s="60" customFormat="1" ht="16.5" outlineLevel="2" x14ac:dyDescent="0.25">
      <c r="A132" s="119"/>
      <c r="B132" s="445" t="s">
        <v>65</v>
      </c>
      <c r="C132" s="446"/>
      <c r="D132" s="446"/>
      <c r="E132" s="446"/>
      <c r="F132" s="446"/>
      <c r="G132" s="446"/>
      <c r="H132" s="446"/>
      <c r="I132" s="446"/>
      <c r="J132" s="447"/>
      <c r="K132" s="213">
        <f>K68</f>
        <v>12316.42</v>
      </c>
      <c r="L132" s="86"/>
    </row>
    <row r="133" spans="1:12" s="60" customFormat="1" ht="16.5" outlineLevel="2" x14ac:dyDescent="0.25">
      <c r="A133" s="119"/>
      <c r="B133" s="445" t="s">
        <v>348</v>
      </c>
      <c r="C133" s="446"/>
      <c r="D133" s="446"/>
      <c r="E133" s="446"/>
      <c r="F133" s="446"/>
      <c r="G133" s="446"/>
      <c r="H133" s="446"/>
      <c r="I133" s="446"/>
      <c r="J133" s="447"/>
      <c r="K133" s="213">
        <f>ADITIVO!H56</f>
        <v>12410</v>
      </c>
      <c r="L133" s="86"/>
    </row>
    <row r="134" spans="1:12" s="285" customFormat="1" ht="16.5" x14ac:dyDescent="0.25">
      <c r="A134" s="284"/>
      <c r="B134" s="442" t="s">
        <v>66</v>
      </c>
      <c r="C134" s="443"/>
      <c r="D134" s="443"/>
      <c r="E134" s="443"/>
      <c r="F134" s="443"/>
      <c r="G134" s="443"/>
      <c r="H134" s="443"/>
      <c r="I134" s="443"/>
      <c r="J134" s="444"/>
      <c r="K134" s="298">
        <f>K132-K133</f>
        <v>-93.579999999999927</v>
      </c>
      <c r="L134" s="285">
        <v>93.58</v>
      </c>
    </row>
    <row r="135" spans="1:12" s="60" customFormat="1" ht="60" customHeight="1" outlineLevel="1" x14ac:dyDescent="0.25">
      <c r="A135" s="287" t="str">
        <f>ADITIVO!A57</f>
        <v>7.2</v>
      </c>
      <c r="B135" s="246" t="str">
        <f>ADITIVO!D57</f>
        <v>ESCAVAÇÃO HORIZONTAL, INCLUINDO CARGA E DESCARGA EM SOLO DE 1A CATEGORIA COM TRATOR DE ESTEIRAS (170HP/LÂMINA: 5,20M3). AF_07/2020  (MATERIAL PARA CALÇADAS)</v>
      </c>
      <c r="C135" s="247" t="str">
        <f>ADITIVO!E57</f>
        <v>M3</v>
      </c>
      <c r="D135" s="247"/>
      <c r="E135" s="248"/>
      <c r="F135" s="248"/>
      <c r="G135" s="248"/>
      <c r="H135" s="248"/>
      <c r="I135" s="248"/>
      <c r="J135" s="248"/>
      <c r="K135" s="288">
        <f>SUM(J168:J197)</f>
        <v>800.6339999999999</v>
      </c>
      <c r="L135" s="86" t="s">
        <v>67</v>
      </c>
    </row>
    <row r="136" spans="1:12" s="60" customFormat="1" outlineLevel="2" x14ac:dyDescent="0.25">
      <c r="A136" s="210"/>
      <c r="B136" s="279" t="s">
        <v>347</v>
      </c>
      <c r="C136" s="211"/>
      <c r="D136" s="295"/>
      <c r="E136" s="211"/>
      <c r="F136" s="211"/>
      <c r="G136" s="211"/>
      <c r="H136" s="215"/>
      <c r="I136" s="212"/>
      <c r="J136" s="286"/>
      <c r="K136" s="213"/>
      <c r="L136" s="86"/>
    </row>
    <row r="137" spans="1:12" s="96" customFormat="1" outlineLevel="2" x14ac:dyDescent="0.25">
      <c r="A137" s="296"/>
      <c r="B137" s="214" t="s">
        <v>239</v>
      </c>
      <c r="C137" s="295"/>
      <c r="D137" s="211">
        <v>2</v>
      </c>
      <c r="E137" s="211">
        <v>150</v>
      </c>
      <c r="F137" s="211">
        <v>1.2</v>
      </c>
      <c r="G137" s="211">
        <v>0.06</v>
      </c>
      <c r="H137" s="211"/>
      <c r="I137" s="282"/>
      <c r="J137" s="286">
        <f>((E137*F137)*D137)*G137</f>
        <v>21.599999999999998</v>
      </c>
      <c r="K137" s="297"/>
      <c r="L137" s="95"/>
    </row>
    <row r="138" spans="1:12" s="60" customFormat="1" outlineLevel="2" x14ac:dyDescent="0.25">
      <c r="A138" s="210"/>
      <c r="B138" s="221" t="s">
        <v>240</v>
      </c>
      <c r="C138" s="211"/>
      <c r="D138" s="211">
        <v>2</v>
      </c>
      <c r="E138" s="211">
        <v>280</v>
      </c>
      <c r="F138" s="211">
        <v>1.2</v>
      </c>
      <c r="G138" s="211">
        <v>0.06</v>
      </c>
      <c r="H138" s="211"/>
      <c r="I138" s="282"/>
      <c r="J138" s="286">
        <f t="shared" ref="J138:J166" si="4">((E138*F138)*D138)*G138</f>
        <v>40.32</v>
      </c>
      <c r="K138" s="213"/>
      <c r="L138" s="86"/>
    </row>
    <row r="139" spans="1:12" s="96" customFormat="1" outlineLevel="2" x14ac:dyDescent="0.25">
      <c r="A139" s="296"/>
      <c r="B139" s="214" t="s">
        <v>241</v>
      </c>
      <c r="C139" s="295"/>
      <c r="D139" s="211">
        <v>2</v>
      </c>
      <c r="E139" s="211">
        <v>127</v>
      </c>
      <c r="F139" s="211">
        <v>1.2</v>
      </c>
      <c r="G139" s="211">
        <v>0.06</v>
      </c>
      <c r="H139" s="211"/>
      <c r="I139" s="282"/>
      <c r="J139" s="286">
        <f t="shared" si="4"/>
        <v>18.288</v>
      </c>
      <c r="K139" s="297"/>
      <c r="L139" s="95"/>
    </row>
    <row r="140" spans="1:12" s="60" customFormat="1" outlineLevel="2" x14ac:dyDescent="0.25">
      <c r="A140" s="210"/>
      <c r="B140" s="221" t="s">
        <v>242</v>
      </c>
      <c r="C140" s="211"/>
      <c r="D140" s="211">
        <v>2</v>
      </c>
      <c r="E140" s="211">
        <v>100</v>
      </c>
      <c r="F140" s="211">
        <v>1.2</v>
      </c>
      <c r="G140" s="211">
        <v>0.06</v>
      </c>
      <c r="H140" s="211"/>
      <c r="I140" s="282"/>
      <c r="J140" s="286">
        <f t="shared" si="4"/>
        <v>14.399999999999999</v>
      </c>
      <c r="K140" s="213"/>
      <c r="L140" s="86"/>
    </row>
    <row r="141" spans="1:12" s="96" customFormat="1" outlineLevel="2" x14ac:dyDescent="0.25">
      <c r="A141" s="296"/>
      <c r="B141" s="214" t="s">
        <v>243</v>
      </c>
      <c r="C141" s="295"/>
      <c r="D141" s="211">
        <v>2</v>
      </c>
      <c r="E141" s="211">
        <v>94</v>
      </c>
      <c r="F141" s="211">
        <v>1.2</v>
      </c>
      <c r="G141" s="211">
        <v>0.06</v>
      </c>
      <c r="H141" s="211"/>
      <c r="I141" s="282"/>
      <c r="J141" s="286">
        <f t="shared" si="4"/>
        <v>13.536</v>
      </c>
      <c r="K141" s="297"/>
      <c r="L141" s="95"/>
    </row>
    <row r="142" spans="1:12" s="60" customFormat="1" outlineLevel="2" x14ac:dyDescent="0.25">
      <c r="A142" s="210"/>
      <c r="B142" s="221" t="s">
        <v>244</v>
      </c>
      <c r="C142" s="211"/>
      <c r="D142" s="211">
        <v>2</v>
      </c>
      <c r="E142" s="211">
        <v>128</v>
      </c>
      <c r="F142" s="211">
        <v>1.2</v>
      </c>
      <c r="G142" s="211">
        <v>0.06</v>
      </c>
      <c r="H142" s="211"/>
      <c r="I142" s="282"/>
      <c r="J142" s="286">
        <f t="shared" si="4"/>
        <v>18.431999999999999</v>
      </c>
      <c r="K142" s="213"/>
      <c r="L142" s="86"/>
    </row>
    <row r="143" spans="1:12" s="96" customFormat="1" outlineLevel="2" x14ac:dyDescent="0.25">
      <c r="A143" s="296"/>
      <c r="B143" s="214" t="s">
        <v>245</v>
      </c>
      <c r="C143" s="295"/>
      <c r="D143" s="211">
        <v>2</v>
      </c>
      <c r="E143" s="211">
        <v>310</v>
      </c>
      <c r="F143" s="211">
        <v>1.2</v>
      </c>
      <c r="G143" s="211">
        <v>0.06</v>
      </c>
      <c r="H143" s="211"/>
      <c r="I143" s="282"/>
      <c r="J143" s="286">
        <f t="shared" si="4"/>
        <v>44.64</v>
      </c>
      <c r="K143" s="297"/>
      <c r="L143" s="95"/>
    </row>
    <row r="144" spans="1:12" s="60" customFormat="1" outlineLevel="2" x14ac:dyDescent="0.25">
      <c r="A144" s="210"/>
      <c r="B144" s="221" t="s">
        <v>246</v>
      </c>
      <c r="C144" s="211"/>
      <c r="D144" s="211">
        <v>2</v>
      </c>
      <c r="E144" s="211">
        <v>330</v>
      </c>
      <c r="F144" s="211">
        <v>1.2</v>
      </c>
      <c r="G144" s="211">
        <v>0.06</v>
      </c>
      <c r="H144" s="211"/>
      <c r="I144" s="282"/>
      <c r="J144" s="286">
        <f t="shared" si="4"/>
        <v>47.519999999999996</v>
      </c>
      <c r="K144" s="213"/>
      <c r="L144" s="86"/>
    </row>
    <row r="145" spans="1:12" s="96" customFormat="1" outlineLevel="2" x14ac:dyDescent="0.25">
      <c r="A145" s="296"/>
      <c r="B145" s="214" t="s">
        <v>247</v>
      </c>
      <c r="C145" s="295"/>
      <c r="D145" s="211">
        <v>2</v>
      </c>
      <c r="E145" s="211">
        <v>120</v>
      </c>
      <c r="F145" s="211">
        <v>1.2</v>
      </c>
      <c r="G145" s="211">
        <v>0.06</v>
      </c>
      <c r="H145" s="211"/>
      <c r="I145" s="282"/>
      <c r="J145" s="286">
        <f t="shared" si="4"/>
        <v>17.28</v>
      </c>
      <c r="K145" s="297"/>
      <c r="L145" s="95"/>
    </row>
    <row r="146" spans="1:12" s="60" customFormat="1" outlineLevel="2" x14ac:dyDescent="0.25">
      <c r="A146" s="210"/>
      <c r="B146" s="221" t="s">
        <v>248</v>
      </c>
      <c r="C146" s="211"/>
      <c r="D146" s="211">
        <v>2</v>
      </c>
      <c r="E146" s="211">
        <v>337</v>
      </c>
      <c r="F146" s="211">
        <v>1.2</v>
      </c>
      <c r="G146" s="211">
        <v>0.06</v>
      </c>
      <c r="H146" s="211"/>
      <c r="I146" s="282"/>
      <c r="J146" s="286">
        <f t="shared" si="4"/>
        <v>48.527999999999999</v>
      </c>
      <c r="K146" s="213"/>
      <c r="L146" s="86"/>
    </row>
    <row r="147" spans="1:12" s="96" customFormat="1" outlineLevel="2" x14ac:dyDescent="0.25">
      <c r="A147" s="296"/>
      <c r="B147" s="214" t="s">
        <v>249</v>
      </c>
      <c r="C147" s="295"/>
      <c r="D147" s="211">
        <v>2</v>
      </c>
      <c r="E147" s="211">
        <v>400</v>
      </c>
      <c r="F147" s="211">
        <v>1.2</v>
      </c>
      <c r="G147" s="211">
        <v>0.06</v>
      </c>
      <c r="H147" s="211"/>
      <c r="I147" s="282"/>
      <c r="J147" s="286">
        <f t="shared" si="4"/>
        <v>57.599999999999994</v>
      </c>
      <c r="K147" s="297"/>
      <c r="L147" s="95"/>
    </row>
    <row r="148" spans="1:12" s="60" customFormat="1" outlineLevel="2" x14ac:dyDescent="0.25">
      <c r="A148" s="210"/>
      <c r="B148" s="221" t="s">
        <v>250</v>
      </c>
      <c r="C148" s="211"/>
      <c r="D148" s="211">
        <v>2</v>
      </c>
      <c r="E148" s="211">
        <v>200</v>
      </c>
      <c r="F148" s="211">
        <v>1.2</v>
      </c>
      <c r="G148" s="211">
        <v>0.06</v>
      </c>
      <c r="H148" s="211"/>
      <c r="I148" s="282"/>
      <c r="J148" s="286">
        <f t="shared" si="4"/>
        <v>28.799999999999997</v>
      </c>
      <c r="K148" s="213"/>
      <c r="L148" s="86"/>
    </row>
    <row r="149" spans="1:12" s="96" customFormat="1" outlineLevel="2" x14ac:dyDescent="0.25">
      <c r="A149" s="296"/>
      <c r="B149" s="214" t="s">
        <v>251</v>
      </c>
      <c r="C149" s="295"/>
      <c r="D149" s="211">
        <v>2</v>
      </c>
      <c r="E149" s="211">
        <v>230</v>
      </c>
      <c r="F149" s="211">
        <v>1.2</v>
      </c>
      <c r="G149" s="211">
        <v>0.06</v>
      </c>
      <c r="H149" s="211"/>
      <c r="I149" s="282"/>
      <c r="J149" s="286">
        <f t="shared" si="4"/>
        <v>33.119999999999997</v>
      </c>
      <c r="K149" s="297"/>
      <c r="L149" s="95"/>
    </row>
    <row r="150" spans="1:12" s="60" customFormat="1" outlineLevel="2" x14ac:dyDescent="0.25">
      <c r="A150" s="210"/>
      <c r="B150" s="221" t="s">
        <v>252</v>
      </c>
      <c r="C150" s="211"/>
      <c r="D150" s="211">
        <v>2</v>
      </c>
      <c r="E150" s="211">
        <v>190</v>
      </c>
      <c r="F150" s="211">
        <v>1.2</v>
      </c>
      <c r="G150" s="211">
        <v>0.06</v>
      </c>
      <c r="H150" s="211"/>
      <c r="I150" s="282"/>
      <c r="J150" s="286">
        <f t="shared" si="4"/>
        <v>27.36</v>
      </c>
      <c r="K150" s="213"/>
      <c r="L150" s="86"/>
    </row>
    <row r="151" spans="1:12" s="96" customFormat="1" outlineLevel="2" x14ac:dyDescent="0.25">
      <c r="A151" s="296"/>
      <c r="B151" s="214" t="s">
        <v>253</v>
      </c>
      <c r="C151" s="295"/>
      <c r="D151" s="211">
        <v>2</v>
      </c>
      <c r="E151" s="211">
        <v>200</v>
      </c>
      <c r="F151" s="211">
        <v>1.2</v>
      </c>
      <c r="G151" s="211">
        <v>0.06</v>
      </c>
      <c r="H151" s="211"/>
      <c r="I151" s="282"/>
      <c r="J151" s="286">
        <f t="shared" si="4"/>
        <v>28.799999999999997</v>
      </c>
      <c r="K151" s="297"/>
      <c r="L151" s="95"/>
    </row>
    <row r="152" spans="1:12" s="60" customFormat="1" outlineLevel="2" x14ac:dyDescent="0.25">
      <c r="A152" s="210"/>
      <c r="B152" s="221" t="s">
        <v>254</v>
      </c>
      <c r="C152" s="211"/>
      <c r="D152" s="211">
        <v>2</v>
      </c>
      <c r="E152" s="211">
        <v>70</v>
      </c>
      <c r="F152" s="211">
        <v>1.2</v>
      </c>
      <c r="G152" s="211">
        <v>0.06</v>
      </c>
      <c r="H152" s="211"/>
      <c r="I152" s="282"/>
      <c r="J152" s="286">
        <f t="shared" si="4"/>
        <v>10.08</v>
      </c>
      <c r="K152" s="213"/>
      <c r="L152" s="86"/>
    </row>
    <row r="153" spans="1:12" s="96" customFormat="1" outlineLevel="2" x14ac:dyDescent="0.25">
      <c r="A153" s="296"/>
      <c r="B153" s="214" t="s">
        <v>255</v>
      </c>
      <c r="C153" s="295"/>
      <c r="D153" s="211">
        <v>2</v>
      </c>
      <c r="E153" s="211">
        <v>110</v>
      </c>
      <c r="F153" s="211">
        <v>1.2</v>
      </c>
      <c r="G153" s="211">
        <v>0.06</v>
      </c>
      <c r="H153" s="211"/>
      <c r="I153" s="282"/>
      <c r="J153" s="286">
        <f t="shared" si="4"/>
        <v>15.84</v>
      </c>
      <c r="K153" s="297"/>
      <c r="L153" s="95"/>
    </row>
    <row r="154" spans="1:12" s="60" customFormat="1" outlineLevel="2" x14ac:dyDescent="0.25">
      <c r="A154" s="210"/>
      <c r="B154" s="221" t="s">
        <v>256</v>
      </c>
      <c r="C154" s="211"/>
      <c r="D154" s="211">
        <v>2</v>
      </c>
      <c r="E154" s="211">
        <v>404</v>
      </c>
      <c r="F154" s="211">
        <v>1.2</v>
      </c>
      <c r="G154" s="211">
        <v>0.06</v>
      </c>
      <c r="H154" s="211"/>
      <c r="I154" s="282"/>
      <c r="J154" s="286">
        <f t="shared" si="4"/>
        <v>58.175999999999995</v>
      </c>
      <c r="K154" s="213"/>
      <c r="L154" s="86"/>
    </row>
    <row r="155" spans="1:12" s="96" customFormat="1" outlineLevel="2" x14ac:dyDescent="0.25">
      <c r="A155" s="296"/>
      <c r="B155" s="214" t="s">
        <v>257</v>
      </c>
      <c r="C155" s="295"/>
      <c r="D155" s="211">
        <v>2</v>
      </c>
      <c r="E155" s="211">
        <v>440</v>
      </c>
      <c r="F155" s="211">
        <v>1.2</v>
      </c>
      <c r="G155" s="211">
        <v>0.06</v>
      </c>
      <c r="H155" s="211"/>
      <c r="I155" s="282"/>
      <c r="J155" s="286">
        <f t="shared" si="4"/>
        <v>63.36</v>
      </c>
      <c r="K155" s="297"/>
      <c r="L155" s="95"/>
    </row>
    <row r="156" spans="1:12" s="60" customFormat="1" outlineLevel="2" x14ac:dyDescent="0.25">
      <c r="A156" s="210"/>
      <c r="B156" s="221" t="s">
        <v>258</v>
      </c>
      <c r="C156" s="211"/>
      <c r="D156" s="211">
        <v>2</v>
      </c>
      <c r="E156" s="211">
        <v>320</v>
      </c>
      <c r="F156" s="211">
        <v>1.2</v>
      </c>
      <c r="G156" s="211">
        <v>0.06</v>
      </c>
      <c r="H156" s="211"/>
      <c r="I156" s="282"/>
      <c r="J156" s="286">
        <f t="shared" si="4"/>
        <v>46.08</v>
      </c>
      <c r="K156" s="213"/>
      <c r="L156" s="86"/>
    </row>
    <row r="157" spans="1:12" s="96" customFormat="1" outlineLevel="2" x14ac:dyDescent="0.25">
      <c r="A157" s="296"/>
      <c r="B157" s="214" t="s">
        <v>259</v>
      </c>
      <c r="C157" s="295"/>
      <c r="D157" s="211">
        <v>2</v>
      </c>
      <c r="E157" s="211">
        <v>260</v>
      </c>
      <c r="F157" s="211">
        <v>1.2</v>
      </c>
      <c r="G157" s="211">
        <v>0.06</v>
      </c>
      <c r="H157" s="211"/>
      <c r="I157" s="282"/>
      <c r="J157" s="286">
        <f t="shared" si="4"/>
        <v>37.44</v>
      </c>
      <c r="K157" s="297"/>
      <c r="L157" s="95"/>
    </row>
    <row r="158" spans="1:12" s="60" customFormat="1" outlineLevel="2" x14ac:dyDescent="0.25">
      <c r="A158" s="210"/>
      <c r="B158" s="221" t="s">
        <v>260</v>
      </c>
      <c r="C158" s="211"/>
      <c r="D158" s="211">
        <v>2</v>
      </c>
      <c r="E158" s="211">
        <v>220</v>
      </c>
      <c r="F158" s="211">
        <v>1.2</v>
      </c>
      <c r="G158" s="211">
        <v>0.06</v>
      </c>
      <c r="H158" s="211"/>
      <c r="I158" s="282"/>
      <c r="J158" s="286">
        <f t="shared" si="4"/>
        <v>31.68</v>
      </c>
      <c r="K158" s="213"/>
      <c r="L158" s="86"/>
    </row>
    <row r="159" spans="1:12" s="96" customFormat="1" outlineLevel="2" x14ac:dyDescent="0.25">
      <c r="A159" s="296"/>
      <c r="B159" s="214" t="s">
        <v>261</v>
      </c>
      <c r="C159" s="295"/>
      <c r="D159" s="211">
        <v>2</v>
      </c>
      <c r="E159" s="211">
        <v>160</v>
      </c>
      <c r="F159" s="211">
        <v>1.2</v>
      </c>
      <c r="G159" s="211">
        <v>0.06</v>
      </c>
      <c r="H159" s="211"/>
      <c r="I159" s="282"/>
      <c r="J159" s="286">
        <f t="shared" si="4"/>
        <v>23.04</v>
      </c>
      <c r="K159" s="297"/>
      <c r="L159" s="95"/>
    </row>
    <row r="160" spans="1:12" s="60" customFormat="1" outlineLevel="2" x14ac:dyDescent="0.25">
      <c r="A160" s="210"/>
      <c r="B160" s="221" t="s">
        <v>262</v>
      </c>
      <c r="C160" s="211"/>
      <c r="D160" s="211">
        <v>2</v>
      </c>
      <c r="E160" s="211">
        <v>270</v>
      </c>
      <c r="F160" s="211">
        <v>1.2</v>
      </c>
      <c r="G160" s="211">
        <v>0.06</v>
      </c>
      <c r="H160" s="211"/>
      <c r="I160" s="282"/>
      <c r="J160" s="286">
        <f t="shared" si="4"/>
        <v>38.879999999999995</v>
      </c>
      <c r="K160" s="213"/>
      <c r="L160" s="86"/>
    </row>
    <row r="161" spans="1:12" s="96" customFormat="1" outlineLevel="2" x14ac:dyDescent="0.25">
      <c r="A161" s="296"/>
      <c r="B161" s="214" t="s">
        <v>263</v>
      </c>
      <c r="C161" s="295"/>
      <c r="D161" s="211">
        <v>2</v>
      </c>
      <c r="E161" s="211">
        <v>125</v>
      </c>
      <c r="F161" s="211">
        <v>1.2</v>
      </c>
      <c r="G161" s="211">
        <v>0.06</v>
      </c>
      <c r="H161" s="211"/>
      <c r="I161" s="282"/>
      <c r="J161" s="286">
        <f t="shared" si="4"/>
        <v>18</v>
      </c>
      <c r="K161" s="297"/>
      <c r="L161" s="95"/>
    </row>
    <row r="162" spans="1:12" s="60" customFormat="1" outlineLevel="2" x14ac:dyDescent="0.25">
      <c r="A162" s="210"/>
      <c r="B162" s="221" t="s">
        <v>264</v>
      </c>
      <c r="C162" s="211"/>
      <c r="D162" s="211">
        <v>2</v>
      </c>
      <c r="E162" s="211">
        <v>70</v>
      </c>
      <c r="F162" s="211">
        <v>1.2</v>
      </c>
      <c r="G162" s="211">
        <v>0.06</v>
      </c>
      <c r="H162" s="211"/>
      <c r="I162" s="282"/>
      <c r="J162" s="286">
        <f t="shared" si="4"/>
        <v>10.08</v>
      </c>
      <c r="K162" s="213"/>
      <c r="L162" s="86"/>
    </row>
    <row r="163" spans="1:12" s="96" customFormat="1" outlineLevel="2" x14ac:dyDescent="0.25">
      <c r="A163" s="296"/>
      <c r="B163" s="214" t="s">
        <v>265</v>
      </c>
      <c r="C163" s="295"/>
      <c r="D163" s="211">
        <v>2</v>
      </c>
      <c r="E163" s="211">
        <v>115</v>
      </c>
      <c r="F163" s="211">
        <v>1.2</v>
      </c>
      <c r="G163" s="211">
        <v>0.06</v>
      </c>
      <c r="H163" s="211"/>
      <c r="I163" s="282"/>
      <c r="J163" s="286">
        <f t="shared" si="4"/>
        <v>16.559999999999999</v>
      </c>
      <c r="K163" s="297"/>
      <c r="L163" s="95"/>
    </row>
    <row r="164" spans="1:12" s="60" customFormat="1" outlineLevel="2" x14ac:dyDescent="0.25">
      <c r="A164" s="210"/>
      <c r="B164" s="221" t="s">
        <v>266</v>
      </c>
      <c r="C164" s="211"/>
      <c r="D164" s="211">
        <v>2</v>
      </c>
      <c r="E164" s="211">
        <v>75</v>
      </c>
      <c r="F164" s="211">
        <v>1.2</v>
      </c>
      <c r="G164" s="211">
        <v>0.06</v>
      </c>
      <c r="H164" s="211"/>
      <c r="I164" s="282"/>
      <c r="J164" s="286">
        <f t="shared" si="4"/>
        <v>10.799999999999999</v>
      </c>
      <c r="K164" s="213"/>
      <c r="L164" s="86"/>
    </row>
    <row r="165" spans="1:12" s="96" customFormat="1" outlineLevel="2" x14ac:dyDescent="0.25">
      <c r="A165" s="296"/>
      <c r="B165" s="214" t="s">
        <v>267</v>
      </c>
      <c r="C165" s="295"/>
      <c r="D165" s="211">
        <v>2</v>
      </c>
      <c r="E165" s="211">
        <v>270</v>
      </c>
      <c r="F165" s="211">
        <v>1.2</v>
      </c>
      <c r="G165" s="211">
        <v>0.06</v>
      </c>
      <c r="H165" s="211"/>
      <c r="I165" s="282"/>
      <c r="J165" s="286">
        <f t="shared" si="4"/>
        <v>38.879999999999995</v>
      </c>
      <c r="K165" s="297"/>
      <c r="L165" s="95"/>
    </row>
    <row r="166" spans="1:12" s="60" customFormat="1" outlineLevel="2" x14ac:dyDescent="0.25">
      <c r="A166" s="210"/>
      <c r="B166" s="221" t="s">
        <v>268</v>
      </c>
      <c r="C166" s="211"/>
      <c r="D166" s="211">
        <v>2</v>
      </c>
      <c r="E166" s="211">
        <v>100</v>
      </c>
      <c r="F166" s="211">
        <v>1.2</v>
      </c>
      <c r="G166" s="211">
        <v>0.06</v>
      </c>
      <c r="H166" s="211"/>
      <c r="I166" s="282"/>
      <c r="J166" s="286">
        <f t="shared" si="4"/>
        <v>14.399999999999999</v>
      </c>
      <c r="K166" s="213"/>
      <c r="L166" s="86"/>
    </row>
    <row r="167" spans="1:12" s="60" customFormat="1" outlineLevel="2" x14ac:dyDescent="0.25">
      <c r="A167" s="210"/>
      <c r="B167" s="279" t="s">
        <v>351</v>
      </c>
      <c r="C167" s="211"/>
      <c r="D167" s="295"/>
      <c r="E167" s="211"/>
      <c r="F167" s="211"/>
      <c r="G167" s="211"/>
      <c r="H167" s="215"/>
      <c r="I167" s="212"/>
      <c r="J167" s="286"/>
      <c r="K167" s="213"/>
      <c r="L167" s="86"/>
    </row>
    <row r="168" spans="1:12" s="96" customFormat="1" outlineLevel="2" x14ac:dyDescent="0.25">
      <c r="A168" s="296"/>
      <c r="B168" s="214" t="s">
        <v>239</v>
      </c>
      <c r="C168" s="295"/>
      <c r="D168" s="211"/>
      <c r="E168" s="211"/>
      <c r="F168" s="211">
        <v>292.41000000000003</v>
      </c>
      <c r="G168" s="211">
        <v>0.06</v>
      </c>
      <c r="H168" s="211"/>
      <c r="I168" s="282"/>
      <c r="J168" s="283">
        <f>F168*G168</f>
        <v>17.544599999999999</v>
      </c>
      <c r="K168" s="297"/>
      <c r="L168" s="95"/>
    </row>
    <row r="169" spans="1:12" s="60" customFormat="1" outlineLevel="2" x14ac:dyDescent="0.25">
      <c r="A169" s="210"/>
      <c r="B169" s="221" t="s">
        <v>240</v>
      </c>
      <c r="C169" s="211"/>
      <c r="D169" s="211"/>
      <c r="E169" s="211"/>
      <c r="F169" s="211">
        <v>481.14</v>
      </c>
      <c r="G169" s="211">
        <v>0.06</v>
      </c>
      <c r="H169" s="211"/>
      <c r="I169" s="282"/>
      <c r="J169" s="283">
        <f t="shared" ref="J169:J197" si="5">F169*G169</f>
        <v>28.868399999999998</v>
      </c>
      <c r="K169" s="213"/>
      <c r="L169" s="86"/>
    </row>
    <row r="170" spans="1:12" s="96" customFormat="1" outlineLevel="2" x14ac:dyDescent="0.25">
      <c r="A170" s="296"/>
      <c r="B170" s="214" t="s">
        <v>241</v>
      </c>
      <c r="C170" s="295"/>
      <c r="D170" s="211"/>
      <c r="E170" s="211"/>
      <c r="F170" s="211">
        <v>314.19</v>
      </c>
      <c r="G170" s="211">
        <v>0.06</v>
      </c>
      <c r="H170" s="211"/>
      <c r="I170" s="282"/>
      <c r="J170" s="283">
        <f t="shared" si="5"/>
        <v>18.851399999999998</v>
      </c>
      <c r="K170" s="297"/>
      <c r="L170" s="95"/>
    </row>
    <row r="171" spans="1:12" s="60" customFormat="1" outlineLevel="2" x14ac:dyDescent="0.25">
      <c r="A171" s="210"/>
      <c r="B171" s="221" t="s">
        <v>242</v>
      </c>
      <c r="C171" s="211"/>
      <c r="D171" s="211"/>
      <c r="E171" s="211"/>
      <c r="F171" s="211">
        <v>216.07</v>
      </c>
      <c r="G171" s="211">
        <v>0.06</v>
      </c>
      <c r="H171" s="211"/>
      <c r="I171" s="282"/>
      <c r="J171" s="283">
        <f t="shared" si="5"/>
        <v>12.9642</v>
      </c>
      <c r="K171" s="213"/>
      <c r="L171" s="86"/>
    </row>
    <row r="172" spans="1:12" s="96" customFormat="1" outlineLevel="2" x14ac:dyDescent="0.25">
      <c r="A172" s="296"/>
      <c r="B172" s="214" t="s">
        <v>243</v>
      </c>
      <c r="C172" s="295"/>
      <c r="D172" s="211"/>
      <c r="E172" s="211"/>
      <c r="F172" s="211">
        <v>259.7</v>
      </c>
      <c r="G172" s="211">
        <v>0.06</v>
      </c>
      <c r="H172" s="211"/>
      <c r="I172" s="282"/>
      <c r="J172" s="283">
        <f t="shared" si="5"/>
        <v>15.581999999999999</v>
      </c>
      <c r="K172" s="297"/>
      <c r="L172" s="95"/>
    </row>
    <row r="173" spans="1:12" s="60" customFormat="1" outlineLevel="2" x14ac:dyDescent="0.25">
      <c r="A173" s="210"/>
      <c r="B173" s="221" t="s">
        <v>244</v>
      </c>
      <c r="C173" s="211"/>
      <c r="D173" s="211"/>
      <c r="E173" s="211"/>
      <c r="F173" s="211">
        <v>371.52</v>
      </c>
      <c r="G173" s="211">
        <v>0.06</v>
      </c>
      <c r="H173" s="211"/>
      <c r="I173" s="282"/>
      <c r="J173" s="283">
        <f t="shared" si="5"/>
        <v>22.291199999999996</v>
      </c>
      <c r="K173" s="213"/>
      <c r="L173" s="86"/>
    </row>
    <row r="174" spans="1:12" s="96" customFormat="1" outlineLevel="2" x14ac:dyDescent="0.25">
      <c r="A174" s="296"/>
      <c r="B174" s="214" t="s">
        <v>245</v>
      </c>
      <c r="C174" s="295"/>
      <c r="D174" s="211"/>
      <c r="E174" s="211"/>
      <c r="F174" s="211">
        <v>609.66999999999996</v>
      </c>
      <c r="G174" s="211">
        <v>0.06</v>
      </c>
      <c r="H174" s="211"/>
      <c r="I174" s="282"/>
      <c r="J174" s="283">
        <f t="shared" si="5"/>
        <v>36.580199999999998</v>
      </c>
      <c r="K174" s="297"/>
      <c r="L174" s="95"/>
    </row>
    <row r="175" spans="1:12" s="60" customFormat="1" outlineLevel="2" x14ac:dyDescent="0.25">
      <c r="A175" s="210"/>
      <c r="B175" s="221" t="s">
        <v>246</v>
      </c>
      <c r="C175" s="211"/>
      <c r="D175" s="211"/>
      <c r="E175" s="211"/>
      <c r="F175" s="211">
        <v>643.11</v>
      </c>
      <c r="G175" s="211">
        <v>0.06</v>
      </c>
      <c r="H175" s="211"/>
      <c r="I175" s="282"/>
      <c r="J175" s="283">
        <f t="shared" si="5"/>
        <v>38.586599999999997</v>
      </c>
      <c r="K175" s="213"/>
      <c r="L175" s="86"/>
    </row>
    <row r="176" spans="1:12" s="96" customFormat="1" outlineLevel="2" x14ac:dyDescent="0.25">
      <c r="A176" s="296"/>
      <c r="B176" s="214" t="s">
        <v>247</v>
      </c>
      <c r="C176" s="295"/>
      <c r="D176" s="211"/>
      <c r="E176" s="211"/>
      <c r="F176" s="211">
        <v>331.57</v>
      </c>
      <c r="G176" s="211">
        <v>0.06</v>
      </c>
      <c r="H176" s="211"/>
      <c r="I176" s="282"/>
      <c r="J176" s="283">
        <f t="shared" si="5"/>
        <v>19.894199999999998</v>
      </c>
      <c r="K176" s="297"/>
      <c r="L176" s="95"/>
    </row>
    <row r="177" spans="1:12" s="60" customFormat="1" outlineLevel="2" x14ac:dyDescent="0.25">
      <c r="A177" s="210"/>
      <c r="B177" s="221" t="s">
        <v>248</v>
      </c>
      <c r="C177" s="211"/>
      <c r="D177" s="211"/>
      <c r="E177" s="211"/>
      <c r="F177" s="211">
        <v>552.87</v>
      </c>
      <c r="G177" s="211">
        <v>0.06</v>
      </c>
      <c r="H177" s="211"/>
      <c r="I177" s="282"/>
      <c r="J177" s="283">
        <f t="shared" si="5"/>
        <v>33.172199999999997</v>
      </c>
      <c r="K177" s="213"/>
      <c r="L177" s="86"/>
    </row>
    <row r="178" spans="1:12" s="96" customFormat="1" outlineLevel="2" x14ac:dyDescent="0.25">
      <c r="A178" s="296"/>
      <c r="B178" s="214" t="s">
        <v>249</v>
      </c>
      <c r="C178" s="295"/>
      <c r="D178" s="211"/>
      <c r="E178" s="211"/>
      <c r="F178" s="211">
        <v>1033.8900000000001</v>
      </c>
      <c r="G178" s="211">
        <v>0.06</v>
      </c>
      <c r="H178" s="211"/>
      <c r="I178" s="282"/>
      <c r="J178" s="283">
        <f t="shared" si="5"/>
        <v>62.0334</v>
      </c>
      <c r="K178" s="297"/>
      <c r="L178" s="95"/>
    </row>
    <row r="179" spans="1:12" s="60" customFormat="1" outlineLevel="2" x14ac:dyDescent="0.25">
      <c r="A179" s="210"/>
      <c r="B179" s="221" t="s">
        <v>250</v>
      </c>
      <c r="C179" s="211"/>
      <c r="D179" s="211"/>
      <c r="E179" s="211"/>
      <c r="F179" s="211">
        <v>367.16</v>
      </c>
      <c r="G179" s="211">
        <v>0.06</v>
      </c>
      <c r="H179" s="211"/>
      <c r="I179" s="282"/>
      <c r="J179" s="283">
        <f t="shared" si="5"/>
        <v>22.029600000000002</v>
      </c>
      <c r="K179" s="213"/>
      <c r="L179" s="86"/>
    </row>
    <row r="180" spans="1:12" s="96" customFormat="1" outlineLevel="2" x14ac:dyDescent="0.25">
      <c r="A180" s="296"/>
      <c r="B180" s="214" t="s">
        <v>251</v>
      </c>
      <c r="C180" s="295"/>
      <c r="D180" s="211"/>
      <c r="E180" s="211"/>
      <c r="F180" s="211">
        <v>503.35</v>
      </c>
      <c r="G180" s="211">
        <v>0.06</v>
      </c>
      <c r="H180" s="211"/>
      <c r="I180" s="282"/>
      <c r="J180" s="283">
        <f t="shared" si="5"/>
        <v>30.201000000000001</v>
      </c>
      <c r="K180" s="297"/>
      <c r="L180" s="95"/>
    </row>
    <row r="181" spans="1:12" s="60" customFormat="1" outlineLevel="2" x14ac:dyDescent="0.25">
      <c r="A181" s="210"/>
      <c r="B181" s="221" t="s">
        <v>252</v>
      </c>
      <c r="C181" s="211"/>
      <c r="D181" s="211"/>
      <c r="E181" s="211"/>
      <c r="F181" s="211">
        <v>420.5</v>
      </c>
      <c r="G181" s="211">
        <v>0.06</v>
      </c>
      <c r="H181" s="211"/>
      <c r="I181" s="282"/>
      <c r="J181" s="283">
        <f t="shared" si="5"/>
        <v>25.23</v>
      </c>
      <c r="K181" s="213"/>
      <c r="L181" s="86"/>
    </row>
    <row r="182" spans="1:12" s="96" customFormat="1" outlineLevel="2" x14ac:dyDescent="0.25">
      <c r="A182" s="296"/>
      <c r="B182" s="214" t="s">
        <v>253</v>
      </c>
      <c r="C182" s="295"/>
      <c r="D182" s="211"/>
      <c r="E182" s="211"/>
      <c r="F182" s="211">
        <v>453.16</v>
      </c>
      <c r="G182" s="211">
        <v>0.06</v>
      </c>
      <c r="H182" s="211"/>
      <c r="I182" s="282"/>
      <c r="J182" s="283">
        <f t="shared" si="5"/>
        <v>27.189600000000002</v>
      </c>
      <c r="K182" s="297"/>
      <c r="L182" s="95"/>
    </row>
    <row r="183" spans="1:12" s="60" customFormat="1" outlineLevel="2" x14ac:dyDescent="0.25">
      <c r="A183" s="210"/>
      <c r="B183" s="221" t="s">
        <v>254</v>
      </c>
      <c r="C183" s="211"/>
      <c r="D183" s="211"/>
      <c r="E183" s="211"/>
      <c r="F183" s="211">
        <v>149.4</v>
      </c>
      <c r="G183" s="211">
        <v>0.06</v>
      </c>
      <c r="H183" s="211"/>
      <c r="I183" s="282"/>
      <c r="J183" s="283">
        <f t="shared" si="5"/>
        <v>8.9640000000000004</v>
      </c>
      <c r="K183" s="213"/>
      <c r="L183" s="86"/>
    </row>
    <row r="184" spans="1:12" s="96" customFormat="1" outlineLevel="2" x14ac:dyDescent="0.25">
      <c r="A184" s="296"/>
      <c r="B184" s="214" t="s">
        <v>255</v>
      </c>
      <c r="C184" s="295"/>
      <c r="D184" s="211"/>
      <c r="E184" s="211"/>
      <c r="F184" s="211">
        <v>256.54000000000002</v>
      </c>
      <c r="G184" s="211">
        <v>0.06</v>
      </c>
      <c r="H184" s="211"/>
      <c r="I184" s="282"/>
      <c r="J184" s="283">
        <f t="shared" si="5"/>
        <v>15.3924</v>
      </c>
      <c r="K184" s="297"/>
      <c r="L184" s="95"/>
    </row>
    <row r="185" spans="1:12" s="60" customFormat="1" outlineLevel="2" x14ac:dyDescent="0.25">
      <c r="A185" s="210"/>
      <c r="B185" s="221" t="s">
        <v>256</v>
      </c>
      <c r="C185" s="211"/>
      <c r="D185" s="211"/>
      <c r="E185" s="211"/>
      <c r="F185" s="211">
        <v>849.98</v>
      </c>
      <c r="G185" s="211">
        <v>0.06</v>
      </c>
      <c r="H185" s="211"/>
      <c r="I185" s="282"/>
      <c r="J185" s="283">
        <f t="shared" si="5"/>
        <v>50.998799999999996</v>
      </c>
      <c r="K185" s="213"/>
      <c r="L185" s="86"/>
    </row>
    <row r="186" spans="1:12" s="96" customFormat="1" outlineLevel="2" x14ac:dyDescent="0.25">
      <c r="A186" s="296"/>
      <c r="B186" s="214" t="s">
        <v>257</v>
      </c>
      <c r="C186" s="295"/>
      <c r="D186" s="211"/>
      <c r="E186" s="211"/>
      <c r="F186" s="211">
        <v>941.8</v>
      </c>
      <c r="G186" s="211">
        <v>0.06</v>
      </c>
      <c r="H186" s="211"/>
      <c r="I186" s="282"/>
      <c r="J186" s="283">
        <f t="shared" si="5"/>
        <v>56.507999999999996</v>
      </c>
      <c r="K186" s="297"/>
      <c r="L186" s="95"/>
    </row>
    <row r="187" spans="1:12" s="60" customFormat="1" outlineLevel="2" x14ac:dyDescent="0.25">
      <c r="A187" s="210"/>
      <c r="B187" s="221" t="s">
        <v>258</v>
      </c>
      <c r="C187" s="211"/>
      <c r="D187" s="211"/>
      <c r="E187" s="211"/>
      <c r="F187" s="211">
        <v>737.7</v>
      </c>
      <c r="G187" s="211">
        <v>0.06</v>
      </c>
      <c r="H187" s="211"/>
      <c r="I187" s="282"/>
      <c r="J187" s="283">
        <f t="shared" si="5"/>
        <v>44.262</v>
      </c>
      <c r="K187" s="213"/>
      <c r="L187" s="86"/>
    </row>
    <row r="188" spans="1:12" s="96" customFormat="1" outlineLevel="2" x14ac:dyDescent="0.25">
      <c r="A188" s="296"/>
      <c r="B188" s="214" t="s">
        <v>259</v>
      </c>
      <c r="C188" s="295"/>
      <c r="D188" s="211"/>
      <c r="E188" s="211"/>
      <c r="F188" s="211">
        <v>487.71999999999997</v>
      </c>
      <c r="G188" s="211">
        <v>0.06</v>
      </c>
      <c r="H188" s="211"/>
      <c r="I188" s="282"/>
      <c r="J188" s="283">
        <f t="shared" si="5"/>
        <v>29.263199999999998</v>
      </c>
      <c r="K188" s="297"/>
      <c r="L188" s="95"/>
    </row>
    <row r="189" spans="1:12" s="60" customFormat="1" outlineLevel="2" x14ac:dyDescent="0.25">
      <c r="A189" s="210"/>
      <c r="B189" s="221" t="s">
        <v>260</v>
      </c>
      <c r="C189" s="211"/>
      <c r="D189" s="211"/>
      <c r="E189" s="211"/>
      <c r="F189" s="211">
        <v>561.35</v>
      </c>
      <c r="G189" s="211">
        <v>0.06</v>
      </c>
      <c r="H189" s="211"/>
      <c r="I189" s="282"/>
      <c r="J189" s="283">
        <f t="shared" si="5"/>
        <v>33.680999999999997</v>
      </c>
      <c r="K189" s="213"/>
      <c r="L189" s="86"/>
    </row>
    <row r="190" spans="1:12" s="96" customFormat="1" outlineLevel="2" x14ac:dyDescent="0.25">
      <c r="A190" s="296"/>
      <c r="B190" s="214" t="s">
        <v>261</v>
      </c>
      <c r="C190" s="295"/>
      <c r="D190" s="211"/>
      <c r="E190" s="211"/>
      <c r="F190" s="211">
        <v>386.13</v>
      </c>
      <c r="G190" s="211">
        <v>0.06</v>
      </c>
      <c r="H190" s="211"/>
      <c r="I190" s="282"/>
      <c r="J190" s="283">
        <f t="shared" si="5"/>
        <v>23.1678</v>
      </c>
      <c r="K190" s="297"/>
      <c r="L190" s="95"/>
    </row>
    <row r="191" spans="1:12" s="60" customFormat="1" outlineLevel="2" x14ac:dyDescent="0.25">
      <c r="A191" s="210"/>
      <c r="B191" s="221" t="s">
        <v>262</v>
      </c>
      <c r="C191" s="211"/>
      <c r="D191" s="211"/>
      <c r="E191" s="211"/>
      <c r="F191" s="211">
        <v>621.13</v>
      </c>
      <c r="G191" s="211">
        <v>0.06</v>
      </c>
      <c r="H191" s="211"/>
      <c r="I191" s="282"/>
      <c r="J191" s="283">
        <f t="shared" si="5"/>
        <v>37.267800000000001</v>
      </c>
      <c r="K191" s="213"/>
      <c r="L191" s="86"/>
    </row>
    <row r="192" spans="1:12" s="96" customFormat="1" outlineLevel="2" x14ac:dyDescent="0.25">
      <c r="A192" s="296"/>
      <c r="B192" s="214" t="s">
        <v>263</v>
      </c>
      <c r="C192" s="295"/>
      <c r="D192" s="211"/>
      <c r="E192" s="211"/>
      <c r="F192" s="211">
        <v>303.24</v>
      </c>
      <c r="G192" s="211">
        <v>0.06</v>
      </c>
      <c r="H192" s="211"/>
      <c r="I192" s="282"/>
      <c r="J192" s="283">
        <f t="shared" si="5"/>
        <v>18.194399999999998</v>
      </c>
      <c r="K192" s="297"/>
      <c r="L192" s="95"/>
    </row>
    <row r="193" spans="1:12" s="60" customFormat="1" outlineLevel="2" x14ac:dyDescent="0.25">
      <c r="A193" s="210"/>
      <c r="B193" s="221" t="s">
        <v>264</v>
      </c>
      <c r="C193" s="211"/>
      <c r="D193" s="211"/>
      <c r="E193" s="211"/>
      <c r="F193" s="211">
        <v>169.56</v>
      </c>
      <c r="G193" s="211">
        <v>0.06</v>
      </c>
      <c r="H193" s="211"/>
      <c r="I193" s="282"/>
      <c r="J193" s="283">
        <f t="shared" si="5"/>
        <v>10.1736</v>
      </c>
      <c r="K193" s="213"/>
      <c r="L193" s="86"/>
    </row>
    <row r="194" spans="1:12" s="96" customFormat="1" outlineLevel="2" x14ac:dyDescent="0.25">
      <c r="A194" s="296"/>
      <c r="B194" s="214" t="s">
        <v>265</v>
      </c>
      <c r="C194" s="295"/>
      <c r="D194" s="211"/>
      <c r="E194" s="211"/>
      <c r="F194" s="211">
        <v>107.76</v>
      </c>
      <c r="G194" s="211">
        <v>0.06</v>
      </c>
      <c r="H194" s="211"/>
      <c r="I194" s="282"/>
      <c r="J194" s="283">
        <f t="shared" si="5"/>
        <v>6.4656000000000002</v>
      </c>
      <c r="K194" s="297"/>
      <c r="L194" s="95"/>
    </row>
    <row r="195" spans="1:12" s="60" customFormat="1" outlineLevel="2" x14ac:dyDescent="0.25">
      <c r="A195" s="210"/>
      <c r="B195" s="221" t="s">
        <v>266</v>
      </c>
      <c r="C195" s="211"/>
      <c r="D195" s="211"/>
      <c r="E195" s="211"/>
      <c r="F195" s="211">
        <v>114.45</v>
      </c>
      <c r="G195" s="211">
        <v>0.06</v>
      </c>
      <c r="H195" s="211"/>
      <c r="I195" s="282"/>
      <c r="J195" s="283">
        <f t="shared" si="5"/>
        <v>6.867</v>
      </c>
      <c r="K195" s="213"/>
      <c r="L195" s="86"/>
    </row>
    <row r="196" spans="1:12" s="96" customFormat="1" outlineLevel="2" x14ac:dyDescent="0.25">
      <c r="A196" s="296"/>
      <c r="B196" s="214" t="s">
        <v>267</v>
      </c>
      <c r="C196" s="295"/>
      <c r="D196" s="211"/>
      <c r="E196" s="211"/>
      <c r="F196" s="211">
        <v>526.89</v>
      </c>
      <c r="G196" s="211">
        <v>0.06</v>
      </c>
      <c r="H196" s="211"/>
      <c r="I196" s="282"/>
      <c r="J196" s="283">
        <f t="shared" si="5"/>
        <v>31.613399999999999</v>
      </c>
      <c r="K196" s="297"/>
      <c r="L196" s="95"/>
    </row>
    <row r="197" spans="1:12" s="60" customFormat="1" outlineLevel="2" x14ac:dyDescent="0.25">
      <c r="A197" s="210"/>
      <c r="B197" s="221" t="s">
        <v>268</v>
      </c>
      <c r="C197" s="211"/>
      <c r="D197" s="211"/>
      <c r="E197" s="211"/>
      <c r="F197" s="211">
        <v>279.94</v>
      </c>
      <c r="G197" s="211">
        <v>0.06</v>
      </c>
      <c r="H197" s="211"/>
      <c r="I197" s="282"/>
      <c r="J197" s="283">
        <f t="shared" si="5"/>
        <v>16.796399999999998</v>
      </c>
      <c r="K197" s="213"/>
      <c r="L197" s="86"/>
    </row>
    <row r="198" spans="1:12" s="60" customFormat="1" outlineLevel="2" x14ac:dyDescent="0.25">
      <c r="A198" s="210"/>
      <c r="B198" s="299"/>
      <c r="C198" s="211"/>
      <c r="D198" s="211"/>
      <c r="E198" s="211"/>
      <c r="F198" s="211"/>
      <c r="G198" s="211"/>
      <c r="H198" s="215"/>
      <c r="I198" s="212"/>
      <c r="J198" s="286"/>
      <c r="K198" s="213"/>
      <c r="L198" s="86"/>
    </row>
    <row r="199" spans="1:12" s="60" customFormat="1" ht="16.5" outlineLevel="2" x14ac:dyDescent="0.25">
      <c r="A199" s="119"/>
      <c r="B199" s="445" t="s">
        <v>65</v>
      </c>
      <c r="C199" s="446"/>
      <c r="D199" s="446"/>
      <c r="E199" s="446"/>
      <c r="F199" s="446"/>
      <c r="G199" s="446"/>
      <c r="H199" s="446"/>
      <c r="I199" s="446"/>
      <c r="J199" s="447"/>
      <c r="K199" s="213">
        <f>K135</f>
        <v>800.6339999999999</v>
      </c>
      <c r="L199" s="86"/>
    </row>
    <row r="200" spans="1:12" s="60" customFormat="1" ht="16.5" outlineLevel="2" x14ac:dyDescent="0.25">
      <c r="A200" s="119"/>
      <c r="B200" s="445" t="s">
        <v>348</v>
      </c>
      <c r="C200" s="446"/>
      <c r="D200" s="446"/>
      <c r="E200" s="446"/>
      <c r="F200" s="446"/>
      <c r="G200" s="446"/>
      <c r="H200" s="446"/>
      <c r="I200" s="446"/>
      <c r="J200" s="447"/>
      <c r="K200" s="213">
        <f>ADITIVO!H57</f>
        <v>893.5200000000001</v>
      </c>
      <c r="L200" s="86"/>
    </row>
    <row r="201" spans="1:12" s="285" customFormat="1" ht="16.5" x14ac:dyDescent="0.25">
      <c r="A201" s="284"/>
      <c r="B201" s="442" t="s">
        <v>66</v>
      </c>
      <c r="C201" s="443"/>
      <c r="D201" s="443"/>
      <c r="E201" s="443"/>
      <c r="F201" s="443"/>
      <c r="G201" s="443"/>
      <c r="H201" s="443"/>
      <c r="I201" s="443"/>
      <c r="J201" s="444"/>
      <c r="K201" s="298">
        <f>K199-K200</f>
        <v>-92.886000000000195</v>
      </c>
      <c r="L201" s="285">
        <v>92.89</v>
      </c>
    </row>
    <row r="202" spans="1:12" s="60" customFormat="1" ht="60" customHeight="1" outlineLevel="1" x14ac:dyDescent="0.25">
      <c r="A202" s="287" t="str">
        <f>ADITIVO!A58</f>
        <v>7.3</v>
      </c>
      <c r="B202" s="246" t="str">
        <f>ADITIVO!D58</f>
        <v>TRANSPORTE COM CAMINHÃO BASCULANTE DE 14 M3, EM VIA URBANA EM LEITO NATURAL (UNIDADE: M3XKM). AF_01/2018 (MATERIAL PRA CALÇADA)</v>
      </c>
      <c r="C202" s="247" t="str">
        <f>ADITIVO!E58</f>
        <v>M3XKM</v>
      </c>
      <c r="D202" s="247"/>
      <c r="E202" s="248" t="s">
        <v>277</v>
      </c>
      <c r="F202" s="248" t="s">
        <v>269</v>
      </c>
      <c r="G202" s="300" t="s">
        <v>270</v>
      </c>
      <c r="H202" s="248"/>
      <c r="I202" s="300"/>
      <c r="J202" s="248"/>
      <c r="K202" s="288">
        <f>SUM(J235:J264)</f>
        <v>2401.89</v>
      </c>
      <c r="L202" s="86" t="s">
        <v>67</v>
      </c>
    </row>
    <row r="203" spans="1:12" s="60" customFormat="1" outlineLevel="2" x14ac:dyDescent="0.25">
      <c r="A203" s="210"/>
      <c r="B203" s="279" t="s">
        <v>347</v>
      </c>
      <c r="C203" s="211"/>
      <c r="D203" s="295"/>
      <c r="E203" s="211"/>
      <c r="F203" s="211"/>
      <c r="G203" s="211"/>
      <c r="H203" s="215"/>
      <c r="I203" s="212"/>
      <c r="J203" s="286"/>
      <c r="K203" s="213"/>
      <c r="L203" s="86"/>
    </row>
    <row r="204" spans="1:12" s="96" customFormat="1" outlineLevel="2" x14ac:dyDescent="0.25">
      <c r="A204" s="296"/>
      <c r="B204" s="214" t="s">
        <v>239</v>
      </c>
      <c r="C204" s="295"/>
      <c r="D204" s="211"/>
      <c r="E204" s="211">
        <f t="shared" ref="E204:E233" si="6">J137</f>
        <v>21.599999999999998</v>
      </c>
      <c r="F204" s="211">
        <v>2.4</v>
      </c>
      <c r="G204" s="211">
        <v>1.25</v>
      </c>
      <c r="H204" s="211"/>
      <c r="I204" s="282"/>
      <c r="J204" s="286">
        <f>ROUND(E204*F204*G204,2)</f>
        <v>64.8</v>
      </c>
      <c r="K204" s="297"/>
      <c r="L204" s="95"/>
    </row>
    <row r="205" spans="1:12" s="60" customFormat="1" outlineLevel="2" x14ac:dyDescent="0.25">
      <c r="A205" s="210"/>
      <c r="B205" s="221" t="s">
        <v>240</v>
      </c>
      <c r="C205" s="211"/>
      <c r="D205" s="211"/>
      <c r="E205" s="211">
        <f t="shared" si="6"/>
        <v>40.32</v>
      </c>
      <c r="F205" s="211">
        <v>2.4</v>
      </c>
      <c r="G205" s="211">
        <v>1.25</v>
      </c>
      <c r="H205" s="211"/>
      <c r="I205" s="282"/>
      <c r="J205" s="286">
        <f t="shared" ref="J205:J233" si="7">ROUND(E205*F205*G205,2)</f>
        <v>120.96</v>
      </c>
      <c r="K205" s="213"/>
      <c r="L205" s="86"/>
    </row>
    <row r="206" spans="1:12" s="96" customFormat="1" outlineLevel="2" x14ac:dyDescent="0.25">
      <c r="A206" s="296"/>
      <c r="B206" s="214" t="s">
        <v>241</v>
      </c>
      <c r="C206" s="295"/>
      <c r="D206" s="211"/>
      <c r="E206" s="211">
        <f t="shared" si="6"/>
        <v>18.288</v>
      </c>
      <c r="F206" s="211">
        <v>2.4</v>
      </c>
      <c r="G206" s="211">
        <v>1.25</v>
      </c>
      <c r="H206" s="211"/>
      <c r="I206" s="282"/>
      <c r="J206" s="286">
        <f t="shared" si="7"/>
        <v>54.86</v>
      </c>
      <c r="K206" s="297"/>
      <c r="L206" s="95"/>
    </row>
    <row r="207" spans="1:12" s="60" customFormat="1" outlineLevel="2" x14ac:dyDescent="0.25">
      <c r="A207" s="210"/>
      <c r="B207" s="221" t="s">
        <v>242</v>
      </c>
      <c r="C207" s="211"/>
      <c r="D207" s="211"/>
      <c r="E207" s="211">
        <f t="shared" si="6"/>
        <v>14.399999999999999</v>
      </c>
      <c r="F207" s="211">
        <v>2.4</v>
      </c>
      <c r="G207" s="211">
        <v>1.25</v>
      </c>
      <c r="H207" s="211"/>
      <c r="I207" s="282"/>
      <c r="J207" s="286">
        <f t="shared" si="7"/>
        <v>43.2</v>
      </c>
      <c r="K207" s="213"/>
      <c r="L207" s="86"/>
    </row>
    <row r="208" spans="1:12" s="96" customFormat="1" outlineLevel="2" x14ac:dyDescent="0.25">
      <c r="A208" s="296"/>
      <c r="B208" s="214" t="s">
        <v>243</v>
      </c>
      <c r="C208" s="295"/>
      <c r="D208" s="211"/>
      <c r="E208" s="211">
        <f t="shared" si="6"/>
        <v>13.536</v>
      </c>
      <c r="F208" s="211">
        <v>2.4</v>
      </c>
      <c r="G208" s="211">
        <v>1.25</v>
      </c>
      <c r="H208" s="211"/>
      <c r="I208" s="282"/>
      <c r="J208" s="286">
        <f t="shared" si="7"/>
        <v>40.61</v>
      </c>
      <c r="K208" s="297"/>
      <c r="L208" s="95"/>
    </row>
    <row r="209" spans="1:12" s="60" customFormat="1" outlineLevel="2" x14ac:dyDescent="0.25">
      <c r="A209" s="210"/>
      <c r="B209" s="221" t="s">
        <v>244</v>
      </c>
      <c r="C209" s="211"/>
      <c r="D209" s="211"/>
      <c r="E209" s="211">
        <f t="shared" si="6"/>
        <v>18.431999999999999</v>
      </c>
      <c r="F209" s="211">
        <v>2.4</v>
      </c>
      <c r="G209" s="211">
        <v>1.25</v>
      </c>
      <c r="H209" s="211"/>
      <c r="I209" s="282"/>
      <c r="J209" s="286">
        <f t="shared" si="7"/>
        <v>55.3</v>
      </c>
      <c r="K209" s="213"/>
      <c r="L209" s="86"/>
    </row>
    <row r="210" spans="1:12" s="96" customFormat="1" outlineLevel="2" x14ac:dyDescent="0.25">
      <c r="A210" s="296"/>
      <c r="B210" s="214" t="s">
        <v>245</v>
      </c>
      <c r="C210" s="295"/>
      <c r="D210" s="211"/>
      <c r="E210" s="211">
        <f t="shared" si="6"/>
        <v>44.64</v>
      </c>
      <c r="F210" s="211">
        <v>2.4</v>
      </c>
      <c r="G210" s="211">
        <v>1.25</v>
      </c>
      <c r="H210" s="211"/>
      <c r="I210" s="282"/>
      <c r="J210" s="286">
        <f t="shared" si="7"/>
        <v>133.91999999999999</v>
      </c>
      <c r="K210" s="297"/>
      <c r="L210" s="95"/>
    </row>
    <row r="211" spans="1:12" s="60" customFormat="1" outlineLevel="2" x14ac:dyDescent="0.25">
      <c r="A211" s="210"/>
      <c r="B211" s="221" t="s">
        <v>246</v>
      </c>
      <c r="C211" s="211"/>
      <c r="D211" s="211"/>
      <c r="E211" s="211">
        <f t="shared" si="6"/>
        <v>47.519999999999996</v>
      </c>
      <c r="F211" s="211">
        <v>2.4</v>
      </c>
      <c r="G211" s="211">
        <v>1.25</v>
      </c>
      <c r="H211" s="211"/>
      <c r="I211" s="282"/>
      <c r="J211" s="286">
        <f t="shared" si="7"/>
        <v>142.56</v>
      </c>
      <c r="K211" s="213"/>
      <c r="L211" s="86"/>
    </row>
    <row r="212" spans="1:12" s="96" customFormat="1" outlineLevel="2" x14ac:dyDescent="0.25">
      <c r="A212" s="296"/>
      <c r="B212" s="214" t="s">
        <v>247</v>
      </c>
      <c r="C212" s="295"/>
      <c r="D212" s="211"/>
      <c r="E212" s="211">
        <f t="shared" si="6"/>
        <v>17.28</v>
      </c>
      <c r="F212" s="211">
        <v>2.4</v>
      </c>
      <c r="G212" s="211">
        <v>1.25</v>
      </c>
      <c r="H212" s="211"/>
      <c r="I212" s="282"/>
      <c r="J212" s="286">
        <f t="shared" si="7"/>
        <v>51.84</v>
      </c>
      <c r="K212" s="297"/>
      <c r="L212" s="95"/>
    </row>
    <row r="213" spans="1:12" s="60" customFormat="1" outlineLevel="2" x14ac:dyDescent="0.25">
      <c r="A213" s="210"/>
      <c r="B213" s="221" t="s">
        <v>248</v>
      </c>
      <c r="C213" s="211"/>
      <c r="D213" s="211"/>
      <c r="E213" s="211">
        <f t="shared" si="6"/>
        <v>48.527999999999999</v>
      </c>
      <c r="F213" s="211">
        <v>2.4</v>
      </c>
      <c r="G213" s="211">
        <v>1.25</v>
      </c>
      <c r="H213" s="211"/>
      <c r="I213" s="282"/>
      <c r="J213" s="286">
        <f t="shared" si="7"/>
        <v>145.58000000000001</v>
      </c>
      <c r="K213" s="213"/>
      <c r="L213" s="86"/>
    </row>
    <row r="214" spans="1:12" s="96" customFormat="1" outlineLevel="2" x14ac:dyDescent="0.25">
      <c r="A214" s="296"/>
      <c r="B214" s="214" t="s">
        <v>249</v>
      </c>
      <c r="C214" s="295"/>
      <c r="D214" s="211"/>
      <c r="E214" s="211">
        <f t="shared" si="6"/>
        <v>57.599999999999994</v>
      </c>
      <c r="F214" s="211">
        <v>2.4</v>
      </c>
      <c r="G214" s="211">
        <v>1.25</v>
      </c>
      <c r="H214" s="211"/>
      <c r="I214" s="282"/>
      <c r="J214" s="286">
        <f t="shared" si="7"/>
        <v>172.8</v>
      </c>
      <c r="K214" s="297"/>
      <c r="L214" s="95"/>
    </row>
    <row r="215" spans="1:12" s="60" customFormat="1" outlineLevel="2" x14ac:dyDescent="0.25">
      <c r="A215" s="210"/>
      <c r="B215" s="221" t="s">
        <v>250</v>
      </c>
      <c r="C215" s="211"/>
      <c r="D215" s="211"/>
      <c r="E215" s="211">
        <f t="shared" si="6"/>
        <v>28.799999999999997</v>
      </c>
      <c r="F215" s="211">
        <v>2.4</v>
      </c>
      <c r="G215" s="211">
        <v>1.25</v>
      </c>
      <c r="H215" s="211"/>
      <c r="I215" s="282"/>
      <c r="J215" s="286">
        <f t="shared" si="7"/>
        <v>86.4</v>
      </c>
      <c r="K215" s="213"/>
      <c r="L215" s="86"/>
    </row>
    <row r="216" spans="1:12" s="96" customFormat="1" outlineLevel="2" x14ac:dyDescent="0.25">
      <c r="A216" s="296"/>
      <c r="B216" s="214" t="s">
        <v>251</v>
      </c>
      <c r="C216" s="295"/>
      <c r="D216" s="211"/>
      <c r="E216" s="211">
        <f t="shared" si="6"/>
        <v>33.119999999999997</v>
      </c>
      <c r="F216" s="211">
        <v>2.4</v>
      </c>
      <c r="G216" s="211">
        <v>1.25</v>
      </c>
      <c r="H216" s="211"/>
      <c r="I216" s="282"/>
      <c r="J216" s="286">
        <f t="shared" si="7"/>
        <v>99.36</v>
      </c>
      <c r="K216" s="297"/>
      <c r="L216" s="95"/>
    </row>
    <row r="217" spans="1:12" s="60" customFormat="1" outlineLevel="2" x14ac:dyDescent="0.25">
      <c r="A217" s="210"/>
      <c r="B217" s="221" t="s">
        <v>252</v>
      </c>
      <c r="C217" s="211"/>
      <c r="D217" s="211"/>
      <c r="E217" s="211">
        <f t="shared" si="6"/>
        <v>27.36</v>
      </c>
      <c r="F217" s="211">
        <v>2.4</v>
      </c>
      <c r="G217" s="211">
        <v>1.25</v>
      </c>
      <c r="H217" s="211"/>
      <c r="I217" s="282"/>
      <c r="J217" s="286">
        <f t="shared" si="7"/>
        <v>82.08</v>
      </c>
      <c r="K217" s="213"/>
      <c r="L217" s="86"/>
    </row>
    <row r="218" spans="1:12" s="96" customFormat="1" outlineLevel="2" x14ac:dyDescent="0.25">
      <c r="A218" s="296"/>
      <c r="B218" s="214" t="s">
        <v>253</v>
      </c>
      <c r="C218" s="295"/>
      <c r="D218" s="211"/>
      <c r="E218" s="211">
        <f t="shared" si="6"/>
        <v>28.799999999999997</v>
      </c>
      <c r="F218" s="211">
        <v>2.4</v>
      </c>
      <c r="G218" s="211">
        <v>1.25</v>
      </c>
      <c r="H218" s="211"/>
      <c r="I218" s="282"/>
      <c r="J218" s="286">
        <f t="shared" si="7"/>
        <v>86.4</v>
      </c>
      <c r="K218" s="297"/>
      <c r="L218" s="95"/>
    </row>
    <row r="219" spans="1:12" s="60" customFormat="1" outlineLevel="2" x14ac:dyDescent="0.25">
      <c r="A219" s="210"/>
      <c r="B219" s="221" t="s">
        <v>254</v>
      </c>
      <c r="C219" s="211"/>
      <c r="D219" s="211"/>
      <c r="E219" s="211">
        <f t="shared" si="6"/>
        <v>10.08</v>
      </c>
      <c r="F219" s="211">
        <v>2.4</v>
      </c>
      <c r="G219" s="211">
        <v>1.25</v>
      </c>
      <c r="H219" s="211"/>
      <c r="I219" s="282"/>
      <c r="J219" s="286">
        <f t="shared" si="7"/>
        <v>30.24</v>
      </c>
      <c r="K219" s="213"/>
      <c r="L219" s="86"/>
    </row>
    <row r="220" spans="1:12" s="96" customFormat="1" outlineLevel="2" x14ac:dyDescent="0.25">
      <c r="A220" s="296"/>
      <c r="B220" s="214" t="s">
        <v>255</v>
      </c>
      <c r="C220" s="295"/>
      <c r="D220" s="211"/>
      <c r="E220" s="211">
        <f t="shared" si="6"/>
        <v>15.84</v>
      </c>
      <c r="F220" s="211">
        <v>2.4</v>
      </c>
      <c r="G220" s="211">
        <v>1.25</v>
      </c>
      <c r="H220" s="211"/>
      <c r="I220" s="282"/>
      <c r="J220" s="286">
        <f t="shared" si="7"/>
        <v>47.52</v>
      </c>
      <c r="K220" s="297"/>
      <c r="L220" s="95"/>
    </row>
    <row r="221" spans="1:12" s="60" customFormat="1" outlineLevel="2" x14ac:dyDescent="0.25">
      <c r="A221" s="210"/>
      <c r="B221" s="221" t="s">
        <v>256</v>
      </c>
      <c r="C221" s="211"/>
      <c r="D221" s="211"/>
      <c r="E221" s="211">
        <f t="shared" si="6"/>
        <v>58.175999999999995</v>
      </c>
      <c r="F221" s="211">
        <v>2.4</v>
      </c>
      <c r="G221" s="211">
        <v>1.25</v>
      </c>
      <c r="H221" s="211"/>
      <c r="I221" s="282"/>
      <c r="J221" s="286">
        <f t="shared" si="7"/>
        <v>174.53</v>
      </c>
      <c r="K221" s="213"/>
      <c r="L221" s="86"/>
    </row>
    <row r="222" spans="1:12" s="96" customFormat="1" outlineLevel="2" x14ac:dyDescent="0.25">
      <c r="A222" s="296"/>
      <c r="B222" s="214" t="s">
        <v>257</v>
      </c>
      <c r="C222" s="295"/>
      <c r="D222" s="211"/>
      <c r="E222" s="211">
        <f t="shared" si="6"/>
        <v>63.36</v>
      </c>
      <c r="F222" s="211">
        <v>2.4</v>
      </c>
      <c r="G222" s="211">
        <v>1.25</v>
      </c>
      <c r="H222" s="211"/>
      <c r="I222" s="282"/>
      <c r="J222" s="286">
        <f t="shared" si="7"/>
        <v>190.08</v>
      </c>
      <c r="K222" s="297"/>
      <c r="L222" s="95"/>
    </row>
    <row r="223" spans="1:12" s="60" customFormat="1" outlineLevel="2" x14ac:dyDescent="0.25">
      <c r="A223" s="210"/>
      <c r="B223" s="221" t="s">
        <v>258</v>
      </c>
      <c r="C223" s="211"/>
      <c r="D223" s="211"/>
      <c r="E223" s="211">
        <f t="shared" si="6"/>
        <v>46.08</v>
      </c>
      <c r="F223" s="211">
        <v>2.4</v>
      </c>
      <c r="G223" s="211">
        <v>1.25</v>
      </c>
      <c r="H223" s="211"/>
      <c r="I223" s="282"/>
      <c r="J223" s="286">
        <f t="shared" si="7"/>
        <v>138.24</v>
      </c>
      <c r="K223" s="213"/>
      <c r="L223" s="86"/>
    </row>
    <row r="224" spans="1:12" s="96" customFormat="1" outlineLevel="2" x14ac:dyDescent="0.25">
      <c r="A224" s="296"/>
      <c r="B224" s="214" t="s">
        <v>259</v>
      </c>
      <c r="C224" s="295"/>
      <c r="D224" s="211"/>
      <c r="E224" s="211">
        <f t="shared" si="6"/>
        <v>37.44</v>
      </c>
      <c r="F224" s="211">
        <v>2.4</v>
      </c>
      <c r="G224" s="211">
        <v>1.25</v>
      </c>
      <c r="H224" s="211"/>
      <c r="I224" s="282"/>
      <c r="J224" s="286">
        <f t="shared" si="7"/>
        <v>112.32</v>
      </c>
      <c r="K224" s="297"/>
      <c r="L224" s="95"/>
    </row>
    <row r="225" spans="1:12" s="60" customFormat="1" outlineLevel="2" x14ac:dyDescent="0.25">
      <c r="A225" s="210"/>
      <c r="B225" s="221" t="s">
        <v>260</v>
      </c>
      <c r="C225" s="211"/>
      <c r="D225" s="211"/>
      <c r="E225" s="211">
        <f t="shared" si="6"/>
        <v>31.68</v>
      </c>
      <c r="F225" s="211">
        <v>2.4</v>
      </c>
      <c r="G225" s="211">
        <v>1.25</v>
      </c>
      <c r="H225" s="211"/>
      <c r="I225" s="282"/>
      <c r="J225" s="286">
        <f t="shared" si="7"/>
        <v>95.04</v>
      </c>
      <c r="K225" s="213"/>
      <c r="L225" s="86"/>
    </row>
    <row r="226" spans="1:12" s="96" customFormat="1" outlineLevel="2" x14ac:dyDescent="0.25">
      <c r="A226" s="296"/>
      <c r="B226" s="214" t="s">
        <v>261</v>
      </c>
      <c r="C226" s="295"/>
      <c r="D226" s="211"/>
      <c r="E226" s="211">
        <f t="shared" si="6"/>
        <v>23.04</v>
      </c>
      <c r="F226" s="211">
        <v>2.4</v>
      </c>
      <c r="G226" s="211">
        <v>1.25</v>
      </c>
      <c r="H226" s="211"/>
      <c r="I226" s="282"/>
      <c r="J226" s="286">
        <f t="shared" si="7"/>
        <v>69.12</v>
      </c>
      <c r="K226" s="297"/>
      <c r="L226" s="95"/>
    </row>
    <row r="227" spans="1:12" s="60" customFormat="1" outlineLevel="2" x14ac:dyDescent="0.25">
      <c r="A227" s="210"/>
      <c r="B227" s="221" t="s">
        <v>262</v>
      </c>
      <c r="C227" s="211"/>
      <c r="D227" s="211"/>
      <c r="E227" s="211">
        <f t="shared" si="6"/>
        <v>38.879999999999995</v>
      </c>
      <c r="F227" s="211">
        <v>2.4</v>
      </c>
      <c r="G227" s="211">
        <v>1.25</v>
      </c>
      <c r="H227" s="211"/>
      <c r="I227" s="282"/>
      <c r="J227" s="286">
        <f t="shared" si="7"/>
        <v>116.64</v>
      </c>
      <c r="K227" s="213"/>
      <c r="L227" s="86"/>
    </row>
    <row r="228" spans="1:12" s="96" customFormat="1" outlineLevel="2" x14ac:dyDescent="0.25">
      <c r="A228" s="296"/>
      <c r="B228" s="214" t="s">
        <v>263</v>
      </c>
      <c r="C228" s="295"/>
      <c r="D228" s="211"/>
      <c r="E228" s="211">
        <f t="shared" si="6"/>
        <v>18</v>
      </c>
      <c r="F228" s="211">
        <v>2.4</v>
      </c>
      <c r="G228" s="211">
        <v>1.25</v>
      </c>
      <c r="H228" s="211"/>
      <c r="I228" s="282"/>
      <c r="J228" s="286">
        <f t="shared" si="7"/>
        <v>54</v>
      </c>
      <c r="K228" s="297"/>
      <c r="L228" s="95"/>
    </row>
    <row r="229" spans="1:12" s="60" customFormat="1" outlineLevel="2" x14ac:dyDescent="0.25">
      <c r="A229" s="210"/>
      <c r="B229" s="221" t="s">
        <v>264</v>
      </c>
      <c r="C229" s="211"/>
      <c r="D229" s="211"/>
      <c r="E229" s="211">
        <f t="shared" si="6"/>
        <v>10.08</v>
      </c>
      <c r="F229" s="211">
        <v>2.4</v>
      </c>
      <c r="G229" s="211">
        <v>1.25</v>
      </c>
      <c r="H229" s="211"/>
      <c r="I229" s="282"/>
      <c r="J229" s="286">
        <f t="shared" si="7"/>
        <v>30.24</v>
      </c>
      <c r="K229" s="213"/>
      <c r="L229" s="86"/>
    </row>
    <row r="230" spans="1:12" s="96" customFormat="1" outlineLevel="2" x14ac:dyDescent="0.25">
      <c r="A230" s="296"/>
      <c r="B230" s="214" t="s">
        <v>265</v>
      </c>
      <c r="C230" s="295"/>
      <c r="D230" s="211"/>
      <c r="E230" s="211">
        <f t="shared" si="6"/>
        <v>16.559999999999999</v>
      </c>
      <c r="F230" s="211">
        <v>2.4</v>
      </c>
      <c r="G230" s="211">
        <v>1.25</v>
      </c>
      <c r="H230" s="211"/>
      <c r="I230" s="282"/>
      <c r="J230" s="286">
        <f t="shared" si="7"/>
        <v>49.68</v>
      </c>
      <c r="K230" s="297"/>
      <c r="L230" s="95"/>
    </row>
    <row r="231" spans="1:12" s="60" customFormat="1" outlineLevel="2" x14ac:dyDescent="0.25">
      <c r="A231" s="210"/>
      <c r="B231" s="221" t="s">
        <v>266</v>
      </c>
      <c r="C231" s="211"/>
      <c r="D231" s="211"/>
      <c r="E231" s="211">
        <f t="shared" si="6"/>
        <v>10.799999999999999</v>
      </c>
      <c r="F231" s="211">
        <v>2.4</v>
      </c>
      <c r="G231" s="211">
        <v>1.25</v>
      </c>
      <c r="H231" s="211"/>
      <c r="I231" s="282"/>
      <c r="J231" s="286">
        <f t="shared" si="7"/>
        <v>32.4</v>
      </c>
      <c r="K231" s="213"/>
      <c r="L231" s="86"/>
    </row>
    <row r="232" spans="1:12" s="96" customFormat="1" outlineLevel="2" x14ac:dyDescent="0.25">
      <c r="A232" s="296"/>
      <c r="B232" s="214" t="s">
        <v>267</v>
      </c>
      <c r="C232" s="295"/>
      <c r="D232" s="211"/>
      <c r="E232" s="211">
        <f t="shared" si="6"/>
        <v>38.879999999999995</v>
      </c>
      <c r="F232" s="211">
        <v>2.4</v>
      </c>
      <c r="G232" s="211">
        <v>1.25</v>
      </c>
      <c r="H232" s="211"/>
      <c r="I232" s="282"/>
      <c r="J232" s="286">
        <f t="shared" si="7"/>
        <v>116.64</v>
      </c>
      <c r="K232" s="297"/>
      <c r="L232" s="95"/>
    </row>
    <row r="233" spans="1:12" s="60" customFormat="1" outlineLevel="2" x14ac:dyDescent="0.25">
      <c r="A233" s="210"/>
      <c r="B233" s="221" t="s">
        <v>268</v>
      </c>
      <c r="C233" s="211"/>
      <c r="D233" s="211"/>
      <c r="E233" s="211">
        <f t="shared" si="6"/>
        <v>14.399999999999999</v>
      </c>
      <c r="F233" s="211">
        <v>2.4</v>
      </c>
      <c r="G233" s="211">
        <v>1.25</v>
      </c>
      <c r="H233" s="211"/>
      <c r="I233" s="282"/>
      <c r="J233" s="286">
        <f t="shared" si="7"/>
        <v>43.2</v>
      </c>
      <c r="K233" s="213"/>
      <c r="L233" s="86"/>
    </row>
    <row r="234" spans="1:12" s="60" customFormat="1" outlineLevel="2" x14ac:dyDescent="0.25">
      <c r="A234" s="210"/>
      <c r="B234" s="279" t="s">
        <v>351</v>
      </c>
      <c r="C234" s="211"/>
      <c r="D234" s="295"/>
      <c r="E234" s="211"/>
      <c r="F234" s="211"/>
      <c r="G234" s="211"/>
      <c r="H234" s="215"/>
      <c r="I234" s="212"/>
      <c r="J234" s="286"/>
      <c r="K234" s="213"/>
      <c r="L234" s="86"/>
    </row>
    <row r="235" spans="1:12" s="96" customFormat="1" outlineLevel="2" x14ac:dyDescent="0.25">
      <c r="A235" s="296"/>
      <c r="B235" s="214" t="s">
        <v>239</v>
      </c>
      <c r="C235" s="295"/>
      <c r="D235" s="211"/>
      <c r="E235" s="211">
        <v>17.544599999999999</v>
      </c>
      <c r="F235" s="211">
        <v>2.4</v>
      </c>
      <c r="G235" s="211">
        <v>1.25</v>
      </c>
      <c r="H235" s="211"/>
      <c r="I235" s="282"/>
      <c r="J235" s="286">
        <f>ROUND(E235*F235*G235,2)</f>
        <v>52.63</v>
      </c>
      <c r="K235" s="297"/>
      <c r="L235" s="95"/>
    </row>
    <row r="236" spans="1:12" s="60" customFormat="1" outlineLevel="2" x14ac:dyDescent="0.25">
      <c r="A236" s="210"/>
      <c r="B236" s="221" t="s">
        <v>240</v>
      </c>
      <c r="C236" s="211"/>
      <c r="D236" s="211"/>
      <c r="E236" s="211">
        <v>28.868399999999998</v>
      </c>
      <c r="F236" s="211">
        <v>2.4</v>
      </c>
      <c r="G236" s="211">
        <v>1.25</v>
      </c>
      <c r="H236" s="211"/>
      <c r="I236" s="282"/>
      <c r="J236" s="286">
        <f t="shared" ref="J236:J264" si="8">ROUND(E236*F236*G236,2)</f>
        <v>86.61</v>
      </c>
      <c r="K236" s="213"/>
      <c r="L236" s="86"/>
    </row>
    <row r="237" spans="1:12" s="96" customFormat="1" outlineLevel="2" x14ac:dyDescent="0.25">
      <c r="A237" s="296"/>
      <c r="B237" s="214" t="s">
        <v>241</v>
      </c>
      <c r="C237" s="295"/>
      <c r="D237" s="211"/>
      <c r="E237" s="211">
        <v>18.851399999999998</v>
      </c>
      <c r="F237" s="211">
        <v>2.4</v>
      </c>
      <c r="G237" s="211">
        <v>1.25</v>
      </c>
      <c r="H237" s="211"/>
      <c r="I237" s="282"/>
      <c r="J237" s="286">
        <f t="shared" si="8"/>
        <v>56.55</v>
      </c>
      <c r="K237" s="297"/>
      <c r="L237" s="95"/>
    </row>
    <row r="238" spans="1:12" s="60" customFormat="1" outlineLevel="2" x14ac:dyDescent="0.25">
      <c r="A238" s="210"/>
      <c r="B238" s="221" t="s">
        <v>242</v>
      </c>
      <c r="C238" s="211"/>
      <c r="D238" s="211"/>
      <c r="E238" s="211">
        <v>12.9642</v>
      </c>
      <c r="F238" s="211">
        <v>2.4</v>
      </c>
      <c r="G238" s="211">
        <v>1.25</v>
      </c>
      <c r="H238" s="211"/>
      <c r="I238" s="282"/>
      <c r="J238" s="286">
        <f t="shared" si="8"/>
        <v>38.89</v>
      </c>
      <c r="K238" s="213"/>
      <c r="L238" s="86"/>
    </row>
    <row r="239" spans="1:12" s="96" customFormat="1" outlineLevel="2" x14ac:dyDescent="0.25">
      <c r="A239" s="296"/>
      <c r="B239" s="214" t="s">
        <v>243</v>
      </c>
      <c r="C239" s="295"/>
      <c r="D239" s="211"/>
      <c r="E239" s="211">
        <v>15.581999999999999</v>
      </c>
      <c r="F239" s="211">
        <v>2.4</v>
      </c>
      <c r="G239" s="211">
        <v>1.25</v>
      </c>
      <c r="H239" s="211"/>
      <c r="I239" s="282"/>
      <c r="J239" s="286">
        <f t="shared" si="8"/>
        <v>46.75</v>
      </c>
      <c r="K239" s="297"/>
      <c r="L239" s="95"/>
    </row>
    <row r="240" spans="1:12" s="60" customFormat="1" outlineLevel="2" x14ac:dyDescent="0.25">
      <c r="A240" s="210"/>
      <c r="B240" s="221" t="s">
        <v>244</v>
      </c>
      <c r="C240" s="211"/>
      <c r="D240" s="211"/>
      <c r="E240" s="211">
        <v>22.291199999999996</v>
      </c>
      <c r="F240" s="211">
        <v>2.4</v>
      </c>
      <c r="G240" s="211">
        <v>1.25</v>
      </c>
      <c r="H240" s="211"/>
      <c r="I240" s="282"/>
      <c r="J240" s="286">
        <f t="shared" si="8"/>
        <v>66.87</v>
      </c>
      <c r="K240" s="213"/>
      <c r="L240" s="86"/>
    </row>
    <row r="241" spans="1:12" s="96" customFormat="1" outlineLevel="2" x14ac:dyDescent="0.25">
      <c r="A241" s="296"/>
      <c r="B241" s="214" t="s">
        <v>245</v>
      </c>
      <c r="C241" s="295"/>
      <c r="D241" s="211"/>
      <c r="E241" s="211">
        <v>36.580199999999998</v>
      </c>
      <c r="F241" s="211">
        <v>2.4</v>
      </c>
      <c r="G241" s="211">
        <v>1.25</v>
      </c>
      <c r="H241" s="211"/>
      <c r="I241" s="282"/>
      <c r="J241" s="286">
        <f t="shared" si="8"/>
        <v>109.74</v>
      </c>
      <c r="K241" s="297"/>
      <c r="L241" s="95"/>
    </row>
    <row r="242" spans="1:12" s="60" customFormat="1" outlineLevel="2" x14ac:dyDescent="0.25">
      <c r="A242" s="210"/>
      <c r="B242" s="221" t="s">
        <v>246</v>
      </c>
      <c r="C242" s="211"/>
      <c r="D242" s="211"/>
      <c r="E242" s="211">
        <v>38.586599999999997</v>
      </c>
      <c r="F242" s="211">
        <v>2.4</v>
      </c>
      <c r="G242" s="211">
        <v>1.25</v>
      </c>
      <c r="H242" s="211"/>
      <c r="I242" s="282"/>
      <c r="J242" s="286">
        <f t="shared" si="8"/>
        <v>115.76</v>
      </c>
      <c r="K242" s="213"/>
      <c r="L242" s="86"/>
    </row>
    <row r="243" spans="1:12" s="96" customFormat="1" outlineLevel="2" x14ac:dyDescent="0.25">
      <c r="A243" s="296"/>
      <c r="B243" s="214" t="s">
        <v>247</v>
      </c>
      <c r="C243" s="295"/>
      <c r="D243" s="211"/>
      <c r="E243" s="211">
        <v>19.894199999999998</v>
      </c>
      <c r="F243" s="211">
        <v>2.4</v>
      </c>
      <c r="G243" s="211">
        <v>1.25</v>
      </c>
      <c r="H243" s="211"/>
      <c r="I243" s="282"/>
      <c r="J243" s="286">
        <f t="shared" si="8"/>
        <v>59.68</v>
      </c>
      <c r="K243" s="297"/>
      <c r="L243" s="95"/>
    </row>
    <row r="244" spans="1:12" s="60" customFormat="1" outlineLevel="2" x14ac:dyDescent="0.25">
      <c r="A244" s="210"/>
      <c r="B244" s="221" t="s">
        <v>248</v>
      </c>
      <c r="C244" s="211"/>
      <c r="D244" s="211"/>
      <c r="E244" s="211">
        <v>33.172199999999997</v>
      </c>
      <c r="F244" s="211">
        <v>2.4</v>
      </c>
      <c r="G244" s="211">
        <v>1.25</v>
      </c>
      <c r="H244" s="211"/>
      <c r="I244" s="282"/>
      <c r="J244" s="286">
        <f t="shared" si="8"/>
        <v>99.52</v>
      </c>
      <c r="K244" s="213"/>
      <c r="L244" s="86"/>
    </row>
    <row r="245" spans="1:12" s="96" customFormat="1" outlineLevel="2" x14ac:dyDescent="0.25">
      <c r="A245" s="296"/>
      <c r="B245" s="214" t="s">
        <v>249</v>
      </c>
      <c r="C245" s="295"/>
      <c r="D245" s="211"/>
      <c r="E245" s="211">
        <v>62.0334</v>
      </c>
      <c r="F245" s="211">
        <v>2.4</v>
      </c>
      <c r="G245" s="211">
        <v>1.25</v>
      </c>
      <c r="H245" s="211"/>
      <c r="I245" s="282"/>
      <c r="J245" s="286">
        <f t="shared" si="8"/>
        <v>186.1</v>
      </c>
      <c r="K245" s="297"/>
      <c r="L245" s="95"/>
    </row>
    <row r="246" spans="1:12" s="60" customFormat="1" outlineLevel="2" x14ac:dyDescent="0.25">
      <c r="A246" s="210"/>
      <c r="B246" s="221" t="s">
        <v>250</v>
      </c>
      <c r="C246" s="211"/>
      <c r="D246" s="211"/>
      <c r="E246" s="211">
        <v>22.029600000000002</v>
      </c>
      <c r="F246" s="211">
        <v>2.4</v>
      </c>
      <c r="G246" s="211">
        <v>1.25</v>
      </c>
      <c r="H246" s="211"/>
      <c r="I246" s="282"/>
      <c r="J246" s="286">
        <f t="shared" si="8"/>
        <v>66.09</v>
      </c>
      <c r="K246" s="213"/>
      <c r="L246" s="86"/>
    </row>
    <row r="247" spans="1:12" s="96" customFormat="1" outlineLevel="2" x14ac:dyDescent="0.25">
      <c r="A247" s="296"/>
      <c r="B247" s="214" t="s">
        <v>251</v>
      </c>
      <c r="C247" s="295"/>
      <c r="D247" s="211"/>
      <c r="E247" s="211">
        <v>30.201000000000001</v>
      </c>
      <c r="F247" s="211">
        <v>2.4</v>
      </c>
      <c r="G247" s="211">
        <v>1.25</v>
      </c>
      <c r="H247" s="211"/>
      <c r="I247" s="282"/>
      <c r="J247" s="286">
        <f t="shared" si="8"/>
        <v>90.6</v>
      </c>
      <c r="K247" s="297"/>
      <c r="L247" s="95"/>
    </row>
    <row r="248" spans="1:12" s="60" customFormat="1" outlineLevel="2" x14ac:dyDescent="0.25">
      <c r="A248" s="210"/>
      <c r="B248" s="221" t="s">
        <v>252</v>
      </c>
      <c r="C248" s="211"/>
      <c r="D248" s="211"/>
      <c r="E248" s="211">
        <v>25.23</v>
      </c>
      <c r="F248" s="211">
        <v>2.4</v>
      </c>
      <c r="G248" s="211">
        <v>1.25</v>
      </c>
      <c r="H248" s="211"/>
      <c r="I248" s="282"/>
      <c r="J248" s="286">
        <f t="shared" si="8"/>
        <v>75.69</v>
      </c>
      <c r="K248" s="213"/>
      <c r="L248" s="86"/>
    </row>
    <row r="249" spans="1:12" s="96" customFormat="1" outlineLevel="2" x14ac:dyDescent="0.25">
      <c r="A249" s="296"/>
      <c r="B249" s="214" t="s">
        <v>253</v>
      </c>
      <c r="C249" s="295"/>
      <c r="D249" s="211"/>
      <c r="E249" s="211">
        <v>27.189600000000002</v>
      </c>
      <c r="F249" s="211">
        <v>2.4</v>
      </c>
      <c r="G249" s="211">
        <v>1.25</v>
      </c>
      <c r="H249" s="211"/>
      <c r="I249" s="282"/>
      <c r="J249" s="286">
        <f t="shared" si="8"/>
        <v>81.569999999999993</v>
      </c>
      <c r="K249" s="297"/>
      <c r="L249" s="95"/>
    </row>
    <row r="250" spans="1:12" s="60" customFormat="1" outlineLevel="2" x14ac:dyDescent="0.25">
      <c r="A250" s="210"/>
      <c r="B250" s="221" t="s">
        <v>254</v>
      </c>
      <c r="C250" s="211"/>
      <c r="D250" s="211"/>
      <c r="E250" s="211">
        <v>8.9640000000000004</v>
      </c>
      <c r="F250" s="211">
        <v>2.4</v>
      </c>
      <c r="G250" s="211">
        <v>1.25</v>
      </c>
      <c r="H250" s="211"/>
      <c r="I250" s="282"/>
      <c r="J250" s="286">
        <f t="shared" si="8"/>
        <v>26.89</v>
      </c>
      <c r="K250" s="213"/>
      <c r="L250" s="86"/>
    </row>
    <row r="251" spans="1:12" s="96" customFormat="1" outlineLevel="2" x14ac:dyDescent="0.25">
      <c r="A251" s="296"/>
      <c r="B251" s="214" t="s">
        <v>255</v>
      </c>
      <c r="C251" s="295"/>
      <c r="D251" s="211"/>
      <c r="E251" s="211">
        <v>15.3924</v>
      </c>
      <c r="F251" s="211">
        <v>2.4</v>
      </c>
      <c r="G251" s="211">
        <v>1.25</v>
      </c>
      <c r="H251" s="211"/>
      <c r="I251" s="282"/>
      <c r="J251" s="286">
        <f t="shared" si="8"/>
        <v>46.18</v>
      </c>
      <c r="K251" s="297"/>
      <c r="L251" s="95"/>
    </row>
    <row r="252" spans="1:12" s="60" customFormat="1" outlineLevel="2" x14ac:dyDescent="0.25">
      <c r="A252" s="210"/>
      <c r="B252" s="221" t="s">
        <v>256</v>
      </c>
      <c r="C252" s="211"/>
      <c r="D252" s="211"/>
      <c r="E252" s="211">
        <v>50.998799999999996</v>
      </c>
      <c r="F252" s="211">
        <v>2.4</v>
      </c>
      <c r="G252" s="211">
        <v>1.25</v>
      </c>
      <c r="H252" s="211"/>
      <c r="I252" s="282"/>
      <c r="J252" s="286">
        <f t="shared" si="8"/>
        <v>153</v>
      </c>
      <c r="K252" s="213"/>
      <c r="L252" s="86"/>
    </row>
    <row r="253" spans="1:12" s="96" customFormat="1" outlineLevel="2" x14ac:dyDescent="0.25">
      <c r="A253" s="296"/>
      <c r="B253" s="214" t="s">
        <v>257</v>
      </c>
      <c r="C253" s="295"/>
      <c r="D253" s="211"/>
      <c r="E253" s="211">
        <v>56.507999999999996</v>
      </c>
      <c r="F253" s="211">
        <v>2.4</v>
      </c>
      <c r="G253" s="211">
        <v>1.25</v>
      </c>
      <c r="H253" s="211"/>
      <c r="I253" s="282"/>
      <c r="J253" s="286">
        <f t="shared" si="8"/>
        <v>169.52</v>
      </c>
      <c r="K253" s="297"/>
      <c r="L253" s="95"/>
    </row>
    <row r="254" spans="1:12" s="60" customFormat="1" outlineLevel="2" x14ac:dyDescent="0.25">
      <c r="A254" s="210"/>
      <c r="B254" s="221" t="s">
        <v>258</v>
      </c>
      <c r="C254" s="211"/>
      <c r="D254" s="211"/>
      <c r="E254" s="211">
        <v>44.262</v>
      </c>
      <c r="F254" s="211">
        <v>2.4</v>
      </c>
      <c r="G254" s="211">
        <v>1.25</v>
      </c>
      <c r="H254" s="211"/>
      <c r="I254" s="282"/>
      <c r="J254" s="286">
        <f t="shared" si="8"/>
        <v>132.79</v>
      </c>
      <c r="K254" s="213"/>
      <c r="L254" s="86"/>
    </row>
    <row r="255" spans="1:12" s="96" customFormat="1" outlineLevel="2" x14ac:dyDescent="0.25">
      <c r="A255" s="296"/>
      <c r="B255" s="214" t="s">
        <v>259</v>
      </c>
      <c r="C255" s="295"/>
      <c r="D255" s="211"/>
      <c r="E255" s="211">
        <v>29.263199999999998</v>
      </c>
      <c r="F255" s="211">
        <v>2.4</v>
      </c>
      <c r="G255" s="211">
        <v>1.25</v>
      </c>
      <c r="H255" s="211"/>
      <c r="I255" s="282"/>
      <c r="J255" s="286">
        <f t="shared" si="8"/>
        <v>87.79</v>
      </c>
      <c r="K255" s="297"/>
      <c r="L255" s="95"/>
    </row>
    <row r="256" spans="1:12" s="60" customFormat="1" outlineLevel="2" x14ac:dyDescent="0.25">
      <c r="A256" s="210"/>
      <c r="B256" s="221" t="s">
        <v>260</v>
      </c>
      <c r="C256" s="211"/>
      <c r="D256" s="211"/>
      <c r="E256" s="211">
        <v>33.680999999999997</v>
      </c>
      <c r="F256" s="211">
        <v>2.4</v>
      </c>
      <c r="G256" s="211">
        <v>1.25</v>
      </c>
      <c r="H256" s="211"/>
      <c r="I256" s="282"/>
      <c r="J256" s="286">
        <f t="shared" si="8"/>
        <v>101.04</v>
      </c>
      <c r="K256" s="213"/>
      <c r="L256" s="86"/>
    </row>
    <row r="257" spans="1:12" s="96" customFormat="1" outlineLevel="2" x14ac:dyDescent="0.25">
      <c r="A257" s="296"/>
      <c r="B257" s="214" t="s">
        <v>261</v>
      </c>
      <c r="C257" s="295"/>
      <c r="D257" s="211"/>
      <c r="E257" s="211">
        <v>23.1678</v>
      </c>
      <c r="F257" s="211">
        <v>2.4</v>
      </c>
      <c r="G257" s="211">
        <v>1.25</v>
      </c>
      <c r="H257" s="211"/>
      <c r="I257" s="282"/>
      <c r="J257" s="286">
        <f t="shared" si="8"/>
        <v>69.5</v>
      </c>
      <c r="K257" s="297"/>
      <c r="L257" s="95"/>
    </row>
    <row r="258" spans="1:12" s="60" customFormat="1" outlineLevel="2" x14ac:dyDescent="0.25">
      <c r="A258" s="210"/>
      <c r="B258" s="221" t="s">
        <v>262</v>
      </c>
      <c r="C258" s="211"/>
      <c r="D258" s="211"/>
      <c r="E258" s="211">
        <v>37.267800000000001</v>
      </c>
      <c r="F258" s="211">
        <v>2.4</v>
      </c>
      <c r="G258" s="211">
        <v>1.25</v>
      </c>
      <c r="H258" s="211"/>
      <c r="I258" s="282"/>
      <c r="J258" s="286">
        <f t="shared" si="8"/>
        <v>111.8</v>
      </c>
      <c r="K258" s="213"/>
      <c r="L258" s="86"/>
    </row>
    <row r="259" spans="1:12" s="96" customFormat="1" outlineLevel="2" x14ac:dyDescent="0.25">
      <c r="A259" s="296"/>
      <c r="B259" s="214" t="s">
        <v>263</v>
      </c>
      <c r="C259" s="295"/>
      <c r="D259" s="211"/>
      <c r="E259" s="211">
        <v>18.194399999999998</v>
      </c>
      <c r="F259" s="211">
        <v>2.4</v>
      </c>
      <c r="G259" s="211">
        <v>1.25</v>
      </c>
      <c r="H259" s="211"/>
      <c r="I259" s="282"/>
      <c r="J259" s="286">
        <f t="shared" si="8"/>
        <v>54.58</v>
      </c>
      <c r="K259" s="297"/>
      <c r="L259" s="95"/>
    </row>
    <row r="260" spans="1:12" s="60" customFormat="1" outlineLevel="2" x14ac:dyDescent="0.25">
      <c r="A260" s="210"/>
      <c r="B260" s="221" t="s">
        <v>264</v>
      </c>
      <c r="C260" s="211"/>
      <c r="D260" s="211"/>
      <c r="E260" s="211">
        <v>10.1736</v>
      </c>
      <c r="F260" s="211">
        <v>2.4</v>
      </c>
      <c r="G260" s="211">
        <v>1.25</v>
      </c>
      <c r="H260" s="211"/>
      <c r="I260" s="282"/>
      <c r="J260" s="286">
        <f t="shared" si="8"/>
        <v>30.52</v>
      </c>
      <c r="K260" s="213"/>
      <c r="L260" s="86"/>
    </row>
    <row r="261" spans="1:12" s="96" customFormat="1" outlineLevel="2" x14ac:dyDescent="0.25">
      <c r="A261" s="296"/>
      <c r="B261" s="214" t="s">
        <v>265</v>
      </c>
      <c r="C261" s="295"/>
      <c r="D261" s="211"/>
      <c r="E261" s="211">
        <v>6.4656000000000002</v>
      </c>
      <c r="F261" s="211">
        <v>2.4</v>
      </c>
      <c r="G261" s="211">
        <v>1.25</v>
      </c>
      <c r="H261" s="211"/>
      <c r="I261" s="282"/>
      <c r="J261" s="286">
        <f t="shared" si="8"/>
        <v>19.399999999999999</v>
      </c>
      <c r="K261" s="297"/>
      <c r="L261" s="95"/>
    </row>
    <row r="262" spans="1:12" s="60" customFormat="1" outlineLevel="2" x14ac:dyDescent="0.25">
      <c r="A262" s="210"/>
      <c r="B262" s="221" t="s">
        <v>266</v>
      </c>
      <c r="C262" s="211"/>
      <c r="D262" s="211"/>
      <c r="E262" s="211">
        <v>6.867</v>
      </c>
      <c r="F262" s="211">
        <v>2.4</v>
      </c>
      <c r="G262" s="211">
        <v>1.25</v>
      </c>
      <c r="H262" s="211"/>
      <c r="I262" s="282"/>
      <c r="J262" s="286">
        <f t="shared" si="8"/>
        <v>20.6</v>
      </c>
      <c r="K262" s="213"/>
      <c r="L262" s="86"/>
    </row>
    <row r="263" spans="1:12" s="96" customFormat="1" outlineLevel="2" x14ac:dyDescent="0.25">
      <c r="A263" s="296"/>
      <c r="B263" s="214" t="s">
        <v>267</v>
      </c>
      <c r="C263" s="295"/>
      <c r="D263" s="211"/>
      <c r="E263" s="211">
        <v>31.613399999999999</v>
      </c>
      <c r="F263" s="211">
        <v>2.4</v>
      </c>
      <c r="G263" s="211">
        <v>1.25</v>
      </c>
      <c r="H263" s="211"/>
      <c r="I263" s="282"/>
      <c r="J263" s="286">
        <f t="shared" si="8"/>
        <v>94.84</v>
      </c>
      <c r="K263" s="297"/>
      <c r="L263" s="95"/>
    </row>
    <row r="264" spans="1:12" s="60" customFormat="1" outlineLevel="2" x14ac:dyDescent="0.25">
      <c r="A264" s="210"/>
      <c r="B264" s="221" t="s">
        <v>268</v>
      </c>
      <c r="C264" s="211"/>
      <c r="D264" s="211"/>
      <c r="E264" s="211">
        <v>16.796399999999998</v>
      </c>
      <c r="F264" s="211">
        <v>2.4</v>
      </c>
      <c r="G264" s="211">
        <v>1.25</v>
      </c>
      <c r="H264" s="211"/>
      <c r="I264" s="282"/>
      <c r="J264" s="286">
        <f t="shared" si="8"/>
        <v>50.39</v>
      </c>
      <c r="K264" s="213"/>
      <c r="L264" s="86"/>
    </row>
    <row r="265" spans="1:12" s="60" customFormat="1" outlineLevel="2" x14ac:dyDescent="0.25">
      <c r="A265" s="210"/>
      <c r="B265" s="299"/>
      <c r="C265" s="211"/>
      <c r="D265" s="211"/>
      <c r="E265" s="211"/>
      <c r="F265" s="211"/>
      <c r="G265" s="211"/>
      <c r="H265" s="215"/>
      <c r="I265" s="212"/>
      <c r="J265" s="286"/>
      <c r="K265" s="213"/>
      <c r="L265" s="86"/>
    </row>
    <row r="266" spans="1:12" s="60" customFormat="1" ht="16.5" outlineLevel="2" x14ac:dyDescent="0.25">
      <c r="A266" s="119"/>
      <c r="B266" s="445" t="s">
        <v>65</v>
      </c>
      <c r="C266" s="446"/>
      <c r="D266" s="446"/>
      <c r="E266" s="446"/>
      <c r="F266" s="446"/>
      <c r="G266" s="446"/>
      <c r="H266" s="446"/>
      <c r="I266" s="446"/>
      <c r="J266" s="447"/>
      <c r="K266" s="213">
        <f>K202</f>
        <v>2401.89</v>
      </c>
      <c r="L266" s="86"/>
    </row>
    <row r="267" spans="1:12" s="60" customFormat="1" ht="16.5" outlineLevel="2" x14ac:dyDescent="0.25">
      <c r="A267" s="119"/>
      <c r="B267" s="445" t="s">
        <v>348</v>
      </c>
      <c r="C267" s="446"/>
      <c r="D267" s="446"/>
      <c r="E267" s="446"/>
      <c r="F267" s="446"/>
      <c r="G267" s="446"/>
      <c r="H267" s="446"/>
      <c r="I267" s="446"/>
      <c r="J267" s="447"/>
      <c r="K267" s="213">
        <f>ADITIVO!H58</f>
        <v>2680.56</v>
      </c>
      <c r="L267" s="86"/>
    </row>
    <row r="268" spans="1:12" s="285" customFormat="1" ht="16.5" x14ac:dyDescent="0.25">
      <c r="A268" s="284"/>
      <c r="B268" s="442" t="s">
        <v>66</v>
      </c>
      <c r="C268" s="443"/>
      <c r="D268" s="443"/>
      <c r="E268" s="443"/>
      <c r="F268" s="443"/>
      <c r="G268" s="443"/>
      <c r="H268" s="443"/>
      <c r="I268" s="443"/>
      <c r="J268" s="444"/>
      <c r="K268" s="298">
        <f>K266-K267</f>
        <v>-278.67000000000007</v>
      </c>
      <c r="L268" s="285">
        <v>278.67</v>
      </c>
    </row>
    <row r="269" spans="1:12" s="60" customFormat="1" ht="60" customHeight="1" outlineLevel="1" x14ac:dyDescent="0.25">
      <c r="A269" s="287" t="str">
        <f>ADITIVO!A59</f>
        <v>7.4</v>
      </c>
      <c r="B269" s="246" t="str">
        <f>ADITIVO!D59</f>
        <v>PREPARO DE FUNDO DE VALA COM LARGURA MAIOR OU IGUAL A 1,5 M E MENOR QU E 2,5 M (ACERTO DO SOLO NATURAL). AF_08/2020 (CALÇADA)</v>
      </c>
      <c r="C269" s="247" t="str">
        <f>ADITIVO!E59</f>
        <v>M2</v>
      </c>
      <c r="D269" s="247"/>
      <c r="E269" s="248"/>
      <c r="F269" s="248"/>
      <c r="G269" s="248"/>
      <c r="H269" s="248"/>
      <c r="I269" s="248"/>
      <c r="J269" s="248"/>
      <c r="K269" s="288">
        <f>SUM(J302:J331)</f>
        <v>13343.899999999998</v>
      </c>
      <c r="L269" s="86" t="s">
        <v>67</v>
      </c>
    </row>
    <row r="270" spans="1:12" s="60" customFormat="1" outlineLevel="2" x14ac:dyDescent="0.25">
      <c r="A270" s="210"/>
      <c r="B270" s="279" t="s">
        <v>347</v>
      </c>
      <c r="C270" s="211"/>
      <c r="D270" s="295"/>
      <c r="E270" s="211"/>
      <c r="F270" s="211"/>
      <c r="G270" s="211"/>
      <c r="H270" s="215"/>
      <c r="I270" s="212"/>
      <c r="J270" s="286"/>
      <c r="K270" s="213"/>
      <c r="L270" s="86"/>
    </row>
    <row r="271" spans="1:12" s="96" customFormat="1" outlineLevel="2" x14ac:dyDescent="0.25">
      <c r="A271" s="296"/>
      <c r="B271" s="214" t="s">
        <v>239</v>
      </c>
      <c r="C271" s="295"/>
      <c r="D271" s="211">
        <v>2</v>
      </c>
      <c r="E271" s="211">
        <v>150</v>
      </c>
      <c r="F271" s="211">
        <v>1.2</v>
      </c>
      <c r="G271" s="211"/>
      <c r="H271" s="211"/>
      <c r="I271" s="282"/>
      <c r="J271" s="286">
        <f>ROUND((E271*F271)*D271,2)</f>
        <v>360</v>
      </c>
      <c r="K271" s="297"/>
      <c r="L271" s="95"/>
    </row>
    <row r="272" spans="1:12" s="60" customFormat="1" outlineLevel="2" x14ac:dyDescent="0.25">
      <c r="A272" s="210"/>
      <c r="B272" s="221" t="s">
        <v>240</v>
      </c>
      <c r="C272" s="211"/>
      <c r="D272" s="211">
        <v>2</v>
      </c>
      <c r="E272" s="211">
        <v>280</v>
      </c>
      <c r="F272" s="211">
        <v>1.2</v>
      </c>
      <c r="G272" s="211"/>
      <c r="H272" s="211"/>
      <c r="I272" s="282"/>
      <c r="J272" s="286">
        <f t="shared" ref="J272:J300" si="9">ROUND((E272*F272)*D272,2)</f>
        <v>672</v>
      </c>
      <c r="K272" s="213"/>
      <c r="L272" s="86"/>
    </row>
    <row r="273" spans="1:12" s="96" customFormat="1" outlineLevel="2" x14ac:dyDescent="0.25">
      <c r="A273" s="296"/>
      <c r="B273" s="214" t="s">
        <v>241</v>
      </c>
      <c r="C273" s="295"/>
      <c r="D273" s="211">
        <v>2</v>
      </c>
      <c r="E273" s="211">
        <v>127</v>
      </c>
      <c r="F273" s="211">
        <v>1.2</v>
      </c>
      <c r="G273" s="211"/>
      <c r="H273" s="211"/>
      <c r="I273" s="282"/>
      <c r="J273" s="286">
        <f t="shared" si="9"/>
        <v>304.8</v>
      </c>
      <c r="K273" s="297"/>
      <c r="L273" s="95"/>
    </row>
    <row r="274" spans="1:12" s="60" customFormat="1" outlineLevel="2" x14ac:dyDescent="0.25">
      <c r="A274" s="210"/>
      <c r="B274" s="221" t="s">
        <v>242</v>
      </c>
      <c r="C274" s="211"/>
      <c r="D274" s="211">
        <v>2</v>
      </c>
      <c r="E274" s="211">
        <v>100</v>
      </c>
      <c r="F274" s="211">
        <v>1.2</v>
      </c>
      <c r="G274" s="211"/>
      <c r="H274" s="211"/>
      <c r="I274" s="282"/>
      <c r="J274" s="286">
        <f t="shared" si="9"/>
        <v>240</v>
      </c>
      <c r="K274" s="213"/>
      <c r="L274" s="86"/>
    </row>
    <row r="275" spans="1:12" s="96" customFormat="1" outlineLevel="2" x14ac:dyDescent="0.25">
      <c r="A275" s="296"/>
      <c r="B275" s="214" t="s">
        <v>243</v>
      </c>
      <c r="C275" s="295"/>
      <c r="D275" s="211">
        <v>2</v>
      </c>
      <c r="E275" s="211">
        <v>94</v>
      </c>
      <c r="F275" s="211">
        <v>1.2</v>
      </c>
      <c r="G275" s="211"/>
      <c r="H275" s="211"/>
      <c r="I275" s="282"/>
      <c r="J275" s="286">
        <f t="shared" si="9"/>
        <v>225.6</v>
      </c>
      <c r="K275" s="297"/>
      <c r="L275" s="95"/>
    </row>
    <row r="276" spans="1:12" s="60" customFormat="1" outlineLevel="2" x14ac:dyDescent="0.25">
      <c r="A276" s="210"/>
      <c r="B276" s="221" t="s">
        <v>244</v>
      </c>
      <c r="C276" s="211"/>
      <c r="D276" s="211">
        <v>2</v>
      </c>
      <c r="E276" s="211">
        <v>128</v>
      </c>
      <c r="F276" s="211">
        <v>1.2</v>
      </c>
      <c r="G276" s="211"/>
      <c r="H276" s="211"/>
      <c r="I276" s="282"/>
      <c r="J276" s="286">
        <f t="shared" si="9"/>
        <v>307.2</v>
      </c>
      <c r="K276" s="213"/>
      <c r="L276" s="86"/>
    </row>
    <row r="277" spans="1:12" s="96" customFormat="1" outlineLevel="2" x14ac:dyDescent="0.25">
      <c r="A277" s="296"/>
      <c r="B277" s="214" t="s">
        <v>245</v>
      </c>
      <c r="C277" s="295"/>
      <c r="D277" s="211">
        <v>2</v>
      </c>
      <c r="E277" s="211">
        <v>310</v>
      </c>
      <c r="F277" s="211">
        <v>1.2</v>
      </c>
      <c r="G277" s="211"/>
      <c r="H277" s="211"/>
      <c r="I277" s="282"/>
      <c r="J277" s="286">
        <f t="shared" si="9"/>
        <v>744</v>
      </c>
      <c r="K277" s="297"/>
      <c r="L277" s="95"/>
    </row>
    <row r="278" spans="1:12" s="60" customFormat="1" outlineLevel="2" x14ac:dyDescent="0.25">
      <c r="A278" s="210"/>
      <c r="B278" s="221" t="s">
        <v>246</v>
      </c>
      <c r="C278" s="211"/>
      <c r="D278" s="211">
        <v>2</v>
      </c>
      <c r="E278" s="211">
        <v>330</v>
      </c>
      <c r="F278" s="211">
        <v>1.2</v>
      </c>
      <c r="G278" s="211"/>
      <c r="H278" s="211"/>
      <c r="I278" s="282"/>
      <c r="J278" s="286">
        <f t="shared" si="9"/>
        <v>792</v>
      </c>
      <c r="K278" s="213"/>
      <c r="L278" s="86"/>
    </row>
    <row r="279" spans="1:12" s="96" customFormat="1" outlineLevel="2" x14ac:dyDescent="0.25">
      <c r="A279" s="296"/>
      <c r="B279" s="214" t="s">
        <v>247</v>
      </c>
      <c r="C279" s="295"/>
      <c r="D279" s="211">
        <v>2</v>
      </c>
      <c r="E279" s="211">
        <v>120</v>
      </c>
      <c r="F279" s="211">
        <v>1.2</v>
      </c>
      <c r="G279" s="211"/>
      <c r="H279" s="211"/>
      <c r="I279" s="282"/>
      <c r="J279" s="286">
        <f t="shared" si="9"/>
        <v>288</v>
      </c>
      <c r="K279" s="297"/>
      <c r="L279" s="95"/>
    </row>
    <row r="280" spans="1:12" s="60" customFormat="1" outlineLevel="2" x14ac:dyDescent="0.25">
      <c r="A280" s="210"/>
      <c r="B280" s="221" t="s">
        <v>248</v>
      </c>
      <c r="C280" s="211"/>
      <c r="D280" s="211">
        <v>2</v>
      </c>
      <c r="E280" s="211">
        <v>337</v>
      </c>
      <c r="F280" s="211">
        <v>1.2</v>
      </c>
      <c r="G280" s="211"/>
      <c r="H280" s="211"/>
      <c r="I280" s="282"/>
      <c r="J280" s="286">
        <f t="shared" si="9"/>
        <v>808.8</v>
      </c>
      <c r="K280" s="213"/>
      <c r="L280" s="86"/>
    </row>
    <row r="281" spans="1:12" s="96" customFormat="1" outlineLevel="2" x14ac:dyDescent="0.25">
      <c r="A281" s="296"/>
      <c r="B281" s="214" t="s">
        <v>249</v>
      </c>
      <c r="C281" s="295"/>
      <c r="D281" s="211">
        <v>2</v>
      </c>
      <c r="E281" s="211">
        <v>400</v>
      </c>
      <c r="F281" s="211">
        <v>1.2</v>
      </c>
      <c r="G281" s="211"/>
      <c r="H281" s="211"/>
      <c r="I281" s="282"/>
      <c r="J281" s="286">
        <f t="shared" si="9"/>
        <v>960</v>
      </c>
      <c r="K281" s="297"/>
      <c r="L281" s="95"/>
    </row>
    <row r="282" spans="1:12" s="60" customFormat="1" outlineLevel="2" x14ac:dyDescent="0.25">
      <c r="A282" s="210"/>
      <c r="B282" s="221" t="s">
        <v>250</v>
      </c>
      <c r="C282" s="211"/>
      <c r="D282" s="211">
        <v>2</v>
      </c>
      <c r="E282" s="211">
        <v>200</v>
      </c>
      <c r="F282" s="211">
        <v>1.2</v>
      </c>
      <c r="G282" s="211"/>
      <c r="H282" s="211"/>
      <c r="I282" s="282"/>
      <c r="J282" s="286">
        <f t="shared" si="9"/>
        <v>480</v>
      </c>
      <c r="K282" s="213"/>
      <c r="L282" s="86"/>
    </row>
    <row r="283" spans="1:12" s="96" customFormat="1" outlineLevel="2" x14ac:dyDescent="0.25">
      <c r="A283" s="296"/>
      <c r="B283" s="214" t="s">
        <v>251</v>
      </c>
      <c r="C283" s="295"/>
      <c r="D283" s="211">
        <v>2</v>
      </c>
      <c r="E283" s="211">
        <v>230</v>
      </c>
      <c r="F283" s="211">
        <v>1.2</v>
      </c>
      <c r="G283" s="211"/>
      <c r="H283" s="211"/>
      <c r="I283" s="282"/>
      <c r="J283" s="286">
        <f t="shared" si="9"/>
        <v>552</v>
      </c>
      <c r="K283" s="297"/>
      <c r="L283" s="95"/>
    </row>
    <row r="284" spans="1:12" s="60" customFormat="1" outlineLevel="2" x14ac:dyDescent="0.25">
      <c r="A284" s="210"/>
      <c r="B284" s="221" t="s">
        <v>252</v>
      </c>
      <c r="C284" s="211"/>
      <c r="D284" s="211">
        <v>2</v>
      </c>
      <c r="E284" s="211">
        <v>190</v>
      </c>
      <c r="F284" s="211">
        <v>1.2</v>
      </c>
      <c r="G284" s="211"/>
      <c r="H284" s="211"/>
      <c r="I284" s="282"/>
      <c r="J284" s="286">
        <f t="shared" si="9"/>
        <v>456</v>
      </c>
      <c r="K284" s="213"/>
      <c r="L284" s="86"/>
    </row>
    <row r="285" spans="1:12" s="96" customFormat="1" outlineLevel="2" x14ac:dyDescent="0.25">
      <c r="A285" s="296"/>
      <c r="B285" s="214" t="s">
        <v>253</v>
      </c>
      <c r="C285" s="295"/>
      <c r="D285" s="211">
        <v>2</v>
      </c>
      <c r="E285" s="211">
        <v>200</v>
      </c>
      <c r="F285" s="211">
        <v>1.2</v>
      </c>
      <c r="G285" s="211"/>
      <c r="H285" s="211"/>
      <c r="I285" s="282"/>
      <c r="J285" s="286">
        <f t="shared" si="9"/>
        <v>480</v>
      </c>
      <c r="K285" s="297"/>
      <c r="L285" s="95"/>
    </row>
    <row r="286" spans="1:12" s="60" customFormat="1" outlineLevel="2" x14ac:dyDescent="0.25">
      <c r="A286" s="210"/>
      <c r="B286" s="221" t="s">
        <v>254</v>
      </c>
      <c r="C286" s="211"/>
      <c r="D286" s="211">
        <v>2</v>
      </c>
      <c r="E286" s="211">
        <v>70</v>
      </c>
      <c r="F286" s="211">
        <v>1.2</v>
      </c>
      <c r="G286" s="211"/>
      <c r="H286" s="211"/>
      <c r="I286" s="282"/>
      <c r="J286" s="286">
        <f t="shared" si="9"/>
        <v>168</v>
      </c>
      <c r="K286" s="213"/>
      <c r="L286" s="86"/>
    </row>
    <row r="287" spans="1:12" s="96" customFormat="1" outlineLevel="2" x14ac:dyDescent="0.25">
      <c r="A287" s="296"/>
      <c r="B287" s="214" t="s">
        <v>255</v>
      </c>
      <c r="C287" s="295"/>
      <c r="D287" s="211">
        <v>2</v>
      </c>
      <c r="E287" s="211">
        <v>110</v>
      </c>
      <c r="F287" s="211">
        <v>1.2</v>
      </c>
      <c r="G287" s="211"/>
      <c r="H287" s="211"/>
      <c r="I287" s="282"/>
      <c r="J287" s="286">
        <f t="shared" si="9"/>
        <v>264</v>
      </c>
      <c r="K287" s="297"/>
      <c r="L287" s="95"/>
    </row>
    <row r="288" spans="1:12" s="60" customFormat="1" outlineLevel="2" x14ac:dyDescent="0.25">
      <c r="A288" s="210"/>
      <c r="B288" s="221" t="s">
        <v>256</v>
      </c>
      <c r="C288" s="211"/>
      <c r="D288" s="211">
        <v>2</v>
      </c>
      <c r="E288" s="211">
        <v>404</v>
      </c>
      <c r="F288" s="211">
        <v>1.2</v>
      </c>
      <c r="G288" s="211"/>
      <c r="H288" s="211"/>
      <c r="I288" s="282"/>
      <c r="J288" s="286">
        <f t="shared" si="9"/>
        <v>969.6</v>
      </c>
      <c r="K288" s="213"/>
      <c r="L288" s="86"/>
    </row>
    <row r="289" spans="1:12" s="96" customFormat="1" outlineLevel="2" x14ac:dyDescent="0.25">
      <c r="A289" s="296"/>
      <c r="B289" s="214" t="s">
        <v>257</v>
      </c>
      <c r="C289" s="295"/>
      <c r="D289" s="211">
        <v>2</v>
      </c>
      <c r="E289" s="211">
        <v>440</v>
      </c>
      <c r="F289" s="211">
        <v>1.2</v>
      </c>
      <c r="G289" s="211"/>
      <c r="H289" s="211"/>
      <c r="I289" s="282"/>
      <c r="J289" s="286">
        <f t="shared" si="9"/>
        <v>1056</v>
      </c>
      <c r="K289" s="297"/>
      <c r="L289" s="95"/>
    </row>
    <row r="290" spans="1:12" s="60" customFormat="1" outlineLevel="2" x14ac:dyDescent="0.25">
      <c r="A290" s="210"/>
      <c r="B290" s="221" t="s">
        <v>258</v>
      </c>
      <c r="C290" s="211"/>
      <c r="D290" s="211">
        <v>2</v>
      </c>
      <c r="E290" s="211">
        <v>320</v>
      </c>
      <c r="F290" s="211">
        <v>1.2</v>
      </c>
      <c r="G290" s="211"/>
      <c r="H290" s="211"/>
      <c r="I290" s="282"/>
      <c r="J290" s="286">
        <f t="shared" si="9"/>
        <v>768</v>
      </c>
      <c r="K290" s="213"/>
      <c r="L290" s="86"/>
    </row>
    <row r="291" spans="1:12" s="96" customFormat="1" outlineLevel="2" x14ac:dyDescent="0.25">
      <c r="A291" s="296"/>
      <c r="B291" s="214" t="s">
        <v>259</v>
      </c>
      <c r="C291" s="295"/>
      <c r="D291" s="211">
        <v>2</v>
      </c>
      <c r="E291" s="211">
        <v>260</v>
      </c>
      <c r="F291" s="211">
        <v>1.2</v>
      </c>
      <c r="G291" s="211"/>
      <c r="H291" s="211"/>
      <c r="I291" s="282"/>
      <c r="J291" s="286">
        <f t="shared" si="9"/>
        <v>624</v>
      </c>
      <c r="K291" s="297"/>
      <c r="L291" s="95"/>
    </row>
    <row r="292" spans="1:12" s="60" customFormat="1" outlineLevel="2" x14ac:dyDescent="0.25">
      <c r="A292" s="210"/>
      <c r="B292" s="221" t="s">
        <v>260</v>
      </c>
      <c r="C292" s="211"/>
      <c r="D292" s="211">
        <v>2</v>
      </c>
      <c r="E292" s="211">
        <v>220</v>
      </c>
      <c r="F292" s="211">
        <v>1.2</v>
      </c>
      <c r="G292" s="211"/>
      <c r="H292" s="211"/>
      <c r="I292" s="282"/>
      <c r="J292" s="286">
        <f t="shared" si="9"/>
        <v>528</v>
      </c>
      <c r="K292" s="213"/>
      <c r="L292" s="86"/>
    </row>
    <row r="293" spans="1:12" s="96" customFormat="1" outlineLevel="2" x14ac:dyDescent="0.25">
      <c r="A293" s="296"/>
      <c r="B293" s="214" t="s">
        <v>261</v>
      </c>
      <c r="C293" s="295"/>
      <c r="D293" s="211">
        <v>2</v>
      </c>
      <c r="E293" s="211">
        <v>160</v>
      </c>
      <c r="F293" s="211">
        <v>1.2</v>
      </c>
      <c r="G293" s="211"/>
      <c r="H293" s="211"/>
      <c r="I293" s="282"/>
      <c r="J293" s="286">
        <f t="shared" si="9"/>
        <v>384</v>
      </c>
      <c r="K293" s="297"/>
      <c r="L293" s="95"/>
    </row>
    <row r="294" spans="1:12" s="60" customFormat="1" outlineLevel="2" x14ac:dyDescent="0.25">
      <c r="A294" s="210"/>
      <c r="B294" s="221" t="s">
        <v>262</v>
      </c>
      <c r="C294" s="211"/>
      <c r="D294" s="211">
        <v>2</v>
      </c>
      <c r="E294" s="211">
        <v>270</v>
      </c>
      <c r="F294" s="211">
        <v>1.2</v>
      </c>
      <c r="G294" s="211"/>
      <c r="H294" s="211"/>
      <c r="I294" s="282"/>
      <c r="J294" s="286">
        <f t="shared" si="9"/>
        <v>648</v>
      </c>
      <c r="K294" s="213"/>
      <c r="L294" s="86"/>
    </row>
    <row r="295" spans="1:12" s="96" customFormat="1" outlineLevel="2" x14ac:dyDescent="0.25">
      <c r="A295" s="296"/>
      <c r="B295" s="214" t="s">
        <v>263</v>
      </c>
      <c r="C295" s="295"/>
      <c r="D295" s="211">
        <v>2</v>
      </c>
      <c r="E295" s="211">
        <v>125</v>
      </c>
      <c r="F295" s="211">
        <v>1.2</v>
      </c>
      <c r="G295" s="211"/>
      <c r="H295" s="211"/>
      <c r="I295" s="282"/>
      <c r="J295" s="286">
        <f t="shared" si="9"/>
        <v>300</v>
      </c>
      <c r="K295" s="297"/>
      <c r="L295" s="95"/>
    </row>
    <row r="296" spans="1:12" s="60" customFormat="1" outlineLevel="2" x14ac:dyDescent="0.25">
      <c r="A296" s="210"/>
      <c r="B296" s="221" t="s">
        <v>264</v>
      </c>
      <c r="C296" s="211"/>
      <c r="D296" s="211">
        <v>2</v>
      </c>
      <c r="E296" s="211">
        <v>70</v>
      </c>
      <c r="F296" s="211">
        <v>1.2</v>
      </c>
      <c r="G296" s="211"/>
      <c r="H296" s="211"/>
      <c r="I296" s="282"/>
      <c r="J296" s="286">
        <f t="shared" si="9"/>
        <v>168</v>
      </c>
      <c r="K296" s="213"/>
      <c r="L296" s="86"/>
    </row>
    <row r="297" spans="1:12" s="96" customFormat="1" outlineLevel="2" x14ac:dyDescent="0.25">
      <c r="A297" s="296"/>
      <c r="B297" s="214" t="s">
        <v>265</v>
      </c>
      <c r="C297" s="295"/>
      <c r="D297" s="211">
        <v>2</v>
      </c>
      <c r="E297" s="211">
        <v>115</v>
      </c>
      <c r="F297" s="211">
        <v>1.2</v>
      </c>
      <c r="G297" s="211"/>
      <c r="H297" s="211"/>
      <c r="I297" s="282"/>
      <c r="J297" s="286">
        <f t="shared" si="9"/>
        <v>276</v>
      </c>
      <c r="K297" s="297"/>
      <c r="L297" s="95"/>
    </row>
    <row r="298" spans="1:12" s="60" customFormat="1" outlineLevel="2" x14ac:dyDescent="0.25">
      <c r="A298" s="210"/>
      <c r="B298" s="221" t="s">
        <v>266</v>
      </c>
      <c r="C298" s="211"/>
      <c r="D298" s="211">
        <v>2</v>
      </c>
      <c r="E298" s="211">
        <v>75</v>
      </c>
      <c r="F298" s="211">
        <v>1.2</v>
      </c>
      <c r="G298" s="211"/>
      <c r="H298" s="211"/>
      <c r="I298" s="282"/>
      <c r="J298" s="286">
        <f t="shared" si="9"/>
        <v>180</v>
      </c>
      <c r="K298" s="213"/>
      <c r="L298" s="86"/>
    </row>
    <row r="299" spans="1:12" s="96" customFormat="1" outlineLevel="2" x14ac:dyDescent="0.25">
      <c r="A299" s="296"/>
      <c r="B299" s="214" t="s">
        <v>267</v>
      </c>
      <c r="C299" s="295"/>
      <c r="D299" s="211">
        <v>2</v>
      </c>
      <c r="E299" s="211">
        <v>270</v>
      </c>
      <c r="F299" s="211">
        <v>1.2</v>
      </c>
      <c r="G299" s="211"/>
      <c r="H299" s="211"/>
      <c r="I299" s="282"/>
      <c r="J299" s="286">
        <f t="shared" si="9"/>
        <v>648</v>
      </c>
      <c r="K299" s="297"/>
      <c r="L299" s="95"/>
    </row>
    <row r="300" spans="1:12" s="60" customFormat="1" outlineLevel="2" x14ac:dyDescent="0.25">
      <c r="A300" s="210"/>
      <c r="B300" s="221" t="s">
        <v>268</v>
      </c>
      <c r="C300" s="211"/>
      <c r="D300" s="211">
        <v>2</v>
      </c>
      <c r="E300" s="211">
        <v>100</v>
      </c>
      <c r="F300" s="211">
        <v>1.2</v>
      </c>
      <c r="G300" s="211"/>
      <c r="H300" s="211"/>
      <c r="I300" s="282"/>
      <c r="J300" s="286">
        <f t="shared" si="9"/>
        <v>240</v>
      </c>
      <c r="K300" s="213"/>
      <c r="L300" s="86"/>
    </row>
    <row r="301" spans="1:12" s="60" customFormat="1" outlineLevel="2" x14ac:dyDescent="0.25">
      <c r="A301" s="210"/>
      <c r="B301" s="279" t="s">
        <v>351</v>
      </c>
      <c r="C301" s="211"/>
      <c r="D301" s="295"/>
      <c r="E301" s="211"/>
      <c r="F301" s="211"/>
      <c r="G301" s="211"/>
      <c r="H301" s="215"/>
      <c r="I301" s="212"/>
      <c r="J301" s="286"/>
      <c r="K301" s="213"/>
      <c r="L301" s="86"/>
    </row>
    <row r="302" spans="1:12" s="96" customFormat="1" outlineLevel="2" x14ac:dyDescent="0.25">
      <c r="A302" s="296"/>
      <c r="B302" s="214" t="s">
        <v>239</v>
      </c>
      <c r="C302" s="295"/>
      <c r="D302" s="211">
        <v>2</v>
      </c>
      <c r="E302" s="211">
        <v>150</v>
      </c>
      <c r="F302" s="211">
        <v>1.2</v>
      </c>
      <c r="G302" s="211"/>
      <c r="H302" s="211"/>
      <c r="I302" s="282"/>
      <c r="J302" s="283">
        <v>292.41000000000003</v>
      </c>
      <c r="K302" s="297"/>
      <c r="L302" s="95"/>
    </row>
    <row r="303" spans="1:12" s="60" customFormat="1" outlineLevel="2" x14ac:dyDescent="0.25">
      <c r="A303" s="210"/>
      <c r="B303" s="221" t="s">
        <v>240</v>
      </c>
      <c r="C303" s="211"/>
      <c r="D303" s="211">
        <v>2</v>
      </c>
      <c r="E303" s="211">
        <v>280</v>
      </c>
      <c r="F303" s="211">
        <v>1.2</v>
      </c>
      <c r="G303" s="211"/>
      <c r="H303" s="211"/>
      <c r="I303" s="282"/>
      <c r="J303" s="283">
        <v>481.14</v>
      </c>
      <c r="K303" s="213"/>
      <c r="L303" s="86"/>
    </row>
    <row r="304" spans="1:12" s="96" customFormat="1" outlineLevel="2" x14ac:dyDescent="0.25">
      <c r="A304" s="296"/>
      <c r="B304" s="214" t="s">
        <v>241</v>
      </c>
      <c r="C304" s="295"/>
      <c r="D304" s="211">
        <v>2</v>
      </c>
      <c r="E304" s="211">
        <v>127</v>
      </c>
      <c r="F304" s="211">
        <v>1.2</v>
      </c>
      <c r="G304" s="211"/>
      <c r="H304" s="211"/>
      <c r="I304" s="282"/>
      <c r="J304" s="283">
        <v>314.19</v>
      </c>
      <c r="K304" s="297"/>
      <c r="L304" s="95"/>
    </row>
    <row r="305" spans="1:12" s="60" customFormat="1" outlineLevel="2" x14ac:dyDescent="0.25">
      <c r="A305" s="210"/>
      <c r="B305" s="221" t="s">
        <v>242</v>
      </c>
      <c r="C305" s="211"/>
      <c r="D305" s="211">
        <v>2</v>
      </c>
      <c r="E305" s="211">
        <v>100</v>
      </c>
      <c r="F305" s="211">
        <v>1.2</v>
      </c>
      <c r="G305" s="211"/>
      <c r="H305" s="211"/>
      <c r="I305" s="282"/>
      <c r="J305" s="283">
        <v>216.07</v>
      </c>
      <c r="K305" s="213"/>
      <c r="L305" s="86"/>
    </row>
    <row r="306" spans="1:12" s="96" customFormat="1" outlineLevel="2" x14ac:dyDescent="0.25">
      <c r="A306" s="296"/>
      <c r="B306" s="214" t="s">
        <v>243</v>
      </c>
      <c r="C306" s="295"/>
      <c r="D306" s="211">
        <v>2</v>
      </c>
      <c r="E306" s="211">
        <v>94</v>
      </c>
      <c r="F306" s="211">
        <v>1.2</v>
      </c>
      <c r="G306" s="211"/>
      <c r="H306" s="211"/>
      <c r="I306" s="282"/>
      <c r="J306" s="283">
        <v>259.7</v>
      </c>
      <c r="K306" s="297"/>
      <c r="L306" s="95"/>
    </row>
    <row r="307" spans="1:12" s="60" customFormat="1" outlineLevel="2" x14ac:dyDescent="0.25">
      <c r="A307" s="210"/>
      <c r="B307" s="221" t="s">
        <v>244</v>
      </c>
      <c r="C307" s="211"/>
      <c r="D307" s="211">
        <v>2</v>
      </c>
      <c r="E307" s="211">
        <v>128</v>
      </c>
      <c r="F307" s="211">
        <v>1.2</v>
      </c>
      <c r="G307" s="211"/>
      <c r="H307" s="211"/>
      <c r="I307" s="282"/>
      <c r="J307" s="283">
        <v>371.52</v>
      </c>
      <c r="K307" s="213"/>
      <c r="L307" s="86"/>
    </row>
    <row r="308" spans="1:12" s="96" customFormat="1" outlineLevel="2" x14ac:dyDescent="0.25">
      <c r="A308" s="296"/>
      <c r="B308" s="214" t="s">
        <v>245</v>
      </c>
      <c r="C308" s="295"/>
      <c r="D308" s="211">
        <v>2</v>
      </c>
      <c r="E308" s="211">
        <v>310</v>
      </c>
      <c r="F308" s="211">
        <v>1.2</v>
      </c>
      <c r="G308" s="211"/>
      <c r="H308" s="211"/>
      <c r="I308" s="282"/>
      <c r="J308" s="283">
        <v>609.66999999999996</v>
      </c>
      <c r="K308" s="297"/>
      <c r="L308" s="95"/>
    </row>
    <row r="309" spans="1:12" s="60" customFormat="1" outlineLevel="2" x14ac:dyDescent="0.25">
      <c r="A309" s="210"/>
      <c r="B309" s="221" t="s">
        <v>246</v>
      </c>
      <c r="C309" s="211"/>
      <c r="D309" s="211">
        <v>2</v>
      </c>
      <c r="E309" s="211">
        <v>330</v>
      </c>
      <c r="F309" s="211">
        <v>1.2</v>
      </c>
      <c r="G309" s="211"/>
      <c r="H309" s="211"/>
      <c r="I309" s="282"/>
      <c r="J309" s="283">
        <v>643.11</v>
      </c>
      <c r="K309" s="213"/>
      <c r="L309" s="86"/>
    </row>
    <row r="310" spans="1:12" s="96" customFormat="1" outlineLevel="2" x14ac:dyDescent="0.25">
      <c r="A310" s="296"/>
      <c r="B310" s="214" t="s">
        <v>247</v>
      </c>
      <c r="C310" s="295"/>
      <c r="D310" s="211">
        <v>2</v>
      </c>
      <c r="E310" s="211">
        <v>120</v>
      </c>
      <c r="F310" s="211">
        <v>1.2</v>
      </c>
      <c r="G310" s="211"/>
      <c r="H310" s="211"/>
      <c r="I310" s="282"/>
      <c r="J310" s="283">
        <v>331.57</v>
      </c>
      <c r="K310" s="297"/>
      <c r="L310" s="95"/>
    </row>
    <row r="311" spans="1:12" s="60" customFormat="1" outlineLevel="2" x14ac:dyDescent="0.25">
      <c r="A311" s="210"/>
      <c r="B311" s="221" t="s">
        <v>248</v>
      </c>
      <c r="C311" s="211"/>
      <c r="D311" s="211">
        <v>2</v>
      </c>
      <c r="E311" s="211">
        <v>337</v>
      </c>
      <c r="F311" s="211">
        <v>1.2</v>
      </c>
      <c r="G311" s="211"/>
      <c r="H311" s="211"/>
      <c r="I311" s="282"/>
      <c r="J311" s="283">
        <v>552.87</v>
      </c>
      <c r="K311" s="213"/>
      <c r="L311" s="86"/>
    </row>
    <row r="312" spans="1:12" s="96" customFormat="1" outlineLevel="2" x14ac:dyDescent="0.25">
      <c r="A312" s="296"/>
      <c r="B312" s="214" t="s">
        <v>249</v>
      </c>
      <c r="C312" s="295"/>
      <c r="D312" s="211">
        <v>2</v>
      </c>
      <c r="E312" s="211">
        <v>400</v>
      </c>
      <c r="F312" s="211">
        <v>1.2</v>
      </c>
      <c r="G312" s="211"/>
      <c r="H312" s="211"/>
      <c r="I312" s="282"/>
      <c r="J312" s="283">
        <v>1033.8900000000001</v>
      </c>
      <c r="K312" s="297"/>
      <c r="L312" s="95"/>
    </row>
    <row r="313" spans="1:12" s="60" customFormat="1" outlineLevel="2" x14ac:dyDescent="0.25">
      <c r="A313" s="210"/>
      <c r="B313" s="221" t="s">
        <v>250</v>
      </c>
      <c r="C313" s="211"/>
      <c r="D313" s="211">
        <v>2</v>
      </c>
      <c r="E313" s="211">
        <v>200</v>
      </c>
      <c r="F313" s="211">
        <v>1.2</v>
      </c>
      <c r="G313" s="211"/>
      <c r="H313" s="211"/>
      <c r="I313" s="282"/>
      <c r="J313" s="283">
        <v>367.16</v>
      </c>
      <c r="K313" s="213"/>
      <c r="L313" s="86"/>
    </row>
    <row r="314" spans="1:12" s="96" customFormat="1" outlineLevel="2" x14ac:dyDescent="0.25">
      <c r="A314" s="296"/>
      <c r="B314" s="214" t="s">
        <v>251</v>
      </c>
      <c r="C314" s="295"/>
      <c r="D314" s="211">
        <v>2</v>
      </c>
      <c r="E314" s="211">
        <v>230</v>
      </c>
      <c r="F314" s="211">
        <v>1.2</v>
      </c>
      <c r="G314" s="211"/>
      <c r="H314" s="211"/>
      <c r="I314" s="282"/>
      <c r="J314" s="283">
        <v>503.35</v>
      </c>
      <c r="K314" s="297"/>
      <c r="L314" s="95"/>
    </row>
    <row r="315" spans="1:12" s="60" customFormat="1" outlineLevel="2" x14ac:dyDescent="0.25">
      <c r="A315" s="210"/>
      <c r="B315" s="221" t="s">
        <v>252</v>
      </c>
      <c r="C315" s="211"/>
      <c r="D315" s="211">
        <v>2</v>
      </c>
      <c r="E315" s="211">
        <v>190</v>
      </c>
      <c r="F315" s="211">
        <v>1.2</v>
      </c>
      <c r="G315" s="211"/>
      <c r="H315" s="211"/>
      <c r="I315" s="282"/>
      <c r="J315" s="283">
        <v>420.5</v>
      </c>
      <c r="K315" s="213"/>
      <c r="L315" s="86"/>
    </row>
    <row r="316" spans="1:12" s="96" customFormat="1" outlineLevel="2" x14ac:dyDescent="0.25">
      <c r="A316" s="296"/>
      <c r="B316" s="214" t="s">
        <v>253</v>
      </c>
      <c r="C316" s="295"/>
      <c r="D316" s="211">
        <v>2</v>
      </c>
      <c r="E316" s="211">
        <v>200</v>
      </c>
      <c r="F316" s="211">
        <v>1.2</v>
      </c>
      <c r="G316" s="211"/>
      <c r="H316" s="211"/>
      <c r="I316" s="282"/>
      <c r="J316" s="283">
        <v>453.16</v>
      </c>
      <c r="K316" s="297"/>
      <c r="L316" s="95"/>
    </row>
    <row r="317" spans="1:12" s="60" customFormat="1" outlineLevel="2" x14ac:dyDescent="0.25">
      <c r="A317" s="210"/>
      <c r="B317" s="221" t="s">
        <v>254</v>
      </c>
      <c r="C317" s="211"/>
      <c r="D317" s="211">
        <v>2</v>
      </c>
      <c r="E317" s="211">
        <v>70</v>
      </c>
      <c r="F317" s="211">
        <v>1.2</v>
      </c>
      <c r="G317" s="211"/>
      <c r="H317" s="211"/>
      <c r="I317" s="282"/>
      <c r="J317" s="283">
        <v>149.4</v>
      </c>
      <c r="K317" s="213"/>
      <c r="L317" s="86"/>
    </row>
    <row r="318" spans="1:12" s="96" customFormat="1" outlineLevel="2" x14ac:dyDescent="0.25">
      <c r="A318" s="296"/>
      <c r="B318" s="214" t="s">
        <v>255</v>
      </c>
      <c r="C318" s="295"/>
      <c r="D318" s="211">
        <v>2</v>
      </c>
      <c r="E318" s="211">
        <v>110</v>
      </c>
      <c r="F318" s="211">
        <v>1.2</v>
      </c>
      <c r="G318" s="211"/>
      <c r="H318" s="211"/>
      <c r="I318" s="282"/>
      <c r="J318" s="283">
        <v>256.54000000000002</v>
      </c>
      <c r="K318" s="297"/>
      <c r="L318" s="95"/>
    </row>
    <row r="319" spans="1:12" s="60" customFormat="1" outlineLevel="2" x14ac:dyDescent="0.25">
      <c r="A319" s="210"/>
      <c r="B319" s="221" t="s">
        <v>256</v>
      </c>
      <c r="C319" s="211"/>
      <c r="D319" s="211">
        <v>2</v>
      </c>
      <c r="E319" s="211">
        <v>404</v>
      </c>
      <c r="F319" s="211">
        <v>1.2</v>
      </c>
      <c r="G319" s="211"/>
      <c r="H319" s="211"/>
      <c r="I319" s="282"/>
      <c r="J319" s="283">
        <v>849.98</v>
      </c>
      <c r="K319" s="213"/>
      <c r="L319" s="86"/>
    </row>
    <row r="320" spans="1:12" s="96" customFormat="1" outlineLevel="2" x14ac:dyDescent="0.25">
      <c r="A320" s="296"/>
      <c r="B320" s="214" t="s">
        <v>257</v>
      </c>
      <c r="C320" s="295"/>
      <c r="D320" s="211">
        <v>2</v>
      </c>
      <c r="E320" s="211">
        <v>440</v>
      </c>
      <c r="F320" s="211">
        <v>1.2</v>
      </c>
      <c r="G320" s="211"/>
      <c r="H320" s="211"/>
      <c r="I320" s="282"/>
      <c r="J320" s="283">
        <v>941.8</v>
      </c>
      <c r="K320" s="297"/>
      <c r="L320" s="95"/>
    </row>
    <row r="321" spans="1:12" s="60" customFormat="1" outlineLevel="2" x14ac:dyDescent="0.25">
      <c r="A321" s="210"/>
      <c r="B321" s="221" t="s">
        <v>258</v>
      </c>
      <c r="C321" s="211"/>
      <c r="D321" s="211">
        <v>2</v>
      </c>
      <c r="E321" s="211">
        <v>320</v>
      </c>
      <c r="F321" s="211">
        <v>1.2</v>
      </c>
      <c r="G321" s="211"/>
      <c r="H321" s="211"/>
      <c r="I321" s="282"/>
      <c r="J321" s="283">
        <v>737.7</v>
      </c>
      <c r="K321" s="213"/>
      <c r="L321" s="86"/>
    </row>
    <row r="322" spans="1:12" s="96" customFormat="1" outlineLevel="2" x14ac:dyDescent="0.25">
      <c r="A322" s="296"/>
      <c r="B322" s="214" t="s">
        <v>259</v>
      </c>
      <c r="C322" s="295"/>
      <c r="D322" s="211">
        <v>2</v>
      </c>
      <c r="E322" s="211">
        <v>260</v>
      </c>
      <c r="F322" s="211">
        <v>1.2</v>
      </c>
      <c r="G322" s="211"/>
      <c r="H322" s="211"/>
      <c r="I322" s="282"/>
      <c r="J322" s="283">
        <f>173.07+314.65</f>
        <v>487.71999999999997</v>
      </c>
      <c r="K322" s="297"/>
      <c r="L322" s="95"/>
    </row>
    <row r="323" spans="1:12" s="60" customFormat="1" outlineLevel="2" x14ac:dyDescent="0.25">
      <c r="A323" s="210"/>
      <c r="B323" s="221" t="s">
        <v>260</v>
      </c>
      <c r="C323" s="211"/>
      <c r="D323" s="211">
        <v>2</v>
      </c>
      <c r="E323" s="211">
        <v>220</v>
      </c>
      <c r="F323" s="211">
        <v>1.2</v>
      </c>
      <c r="G323" s="211"/>
      <c r="H323" s="211"/>
      <c r="I323" s="282"/>
      <c r="J323" s="283">
        <v>561.35</v>
      </c>
      <c r="K323" s="213"/>
      <c r="L323" s="86"/>
    </row>
    <row r="324" spans="1:12" s="96" customFormat="1" outlineLevel="2" x14ac:dyDescent="0.25">
      <c r="A324" s="296"/>
      <c r="B324" s="214" t="s">
        <v>261</v>
      </c>
      <c r="C324" s="295"/>
      <c r="D324" s="211">
        <v>2</v>
      </c>
      <c r="E324" s="211">
        <v>160</v>
      </c>
      <c r="F324" s="211">
        <v>1.2</v>
      </c>
      <c r="G324" s="211"/>
      <c r="H324" s="211"/>
      <c r="I324" s="282"/>
      <c r="J324" s="283">
        <v>386.13</v>
      </c>
      <c r="K324" s="297"/>
      <c r="L324" s="95"/>
    </row>
    <row r="325" spans="1:12" s="60" customFormat="1" outlineLevel="2" x14ac:dyDescent="0.25">
      <c r="A325" s="210"/>
      <c r="B325" s="221" t="s">
        <v>262</v>
      </c>
      <c r="C325" s="211"/>
      <c r="D325" s="211">
        <v>2</v>
      </c>
      <c r="E325" s="211">
        <v>270</v>
      </c>
      <c r="F325" s="211">
        <v>1.2</v>
      </c>
      <c r="G325" s="211"/>
      <c r="H325" s="211"/>
      <c r="I325" s="282"/>
      <c r="J325" s="283">
        <v>621.13</v>
      </c>
      <c r="K325" s="213"/>
      <c r="L325" s="86"/>
    </row>
    <row r="326" spans="1:12" s="96" customFormat="1" outlineLevel="2" x14ac:dyDescent="0.25">
      <c r="A326" s="296"/>
      <c r="B326" s="214" t="s">
        <v>263</v>
      </c>
      <c r="C326" s="295"/>
      <c r="D326" s="211">
        <v>2</v>
      </c>
      <c r="E326" s="211">
        <v>125</v>
      </c>
      <c r="F326" s="211">
        <v>1.2</v>
      </c>
      <c r="G326" s="211"/>
      <c r="H326" s="211"/>
      <c r="I326" s="282"/>
      <c r="J326" s="283">
        <v>303.24</v>
      </c>
      <c r="K326" s="297"/>
      <c r="L326" s="95"/>
    </row>
    <row r="327" spans="1:12" s="60" customFormat="1" outlineLevel="2" x14ac:dyDescent="0.25">
      <c r="A327" s="210"/>
      <c r="B327" s="221" t="s">
        <v>264</v>
      </c>
      <c r="C327" s="211"/>
      <c r="D327" s="211">
        <v>2</v>
      </c>
      <c r="E327" s="211">
        <v>70</v>
      </c>
      <c r="F327" s="211">
        <v>1.2</v>
      </c>
      <c r="G327" s="211"/>
      <c r="H327" s="211"/>
      <c r="I327" s="282"/>
      <c r="J327" s="283">
        <v>169.56</v>
      </c>
      <c r="K327" s="213"/>
      <c r="L327" s="86"/>
    </row>
    <row r="328" spans="1:12" s="96" customFormat="1" outlineLevel="2" x14ac:dyDescent="0.25">
      <c r="A328" s="296"/>
      <c r="B328" s="214" t="s">
        <v>265</v>
      </c>
      <c r="C328" s="295"/>
      <c r="D328" s="211">
        <v>2</v>
      </c>
      <c r="E328" s="211">
        <v>115</v>
      </c>
      <c r="F328" s="211">
        <v>1.2</v>
      </c>
      <c r="G328" s="211"/>
      <c r="H328" s="211"/>
      <c r="I328" s="282"/>
      <c r="J328" s="283">
        <v>107.76</v>
      </c>
      <c r="K328" s="297"/>
      <c r="L328" s="95"/>
    </row>
    <row r="329" spans="1:12" s="60" customFormat="1" outlineLevel="2" x14ac:dyDescent="0.25">
      <c r="A329" s="210"/>
      <c r="B329" s="221" t="s">
        <v>266</v>
      </c>
      <c r="C329" s="211"/>
      <c r="D329" s="211">
        <v>2</v>
      </c>
      <c r="E329" s="211">
        <v>75</v>
      </c>
      <c r="F329" s="211">
        <v>1.2</v>
      </c>
      <c r="G329" s="211"/>
      <c r="H329" s="211"/>
      <c r="I329" s="282"/>
      <c r="J329" s="283">
        <v>114.45</v>
      </c>
      <c r="K329" s="213"/>
      <c r="L329" s="86"/>
    </row>
    <row r="330" spans="1:12" s="96" customFormat="1" outlineLevel="2" x14ac:dyDescent="0.25">
      <c r="A330" s="296"/>
      <c r="B330" s="214" t="s">
        <v>267</v>
      </c>
      <c r="C330" s="295"/>
      <c r="D330" s="211">
        <v>2</v>
      </c>
      <c r="E330" s="211">
        <v>270</v>
      </c>
      <c r="F330" s="211">
        <v>1.2</v>
      </c>
      <c r="G330" s="211"/>
      <c r="H330" s="211"/>
      <c r="I330" s="282"/>
      <c r="J330" s="283">
        <v>526.89</v>
      </c>
      <c r="K330" s="297"/>
      <c r="L330" s="95"/>
    </row>
    <row r="331" spans="1:12" s="60" customFormat="1" outlineLevel="2" x14ac:dyDescent="0.25">
      <c r="A331" s="210"/>
      <c r="B331" s="221" t="s">
        <v>268</v>
      </c>
      <c r="C331" s="211"/>
      <c r="D331" s="211">
        <v>2</v>
      </c>
      <c r="E331" s="211">
        <v>100</v>
      </c>
      <c r="F331" s="211">
        <v>1.2</v>
      </c>
      <c r="G331" s="211"/>
      <c r="H331" s="211"/>
      <c r="I331" s="282"/>
      <c r="J331" s="283">
        <v>279.94</v>
      </c>
      <c r="K331" s="213"/>
      <c r="L331" s="86"/>
    </row>
    <row r="332" spans="1:12" s="60" customFormat="1" outlineLevel="2" x14ac:dyDescent="0.25">
      <c r="A332" s="210"/>
      <c r="B332" s="299"/>
      <c r="C332" s="211"/>
      <c r="D332" s="211"/>
      <c r="E332" s="211"/>
      <c r="F332" s="211"/>
      <c r="G332" s="211"/>
      <c r="H332" s="215"/>
      <c r="I332" s="212"/>
      <c r="J332" s="286"/>
      <c r="K332" s="213"/>
      <c r="L332" s="86"/>
    </row>
    <row r="333" spans="1:12" s="60" customFormat="1" ht="16.5" outlineLevel="2" x14ac:dyDescent="0.25">
      <c r="A333" s="119"/>
      <c r="B333" s="445" t="s">
        <v>65</v>
      </c>
      <c r="C333" s="446"/>
      <c r="D333" s="446"/>
      <c r="E333" s="446"/>
      <c r="F333" s="446"/>
      <c r="G333" s="446"/>
      <c r="H333" s="446"/>
      <c r="I333" s="446"/>
      <c r="J333" s="447"/>
      <c r="K333" s="213">
        <f>K269</f>
        <v>13343.899999999998</v>
      </c>
      <c r="L333" s="86"/>
    </row>
    <row r="334" spans="1:12" s="60" customFormat="1" ht="16.5" outlineLevel="2" x14ac:dyDescent="0.25">
      <c r="A334" s="119"/>
      <c r="B334" s="445" t="s">
        <v>348</v>
      </c>
      <c r="C334" s="446"/>
      <c r="D334" s="446"/>
      <c r="E334" s="446"/>
      <c r="F334" s="446"/>
      <c r="G334" s="446"/>
      <c r="H334" s="446"/>
      <c r="I334" s="446"/>
      <c r="J334" s="447"/>
      <c r="K334" s="213">
        <f>ADITIVO!H59</f>
        <v>14892</v>
      </c>
      <c r="L334" s="86"/>
    </row>
    <row r="335" spans="1:12" s="285" customFormat="1" ht="16.5" x14ac:dyDescent="0.25">
      <c r="A335" s="284"/>
      <c r="B335" s="442" t="s">
        <v>66</v>
      </c>
      <c r="C335" s="443"/>
      <c r="D335" s="443"/>
      <c r="E335" s="443"/>
      <c r="F335" s="443"/>
      <c r="G335" s="443"/>
      <c r="H335" s="443"/>
      <c r="I335" s="443"/>
      <c r="J335" s="444"/>
      <c r="K335" s="298">
        <f>K333-K334</f>
        <v>-1548.1000000000022</v>
      </c>
      <c r="L335" s="285">
        <v>1548.1</v>
      </c>
    </row>
    <row r="336" spans="1:12" s="60" customFormat="1" ht="59.25" customHeight="1" outlineLevel="1" x14ac:dyDescent="0.25">
      <c r="A336" s="287" t="str">
        <f>ADITIVO!A60</f>
        <v>7.5</v>
      </c>
      <c r="B336" s="246" t="str">
        <f>ADITIVO!D60</f>
        <v>EXECUÇÃO DE PASSEIO (CALÇADA) OU PISO DE CONCRETO COM CONCRETO MOLDADO IN LOCO, FEITO EM OBRA, ACABAMENTO CONVENCIONAL, ESPESSURA 6 CM, ARMADO. AF_07/2016</v>
      </c>
      <c r="C336" s="247" t="str">
        <f>ADITIVO!E60</f>
        <v xml:space="preserve"> M2 </v>
      </c>
      <c r="D336" s="247"/>
      <c r="E336" s="248"/>
      <c r="F336" s="248"/>
      <c r="G336" s="248"/>
      <c r="H336" s="248"/>
      <c r="I336" s="248"/>
      <c r="J336" s="248"/>
      <c r="K336" s="288">
        <f>SUM(J340)</f>
        <v>13343.899999999998</v>
      </c>
      <c r="L336" s="86" t="s">
        <v>67</v>
      </c>
    </row>
    <row r="337" spans="1:12" s="60" customFormat="1" outlineLevel="1" x14ac:dyDescent="0.25">
      <c r="A337" s="278"/>
      <c r="B337" s="279" t="s">
        <v>347</v>
      </c>
      <c r="C337" s="280"/>
      <c r="D337" s="280"/>
      <c r="E337" s="249"/>
      <c r="F337" s="249"/>
      <c r="G337" s="249"/>
      <c r="H337" s="249"/>
      <c r="I337" s="249"/>
      <c r="J337" s="249"/>
      <c r="K337" s="281"/>
      <c r="L337" s="86"/>
    </row>
    <row r="338" spans="1:12" s="60" customFormat="1" outlineLevel="2" x14ac:dyDescent="0.25">
      <c r="A338" s="210"/>
      <c r="B338" s="214"/>
      <c r="C338" s="211"/>
      <c r="D338" s="211"/>
      <c r="E338" s="211"/>
      <c r="F338" s="211"/>
      <c r="G338" s="211"/>
      <c r="H338" s="215"/>
      <c r="I338" s="212"/>
      <c r="J338" s="286">
        <f>ADITIVO!H60</f>
        <v>14892</v>
      </c>
      <c r="K338" s="213"/>
      <c r="L338" s="86"/>
    </row>
    <row r="339" spans="1:12" s="60" customFormat="1" outlineLevel="2" x14ac:dyDescent="0.25">
      <c r="A339" s="210"/>
      <c r="B339" s="279" t="s">
        <v>351</v>
      </c>
      <c r="C339" s="211"/>
      <c r="D339" s="295"/>
      <c r="E339" s="211"/>
      <c r="F339" s="211"/>
      <c r="G339" s="211"/>
      <c r="H339" s="215"/>
      <c r="I339" s="212"/>
      <c r="J339" s="286"/>
      <c r="K339" s="213"/>
      <c r="L339" s="86"/>
    </row>
    <row r="340" spans="1:12" s="60" customFormat="1" outlineLevel="2" x14ac:dyDescent="0.25">
      <c r="A340" s="210"/>
      <c r="B340" s="214" t="s">
        <v>278</v>
      </c>
      <c r="C340" s="295"/>
      <c r="D340" s="295"/>
      <c r="E340" s="295"/>
      <c r="F340" s="211"/>
      <c r="G340" s="211"/>
      <c r="H340" s="215"/>
      <c r="I340" s="212"/>
      <c r="J340" s="286">
        <f>K333</f>
        <v>13343.899999999998</v>
      </c>
      <c r="K340" s="213"/>
      <c r="L340" s="86"/>
    </row>
    <row r="341" spans="1:12" s="60" customFormat="1" outlineLevel="2" x14ac:dyDescent="0.25">
      <c r="A341" s="210"/>
      <c r="B341" s="113"/>
      <c r="C341" s="211"/>
      <c r="D341" s="211"/>
      <c r="E341" s="211"/>
      <c r="F341" s="211"/>
      <c r="G341" s="211"/>
      <c r="H341" s="215"/>
      <c r="I341" s="212"/>
      <c r="J341" s="286"/>
      <c r="K341" s="213"/>
      <c r="L341" s="86"/>
    </row>
    <row r="342" spans="1:12" s="60" customFormat="1" ht="16.5" outlineLevel="2" x14ac:dyDescent="0.25">
      <c r="A342" s="119"/>
      <c r="B342" s="445" t="s">
        <v>65</v>
      </c>
      <c r="C342" s="446"/>
      <c r="D342" s="446"/>
      <c r="E342" s="446"/>
      <c r="F342" s="446"/>
      <c r="G342" s="446"/>
      <c r="H342" s="446"/>
      <c r="I342" s="446"/>
      <c r="J342" s="447"/>
      <c r="K342" s="213">
        <f>K336</f>
        <v>13343.899999999998</v>
      </c>
      <c r="L342" s="86"/>
    </row>
    <row r="343" spans="1:12" s="60" customFormat="1" ht="16.5" outlineLevel="2" x14ac:dyDescent="0.25">
      <c r="A343" s="119"/>
      <c r="B343" s="445" t="s">
        <v>348</v>
      </c>
      <c r="C343" s="446"/>
      <c r="D343" s="446"/>
      <c r="E343" s="446"/>
      <c r="F343" s="446"/>
      <c r="G343" s="446"/>
      <c r="H343" s="446"/>
      <c r="I343" s="446"/>
      <c r="J343" s="447"/>
      <c r="K343" s="213">
        <f>ADITIVO!H60</f>
        <v>14892</v>
      </c>
      <c r="L343" s="86"/>
    </row>
    <row r="344" spans="1:12" s="285" customFormat="1" ht="16.5" x14ac:dyDescent="0.25">
      <c r="A344" s="284"/>
      <c r="B344" s="442" t="s">
        <v>66</v>
      </c>
      <c r="C344" s="443"/>
      <c r="D344" s="443"/>
      <c r="E344" s="443"/>
      <c r="F344" s="443"/>
      <c r="G344" s="443"/>
      <c r="H344" s="443"/>
      <c r="I344" s="443"/>
      <c r="J344" s="444"/>
      <c r="K344" s="298">
        <f>K342-K343</f>
        <v>-1548.1000000000022</v>
      </c>
      <c r="L344" s="285">
        <v>1548.1</v>
      </c>
    </row>
    <row r="345" spans="1:12" s="60" customFormat="1" outlineLevel="1" x14ac:dyDescent="0.25">
      <c r="A345" s="287" t="str">
        <f>ADITIVO!A61</f>
        <v>7.6</v>
      </c>
      <c r="B345" s="246" t="str">
        <f>ADITIVO!D61</f>
        <v>CAIACAO EM MEIO FIO</v>
      </c>
      <c r="C345" s="247" t="str">
        <f>ADITIVO!E61</f>
        <v>M2</v>
      </c>
      <c r="D345" s="247"/>
      <c r="E345" s="248"/>
      <c r="F345" s="248"/>
      <c r="G345" s="248"/>
      <c r="H345" s="248"/>
      <c r="I345" s="248"/>
      <c r="J345" s="248"/>
      <c r="K345" s="288">
        <f>SUM(J378:J407)</f>
        <v>5542.3899999999985</v>
      </c>
      <c r="L345" s="86" t="s">
        <v>67</v>
      </c>
    </row>
    <row r="346" spans="1:12" s="60" customFormat="1" outlineLevel="2" x14ac:dyDescent="0.25">
      <c r="A346" s="210"/>
      <c r="B346" s="279" t="s">
        <v>347</v>
      </c>
      <c r="C346" s="211"/>
      <c r="D346" s="295"/>
      <c r="E346" s="211"/>
      <c r="F346" s="211"/>
      <c r="G346" s="211"/>
      <c r="H346" s="215"/>
      <c r="I346" s="212"/>
      <c r="J346" s="286"/>
      <c r="K346" s="213"/>
      <c r="L346" s="86"/>
    </row>
    <row r="347" spans="1:12" s="96" customFormat="1" outlineLevel="2" x14ac:dyDescent="0.25">
      <c r="A347" s="296"/>
      <c r="B347" s="214" t="s">
        <v>239</v>
      </c>
      <c r="C347" s="295"/>
      <c r="D347" s="211">
        <v>2</v>
      </c>
      <c r="E347" s="211">
        <v>150</v>
      </c>
      <c r="F347" s="211">
        <v>0.45</v>
      </c>
      <c r="G347" s="211"/>
      <c r="H347" s="211"/>
      <c r="I347" s="282"/>
      <c r="J347" s="286">
        <f>ROUND((E347*F347)*D347,2)</f>
        <v>135</v>
      </c>
      <c r="K347" s="297"/>
      <c r="L347" s="95"/>
    </row>
    <row r="348" spans="1:12" s="60" customFormat="1" outlineLevel="2" x14ac:dyDescent="0.25">
      <c r="A348" s="210"/>
      <c r="B348" s="221" t="s">
        <v>240</v>
      </c>
      <c r="C348" s="211"/>
      <c r="D348" s="211">
        <v>2</v>
      </c>
      <c r="E348" s="211">
        <v>280</v>
      </c>
      <c r="F348" s="211">
        <v>0.45</v>
      </c>
      <c r="G348" s="211"/>
      <c r="H348" s="211"/>
      <c r="I348" s="282"/>
      <c r="J348" s="286">
        <f t="shared" ref="J348:J376" si="10">ROUND((E348*F348)*D348,2)</f>
        <v>252</v>
      </c>
      <c r="K348" s="213"/>
      <c r="L348" s="86"/>
    </row>
    <row r="349" spans="1:12" s="96" customFormat="1" outlineLevel="2" x14ac:dyDescent="0.25">
      <c r="A349" s="296"/>
      <c r="B349" s="214" t="s">
        <v>241</v>
      </c>
      <c r="C349" s="295"/>
      <c r="D349" s="211">
        <v>2</v>
      </c>
      <c r="E349" s="211">
        <v>127</v>
      </c>
      <c r="F349" s="211">
        <v>0.45</v>
      </c>
      <c r="G349" s="211"/>
      <c r="H349" s="211"/>
      <c r="I349" s="282"/>
      <c r="J349" s="286">
        <f t="shared" si="10"/>
        <v>114.3</v>
      </c>
      <c r="K349" s="297"/>
      <c r="L349" s="95"/>
    </row>
    <row r="350" spans="1:12" s="60" customFormat="1" outlineLevel="2" x14ac:dyDescent="0.25">
      <c r="A350" s="210"/>
      <c r="B350" s="221" t="s">
        <v>242</v>
      </c>
      <c r="C350" s="211"/>
      <c r="D350" s="211">
        <v>2</v>
      </c>
      <c r="E350" s="211">
        <v>100</v>
      </c>
      <c r="F350" s="211">
        <v>0.45</v>
      </c>
      <c r="G350" s="211"/>
      <c r="H350" s="211"/>
      <c r="I350" s="282"/>
      <c r="J350" s="286">
        <f t="shared" si="10"/>
        <v>90</v>
      </c>
      <c r="K350" s="213"/>
      <c r="L350" s="86"/>
    </row>
    <row r="351" spans="1:12" s="96" customFormat="1" outlineLevel="2" x14ac:dyDescent="0.25">
      <c r="A351" s="296"/>
      <c r="B351" s="214" t="s">
        <v>243</v>
      </c>
      <c r="C351" s="295"/>
      <c r="D351" s="211">
        <v>2</v>
      </c>
      <c r="E351" s="211">
        <v>94</v>
      </c>
      <c r="F351" s="211">
        <v>0.45</v>
      </c>
      <c r="G351" s="211"/>
      <c r="H351" s="211"/>
      <c r="I351" s="282"/>
      <c r="J351" s="286">
        <f t="shared" si="10"/>
        <v>84.6</v>
      </c>
      <c r="K351" s="297"/>
      <c r="L351" s="95"/>
    </row>
    <row r="352" spans="1:12" s="60" customFormat="1" outlineLevel="2" x14ac:dyDescent="0.25">
      <c r="A352" s="210"/>
      <c r="B352" s="221" t="s">
        <v>244</v>
      </c>
      <c r="C352" s="211"/>
      <c r="D352" s="211">
        <v>2</v>
      </c>
      <c r="E352" s="211">
        <v>128</v>
      </c>
      <c r="F352" s="211">
        <v>0.45</v>
      </c>
      <c r="G352" s="211"/>
      <c r="H352" s="211"/>
      <c r="I352" s="282"/>
      <c r="J352" s="286">
        <f t="shared" si="10"/>
        <v>115.2</v>
      </c>
      <c r="K352" s="213"/>
      <c r="L352" s="86"/>
    </row>
    <row r="353" spans="1:12" s="96" customFormat="1" outlineLevel="2" x14ac:dyDescent="0.25">
      <c r="A353" s="296"/>
      <c r="B353" s="214" t="s">
        <v>245</v>
      </c>
      <c r="C353" s="295"/>
      <c r="D353" s="211">
        <v>2</v>
      </c>
      <c r="E353" s="211">
        <v>310</v>
      </c>
      <c r="F353" s="211">
        <v>0.45</v>
      </c>
      <c r="G353" s="211"/>
      <c r="H353" s="211"/>
      <c r="I353" s="282"/>
      <c r="J353" s="286">
        <f t="shared" si="10"/>
        <v>279</v>
      </c>
      <c r="K353" s="297"/>
      <c r="L353" s="95"/>
    </row>
    <row r="354" spans="1:12" s="60" customFormat="1" outlineLevel="2" x14ac:dyDescent="0.25">
      <c r="A354" s="210"/>
      <c r="B354" s="221" t="s">
        <v>246</v>
      </c>
      <c r="C354" s="211"/>
      <c r="D354" s="211">
        <v>2</v>
      </c>
      <c r="E354" s="211">
        <v>330</v>
      </c>
      <c r="F354" s="211">
        <v>0.45</v>
      </c>
      <c r="G354" s="211"/>
      <c r="H354" s="211"/>
      <c r="I354" s="282"/>
      <c r="J354" s="286">
        <f t="shared" si="10"/>
        <v>297</v>
      </c>
      <c r="K354" s="213"/>
      <c r="L354" s="86"/>
    </row>
    <row r="355" spans="1:12" s="96" customFormat="1" outlineLevel="2" x14ac:dyDescent="0.25">
      <c r="A355" s="296"/>
      <c r="B355" s="214" t="s">
        <v>247</v>
      </c>
      <c r="C355" s="295"/>
      <c r="D355" s="211">
        <v>2</v>
      </c>
      <c r="E355" s="211">
        <v>120</v>
      </c>
      <c r="F355" s="211">
        <v>0.45</v>
      </c>
      <c r="G355" s="211"/>
      <c r="H355" s="211"/>
      <c r="I355" s="282"/>
      <c r="J355" s="286">
        <f t="shared" si="10"/>
        <v>108</v>
      </c>
      <c r="K355" s="297"/>
      <c r="L355" s="95"/>
    </row>
    <row r="356" spans="1:12" s="60" customFormat="1" outlineLevel="2" x14ac:dyDescent="0.25">
      <c r="A356" s="210"/>
      <c r="B356" s="221" t="s">
        <v>248</v>
      </c>
      <c r="C356" s="211"/>
      <c r="D356" s="211">
        <v>2</v>
      </c>
      <c r="E356" s="211">
        <v>337</v>
      </c>
      <c r="F356" s="211">
        <v>0.45</v>
      </c>
      <c r="G356" s="211"/>
      <c r="H356" s="211"/>
      <c r="I356" s="282"/>
      <c r="J356" s="286">
        <f t="shared" si="10"/>
        <v>303.3</v>
      </c>
      <c r="K356" s="213"/>
      <c r="L356" s="86"/>
    </row>
    <row r="357" spans="1:12" s="96" customFormat="1" outlineLevel="2" x14ac:dyDescent="0.25">
      <c r="A357" s="296"/>
      <c r="B357" s="214" t="s">
        <v>249</v>
      </c>
      <c r="C357" s="295"/>
      <c r="D357" s="211">
        <v>2</v>
      </c>
      <c r="E357" s="211">
        <v>400</v>
      </c>
      <c r="F357" s="211">
        <v>0.45</v>
      </c>
      <c r="G357" s="211"/>
      <c r="H357" s="211"/>
      <c r="I357" s="282"/>
      <c r="J357" s="286">
        <f t="shared" si="10"/>
        <v>360</v>
      </c>
      <c r="K357" s="297"/>
      <c r="L357" s="95"/>
    </row>
    <row r="358" spans="1:12" s="60" customFormat="1" outlineLevel="2" x14ac:dyDescent="0.25">
      <c r="A358" s="210"/>
      <c r="B358" s="221" t="s">
        <v>250</v>
      </c>
      <c r="C358" s="211"/>
      <c r="D358" s="211">
        <v>2</v>
      </c>
      <c r="E358" s="211">
        <v>200</v>
      </c>
      <c r="F358" s="211">
        <v>0.45</v>
      </c>
      <c r="G358" s="211"/>
      <c r="H358" s="211"/>
      <c r="I358" s="282"/>
      <c r="J358" s="286">
        <f t="shared" si="10"/>
        <v>180</v>
      </c>
      <c r="K358" s="213"/>
      <c r="L358" s="86"/>
    </row>
    <row r="359" spans="1:12" s="96" customFormat="1" outlineLevel="2" x14ac:dyDescent="0.25">
      <c r="A359" s="296"/>
      <c r="B359" s="214" t="s">
        <v>251</v>
      </c>
      <c r="C359" s="295"/>
      <c r="D359" s="211">
        <v>2</v>
      </c>
      <c r="E359" s="211">
        <v>230</v>
      </c>
      <c r="F359" s="211">
        <v>0.45</v>
      </c>
      <c r="G359" s="211"/>
      <c r="H359" s="211"/>
      <c r="I359" s="282"/>
      <c r="J359" s="286">
        <f t="shared" si="10"/>
        <v>207</v>
      </c>
      <c r="K359" s="297"/>
      <c r="L359" s="95"/>
    </row>
    <row r="360" spans="1:12" s="60" customFormat="1" outlineLevel="2" x14ac:dyDescent="0.25">
      <c r="A360" s="210"/>
      <c r="B360" s="221" t="s">
        <v>252</v>
      </c>
      <c r="C360" s="211"/>
      <c r="D360" s="211">
        <v>2</v>
      </c>
      <c r="E360" s="211">
        <v>190</v>
      </c>
      <c r="F360" s="211">
        <v>0.45</v>
      </c>
      <c r="G360" s="211"/>
      <c r="H360" s="211"/>
      <c r="I360" s="282"/>
      <c r="J360" s="286">
        <f t="shared" si="10"/>
        <v>171</v>
      </c>
      <c r="K360" s="213"/>
      <c r="L360" s="86"/>
    </row>
    <row r="361" spans="1:12" s="96" customFormat="1" outlineLevel="2" x14ac:dyDescent="0.25">
      <c r="A361" s="296"/>
      <c r="B361" s="214" t="s">
        <v>253</v>
      </c>
      <c r="C361" s="295"/>
      <c r="D361" s="211">
        <v>2</v>
      </c>
      <c r="E361" s="211">
        <v>200</v>
      </c>
      <c r="F361" s="211">
        <v>0.45</v>
      </c>
      <c r="G361" s="211"/>
      <c r="H361" s="211"/>
      <c r="I361" s="282"/>
      <c r="J361" s="286">
        <f t="shared" si="10"/>
        <v>180</v>
      </c>
      <c r="K361" s="297"/>
      <c r="L361" s="95"/>
    </row>
    <row r="362" spans="1:12" s="60" customFormat="1" outlineLevel="2" x14ac:dyDescent="0.25">
      <c r="A362" s="210"/>
      <c r="B362" s="221" t="s">
        <v>254</v>
      </c>
      <c r="C362" s="211"/>
      <c r="D362" s="211">
        <v>2</v>
      </c>
      <c r="E362" s="211">
        <v>70</v>
      </c>
      <c r="F362" s="211">
        <v>0.45</v>
      </c>
      <c r="G362" s="211"/>
      <c r="H362" s="211"/>
      <c r="I362" s="282"/>
      <c r="J362" s="286">
        <f t="shared" si="10"/>
        <v>63</v>
      </c>
      <c r="K362" s="213"/>
      <c r="L362" s="86"/>
    </row>
    <row r="363" spans="1:12" s="96" customFormat="1" outlineLevel="2" x14ac:dyDescent="0.25">
      <c r="A363" s="296"/>
      <c r="B363" s="214" t="s">
        <v>255</v>
      </c>
      <c r="C363" s="295"/>
      <c r="D363" s="211">
        <v>2</v>
      </c>
      <c r="E363" s="211">
        <v>110</v>
      </c>
      <c r="F363" s="211">
        <v>0.45</v>
      </c>
      <c r="G363" s="211"/>
      <c r="H363" s="211"/>
      <c r="I363" s="282"/>
      <c r="J363" s="286">
        <f t="shared" si="10"/>
        <v>99</v>
      </c>
      <c r="K363" s="297"/>
      <c r="L363" s="95"/>
    </row>
    <row r="364" spans="1:12" s="60" customFormat="1" outlineLevel="2" x14ac:dyDescent="0.25">
      <c r="A364" s="210"/>
      <c r="B364" s="221" t="s">
        <v>256</v>
      </c>
      <c r="C364" s="211"/>
      <c r="D364" s="211">
        <v>2</v>
      </c>
      <c r="E364" s="211">
        <v>404</v>
      </c>
      <c r="F364" s="211">
        <v>0.45</v>
      </c>
      <c r="G364" s="211"/>
      <c r="H364" s="211"/>
      <c r="I364" s="282"/>
      <c r="J364" s="286">
        <f t="shared" si="10"/>
        <v>363.6</v>
      </c>
      <c r="K364" s="213"/>
      <c r="L364" s="86"/>
    </row>
    <row r="365" spans="1:12" s="96" customFormat="1" outlineLevel="2" x14ac:dyDescent="0.25">
      <c r="A365" s="296"/>
      <c r="B365" s="214" t="s">
        <v>257</v>
      </c>
      <c r="C365" s="295"/>
      <c r="D365" s="211">
        <v>2</v>
      </c>
      <c r="E365" s="211">
        <v>440</v>
      </c>
      <c r="F365" s="211">
        <v>0.45</v>
      </c>
      <c r="G365" s="211"/>
      <c r="H365" s="211"/>
      <c r="I365" s="282"/>
      <c r="J365" s="286">
        <f t="shared" si="10"/>
        <v>396</v>
      </c>
      <c r="K365" s="297"/>
      <c r="L365" s="95"/>
    </row>
    <row r="366" spans="1:12" s="60" customFormat="1" outlineLevel="2" x14ac:dyDescent="0.25">
      <c r="A366" s="210"/>
      <c r="B366" s="221" t="s">
        <v>258</v>
      </c>
      <c r="C366" s="211"/>
      <c r="D366" s="211">
        <v>2</v>
      </c>
      <c r="E366" s="211">
        <v>320</v>
      </c>
      <c r="F366" s="211">
        <v>0.45</v>
      </c>
      <c r="G366" s="211"/>
      <c r="H366" s="211"/>
      <c r="I366" s="282"/>
      <c r="J366" s="286">
        <f t="shared" si="10"/>
        <v>288</v>
      </c>
      <c r="K366" s="213"/>
      <c r="L366" s="86"/>
    </row>
    <row r="367" spans="1:12" s="96" customFormat="1" outlineLevel="2" x14ac:dyDescent="0.25">
      <c r="A367" s="296"/>
      <c r="B367" s="214" t="s">
        <v>259</v>
      </c>
      <c r="C367" s="295"/>
      <c r="D367" s="211">
        <v>2</v>
      </c>
      <c r="E367" s="211">
        <v>260</v>
      </c>
      <c r="F367" s="211">
        <v>0.45</v>
      </c>
      <c r="G367" s="211"/>
      <c r="H367" s="211"/>
      <c r="I367" s="282"/>
      <c r="J367" s="286">
        <f t="shared" si="10"/>
        <v>234</v>
      </c>
      <c r="K367" s="297"/>
      <c r="L367" s="95"/>
    </row>
    <row r="368" spans="1:12" s="60" customFormat="1" outlineLevel="2" x14ac:dyDescent="0.25">
      <c r="A368" s="210"/>
      <c r="B368" s="221" t="s">
        <v>260</v>
      </c>
      <c r="C368" s="211"/>
      <c r="D368" s="211">
        <v>2</v>
      </c>
      <c r="E368" s="211">
        <v>220</v>
      </c>
      <c r="F368" s="211">
        <v>0.45</v>
      </c>
      <c r="G368" s="211"/>
      <c r="H368" s="211"/>
      <c r="I368" s="282"/>
      <c r="J368" s="286">
        <f t="shared" si="10"/>
        <v>198</v>
      </c>
      <c r="K368" s="213"/>
      <c r="L368" s="86"/>
    </row>
    <row r="369" spans="1:12" s="96" customFormat="1" outlineLevel="2" x14ac:dyDescent="0.25">
      <c r="A369" s="296"/>
      <c r="B369" s="214" t="s">
        <v>261</v>
      </c>
      <c r="C369" s="295"/>
      <c r="D369" s="211">
        <v>2</v>
      </c>
      <c r="E369" s="211">
        <v>160</v>
      </c>
      <c r="F369" s="211">
        <v>0.45</v>
      </c>
      <c r="G369" s="211"/>
      <c r="H369" s="211"/>
      <c r="I369" s="282"/>
      <c r="J369" s="286">
        <f t="shared" si="10"/>
        <v>144</v>
      </c>
      <c r="K369" s="297"/>
      <c r="L369" s="95"/>
    </row>
    <row r="370" spans="1:12" s="60" customFormat="1" outlineLevel="2" x14ac:dyDescent="0.25">
      <c r="A370" s="210"/>
      <c r="B370" s="221" t="s">
        <v>262</v>
      </c>
      <c r="C370" s="211"/>
      <c r="D370" s="211">
        <v>2</v>
      </c>
      <c r="E370" s="211">
        <v>270</v>
      </c>
      <c r="F370" s="211">
        <v>0.45</v>
      </c>
      <c r="G370" s="211"/>
      <c r="H370" s="211"/>
      <c r="I370" s="282"/>
      <c r="J370" s="286">
        <f t="shared" si="10"/>
        <v>243</v>
      </c>
      <c r="K370" s="213"/>
      <c r="L370" s="86"/>
    </row>
    <row r="371" spans="1:12" s="96" customFormat="1" outlineLevel="2" x14ac:dyDescent="0.25">
      <c r="A371" s="296"/>
      <c r="B371" s="214" t="s">
        <v>263</v>
      </c>
      <c r="C371" s="295"/>
      <c r="D371" s="211">
        <v>2</v>
      </c>
      <c r="E371" s="211">
        <v>125</v>
      </c>
      <c r="F371" s="211">
        <v>0.45</v>
      </c>
      <c r="G371" s="211"/>
      <c r="H371" s="211"/>
      <c r="I371" s="282"/>
      <c r="J371" s="286">
        <f t="shared" si="10"/>
        <v>112.5</v>
      </c>
      <c r="K371" s="297"/>
      <c r="L371" s="95"/>
    </row>
    <row r="372" spans="1:12" s="60" customFormat="1" outlineLevel="2" x14ac:dyDescent="0.25">
      <c r="A372" s="210"/>
      <c r="B372" s="221" t="s">
        <v>264</v>
      </c>
      <c r="C372" s="211"/>
      <c r="D372" s="211">
        <v>2</v>
      </c>
      <c r="E372" s="211">
        <v>70</v>
      </c>
      <c r="F372" s="211">
        <v>0.45</v>
      </c>
      <c r="G372" s="211"/>
      <c r="H372" s="211"/>
      <c r="I372" s="282"/>
      <c r="J372" s="286">
        <f t="shared" si="10"/>
        <v>63</v>
      </c>
      <c r="K372" s="213"/>
      <c r="L372" s="86"/>
    </row>
    <row r="373" spans="1:12" s="96" customFormat="1" outlineLevel="2" x14ac:dyDescent="0.25">
      <c r="A373" s="296"/>
      <c r="B373" s="214" t="s">
        <v>265</v>
      </c>
      <c r="C373" s="295"/>
      <c r="D373" s="211">
        <v>2</v>
      </c>
      <c r="E373" s="211">
        <v>115</v>
      </c>
      <c r="F373" s="211">
        <v>0.45</v>
      </c>
      <c r="G373" s="211"/>
      <c r="H373" s="211"/>
      <c r="I373" s="282"/>
      <c r="J373" s="286">
        <f t="shared" si="10"/>
        <v>103.5</v>
      </c>
      <c r="K373" s="297"/>
      <c r="L373" s="95"/>
    </row>
    <row r="374" spans="1:12" s="60" customFormat="1" outlineLevel="2" x14ac:dyDescent="0.25">
      <c r="A374" s="210"/>
      <c r="B374" s="221" t="s">
        <v>266</v>
      </c>
      <c r="C374" s="211"/>
      <c r="D374" s="211">
        <v>2</v>
      </c>
      <c r="E374" s="211">
        <v>75</v>
      </c>
      <c r="F374" s="211">
        <v>0.45</v>
      </c>
      <c r="G374" s="211"/>
      <c r="H374" s="211"/>
      <c r="I374" s="282"/>
      <c r="J374" s="286">
        <f t="shared" si="10"/>
        <v>67.5</v>
      </c>
      <c r="K374" s="213"/>
      <c r="L374" s="86"/>
    </row>
    <row r="375" spans="1:12" s="96" customFormat="1" outlineLevel="2" x14ac:dyDescent="0.25">
      <c r="A375" s="296"/>
      <c r="B375" s="214" t="s">
        <v>267</v>
      </c>
      <c r="C375" s="295"/>
      <c r="D375" s="211">
        <v>2</v>
      </c>
      <c r="E375" s="211">
        <v>270</v>
      </c>
      <c r="F375" s="211">
        <v>0.45</v>
      </c>
      <c r="G375" s="211"/>
      <c r="H375" s="211"/>
      <c r="I375" s="282"/>
      <c r="J375" s="286">
        <f t="shared" si="10"/>
        <v>243</v>
      </c>
      <c r="K375" s="297"/>
      <c r="L375" s="95"/>
    </row>
    <row r="376" spans="1:12" s="60" customFormat="1" outlineLevel="2" x14ac:dyDescent="0.25">
      <c r="A376" s="210"/>
      <c r="B376" s="221" t="s">
        <v>268</v>
      </c>
      <c r="C376" s="211"/>
      <c r="D376" s="211">
        <v>2</v>
      </c>
      <c r="E376" s="211">
        <v>100</v>
      </c>
      <c r="F376" s="211">
        <v>0.45</v>
      </c>
      <c r="G376" s="211"/>
      <c r="H376" s="211"/>
      <c r="I376" s="282"/>
      <c r="J376" s="286">
        <f t="shared" si="10"/>
        <v>90</v>
      </c>
      <c r="K376" s="213"/>
      <c r="L376" s="86"/>
    </row>
    <row r="377" spans="1:12" s="60" customFormat="1" outlineLevel="2" x14ac:dyDescent="0.25">
      <c r="A377" s="210"/>
      <c r="B377" s="279" t="s">
        <v>351</v>
      </c>
      <c r="C377" s="211"/>
      <c r="D377" s="295"/>
      <c r="E377" s="211"/>
      <c r="F377" s="211"/>
      <c r="G377" s="211"/>
      <c r="H377" s="215"/>
      <c r="I377" s="212"/>
      <c r="J377" s="286"/>
      <c r="K377" s="213"/>
      <c r="L377" s="86"/>
    </row>
    <row r="378" spans="1:12" s="96" customFormat="1" outlineLevel="2" x14ac:dyDescent="0.25">
      <c r="A378" s="296"/>
      <c r="B378" s="214" t="s">
        <v>239</v>
      </c>
      <c r="C378" s="295"/>
      <c r="D378" s="211">
        <v>2</v>
      </c>
      <c r="E378" s="211">
        <v>150</v>
      </c>
      <c r="F378" s="211">
        <v>0.45</v>
      </c>
      <c r="G378" s="211"/>
      <c r="H378" s="211"/>
      <c r="I378" s="282"/>
      <c r="J378" s="286">
        <f>ROUND((E378*F378)*D378,2)</f>
        <v>135</v>
      </c>
      <c r="K378" s="297"/>
      <c r="L378" s="95"/>
    </row>
    <row r="379" spans="1:12" s="60" customFormat="1" outlineLevel="2" x14ac:dyDescent="0.25">
      <c r="A379" s="210"/>
      <c r="B379" s="221" t="s">
        <v>240</v>
      </c>
      <c r="C379" s="211"/>
      <c r="D379" s="211">
        <v>2</v>
      </c>
      <c r="E379" s="211">
        <v>280</v>
      </c>
      <c r="F379" s="211">
        <v>0.45</v>
      </c>
      <c r="G379" s="211"/>
      <c r="H379" s="211"/>
      <c r="I379" s="282"/>
      <c r="J379" s="286">
        <f t="shared" ref="J379:J407" si="11">ROUND((E379*F379)*D379,2)</f>
        <v>252</v>
      </c>
      <c r="K379" s="213"/>
      <c r="L379" s="86"/>
    </row>
    <row r="380" spans="1:12" s="96" customFormat="1" outlineLevel="2" x14ac:dyDescent="0.25">
      <c r="A380" s="296"/>
      <c r="B380" s="214" t="s">
        <v>241</v>
      </c>
      <c r="C380" s="295"/>
      <c r="D380" s="211">
        <v>2</v>
      </c>
      <c r="E380" s="211">
        <v>127</v>
      </c>
      <c r="F380" s="211">
        <v>0.45</v>
      </c>
      <c r="G380" s="211"/>
      <c r="H380" s="211"/>
      <c r="I380" s="282"/>
      <c r="J380" s="286">
        <f t="shared" si="11"/>
        <v>114.3</v>
      </c>
      <c r="K380" s="297"/>
      <c r="L380" s="95"/>
    </row>
    <row r="381" spans="1:12" s="60" customFormat="1" outlineLevel="2" x14ac:dyDescent="0.25">
      <c r="A381" s="210"/>
      <c r="B381" s="221" t="s">
        <v>242</v>
      </c>
      <c r="C381" s="211"/>
      <c r="D381" s="211">
        <v>2</v>
      </c>
      <c r="E381" s="211">
        <v>100</v>
      </c>
      <c r="F381" s="211">
        <v>0.45</v>
      </c>
      <c r="G381" s="211"/>
      <c r="H381" s="211"/>
      <c r="I381" s="282"/>
      <c r="J381" s="286">
        <f t="shared" si="11"/>
        <v>90</v>
      </c>
      <c r="K381" s="213"/>
      <c r="L381" s="86"/>
    </row>
    <row r="382" spans="1:12" s="96" customFormat="1" outlineLevel="2" x14ac:dyDescent="0.25">
      <c r="A382" s="296"/>
      <c r="B382" s="214" t="s">
        <v>243</v>
      </c>
      <c r="C382" s="295"/>
      <c r="D382" s="211">
        <v>2</v>
      </c>
      <c r="E382" s="211">
        <v>94</v>
      </c>
      <c r="F382" s="211">
        <v>0.45</v>
      </c>
      <c r="G382" s="211"/>
      <c r="H382" s="211"/>
      <c r="I382" s="282"/>
      <c r="J382" s="286">
        <f t="shared" si="11"/>
        <v>84.6</v>
      </c>
      <c r="K382" s="297"/>
      <c r="L382" s="95"/>
    </row>
    <row r="383" spans="1:12" s="60" customFormat="1" outlineLevel="2" x14ac:dyDescent="0.25">
      <c r="A383" s="210"/>
      <c r="B383" s="221" t="s">
        <v>244</v>
      </c>
      <c r="C383" s="211"/>
      <c r="D383" s="211">
        <v>2</v>
      </c>
      <c r="E383" s="211">
        <v>128</v>
      </c>
      <c r="F383" s="211">
        <v>0.45</v>
      </c>
      <c r="G383" s="211"/>
      <c r="H383" s="211"/>
      <c r="I383" s="282"/>
      <c r="J383" s="286">
        <f t="shared" si="11"/>
        <v>115.2</v>
      </c>
      <c r="K383" s="213"/>
      <c r="L383" s="86"/>
    </row>
    <row r="384" spans="1:12" s="96" customFormat="1" outlineLevel="2" x14ac:dyDescent="0.25">
      <c r="A384" s="296"/>
      <c r="B384" s="214" t="s">
        <v>245</v>
      </c>
      <c r="C384" s="295"/>
      <c r="D384" s="211">
        <v>2</v>
      </c>
      <c r="E384" s="211">
        <v>310</v>
      </c>
      <c r="F384" s="211">
        <v>0.45</v>
      </c>
      <c r="G384" s="211"/>
      <c r="H384" s="211"/>
      <c r="I384" s="282"/>
      <c r="J384" s="286">
        <f t="shared" si="11"/>
        <v>279</v>
      </c>
      <c r="K384" s="297"/>
      <c r="L384" s="95"/>
    </row>
    <row r="385" spans="1:12" s="60" customFormat="1" outlineLevel="2" x14ac:dyDescent="0.25">
      <c r="A385" s="210"/>
      <c r="B385" s="221" t="s">
        <v>246</v>
      </c>
      <c r="C385" s="211"/>
      <c r="D385" s="211">
        <v>2</v>
      </c>
      <c r="E385" s="211">
        <v>330</v>
      </c>
      <c r="F385" s="211">
        <v>0.45</v>
      </c>
      <c r="G385" s="211"/>
      <c r="H385" s="211"/>
      <c r="I385" s="282"/>
      <c r="J385" s="286">
        <f t="shared" si="11"/>
        <v>297</v>
      </c>
      <c r="K385" s="213"/>
      <c r="L385" s="86"/>
    </row>
    <row r="386" spans="1:12" s="96" customFormat="1" outlineLevel="2" x14ac:dyDescent="0.25">
      <c r="A386" s="296"/>
      <c r="B386" s="214" t="s">
        <v>247</v>
      </c>
      <c r="C386" s="295"/>
      <c r="D386" s="211">
        <v>2</v>
      </c>
      <c r="E386" s="211">
        <v>120</v>
      </c>
      <c r="F386" s="211">
        <v>0.45</v>
      </c>
      <c r="G386" s="211"/>
      <c r="H386" s="211"/>
      <c r="I386" s="282"/>
      <c r="J386" s="286">
        <f t="shared" si="11"/>
        <v>108</v>
      </c>
      <c r="K386" s="297"/>
      <c r="L386" s="95"/>
    </row>
    <row r="387" spans="1:12" s="60" customFormat="1" outlineLevel="2" x14ac:dyDescent="0.25">
      <c r="A387" s="210"/>
      <c r="B387" s="221" t="s">
        <v>248</v>
      </c>
      <c r="C387" s="211"/>
      <c r="D387" s="211">
        <v>2</v>
      </c>
      <c r="E387" s="211">
        <v>337</v>
      </c>
      <c r="F387" s="211">
        <v>0.45</v>
      </c>
      <c r="G387" s="211"/>
      <c r="H387" s="211"/>
      <c r="I387" s="282"/>
      <c r="J387" s="286">
        <f t="shared" si="11"/>
        <v>303.3</v>
      </c>
      <c r="K387" s="213"/>
      <c r="L387" s="86"/>
    </row>
    <row r="388" spans="1:12" s="96" customFormat="1" outlineLevel="2" x14ac:dyDescent="0.25">
      <c r="A388" s="296"/>
      <c r="B388" s="214" t="s">
        <v>249</v>
      </c>
      <c r="C388" s="295"/>
      <c r="D388" s="211">
        <v>2</v>
      </c>
      <c r="E388" s="211">
        <v>400</v>
      </c>
      <c r="F388" s="211">
        <v>0.45</v>
      </c>
      <c r="G388" s="211"/>
      <c r="H388" s="211"/>
      <c r="I388" s="282"/>
      <c r="J388" s="286">
        <f t="shared" si="11"/>
        <v>360</v>
      </c>
      <c r="K388" s="297"/>
      <c r="L388" s="95"/>
    </row>
    <row r="389" spans="1:12" s="60" customFormat="1" outlineLevel="2" x14ac:dyDescent="0.25">
      <c r="A389" s="210"/>
      <c r="B389" s="221" t="s">
        <v>250</v>
      </c>
      <c r="C389" s="211"/>
      <c r="D389" s="211">
        <v>2</v>
      </c>
      <c r="E389" s="211">
        <v>200</v>
      </c>
      <c r="F389" s="211">
        <v>0.45</v>
      </c>
      <c r="G389" s="211"/>
      <c r="H389" s="211"/>
      <c r="I389" s="282"/>
      <c r="J389" s="286">
        <f t="shared" si="11"/>
        <v>180</v>
      </c>
      <c r="K389" s="213"/>
      <c r="L389" s="86"/>
    </row>
    <row r="390" spans="1:12" s="96" customFormat="1" outlineLevel="2" x14ac:dyDescent="0.25">
      <c r="A390" s="296"/>
      <c r="B390" s="214" t="s">
        <v>251</v>
      </c>
      <c r="C390" s="295"/>
      <c r="D390" s="211">
        <v>2</v>
      </c>
      <c r="E390" s="211">
        <v>203</v>
      </c>
      <c r="F390" s="211">
        <v>0.45</v>
      </c>
      <c r="G390" s="211"/>
      <c r="H390" s="211"/>
      <c r="I390" s="282"/>
      <c r="J390" s="286">
        <f t="shared" si="11"/>
        <v>182.7</v>
      </c>
      <c r="K390" s="297"/>
      <c r="L390" s="95"/>
    </row>
    <row r="391" spans="1:12" s="60" customFormat="1" outlineLevel="2" x14ac:dyDescent="0.25">
      <c r="A391" s="210"/>
      <c r="B391" s="221" t="s">
        <v>252</v>
      </c>
      <c r="C391" s="211"/>
      <c r="D391" s="211">
        <v>2</v>
      </c>
      <c r="E391" s="211">
        <v>190</v>
      </c>
      <c r="F391" s="211">
        <v>0.45</v>
      </c>
      <c r="G391" s="211"/>
      <c r="H391" s="211"/>
      <c r="I391" s="282"/>
      <c r="J391" s="286">
        <f t="shared" si="11"/>
        <v>171</v>
      </c>
      <c r="K391" s="213"/>
      <c r="L391" s="86"/>
    </row>
    <row r="392" spans="1:12" s="96" customFormat="1" outlineLevel="2" x14ac:dyDescent="0.25">
      <c r="A392" s="296"/>
      <c r="B392" s="214" t="s">
        <v>253</v>
      </c>
      <c r="C392" s="295"/>
      <c r="D392" s="211">
        <v>2</v>
      </c>
      <c r="E392" s="211">
        <v>200</v>
      </c>
      <c r="F392" s="211">
        <v>0.45</v>
      </c>
      <c r="G392" s="211"/>
      <c r="H392" s="211"/>
      <c r="I392" s="282"/>
      <c r="J392" s="286">
        <f t="shared" si="11"/>
        <v>180</v>
      </c>
      <c r="K392" s="297"/>
      <c r="L392" s="95"/>
    </row>
    <row r="393" spans="1:12" s="60" customFormat="1" outlineLevel="2" x14ac:dyDescent="0.25">
      <c r="A393" s="210"/>
      <c r="B393" s="221" t="s">
        <v>254</v>
      </c>
      <c r="C393" s="211"/>
      <c r="D393" s="211">
        <v>2</v>
      </c>
      <c r="E393" s="211">
        <v>70</v>
      </c>
      <c r="F393" s="211">
        <v>0.45</v>
      </c>
      <c r="G393" s="211"/>
      <c r="H393" s="211"/>
      <c r="I393" s="282"/>
      <c r="J393" s="286">
        <f t="shared" si="11"/>
        <v>63</v>
      </c>
      <c r="K393" s="213"/>
      <c r="L393" s="86"/>
    </row>
    <row r="394" spans="1:12" s="96" customFormat="1" outlineLevel="2" x14ac:dyDescent="0.25">
      <c r="A394" s="296"/>
      <c r="B394" s="214" t="s">
        <v>255</v>
      </c>
      <c r="C394" s="295"/>
      <c r="D394" s="211">
        <v>2</v>
      </c>
      <c r="E394" s="211">
        <v>110</v>
      </c>
      <c r="F394" s="211">
        <v>0.45</v>
      </c>
      <c r="G394" s="211"/>
      <c r="H394" s="211"/>
      <c r="I394" s="282"/>
      <c r="J394" s="286">
        <f t="shared" si="11"/>
        <v>99</v>
      </c>
      <c r="K394" s="297"/>
      <c r="L394" s="95"/>
    </row>
    <row r="395" spans="1:12" s="60" customFormat="1" outlineLevel="2" x14ac:dyDescent="0.25">
      <c r="A395" s="210"/>
      <c r="B395" s="221" t="s">
        <v>256</v>
      </c>
      <c r="C395" s="211"/>
      <c r="D395" s="211">
        <v>2</v>
      </c>
      <c r="E395" s="211">
        <v>404</v>
      </c>
      <c r="F395" s="211">
        <v>0.45</v>
      </c>
      <c r="G395" s="211"/>
      <c r="H395" s="211"/>
      <c r="I395" s="282"/>
      <c r="J395" s="286">
        <f t="shared" si="11"/>
        <v>363.6</v>
      </c>
      <c r="K395" s="213"/>
      <c r="L395" s="86"/>
    </row>
    <row r="396" spans="1:12" s="96" customFormat="1" outlineLevel="2" x14ac:dyDescent="0.25">
      <c r="A396" s="296"/>
      <c r="B396" s="214" t="s">
        <v>257</v>
      </c>
      <c r="C396" s="295"/>
      <c r="D396" s="211">
        <v>2</v>
      </c>
      <c r="E396" s="211">
        <v>440</v>
      </c>
      <c r="F396" s="211">
        <v>0.45</v>
      </c>
      <c r="G396" s="211"/>
      <c r="H396" s="211"/>
      <c r="I396" s="282"/>
      <c r="J396" s="286">
        <f t="shared" si="11"/>
        <v>396</v>
      </c>
      <c r="K396" s="297"/>
      <c r="L396" s="95"/>
    </row>
    <row r="397" spans="1:12" s="60" customFormat="1" outlineLevel="2" x14ac:dyDescent="0.25">
      <c r="A397" s="210"/>
      <c r="B397" s="221" t="s">
        <v>258</v>
      </c>
      <c r="C397" s="211"/>
      <c r="D397" s="211">
        <v>2</v>
      </c>
      <c r="E397" s="211">
        <v>320</v>
      </c>
      <c r="F397" s="211">
        <v>0.45</v>
      </c>
      <c r="G397" s="211"/>
      <c r="H397" s="211"/>
      <c r="I397" s="282"/>
      <c r="J397" s="286">
        <f t="shared" si="11"/>
        <v>288</v>
      </c>
      <c r="K397" s="213"/>
      <c r="L397" s="86"/>
    </row>
    <row r="398" spans="1:12" s="96" customFormat="1" outlineLevel="2" x14ac:dyDescent="0.25">
      <c r="A398" s="296"/>
      <c r="B398" s="214" t="s">
        <v>259</v>
      </c>
      <c r="C398" s="295"/>
      <c r="D398" s="211">
        <v>2</v>
      </c>
      <c r="E398" s="211">
        <v>260</v>
      </c>
      <c r="F398" s="211">
        <v>0.45</v>
      </c>
      <c r="G398" s="211"/>
      <c r="H398" s="211"/>
      <c r="I398" s="282"/>
      <c r="J398" s="286">
        <f t="shared" si="11"/>
        <v>234</v>
      </c>
      <c r="K398" s="297"/>
      <c r="L398" s="95"/>
    </row>
    <row r="399" spans="1:12" s="60" customFormat="1" outlineLevel="2" x14ac:dyDescent="0.25">
      <c r="A399" s="210"/>
      <c r="B399" s="221" t="s">
        <v>260</v>
      </c>
      <c r="C399" s="211"/>
      <c r="D399" s="211">
        <v>2</v>
      </c>
      <c r="E399" s="211">
        <v>220</v>
      </c>
      <c r="F399" s="211">
        <v>0.45</v>
      </c>
      <c r="G399" s="211"/>
      <c r="H399" s="211"/>
      <c r="I399" s="282"/>
      <c r="J399" s="286">
        <f t="shared" si="11"/>
        <v>198</v>
      </c>
      <c r="K399" s="213"/>
      <c r="L399" s="86"/>
    </row>
    <row r="400" spans="1:12" s="96" customFormat="1" outlineLevel="2" x14ac:dyDescent="0.25">
      <c r="A400" s="296"/>
      <c r="B400" s="214" t="s">
        <v>261</v>
      </c>
      <c r="C400" s="295"/>
      <c r="D400" s="211">
        <v>2</v>
      </c>
      <c r="E400" s="211">
        <v>160</v>
      </c>
      <c r="F400" s="211">
        <v>0.45</v>
      </c>
      <c r="G400" s="211"/>
      <c r="H400" s="211"/>
      <c r="I400" s="282"/>
      <c r="J400" s="286">
        <f t="shared" si="11"/>
        <v>144</v>
      </c>
      <c r="K400" s="297"/>
      <c r="L400" s="95"/>
    </row>
    <row r="401" spans="1:12" s="60" customFormat="1" outlineLevel="2" x14ac:dyDescent="0.25">
      <c r="A401" s="210"/>
      <c r="B401" s="221" t="s">
        <v>262</v>
      </c>
      <c r="C401" s="211"/>
      <c r="D401" s="211">
        <v>2</v>
      </c>
      <c r="E401" s="211">
        <v>270</v>
      </c>
      <c r="F401" s="211">
        <v>0.45</v>
      </c>
      <c r="G401" s="211"/>
      <c r="H401" s="211"/>
      <c r="I401" s="282"/>
      <c r="J401" s="286">
        <f t="shared" si="11"/>
        <v>243</v>
      </c>
      <c r="K401" s="213"/>
      <c r="L401" s="86"/>
    </row>
    <row r="402" spans="1:12" s="96" customFormat="1" outlineLevel="2" x14ac:dyDescent="0.25">
      <c r="A402" s="296"/>
      <c r="B402" s="214" t="s">
        <v>263</v>
      </c>
      <c r="C402" s="295"/>
      <c r="D402" s="211">
        <v>2</v>
      </c>
      <c r="E402" s="211">
        <v>125</v>
      </c>
      <c r="F402" s="211">
        <v>0.45</v>
      </c>
      <c r="G402" s="211"/>
      <c r="H402" s="211"/>
      <c r="I402" s="282"/>
      <c r="J402" s="286">
        <f t="shared" si="11"/>
        <v>112.5</v>
      </c>
      <c r="K402" s="297"/>
      <c r="L402" s="95"/>
    </row>
    <row r="403" spans="1:12" s="60" customFormat="1" outlineLevel="2" x14ac:dyDescent="0.25">
      <c r="A403" s="210"/>
      <c r="B403" s="221" t="s">
        <v>264</v>
      </c>
      <c r="C403" s="211"/>
      <c r="D403" s="211">
        <v>2</v>
      </c>
      <c r="E403" s="211">
        <v>70</v>
      </c>
      <c r="F403" s="211">
        <v>0.45</v>
      </c>
      <c r="G403" s="211"/>
      <c r="H403" s="211"/>
      <c r="I403" s="282"/>
      <c r="J403" s="286">
        <f t="shared" si="11"/>
        <v>63</v>
      </c>
      <c r="K403" s="213"/>
      <c r="L403" s="86"/>
    </row>
    <row r="404" spans="1:12" s="96" customFormat="1" outlineLevel="2" x14ac:dyDescent="0.25">
      <c r="A404" s="296"/>
      <c r="B404" s="214" t="s">
        <v>265</v>
      </c>
      <c r="C404" s="295"/>
      <c r="D404" s="211">
        <v>2</v>
      </c>
      <c r="E404" s="211">
        <v>115</v>
      </c>
      <c r="F404" s="211">
        <v>0.45</v>
      </c>
      <c r="G404" s="211"/>
      <c r="H404" s="211"/>
      <c r="I404" s="282"/>
      <c r="J404" s="286">
        <f t="shared" si="11"/>
        <v>103.5</v>
      </c>
      <c r="K404" s="297"/>
      <c r="L404" s="95"/>
    </row>
    <row r="405" spans="1:12" s="60" customFormat="1" outlineLevel="2" x14ac:dyDescent="0.25">
      <c r="A405" s="210"/>
      <c r="B405" s="221" t="s">
        <v>266</v>
      </c>
      <c r="C405" s="211"/>
      <c r="D405" s="211">
        <v>2</v>
      </c>
      <c r="E405" s="211">
        <v>75</v>
      </c>
      <c r="F405" s="211">
        <v>0.45</v>
      </c>
      <c r="G405" s="211"/>
      <c r="H405" s="211"/>
      <c r="I405" s="282"/>
      <c r="J405" s="286">
        <f t="shared" si="11"/>
        <v>67.5</v>
      </c>
      <c r="K405" s="213"/>
      <c r="L405" s="86"/>
    </row>
    <row r="406" spans="1:12" s="96" customFormat="1" outlineLevel="2" x14ac:dyDescent="0.25">
      <c r="A406" s="296"/>
      <c r="B406" s="214" t="s">
        <v>267</v>
      </c>
      <c r="C406" s="295"/>
      <c r="D406" s="211">
        <v>2</v>
      </c>
      <c r="E406" s="211">
        <v>246.76</v>
      </c>
      <c r="F406" s="211">
        <v>0.45</v>
      </c>
      <c r="G406" s="211"/>
      <c r="H406" s="211"/>
      <c r="I406" s="282"/>
      <c r="J406" s="286">
        <f t="shared" si="11"/>
        <v>222.08</v>
      </c>
      <c r="K406" s="297"/>
      <c r="L406" s="95"/>
    </row>
    <row r="407" spans="1:12" s="60" customFormat="1" outlineLevel="2" x14ac:dyDescent="0.25">
      <c r="A407" s="210"/>
      <c r="B407" s="221" t="s">
        <v>268</v>
      </c>
      <c r="C407" s="211"/>
      <c r="D407" s="211">
        <v>2</v>
      </c>
      <c r="E407" s="211">
        <v>103.45</v>
      </c>
      <c r="F407" s="211">
        <v>0.45</v>
      </c>
      <c r="G407" s="211"/>
      <c r="H407" s="211"/>
      <c r="I407" s="282"/>
      <c r="J407" s="286">
        <f t="shared" si="11"/>
        <v>93.11</v>
      </c>
      <c r="K407" s="213"/>
      <c r="L407" s="86"/>
    </row>
    <row r="408" spans="1:12" s="60" customFormat="1" outlineLevel="2" x14ac:dyDescent="0.25">
      <c r="A408" s="210"/>
      <c r="B408" s="299"/>
      <c r="C408" s="211"/>
      <c r="D408" s="211"/>
      <c r="E408" s="211"/>
      <c r="F408" s="211"/>
      <c r="G408" s="211"/>
      <c r="H408" s="215"/>
      <c r="I408" s="212"/>
      <c r="J408" s="286"/>
      <c r="K408" s="213"/>
      <c r="L408" s="86"/>
    </row>
    <row r="409" spans="1:12" s="60" customFormat="1" ht="16.5" outlineLevel="2" x14ac:dyDescent="0.25">
      <c r="A409" s="119"/>
      <c r="B409" s="445" t="s">
        <v>65</v>
      </c>
      <c r="C409" s="446"/>
      <c r="D409" s="446"/>
      <c r="E409" s="446"/>
      <c r="F409" s="446"/>
      <c r="G409" s="446"/>
      <c r="H409" s="446"/>
      <c r="I409" s="446"/>
      <c r="J409" s="447"/>
      <c r="K409" s="213">
        <f>K345</f>
        <v>5542.3899999999985</v>
      </c>
      <c r="L409" s="86"/>
    </row>
    <row r="410" spans="1:12" s="60" customFormat="1" ht="16.5" outlineLevel="2" x14ac:dyDescent="0.25">
      <c r="A410" s="119"/>
      <c r="B410" s="445" t="s">
        <v>348</v>
      </c>
      <c r="C410" s="446"/>
      <c r="D410" s="446"/>
      <c r="E410" s="446"/>
      <c r="F410" s="446"/>
      <c r="G410" s="446"/>
      <c r="H410" s="446"/>
      <c r="I410" s="446"/>
      <c r="J410" s="447"/>
      <c r="K410" s="213">
        <f>ADITIVO!H61</f>
        <v>5584.5</v>
      </c>
      <c r="L410" s="86"/>
    </row>
    <row r="411" spans="1:12" s="285" customFormat="1" ht="16.5" x14ac:dyDescent="0.25">
      <c r="A411" s="284"/>
      <c r="B411" s="442" t="s">
        <v>66</v>
      </c>
      <c r="C411" s="443"/>
      <c r="D411" s="443"/>
      <c r="E411" s="443"/>
      <c r="F411" s="443"/>
      <c r="G411" s="443"/>
      <c r="H411" s="443"/>
      <c r="I411" s="443"/>
      <c r="J411" s="444"/>
      <c r="K411" s="298">
        <f>K409-K410</f>
        <v>-42.110000000001492</v>
      </c>
      <c r="L411" s="285">
        <v>42.11</v>
      </c>
    </row>
    <row r="412" spans="1:12" s="59" customFormat="1" ht="20.25" customHeight="1" x14ac:dyDescent="0.25">
      <c r="A412" s="120" t="str">
        <f>ADITIVO!A63</f>
        <v>8.</v>
      </c>
      <c r="B412" s="91" t="str">
        <f>ADITIVO!D63</f>
        <v>DRENAGEM</v>
      </c>
      <c r="C412" s="92"/>
      <c r="D412" s="92"/>
      <c r="E412" s="92"/>
      <c r="F412" s="92"/>
      <c r="G412" s="92"/>
      <c r="H412" s="92"/>
      <c r="I412" s="92"/>
      <c r="J412" s="93"/>
      <c r="K412" s="121"/>
      <c r="L412" s="94"/>
    </row>
    <row r="413" spans="1:12" s="60" customFormat="1" ht="88.5" customHeight="1" outlineLevel="1" x14ac:dyDescent="0.25">
      <c r="A413" s="287" t="str">
        <f>ADITIVO!A64</f>
        <v>8.1</v>
      </c>
      <c r="B413" s="246" t="str">
        <f>ADITIVO!D64</f>
        <v>ESCAVAÇÃO MECANIZADA DE VALA COM PROF. MAIOR QUE 1,5 M E ATÉ 3,0 M(MÉDIA ENTRE MONTANTE E JUSANTE/UMA COMPOSIÇÃO POR TRECHO), COM ESCAVADEIRA HIDRÁULICA (0,8 M3/111 HP), LARG. MENOR QUE 1,5 M, EM SOLO DE 1A CATEGORIA, LOCAIS COM BAIXO NÍVEL DE INTERFERÊNCIA. AF_02/2021</v>
      </c>
      <c r="C413" s="247" t="str">
        <f>ADITIVO!E64</f>
        <v>M3</v>
      </c>
      <c r="D413" s="247"/>
      <c r="E413" s="248"/>
      <c r="F413" s="248"/>
      <c r="G413" s="248"/>
      <c r="H413" s="248"/>
      <c r="I413" s="248"/>
      <c r="J413" s="248"/>
      <c r="K413" s="288">
        <f>SUM(J420:J422)</f>
        <v>6435.0839999999998</v>
      </c>
      <c r="L413" s="86" t="s">
        <v>68</v>
      </c>
    </row>
    <row r="414" spans="1:12" s="60" customFormat="1" ht="14.25" customHeight="1" outlineLevel="2" x14ac:dyDescent="0.25">
      <c r="A414" s="210"/>
      <c r="B414" s="279" t="s">
        <v>347</v>
      </c>
      <c r="C414" s="211"/>
      <c r="D414" s="211"/>
      <c r="E414" s="211"/>
      <c r="F414" s="211"/>
      <c r="G414" s="211"/>
      <c r="H414" s="215"/>
      <c r="I414" s="212"/>
      <c r="J414" s="286"/>
      <c r="K414" s="213"/>
      <c r="L414" s="86"/>
    </row>
    <row r="415" spans="1:12" s="60" customFormat="1" outlineLevel="2" x14ac:dyDescent="0.25">
      <c r="A415" s="210"/>
      <c r="B415" s="214" t="s">
        <v>330</v>
      </c>
      <c r="C415" s="211"/>
      <c r="D415" s="211"/>
      <c r="E415" s="211">
        <v>80</v>
      </c>
      <c r="F415" s="211">
        <v>1</v>
      </c>
      <c r="G415" s="211">
        <v>1.7</v>
      </c>
      <c r="H415" s="215"/>
      <c r="I415" s="282"/>
      <c r="J415" s="286">
        <f>ROUND(E415*F415*G415,2)</f>
        <v>136</v>
      </c>
      <c r="K415" s="213"/>
      <c r="L415" s="86"/>
    </row>
    <row r="416" spans="1:12" s="60" customFormat="1" outlineLevel="2" x14ac:dyDescent="0.25">
      <c r="A416" s="210"/>
      <c r="B416" s="214" t="s">
        <v>328</v>
      </c>
      <c r="C416" s="211"/>
      <c r="D416" s="211"/>
      <c r="E416" s="211">
        <v>1017</v>
      </c>
      <c r="F416" s="211">
        <v>1</v>
      </c>
      <c r="G416" s="211">
        <v>1.7</v>
      </c>
      <c r="H416" s="215"/>
      <c r="I416" s="212"/>
      <c r="J416" s="286">
        <f t="shared" ref="J416:J417" si="12">ROUND(E416*F416*G416,2)</f>
        <v>1728.9</v>
      </c>
      <c r="K416" s="213"/>
      <c r="L416" s="86"/>
    </row>
    <row r="417" spans="1:12" s="60" customFormat="1" outlineLevel="2" x14ac:dyDescent="0.25">
      <c r="A417" s="210"/>
      <c r="B417" s="214" t="s">
        <v>329</v>
      </c>
      <c r="C417" s="211"/>
      <c r="D417" s="211"/>
      <c r="E417" s="211">
        <v>2060</v>
      </c>
      <c r="F417" s="211">
        <v>1.2</v>
      </c>
      <c r="G417" s="211">
        <v>1.9</v>
      </c>
      <c r="H417" s="215"/>
      <c r="I417" s="212"/>
      <c r="J417" s="286">
        <f t="shared" si="12"/>
        <v>4696.8</v>
      </c>
      <c r="K417" s="213"/>
      <c r="L417" s="86"/>
    </row>
    <row r="418" spans="1:12" s="60" customFormat="1" ht="14.25" customHeight="1" outlineLevel="2" x14ac:dyDescent="0.25">
      <c r="A418" s="210"/>
      <c r="B418" s="279" t="s">
        <v>351</v>
      </c>
      <c r="C418" s="211"/>
      <c r="D418" s="211"/>
      <c r="E418" s="211"/>
      <c r="F418" s="211"/>
      <c r="G418" s="211"/>
      <c r="H418" s="215"/>
      <c r="I418" s="212"/>
      <c r="J418" s="286"/>
      <c r="K418" s="213"/>
      <c r="L418" s="86"/>
    </row>
    <row r="419" spans="1:12" s="60" customFormat="1" ht="14.25" customHeight="1" outlineLevel="2" x14ac:dyDescent="0.25">
      <c r="A419" s="210"/>
      <c r="B419" s="214" t="s">
        <v>327</v>
      </c>
      <c r="C419" s="211"/>
      <c r="D419" s="211"/>
      <c r="E419" s="211"/>
      <c r="F419" s="211"/>
      <c r="G419" s="211"/>
      <c r="H419" s="215"/>
      <c r="I419" s="212"/>
      <c r="J419" s="286"/>
      <c r="K419" s="213"/>
      <c r="L419" s="86"/>
    </row>
    <row r="420" spans="1:12" s="60" customFormat="1" outlineLevel="2" x14ac:dyDescent="0.25">
      <c r="A420" s="210"/>
      <c r="B420" s="214" t="s">
        <v>330</v>
      </c>
      <c r="C420" s="211"/>
      <c r="D420" s="211"/>
      <c r="E420" s="211"/>
      <c r="F420" s="211"/>
      <c r="G420" s="211"/>
      <c r="H420" s="215"/>
      <c r="I420" s="282"/>
      <c r="J420" s="286">
        <f>'MEMORIA DRENAGEM'!O78</f>
        <v>101.82</v>
      </c>
      <c r="K420" s="213"/>
      <c r="L420" s="86"/>
    </row>
    <row r="421" spans="1:12" s="60" customFormat="1" outlineLevel="2" x14ac:dyDescent="0.25">
      <c r="A421" s="210"/>
      <c r="B421" s="214" t="s">
        <v>328</v>
      </c>
      <c r="C421" s="211"/>
      <c r="D421" s="211"/>
      <c r="E421" s="211"/>
      <c r="F421" s="211"/>
      <c r="G421" s="211"/>
      <c r="H421" s="215"/>
      <c r="I421" s="212"/>
      <c r="J421" s="286">
        <f>'MEMORIA DRENAGEM'!O76</f>
        <v>1713.54</v>
      </c>
      <c r="K421" s="213"/>
      <c r="L421" s="86"/>
    </row>
    <row r="422" spans="1:12" s="60" customFormat="1" outlineLevel="2" x14ac:dyDescent="0.25">
      <c r="A422" s="210"/>
      <c r="B422" s="214" t="s">
        <v>329</v>
      </c>
      <c r="C422" s="211"/>
      <c r="D422" s="211"/>
      <c r="E422" s="211"/>
      <c r="F422" s="211"/>
      <c r="G422" s="211"/>
      <c r="H422" s="215"/>
      <c r="I422" s="212"/>
      <c r="J422" s="286">
        <f>'MEMORIA DRENAGEM'!O77</f>
        <v>4619.7240000000002</v>
      </c>
      <c r="K422" s="213"/>
      <c r="L422" s="86"/>
    </row>
    <row r="423" spans="1:12" s="45" customFormat="1" ht="16.5" x14ac:dyDescent="0.25">
      <c r="A423" s="119"/>
      <c r="B423" s="445" t="s">
        <v>65</v>
      </c>
      <c r="C423" s="446"/>
      <c r="D423" s="446"/>
      <c r="E423" s="446"/>
      <c r="F423" s="446"/>
      <c r="G423" s="446"/>
      <c r="H423" s="446"/>
      <c r="I423" s="446"/>
      <c r="J423" s="447"/>
      <c r="K423" s="213">
        <f>K413</f>
        <v>6435.0839999999998</v>
      </c>
    </row>
    <row r="424" spans="1:12" s="60" customFormat="1" ht="16.5" outlineLevel="2" x14ac:dyDescent="0.25">
      <c r="A424" s="119"/>
      <c r="B424" s="445" t="s">
        <v>348</v>
      </c>
      <c r="C424" s="446"/>
      <c r="D424" s="446"/>
      <c r="E424" s="446"/>
      <c r="F424" s="446"/>
      <c r="G424" s="446"/>
      <c r="H424" s="446"/>
      <c r="I424" s="446"/>
      <c r="J424" s="447"/>
      <c r="K424" s="213">
        <f>ADITIVO!H64</f>
        <v>6561.7</v>
      </c>
      <c r="L424" s="86"/>
    </row>
    <row r="425" spans="1:12" s="285" customFormat="1" ht="16.5" x14ac:dyDescent="0.25">
      <c r="A425" s="284"/>
      <c r="B425" s="442" t="s">
        <v>66</v>
      </c>
      <c r="C425" s="443"/>
      <c r="D425" s="443"/>
      <c r="E425" s="443"/>
      <c r="F425" s="443"/>
      <c r="G425" s="443"/>
      <c r="H425" s="443"/>
      <c r="I425" s="443"/>
      <c r="J425" s="444"/>
      <c r="K425" s="298">
        <f>K423-K424</f>
        <v>-126.61599999999999</v>
      </c>
      <c r="L425" s="285">
        <v>126.62</v>
      </c>
    </row>
    <row r="426" spans="1:12" s="60" customFormat="1" ht="78" customHeight="1" outlineLevel="1" x14ac:dyDescent="0.25">
      <c r="A426" s="287" t="str">
        <f>ADITIVO!A65</f>
        <v>8.2</v>
      </c>
      <c r="B426" s="246" t="str">
        <f>ADITIVO!D65</f>
        <v>REATERRO MECANIZADO DE VALA COM RETROESCAVADEIRA (CAPACIDADE DA CAÇAMBA DA RETRO: 0,26 M³ / POTÊNCIA: 88 HP), LARGURA DE 0,8 A 1,5 M, PROFUNDIDADE DE 1,5 A 3,0 M, COM SOLO (SEM SUBSTITUIÇÃO) DE 1ª CATEGORIA EM LOCAIS COM BAIXO NÍVEL DE INTERFERÊNCIA. AF_04/2016</v>
      </c>
      <c r="C426" s="247" t="str">
        <f>ADITIVO!E65</f>
        <v>M3</v>
      </c>
      <c r="D426" s="247"/>
      <c r="E426" s="248"/>
      <c r="F426" s="300" t="s">
        <v>334</v>
      </c>
      <c r="G426" s="248" t="s">
        <v>335</v>
      </c>
      <c r="H426" s="248"/>
      <c r="I426" s="248"/>
      <c r="J426" s="248"/>
      <c r="K426" s="288">
        <f>SUM(J433:J435)</f>
        <v>5197.386716061671</v>
      </c>
      <c r="L426" s="86" t="s">
        <v>68</v>
      </c>
    </row>
    <row r="427" spans="1:12" s="60" customFormat="1" outlineLevel="1" x14ac:dyDescent="0.25">
      <c r="A427" s="278"/>
      <c r="B427" s="279" t="s">
        <v>347</v>
      </c>
      <c r="C427" s="280"/>
      <c r="D427" s="280"/>
      <c r="E427" s="249"/>
      <c r="F427" s="249"/>
      <c r="G427" s="249"/>
      <c r="H427" s="249"/>
      <c r="I427" s="249"/>
      <c r="J427" s="249"/>
      <c r="K427" s="281"/>
      <c r="L427" s="86"/>
    </row>
    <row r="428" spans="1:12" s="60" customFormat="1" outlineLevel="2" x14ac:dyDescent="0.25">
      <c r="A428" s="210"/>
      <c r="B428" s="214" t="s">
        <v>331</v>
      </c>
      <c r="C428" s="211"/>
      <c r="D428" s="211"/>
      <c r="E428" s="211">
        <v>80</v>
      </c>
      <c r="F428" s="301">
        <v>0.12570000000000001</v>
      </c>
      <c r="G428" s="211">
        <v>136</v>
      </c>
      <c r="H428" s="215"/>
      <c r="I428" s="282"/>
      <c r="J428" s="286">
        <f>ROUND(G428-(F428*E428),2)</f>
        <v>125.94</v>
      </c>
      <c r="K428" s="213"/>
      <c r="L428" s="86"/>
    </row>
    <row r="429" spans="1:12" s="60" customFormat="1" outlineLevel="2" x14ac:dyDescent="0.25">
      <c r="A429" s="210"/>
      <c r="B429" s="214" t="s">
        <v>332</v>
      </c>
      <c r="C429" s="211"/>
      <c r="D429" s="211"/>
      <c r="E429" s="211">
        <v>1017</v>
      </c>
      <c r="F429" s="301">
        <v>0.28260000000000002</v>
      </c>
      <c r="G429" s="211">
        <v>1728.9</v>
      </c>
      <c r="H429" s="215"/>
      <c r="I429" s="212"/>
      <c r="J429" s="286">
        <f t="shared" ref="J429:J430" si="13">ROUND(G429-(F429*E429),2)</f>
        <v>1441.5</v>
      </c>
      <c r="K429" s="213"/>
      <c r="L429" s="86"/>
    </row>
    <row r="430" spans="1:12" s="60" customFormat="1" outlineLevel="2" x14ac:dyDescent="0.25">
      <c r="A430" s="210"/>
      <c r="B430" s="214" t="s">
        <v>333</v>
      </c>
      <c r="C430" s="211"/>
      <c r="D430" s="211"/>
      <c r="E430" s="211">
        <v>2060</v>
      </c>
      <c r="F430" s="301">
        <v>0.50260000000000005</v>
      </c>
      <c r="G430" s="211">
        <v>4696.8</v>
      </c>
      <c r="H430" s="215"/>
      <c r="I430" s="212"/>
      <c r="J430" s="286">
        <f t="shared" si="13"/>
        <v>3661.44</v>
      </c>
      <c r="K430" s="213"/>
      <c r="L430" s="86"/>
    </row>
    <row r="431" spans="1:12" s="60" customFormat="1" ht="14.25" customHeight="1" outlineLevel="2" x14ac:dyDescent="0.25">
      <c r="A431" s="210"/>
      <c r="B431" s="279" t="s">
        <v>351</v>
      </c>
      <c r="C431" s="211"/>
      <c r="D431" s="211"/>
      <c r="E431" s="211"/>
      <c r="F431" s="211"/>
      <c r="G431" s="211"/>
      <c r="H431" s="215"/>
      <c r="I431" s="212"/>
      <c r="J431" s="286"/>
      <c r="K431" s="213"/>
      <c r="L431" s="86"/>
    </row>
    <row r="432" spans="1:12" s="60" customFormat="1" ht="14.25" customHeight="1" outlineLevel="2" x14ac:dyDescent="0.25">
      <c r="A432" s="210"/>
      <c r="B432" s="214" t="s">
        <v>327</v>
      </c>
      <c r="C432" s="211"/>
      <c r="D432" s="211"/>
      <c r="E432" s="211"/>
      <c r="F432" s="211"/>
      <c r="G432" s="211"/>
      <c r="H432" s="215"/>
      <c r="I432" s="212"/>
      <c r="J432" s="286"/>
      <c r="K432" s="213"/>
      <c r="L432" s="86"/>
    </row>
    <row r="433" spans="1:12" s="60" customFormat="1" outlineLevel="2" x14ac:dyDescent="0.25">
      <c r="A433" s="210"/>
      <c r="B433" s="214" t="s">
        <v>331</v>
      </c>
      <c r="C433" s="211"/>
      <c r="D433" s="211"/>
      <c r="E433" s="211"/>
      <c r="F433" s="301"/>
      <c r="G433" s="211"/>
      <c r="H433" s="215"/>
      <c r="I433" s="282"/>
      <c r="J433" s="286">
        <f>'MEMORIA DRENAGEM'!Q78</f>
        <v>93.523799999999994</v>
      </c>
      <c r="K433" s="213"/>
      <c r="L433" s="86"/>
    </row>
    <row r="434" spans="1:12" s="60" customFormat="1" outlineLevel="2" x14ac:dyDescent="0.25">
      <c r="A434" s="210"/>
      <c r="B434" s="214" t="s">
        <v>332</v>
      </c>
      <c r="C434" s="211"/>
      <c r="D434" s="211"/>
      <c r="E434" s="211"/>
      <c r="F434" s="301"/>
      <c r="G434" s="211"/>
      <c r="H434" s="215"/>
      <c r="I434" s="212"/>
      <c r="J434" s="286">
        <f>'MEMORIA DRENAGEM'!Q76</f>
        <v>1519.6078546848673</v>
      </c>
      <c r="K434" s="213"/>
      <c r="L434" s="86"/>
    </row>
    <row r="435" spans="1:12" s="60" customFormat="1" outlineLevel="2" x14ac:dyDescent="0.25">
      <c r="A435" s="210"/>
      <c r="B435" s="214" t="s">
        <v>333</v>
      </c>
      <c r="C435" s="211"/>
      <c r="D435" s="211"/>
      <c r="E435" s="211"/>
      <c r="F435" s="301"/>
      <c r="G435" s="211"/>
      <c r="H435" s="215"/>
      <c r="I435" s="212"/>
      <c r="J435" s="286">
        <f>'MEMORIA DRENAGEM'!Q77</f>
        <v>3584.2550613768035</v>
      </c>
      <c r="K435" s="213"/>
      <c r="L435" s="86"/>
    </row>
    <row r="436" spans="1:12" s="60" customFormat="1" outlineLevel="2" x14ac:dyDescent="0.25">
      <c r="A436" s="210"/>
      <c r="B436" s="302"/>
      <c r="C436" s="211"/>
      <c r="D436" s="212"/>
      <c r="E436" s="211"/>
      <c r="F436" s="211"/>
      <c r="G436" s="211"/>
      <c r="H436" s="215"/>
      <c r="I436" s="212"/>
      <c r="J436" s="286"/>
      <c r="K436" s="213"/>
      <c r="L436" s="86"/>
    </row>
    <row r="437" spans="1:12" s="60" customFormat="1" outlineLevel="2" x14ac:dyDescent="0.25">
      <c r="A437" s="210"/>
      <c r="B437" s="445" t="s">
        <v>65</v>
      </c>
      <c r="C437" s="446"/>
      <c r="D437" s="446"/>
      <c r="E437" s="446"/>
      <c r="F437" s="446"/>
      <c r="G437" s="446"/>
      <c r="H437" s="446"/>
      <c r="I437" s="446"/>
      <c r="J437" s="447"/>
      <c r="K437" s="213">
        <f>K426</f>
        <v>5197.386716061671</v>
      </c>
      <c r="L437" s="86"/>
    </row>
    <row r="438" spans="1:12" s="60" customFormat="1" ht="16.5" outlineLevel="2" x14ac:dyDescent="0.25">
      <c r="A438" s="119"/>
      <c r="B438" s="445" t="s">
        <v>348</v>
      </c>
      <c r="C438" s="446"/>
      <c r="D438" s="446"/>
      <c r="E438" s="446"/>
      <c r="F438" s="446"/>
      <c r="G438" s="446"/>
      <c r="H438" s="446"/>
      <c r="I438" s="446"/>
      <c r="J438" s="447"/>
      <c r="K438" s="213">
        <f>ADITIVO!H65</f>
        <v>5228.8777999999993</v>
      </c>
      <c r="L438" s="86"/>
    </row>
    <row r="439" spans="1:12" s="285" customFormat="1" ht="16.5" x14ac:dyDescent="0.25">
      <c r="A439" s="284"/>
      <c r="B439" s="442" t="s">
        <v>66</v>
      </c>
      <c r="C439" s="443"/>
      <c r="D439" s="443"/>
      <c r="E439" s="443"/>
      <c r="F439" s="443"/>
      <c r="G439" s="443"/>
      <c r="H439" s="443"/>
      <c r="I439" s="443"/>
      <c r="J439" s="444"/>
      <c r="K439" s="298">
        <f>K437-K438</f>
        <v>-31.491083938328302</v>
      </c>
      <c r="L439" s="285">
        <v>31.49</v>
      </c>
    </row>
    <row r="440" spans="1:12" s="60" customFormat="1" ht="42.6" customHeight="1" outlineLevel="1" x14ac:dyDescent="0.25">
      <c r="A440" s="287" t="str">
        <f>ADITIVO!A66</f>
        <v>8.3</v>
      </c>
      <c r="B440" s="246" t="str">
        <f>ADITIVO!D66</f>
        <v>PREPARO DE FUNDO DE VALA COM LARGURA MENOR QUE 1,5 M, COM CAMADA DE AREIA, LANÇAMENTO MANUAL. AF_08/2020</v>
      </c>
      <c r="C440" s="247" t="str">
        <f>ADITIVO!E66</f>
        <v>M3</v>
      </c>
      <c r="D440" s="247"/>
      <c r="E440" s="248"/>
      <c r="F440" s="300"/>
      <c r="G440" s="248"/>
      <c r="H440" s="248"/>
      <c r="I440" s="248"/>
      <c r="J440" s="248"/>
      <c r="K440" s="288">
        <f>SUM(J447:J449)</f>
        <v>355.5</v>
      </c>
      <c r="L440" s="86" t="s">
        <v>68</v>
      </c>
    </row>
    <row r="441" spans="1:12" s="60" customFormat="1" ht="14.25" customHeight="1" outlineLevel="2" x14ac:dyDescent="0.25">
      <c r="A441" s="210"/>
      <c r="B441" s="279" t="s">
        <v>347</v>
      </c>
      <c r="C441" s="211"/>
      <c r="D441" s="211"/>
      <c r="E441" s="211"/>
      <c r="F441" s="211"/>
      <c r="G441" s="211"/>
      <c r="H441" s="215"/>
      <c r="I441" s="212"/>
      <c r="J441" s="286"/>
      <c r="K441" s="213"/>
      <c r="L441" s="86"/>
    </row>
    <row r="442" spans="1:12" s="60" customFormat="1" outlineLevel="2" x14ac:dyDescent="0.25">
      <c r="A442" s="210"/>
      <c r="B442" s="214" t="s">
        <v>331</v>
      </c>
      <c r="C442" s="211"/>
      <c r="D442" s="211"/>
      <c r="E442" s="211">
        <v>80</v>
      </c>
      <c r="F442" s="211">
        <v>1</v>
      </c>
      <c r="G442" s="211">
        <v>0.1</v>
      </c>
      <c r="H442" s="215"/>
      <c r="I442" s="282"/>
      <c r="J442" s="286">
        <f>ROUND(E442*F442*G442,2)</f>
        <v>8</v>
      </c>
      <c r="K442" s="213"/>
      <c r="L442" s="86"/>
    </row>
    <row r="443" spans="1:12" s="60" customFormat="1" outlineLevel="2" x14ac:dyDescent="0.25">
      <c r="A443" s="210"/>
      <c r="B443" s="214" t="s">
        <v>332</v>
      </c>
      <c r="C443" s="211"/>
      <c r="D443" s="211"/>
      <c r="E443" s="211">
        <v>1017</v>
      </c>
      <c r="F443" s="211">
        <v>1</v>
      </c>
      <c r="G443" s="211">
        <v>0.1</v>
      </c>
      <c r="H443" s="215"/>
      <c r="I443" s="212"/>
      <c r="J443" s="286">
        <f t="shared" ref="J443:J444" si="14">ROUND(E443*F443*G443,2)</f>
        <v>101.7</v>
      </c>
      <c r="K443" s="213"/>
      <c r="L443" s="86"/>
    </row>
    <row r="444" spans="1:12" s="60" customFormat="1" outlineLevel="2" x14ac:dyDescent="0.25">
      <c r="A444" s="210"/>
      <c r="B444" s="214" t="s">
        <v>333</v>
      </c>
      <c r="C444" s="211"/>
      <c r="D444" s="211"/>
      <c r="E444" s="211">
        <v>2060</v>
      </c>
      <c r="F444" s="211">
        <v>1.2</v>
      </c>
      <c r="G444" s="211">
        <v>0.1</v>
      </c>
      <c r="H444" s="215"/>
      <c r="I444" s="212"/>
      <c r="J444" s="286">
        <f t="shared" si="14"/>
        <v>247.2</v>
      </c>
      <c r="K444" s="213"/>
      <c r="L444" s="86"/>
    </row>
    <row r="445" spans="1:12" s="60" customFormat="1" ht="14.25" customHeight="1" outlineLevel="2" x14ac:dyDescent="0.25">
      <c r="A445" s="210"/>
      <c r="B445" s="279" t="s">
        <v>351</v>
      </c>
      <c r="C445" s="211"/>
      <c r="D445" s="211"/>
      <c r="E445" s="211"/>
      <c r="F445" s="211"/>
      <c r="G445" s="211"/>
      <c r="H445" s="215"/>
      <c r="I445" s="212"/>
      <c r="J445" s="286"/>
      <c r="K445" s="213"/>
      <c r="L445" s="86"/>
    </row>
    <row r="446" spans="1:12" s="60" customFormat="1" ht="14.25" customHeight="1" outlineLevel="2" x14ac:dyDescent="0.25">
      <c r="A446" s="210"/>
      <c r="B446" s="214" t="s">
        <v>327</v>
      </c>
      <c r="C446" s="211"/>
      <c r="D446" s="211"/>
      <c r="E446" s="211"/>
      <c r="F446" s="211"/>
      <c r="G446" s="211"/>
      <c r="H446" s="215"/>
      <c r="I446" s="212"/>
      <c r="J446" s="286"/>
      <c r="K446" s="213"/>
      <c r="L446" s="86"/>
    </row>
    <row r="447" spans="1:12" s="60" customFormat="1" outlineLevel="2" x14ac:dyDescent="0.25">
      <c r="A447" s="210"/>
      <c r="B447" s="214" t="s">
        <v>331</v>
      </c>
      <c r="C447" s="211"/>
      <c r="D447" s="211"/>
      <c r="E447" s="211">
        <f>'MEMORIA DRENAGEM'!G78</f>
        <v>66</v>
      </c>
      <c r="F447" s="211">
        <v>1</v>
      </c>
      <c r="G447" s="211">
        <v>0.1</v>
      </c>
      <c r="H447" s="215"/>
      <c r="I447" s="282"/>
      <c r="J447" s="286">
        <f>ROUND(E447*F447*G447,2)</f>
        <v>6.6</v>
      </c>
      <c r="K447" s="213"/>
      <c r="L447" s="86"/>
    </row>
    <row r="448" spans="1:12" s="60" customFormat="1" outlineLevel="2" x14ac:dyDescent="0.25">
      <c r="A448" s="210"/>
      <c r="B448" s="214" t="s">
        <v>332</v>
      </c>
      <c r="C448" s="211"/>
      <c r="D448" s="211"/>
      <c r="E448" s="211">
        <f>'MEMORIA DRENAGEM'!G76</f>
        <v>1017</v>
      </c>
      <c r="F448" s="211">
        <v>1</v>
      </c>
      <c r="G448" s="211">
        <v>0.1</v>
      </c>
      <c r="H448" s="215"/>
      <c r="I448" s="212"/>
      <c r="J448" s="286">
        <f t="shared" ref="J448:J449" si="15">ROUND(E448*F448*G448,2)</f>
        <v>101.7</v>
      </c>
      <c r="K448" s="213"/>
      <c r="L448" s="86"/>
    </row>
    <row r="449" spans="1:12" s="60" customFormat="1" outlineLevel="2" x14ac:dyDescent="0.25">
      <c r="A449" s="210"/>
      <c r="B449" s="214" t="s">
        <v>333</v>
      </c>
      <c r="C449" s="211"/>
      <c r="D449" s="211"/>
      <c r="E449" s="211">
        <f>'MEMORIA DRENAGEM'!G77</f>
        <v>2060</v>
      </c>
      <c r="F449" s="211">
        <v>1.2</v>
      </c>
      <c r="G449" s="211">
        <v>0.1</v>
      </c>
      <c r="H449" s="215"/>
      <c r="I449" s="212"/>
      <c r="J449" s="286">
        <f t="shared" si="15"/>
        <v>247.2</v>
      </c>
      <c r="K449" s="213"/>
      <c r="L449" s="86"/>
    </row>
    <row r="450" spans="1:12" s="60" customFormat="1" outlineLevel="2" x14ac:dyDescent="0.25">
      <c r="A450" s="210"/>
      <c r="B450" s="302"/>
      <c r="C450" s="211"/>
      <c r="D450" s="212"/>
      <c r="E450" s="211"/>
      <c r="F450" s="211"/>
      <c r="G450" s="211"/>
      <c r="H450" s="215"/>
      <c r="I450" s="212"/>
      <c r="J450" s="286"/>
      <c r="K450" s="213"/>
      <c r="L450" s="86"/>
    </row>
    <row r="451" spans="1:12" s="60" customFormat="1" outlineLevel="2" x14ac:dyDescent="0.25">
      <c r="A451" s="210"/>
      <c r="B451" s="445" t="s">
        <v>65</v>
      </c>
      <c r="C451" s="446"/>
      <c r="D451" s="446"/>
      <c r="E451" s="446"/>
      <c r="F451" s="446"/>
      <c r="G451" s="446"/>
      <c r="H451" s="446"/>
      <c r="I451" s="446"/>
      <c r="J451" s="447"/>
      <c r="K451" s="213">
        <f>K440</f>
        <v>355.5</v>
      </c>
      <c r="L451" s="86"/>
    </row>
    <row r="452" spans="1:12" s="60" customFormat="1" ht="16.5" outlineLevel="2" x14ac:dyDescent="0.25">
      <c r="A452" s="119"/>
      <c r="B452" s="445" t="s">
        <v>348</v>
      </c>
      <c r="C452" s="446"/>
      <c r="D452" s="446"/>
      <c r="E452" s="446"/>
      <c r="F452" s="446"/>
      <c r="G452" s="446"/>
      <c r="H452" s="446"/>
      <c r="I452" s="446"/>
      <c r="J452" s="447"/>
      <c r="K452" s="213">
        <f>ADITIVO!H66</f>
        <v>356.9</v>
      </c>
      <c r="L452" s="86"/>
    </row>
    <row r="453" spans="1:12" s="285" customFormat="1" ht="16.5" x14ac:dyDescent="0.25">
      <c r="A453" s="284"/>
      <c r="B453" s="442" t="s">
        <v>66</v>
      </c>
      <c r="C453" s="443"/>
      <c r="D453" s="443"/>
      <c r="E453" s="443"/>
      <c r="F453" s="443"/>
      <c r="G453" s="443"/>
      <c r="H453" s="443"/>
      <c r="I453" s="443"/>
      <c r="J453" s="444"/>
      <c r="K453" s="298">
        <f>K451-K452</f>
        <v>-1.3999999999999773</v>
      </c>
      <c r="L453" s="285">
        <v>1.4</v>
      </c>
    </row>
    <row r="454" spans="1:12" s="59" customFormat="1" ht="23.25" customHeight="1" x14ac:dyDescent="0.25">
      <c r="A454" s="120">
        <f>ADITIVO!A80</f>
        <v>8</v>
      </c>
      <c r="B454" s="91" t="str">
        <f>ADITIVO!D80</f>
        <v>SERVIÇOS EXTRAS COMPLEMENTARES</v>
      </c>
      <c r="C454" s="92"/>
      <c r="D454" s="92"/>
      <c r="E454" s="92"/>
      <c r="F454" s="92"/>
      <c r="G454" s="92"/>
      <c r="H454" s="92"/>
      <c r="I454" s="92"/>
      <c r="J454" s="93"/>
      <c r="K454" s="121"/>
      <c r="L454" s="94"/>
    </row>
    <row r="455" spans="1:12" s="59" customFormat="1" ht="20.45" customHeight="1" x14ac:dyDescent="0.25">
      <c r="A455" s="120" t="str">
        <f>ADITIVO!A84</f>
        <v>8.2</v>
      </c>
      <c r="B455" s="91" t="str">
        <f>ADITIVO!D84</f>
        <v>DRENAGEM</v>
      </c>
      <c r="C455" s="92"/>
      <c r="D455" s="92"/>
      <c r="E455" s="92"/>
      <c r="F455" s="92"/>
      <c r="G455" s="92"/>
      <c r="H455" s="92"/>
      <c r="I455" s="92"/>
      <c r="J455" s="93"/>
      <c r="K455" s="121"/>
      <c r="L455" s="94"/>
    </row>
    <row r="456" spans="1:12" ht="65.25" customHeight="1" x14ac:dyDescent="0.2">
      <c r="A456" s="287" t="str">
        <f>ADITIVO!A85</f>
        <v>8.2.1</v>
      </c>
      <c r="B456" s="246" t="str">
        <f>ADITIVO!D85</f>
        <v>TUBO DE CONCRETO PARA REDES COLETORAS DE ÁGUAS PLUVIAIS, DIÂMETRO DE 400 MM, JUNTA RÍGIDA, INSTALADO EM LOCAL COM ALTO NÍVEL DE INTERFERÊNCIAS - FORNECIMENTO E ASSENTAMENTO. AF_12/2015</v>
      </c>
      <c r="C456" s="247" t="str">
        <f>ADITIVO!E85</f>
        <v>M</v>
      </c>
      <c r="D456" s="247"/>
      <c r="E456" s="248"/>
      <c r="F456" s="248"/>
      <c r="G456" s="248"/>
      <c r="H456" s="248"/>
      <c r="I456" s="248"/>
      <c r="J456" s="248"/>
      <c r="K456" s="288">
        <f>SUM(J461)</f>
        <v>66</v>
      </c>
    </row>
    <row r="457" spans="1:12" s="60" customFormat="1" ht="14.25" customHeight="1" outlineLevel="2" x14ac:dyDescent="0.25">
      <c r="A457" s="210"/>
      <c r="B457" s="279" t="s">
        <v>347</v>
      </c>
      <c r="C457" s="211"/>
      <c r="D457" s="211"/>
      <c r="E457" s="211"/>
      <c r="F457" s="211"/>
      <c r="G457" s="211"/>
      <c r="H457" s="215"/>
      <c r="I457" s="212"/>
      <c r="J457" s="286"/>
      <c r="K457" s="213"/>
      <c r="L457" s="86"/>
    </row>
    <row r="458" spans="1:12" s="86" customFormat="1" x14ac:dyDescent="0.25">
      <c r="A458" s="289"/>
      <c r="B458" s="214"/>
      <c r="C458" s="211"/>
      <c r="D458" s="212"/>
      <c r="E458" s="211"/>
      <c r="F458" s="211"/>
      <c r="G458" s="211"/>
      <c r="H458" s="215"/>
      <c r="I458" s="286"/>
      <c r="J458" s="286">
        <v>80</v>
      </c>
      <c r="K458" s="290"/>
    </row>
    <row r="459" spans="1:12" s="60" customFormat="1" ht="14.25" customHeight="1" outlineLevel="2" x14ac:dyDescent="0.25">
      <c r="A459" s="210"/>
      <c r="B459" s="279" t="s">
        <v>351</v>
      </c>
      <c r="C459" s="211"/>
      <c r="D459" s="211"/>
      <c r="E459" s="211"/>
      <c r="F459" s="211"/>
      <c r="G459" s="211"/>
      <c r="H459" s="215"/>
      <c r="I459" s="212"/>
      <c r="J459" s="286"/>
      <c r="K459" s="213"/>
      <c r="L459" s="86"/>
    </row>
    <row r="460" spans="1:12" s="60" customFormat="1" ht="14.25" customHeight="1" outlineLevel="2" x14ac:dyDescent="0.25">
      <c r="A460" s="210"/>
      <c r="B460" s="214" t="s">
        <v>327</v>
      </c>
      <c r="C460" s="211"/>
      <c r="D460" s="211"/>
      <c r="E460" s="211"/>
      <c r="F460" s="211"/>
      <c r="G460" s="211"/>
      <c r="H460" s="215"/>
      <c r="I460" s="212"/>
      <c r="J460" s="286"/>
      <c r="K460" s="213"/>
      <c r="L460" s="86"/>
    </row>
    <row r="461" spans="1:12" s="60" customFormat="1" outlineLevel="2" x14ac:dyDescent="0.25">
      <c r="A461" s="210"/>
      <c r="B461" s="214"/>
      <c r="C461" s="211"/>
      <c r="D461" s="211"/>
      <c r="E461" s="211"/>
      <c r="F461" s="211"/>
      <c r="G461" s="211"/>
      <c r="H461" s="215"/>
      <c r="I461" s="282"/>
      <c r="J461" s="286">
        <f>'MEMORIA DRENAGEM'!G78</f>
        <v>66</v>
      </c>
      <c r="K461" s="213"/>
      <c r="L461" s="86"/>
    </row>
    <row r="462" spans="1:12" s="60" customFormat="1" outlineLevel="2" x14ac:dyDescent="0.25">
      <c r="A462" s="210"/>
      <c r="B462" s="445" t="s">
        <v>65</v>
      </c>
      <c r="C462" s="446"/>
      <c r="D462" s="446"/>
      <c r="E462" s="446"/>
      <c r="F462" s="446"/>
      <c r="G462" s="446"/>
      <c r="H462" s="446"/>
      <c r="I462" s="446"/>
      <c r="J462" s="447"/>
      <c r="K462" s="213">
        <f>K456</f>
        <v>66</v>
      </c>
      <c r="L462" s="86"/>
    </row>
    <row r="463" spans="1:12" s="60" customFormat="1" ht="16.5" outlineLevel="2" x14ac:dyDescent="0.25">
      <c r="A463" s="119"/>
      <c r="B463" s="445" t="s">
        <v>348</v>
      </c>
      <c r="C463" s="446"/>
      <c r="D463" s="446"/>
      <c r="E463" s="446"/>
      <c r="F463" s="446"/>
      <c r="G463" s="446"/>
      <c r="H463" s="446"/>
      <c r="I463" s="446"/>
      <c r="J463" s="447"/>
      <c r="K463" s="213">
        <f>ADITIVO!H85</f>
        <v>80</v>
      </c>
      <c r="L463" s="86"/>
    </row>
    <row r="464" spans="1:12" s="285" customFormat="1" ht="16.5" x14ac:dyDescent="0.25">
      <c r="A464" s="284"/>
      <c r="B464" s="442" t="s">
        <v>66</v>
      </c>
      <c r="C464" s="443"/>
      <c r="D464" s="443"/>
      <c r="E464" s="443"/>
      <c r="F464" s="443"/>
      <c r="G464" s="443"/>
      <c r="H464" s="443"/>
      <c r="I464" s="443"/>
      <c r="J464" s="444"/>
      <c r="K464" s="298">
        <f>K462-K463</f>
        <v>-14</v>
      </c>
      <c r="L464" s="285">
        <v>14</v>
      </c>
    </row>
    <row r="465" spans="1:12" ht="45" customHeight="1" x14ac:dyDescent="0.2">
      <c r="A465" s="287" t="str">
        <f>ADITIVO!A86</f>
        <v>8.2.2</v>
      </c>
      <c r="B465" s="246" t="str">
        <f>ADITIVO!D86</f>
        <v>CAIXA PARA BOCA DE LOBO SIMPLES RETANGULAR, EM ALVENARIA COM BLOCOS DE CONCRETO, DIMENSÕES INTERNAS: 0,6X1X1,2 M. AF_12/2020</v>
      </c>
      <c r="C465" s="247" t="str">
        <f>ADITIVO!E86</f>
        <v>UN</v>
      </c>
      <c r="D465" s="247"/>
      <c r="E465" s="248"/>
      <c r="F465" s="248"/>
      <c r="G465" s="248"/>
      <c r="H465" s="248"/>
      <c r="I465" s="248"/>
      <c r="J465" s="248"/>
      <c r="K465" s="288">
        <f>SUM(J469)</f>
        <v>104</v>
      </c>
    </row>
    <row r="466" spans="1:12" s="60" customFormat="1" ht="14.25" customHeight="1" outlineLevel="2" x14ac:dyDescent="0.25">
      <c r="A466" s="210"/>
      <c r="B466" s="279" t="s">
        <v>347</v>
      </c>
      <c r="C466" s="211"/>
      <c r="D466" s="211"/>
      <c r="E466" s="211"/>
      <c r="F466" s="211"/>
      <c r="G466" s="211"/>
      <c r="H466" s="215"/>
      <c r="I466" s="212"/>
      <c r="J466" s="286"/>
      <c r="K466" s="213"/>
      <c r="L466" s="86"/>
    </row>
    <row r="467" spans="1:12" s="86" customFormat="1" x14ac:dyDescent="0.25">
      <c r="A467" s="210"/>
      <c r="B467" s="214"/>
      <c r="C467" s="211"/>
      <c r="D467" s="212"/>
      <c r="E467" s="211"/>
      <c r="F467" s="211"/>
      <c r="G467" s="211"/>
      <c r="H467" s="215"/>
      <c r="I467" s="286"/>
      <c r="J467" s="286">
        <v>106</v>
      </c>
      <c r="K467" s="290"/>
    </row>
    <row r="468" spans="1:12" s="60" customFormat="1" ht="14.25" customHeight="1" outlineLevel="2" x14ac:dyDescent="0.25">
      <c r="A468" s="210"/>
      <c r="B468" s="279" t="s">
        <v>351</v>
      </c>
      <c r="C468" s="211"/>
      <c r="D468" s="211"/>
      <c r="E468" s="211"/>
      <c r="F468" s="211"/>
      <c r="G468" s="211"/>
      <c r="H468" s="215"/>
      <c r="I468" s="212"/>
      <c r="J468" s="286"/>
      <c r="K468" s="213"/>
      <c r="L468" s="86"/>
    </row>
    <row r="469" spans="1:12" s="60" customFormat="1" ht="14.25" customHeight="1" outlineLevel="2" x14ac:dyDescent="0.25">
      <c r="A469" s="210"/>
      <c r="B469" s="214" t="s">
        <v>327</v>
      </c>
      <c r="C469" s="211"/>
      <c r="D469" s="211"/>
      <c r="E469" s="211"/>
      <c r="F469" s="211"/>
      <c r="G469" s="211"/>
      <c r="H469" s="215"/>
      <c r="I469" s="212"/>
      <c r="J469" s="286">
        <f>'MEMORIA DRENAGEM'!R74</f>
        <v>104</v>
      </c>
      <c r="K469" s="213"/>
      <c r="L469" s="86"/>
    </row>
    <row r="470" spans="1:12" s="60" customFormat="1" outlineLevel="2" x14ac:dyDescent="0.25">
      <c r="A470" s="210"/>
      <c r="B470" s="445" t="s">
        <v>65</v>
      </c>
      <c r="C470" s="446"/>
      <c r="D470" s="446"/>
      <c r="E470" s="446"/>
      <c r="F470" s="446"/>
      <c r="G470" s="446"/>
      <c r="H470" s="446"/>
      <c r="I470" s="446"/>
      <c r="J470" s="447"/>
      <c r="K470" s="213">
        <f>K465</f>
        <v>104</v>
      </c>
      <c r="L470" s="86"/>
    </row>
    <row r="471" spans="1:12" s="60" customFormat="1" ht="16.5" outlineLevel="2" x14ac:dyDescent="0.25">
      <c r="A471" s="119"/>
      <c r="B471" s="445" t="s">
        <v>348</v>
      </c>
      <c r="C471" s="446"/>
      <c r="D471" s="446"/>
      <c r="E471" s="446"/>
      <c r="F471" s="446"/>
      <c r="G471" s="446"/>
      <c r="H471" s="446"/>
      <c r="I471" s="446"/>
      <c r="J471" s="447"/>
      <c r="K471" s="213">
        <f>ADITIVO!H86</f>
        <v>106</v>
      </c>
      <c r="L471" s="86"/>
    </row>
    <row r="472" spans="1:12" s="285" customFormat="1" ht="16.5" x14ac:dyDescent="0.25">
      <c r="A472" s="284"/>
      <c r="B472" s="442" t="s">
        <v>66</v>
      </c>
      <c r="C472" s="443"/>
      <c r="D472" s="443"/>
      <c r="E472" s="443"/>
      <c r="F472" s="443"/>
      <c r="G472" s="443"/>
      <c r="H472" s="443"/>
      <c r="I472" s="443"/>
      <c r="J472" s="444"/>
      <c r="K472" s="298">
        <f>K470-K471</f>
        <v>-2</v>
      </c>
      <c r="L472" s="285">
        <v>2</v>
      </c>
    </row>
    <row r="473" spans="1:12" s="86" customFormat="1" x14ac:dyDescent="0.25">
      <c r="A473" s="303"/>
      <c r="B473" s="67"/>
      <c r="C473" s="68"/>
      <c r="D473" s="69"/>
      <c r="E473" s="68"/>
      <c r="F473" s="68"/>
      <c r="G473" s="68"/>
      <c r="H473" s="70"/>
      <c r="I473" s="69"/>
      <c r="J473" s="71"/>
      <c r="K473" s="304"/>
    </row>
    <row r="474" spans="1:12" s="86" customFormat="1" x14ac:dyDescent="0.25">
      <c r="A474" s="289"/>
      <c r="B474" s="305"/>
      <c r="C474" s="306"/>
      <c r="D474" s="307"/>
      <c r="E474" s="306"/>
      <c r="F474" s="306"/>
      <c r="G474" s="306"/>
      <c r="H474" s="308"/>
      <c r="I474" s="307"/>
      <c r="J474" s="309"/>
      <c r="K474" s="290"/>
    </row>
    <row r="475" spans="1:12" s="86" customFormat="1" x14ac:dyDescent="0.25">
      <c r="A475" s="289"/>
      <c r="B475" s="305"/>
      <c r="C475" s="306"/>
      <c r="D475" s="307"/>
      <c r="E475" s="306"/>
      <c r="F475" s="306"/>
      <c r="G475" s="306"/>
      <c r="H475" s="308"/>
      <c r="I475" s="307"/>
      <c r="J475" s="309"/>
      <c r="K475" s="290"/>
    </row>
    <row r="476" spans="1:12" s="86" customFormat="1" x14ac:dyDescent="0.25">
      <c r="A476" s="289"/>
      <c r="B476" s="305"/>
      <c r="C476" s="306"/>
      <c r="D476" s="307"/>
      <c r="E476" s="306"/>
      <c r="F476" s="306"/>
      <c r="G476" s="306"/>
      <c r="H476" s="308"/>
      <c r="I476" s="307"/>
      <c r="J476" s="309"/>
      <c r="K476" s="290"/>
    </row>
    <row r="477" spans="1:12" s="86" customFormat="1" x14ac:dyDescent="0.25">
      <c r="A477" s="289"/>
      <c r="B477" s="305"/>
      <c r="C477" s="306"/>
      <c r="D477" s="307"/>
      <c r="E477" s="306"/>
      <c r="F477" s="306"/>
      <c r="G477" s="306"/>
      <c r="H477" s="308"/>
      <c r="I477" s="307"/>
      <c r="J477" s="309"/>
      <c r="K477" s="290"/>
    </row>
    <row r="478" spans="1:12" s="86" customFormat="1" ht="14.25" thickBot="1" x14ac:dyDescent="0.3">
      <c r="A478" s="310"/>
      <c r="B478" s="311"/>
      <c r="C478" s="312"/>
      <c r="D478" s="313"/>
      <c r="E478" s="312"/>
      <c r="F478" s="312"/>
      <c r="G478" s="312"/>
      <c r="H478" s="314"/>
      <c r="I478" s="313"/>
      <c r="J478" s="315"/>
      <c r="K478" s="316"/>
    </row>
    <row r="479" spans="1:12" s="86" customFormat="1" x14ac:dyDescent="0.25">
      <c r="A479" s="66"/>
      <c r="B479" s="67"/>
      <c r="C479" s="68"/>
      <c r="D479" s="69"/>
      <c r="E479" s="68"/>
      <c r="F479" s="68"/>
      <c r="G479" s="68"/>
      <c r="H479" s="70"/>
      <c r="I479" s="69"/>
      <c r="J479" s="71"/>
      <c r="K479" s="72"/>
    </row>
    <row r="480" spans="1:12" s="86" customFormat="1" x14ac:dyDescent="0.25">
      <c r="A480" s="73"/>
      <c r="B480" s="62"/>
      <c r="C480" s="61"/>
      <c r="D480" s="63"/>
      <c r="E480" s="61"/>
      <c r="F480" s="61"/>
      <c r="G480" s="61"/>
      <c r="H480" s="64"/>
      <c r="I480" s="63"/>
      <c r="J480" s="65"/>
      <c r="K480" s="74"/>
    </row>
    <row r="481" spans="1:11" s="86" customFormat="1" x14ac:dyDescent="0.25">
      <c r="A481" s="73"/>
      <c r="B481" s="62"/>
      <c r="C481" s="61"/>
      <c r="D481" s="63"/>
      <c r="E481" s="61"/>
      <c r="F481" s="61"/>
      <c r="G481" s="61"/>
      <c r="H481" s="64"/>
      <c r="I481" s="63"/>
      <c r="J481" s="65"/>
      <c r="K481" s="74"/>
    </row>
    <row r="482" spans="1:11" s="86" customFormat="1" x14ac:dyDescent="0.25">
      <c r="A482" s="73"/>
      <c r="B482" s="62"/>
      <c r="C482" s="61"/>
      <c r="D482" s="63"/>
      <c r="E482" s="61"/>
      <c r="F482" s="61"/>
      <c r="G482" s="61"/>
      <c r="H482" s="64"/>
      <c r="I482" s="63"/>
      <c r="J482" s="65"/>
      <c r="K482" s="74"/>
    </row>
    <row r="483" spans="1:11" s="86" customFormat="1" x14ac:dyDescent="0.25">
      <c r="A483" s="73"/>
      <c r="B483" s="62"/>
      <c r="C483" s="61"/>
      <c r="D483" s="63"/>
      <c r="E483" s="61"/>
      <c r="F483" s="61"/>
      <c r="G483" s="61"/>
      <c r="H483" s="64"/>
      <c r="I483" s="63"/>
      <c r="J483" s="65"/>
      <c r="K483" s="74"/>
    </row>
    <row r="484" spans="1:11" s="86" customFormat="1" x14ac:dyDescent="0.25">
      <c r="A484" s="73"/>
      <c r="B484" s="62"/>
      <c r="C484" s="61"/>
      <c r="D484" s="63"/>
      <c r="E484" s="61"/>
      <c r="F484" s="61"/>
      <c r="G484" s="61"/>
      <c r="H484" s="64"/>
      <c r="I484" s="63"/>
      <c r="J484" s="65"/>
      <c r="K484" s="74"/>
    </row>
    <row r="485" spans="1:11" s="86" customFormat="1" x14ac:dyDescent="0.25">
      <c r="A485" s="73"/>
      <c r="B485" s="62"/>
      <c r="C485" s="61"/>
      <c r="D485" s="63"/>
      <c r="E485" s="61"/>
      <c r="F485" s="61"/>
      <c r="G485" s="61"/>
      <c r="H485" s="64"/>
      <c r="I485" s="63"/>
      <c r="J485" s="65"/>
      <c r="K485" s="74"/>
    </row>
    <row r="486" spans="1:11" s="86" customFormat="1" x14ac:dyDescent="0.25">
      <c r="A486" s="73"/>
      <c r="B486" s="62"/>
      <c r="C486" s="61"/>
      <c r="D486" s="63"/>
      <c r="E486" s="61"/>
      <c r="F486" s="61"/>
      <c r="G486" s="61"/>
      <c r="H486" s="64"/>
      <c r="I486" s="63"/>
      <c r="J486" s="65"/>
      <c r="K486" s="74"/>
    </row>
    <row r="487" spans="1:11" s="86" customFormat="1" x14ac:dyDescent="0.25">
      <c r="A487" s="73"/>
      <c r="B487" s="62"/>
      <c r="C487" s="61"/>
      <c r="D487" s="63"/>
      <c r="E487" s="61"/>
      <c r="F487" s="61"/>
      <c r="G487" s="61"/>
      <c r="H487" s="64"/>
      <c r="I487" s="63"/>
      <c r="J487" s="65"/>
      <c r="K487" s="74"/>
    </row>
    <row r="488" spans="1:11" s="86" customFormat="1" x14ac:dyDescent="0.25">
      <c r="A488" s="73"/>
      <c r="B488" s="62"/>
      <c r="C488" s="61"/>
      <c r="D488" s="63"/>
      <c r="E488" s="61"/>
      <c r="F488" s="61"/>
      <c r="G488" s="61"/>
      <c r="H488" s="64"/>
      <c r="I488" s="63"/>
      <c r="J488" s="65"/>
      <c r="K488" s="74"/>
    </row>
    <row r="489" spans="1:11" s="86" customFormat="1" x14ac:dyDescent="0.25">
      <c r="A489" s="73"/>
      <c r="B489" s="62"/>
      <c r="C489" s="61"/>
      <c r="D489" s="63"/>
      <c r="E489" s="61"/>
      <c r="F489" s="61"/>
      <c r="G489" s="61"/>
      <c r="H489" s="64"/>
      <c r="I489" s="63"/>
      <c r="J489" s="65"/>
      <c r="K489" s="74"/>
    </row>
    <row r="490" spans="1:11" s="86" customFormat="1" x14ac:dyDescent="0.25">
      <c r="A490" s="73"/>
      <c r="B490" s="62"/>
      <c r="C490" s="61"/>
      <c r="D490" s="63"/>
      <c r="E490" s="61"/>
      <c r="F490" s="61"/>
      <c r="G490" s="61"/>
      <c r="H490" s="64"/>
      <c r="I490" s="63"/>
      <c r="J490" s="65"/>
      <c r="K490" s="74"/>
    </row>
    <row r="491" spans="1:11" s="86" customFormat="1" x14ac:dyDescent="0.25">
      <c r="A491" s="73"/>
      <c r="B491" s="62"/>
      <c r="C491" s="61"/>
      <c r="D491" s="63"/>
      <c r="E491" s="61"/>
      <c r="F491" s="61"/>
      <c r="G491" s="61"/>
      <c r="H491" s="64"/>
      <c r="I491" s="63"/>
      <c r="J491" s="65"/>
      <c r="K491" s="74"/>
    </row>
    <row r="492" spans="1:11" s="86" customFormat="1" x14ac:dyDescent="0.25">
      <c r="A492" s="73"/>
      <c r="B492" s="62"/>
      <c r="C492" s="61"/>
      <c r="D492" s="63"/>
      <c r="E492" s="61"/>
      <c r="F492" s="61"/>
      <c r="G492" s="61"/>
      <c r="H492" s="64"/>
      <c r="I492" s="63"/>
      <c r="J492" s="65"/>
      <c r="K492" s="74"/>
    </row>
    <row r="493" spans="1:11" s="86" customFormat="1" x14ac:dyDescent="0.25">
      <c r="A493" s="73"/>
      <c r="B493" s="62"/>
      <c r="C493" s="61"/>
      <c r="D493" s="63"/>
      <c r="E493" s="61"/>
      <c r="F493" s="61"/>
      <c r="G493" s="61"/>
      <c r="H493" s="64"/>
      <c r="I493" s="63"/>
      <c r="J493" s="65"/>
      <c r="K493" s="74"/>
    </row>
    <row r="494" spans="1:11" s="86" customFormat="1" x14ac:dyDescent="0.25">
      <c r="A494" s="73"/>
      <c r="B494" s="62"/>
      <c r="C494" s="61"/>
      <c r="D494" s="63"/>
      <c r="E494" s="61"/>
      <c r="F494" s="61"/>
      <c r="G494" s="61"/>
      <c r="H494" s="64"/>
      <c r="I494" s="63"/>
      <c r="J494" s="65"/>
      <c r="K494" s="74"/>
    </row>
    <row r="495" spans="1:11" s="86" customFormat="1" x14ac:dyDescent="0.25">
      <c r="A495" s="73"/>
      <c r="B495" s="62"/>
      <c r="C495" s="61"/>
      <c r="D495" s="63"/>
      <c r="E495" s="61"/>
      <c r="F495" s="61"/>
      <c r="G495" s="61"/>
      <c r="H495" s="64"/>
      <c r="I495" s="63"/>
      <c r="J495" s="65"/>
      <c r="K495" s="74"/>
    </row>
    <row r="496" spans="1:11" s="86" customFormat="1" x14ac:dyDescent="0.25">
      <c r="A496" s="73"/>
      <c r="B496" s="62"/>
      <c r="C496" s="61"/>
      <c r="D496" s="63"/>
      <c r="E496" s="61"/>
      <c r="F496" s="61"/>
      <c r="G496" s="61"/>
      <c r="H496" s="64"/>
      <c r="I496" s="63"/>
      <c r="J496" s="65"/>
      <c r="K496" s="74"/>
    </row>
    <row r="497" spans="1:11" s="86" customFormat="1" x14ac:dyDescent="0.25">
      <c r="A497" s="73"/>
      <c r="B497" s="62"/>
      <c r="C497" s="61"/>
      <c r="D497" s="63"/>
      <c r="E497" s="61"/>
      <c r="F497" s="61"/>
      <c r="G497" s="61"/>
      <c r="H497" s="64"/>
      <c r="I497" s="63"/>
      <c r="J497" s="65"/>
      <c r="K497" s="74"/>
    </row>
    <row r="498" spans="1:11" s="86" customFormat="1" x14ac:dyDescent="0.25">
      <c r="A498" s="73"/>
      <c r="B498" s="62"/>
      <c r="C498" s="61"/>
      <c r="D498" s="63"/>
      <c r="E498" s="61"/>
      <c r="F498" s="61"/>
      <c r="G498" s="61"/>
      <c r="H498" s="64"/>
      <c r="I498" s="63"/>
      <c r="J498" s="65"/>
      <c r="K498" s="74"/>
    </row>
    <row r="499" spans="1:11" s="86" customFormat="1" x14ac:dyDescent="0.25">
      <c r="A499" s="73"/>
      <c r="B499" s="62"/>
      <c r="C499" s="61"/>
      <c r="D499" s="63"/>
      <c r="E499" s="61"/>
      <c r="F499" s="61"/>
      <c r="G499" s="61"/>
      <c r="H499" s="64"/>
      <c r="I499" s="63"/>
      <c r="J499" s="65"/>
      <c r="K499" s="74"/>
    </row>
    <row r="500" spans="1:11" s="86" customFormat="1" x14ac:dyDescent="0.25">
      <c r="A500" s="73"/>
      <c r="B500" s="62"/>
      <c r="C500" s="61"/>
      <c r="D500" s="63"/>
      <c r="E500" s="61"/>
      <c r="F500" s="61"/>
      <c r="G500" s="61"/>
      <c r="H500" s="64"/>
      <c r="I500" s="63"/>
      <c r="J500" s="65"/>
      <c r="K500" s="74"/>
    </row>
    <row r="501" spans="1:11" s="86" customFormat="1" x14ac:dyDescent="0.25">
      <c r="A501" s="73"/>
      <c r="B501" s="62"/>
      <c r="C501" s="61"/>
      <c r="D501" s="63"/>
      <c r="E501" s="61"/>
      <c r="F501" s="61"/>
      <c r="G501" s="61"/>
      <c r="H501" s="64"/>
      <c r="I501" s="63"/>
      <c r="J501" s="65"/>
      <c r="K501" s="74"/>
    </row>
    <row r="502" spans="1:11" s="86" customFormat="1" x14ac:dyDescent="0.25">
      <c r="A502" s="73"/>
      <c r="B502" s="62"/>
      <c r="C502" s="61"/>
      <c r="D502" s="63"/>
      <c r="E502" s="61"/>
      <c r="F502" s="61"/>
      <c r="G502" s="61"/>
      <c r="H502" s="64"/>
      <c r="I502" s="63"/>
      <c r="J502" s="65"/>
      <c r="K502" s="74"/>
    </row>
    <row r="503" spans="1:11" s="86" customFormat="1" x14ac:dyDescent="0.25">
      <c r="A503" s="73"/>
      <c r="B503" s="62"/>
      <c r="C503" s="61"/>
      <c r="D503" s="63"/>
      <c r="E503" s="61"/>
      <c r="F503" s="61"/>
      <c r="G503" s="61"/>
      <c r="H503" s="64"/>
      <c r="I503" s="63"/>
      <c r="J503" s="65"/>
      <c r="K503" s="74"/>
    </row>
    <row r="504" spans="1:11" s="86" customFormat="1" x14ac:dyDescent="0.25">
      <c r="A504" s="73"/>
      <c r="B504" s="62"/>
      <c r="C504" s="61"/>
      <c r="D504" s="63"/>
      <c r="E504" s="61"/>
      <c r="F504" s="61"/>
      <c r="G504" s="61"/>
      <c r="H504" s="64"/>
      <c r="I504" s="63"/>
      <c r="J504" s="65"/>
      <c r="K504" s="74"/>
    </row>
    <row r="505" spans="1:11" s="86" customFormat="1" x14ac:dyDescent="0.25">
      <c r="A505" s="73"/>
      <c r="B505" s="62"/>
      <c r="C505" s="61"/>
      <c r="D505" s="63"/>
      <c r="E505" s="61"/>
      <c r="F505" s="61"/>
      <c r="G505" s="61"/>
      <c r="H505" s="64"/>
      <c r="I505" s="63"/>
      <c r="J505" s="65"/>
      <c r="K505" s="74"/>
    </row>
    <row r="506" spans="1:11" s="86" customFormat="1" x14ac:dyDescent="0.25">
      <c r="A506" s="73"/>
      <c r="B506" s="62"/>
      <c r="C506" s="61"/>
      <c r="D506" s="63"/>
      <c r="E506" s="61"/>
      <c r="F506" s="61"/>
      <c r="G506" s="61"/>
      <c r="H506" s="64"/>
      <c r="I506" s="63"/>
      <c r="J506" s="65"/>
      <c r="K506" s="74"/>
    </row>
    <row r="507" spans="1:11" s="86" customFormat="1" x14ac:dyDescent="0.25">
      <c r="A507" s="73"/>
      <c r="B507" s="62"/>
      <c r="C507" s="61"/>
      <c r="D507" s="63"/>
      <c r="E507" s="61"/>
      <c r="F507" s="61"/>
      <c r="G507" s="61"/>
      <c r="H507" s="64"/>
      <c r="I507" s="63"/>
      <c r="J507" s="65"/>
      <c r="K507" s="74"/>
    </row>
    <row r="508" spans="1:11" s="86" customFormat="1" x14ac:dyDescent="0.25">
      <c r="A508" s="73"/>
      <c r="B508" s="62"/>
      <c r="C508" s="61"/>
      <c r="D508" s="63"/>
      <c r="E508" s="61"/>
      <c r="F508" s="61"/>
      <c r="G508" s="61"/>
      <c r="H508" s="64"/>
      <c r="I508" s="63"/>
      <c r="J508" s="65"/>
      <c r="K508" s="74"/>
    </row>
    <row r="509" spans="1:11" s="86" customFormat="1" x14ac:dyDescent="0.25">
      <c r="A509" s="73"/>
      <c r="B509" s="62"/>
      <c r="C509" s="61"/>
      <c r="D509" s="63"/>
      <c r="E509" s="61"/>
      <c r="F509" s="61"/>
      <c r="G509" s="61"/>
      <c r="H509" s="64"/>
      <c r="I509" s="63"/>
      <c r="J509" s="65"/>
      <c r="K509" s="74"/>
    </row>
    <row r="510" spans="1:11" s="86" customFormat="1" x14ac:dyDescent="0.25">
      <c r="A510" s="73"/>
      <c r="B510" s="62"/>
      <c r="C510" s="61"/>
      <c r="D510" s="63"/>
      <c r="E510" s="61"/>
      <c r="F510" s="61"/>
      <c r="G510" s="61"/>
      <c r="H510" s="64"/>
      <c r="I510" s="63"/>
      <c r="J510" s="65"/>
      <c r="K510" s="74"/>
    </row>
    <row r="511" spans="1:11" s="86" customFormat="1" x14ac:dyDescent="0.25">
      <c r="A511" s="73"/>
      <c r="B511" s="62"/>
      <c r="C511" s="61"/>
      <c r="D511" s="63"/>
      <c r="E511" s="61"/>
      <c r="F511" s="61"/>
      <c r="G511" s="61"/>
      <c r="H511" s="64"/>
      <c r="I511" s="63"/>
      <c r="J511" s="65"/>
      <c r="K511" s="74"/>
    </row>
    <row r="512" spans="1:11" s="86" customFormat="1" x14ac:dyDescent="0.25">
      <c r="A512" s="73"/>
      <c r="B512" s="62"/>
      <c r="C512" s="61"/>
      <c r="D512" s="63"/>
      <c r="E512" s="61"/>
      <c r="F512" s="61"/>
      <c r="G512" s="61"/>
      <c r="H512" s="64"/>
      <c r="I512" s="63"/>
      <c r="J512" s="65"/>
      <c r="K512" s="74"/>
    </row>
    <row r="513" spans="1:11" s="86" customFormat="1" x14ac:dyDescent="0.25">
      <c r="A513" s="73"/>
      <c r="B513" s="62"/>
      <c r="C513" s="61"/>
      <c r="D513" s="63"/>
      <c r="E513" s="61"/>
      <c r="F513" s="61"/>
      <c r="G513" s="61"/>
      <c r="H513" s="64"/>
      <c r="I513" s="63"/>
      <c r="J513" s="65"/>
      <c r="K513" s="74"/>
    </row>
    <row r="514" spans="1:11" s="86" customFormat="1" x14ac:dyDescent="0.25">
      <c r="A514" s="73"/>
      <c r="B514" s="62"/>
      <c r="C514" s="61"/>
      <c r="D514" s="63"/>
      <c r="E514" s="61"/>
      <c r="F514" s="61"/>
      <c r="G514" s="61"/>
      <c r="H514" s="64"/>
      <c r="I514" s="63"/>
      <c r="J514" s="65"/>
      <c r="K514" s="74"/>
    </row>
    <row r="515" spans="1:11" s="86" customFormat="1" x14ac:dyDescent="0.25">
      <c r="A515" s="73"/>
      <c r="B515" s="62"/>
      <c r="C515" s="61"/>
      <c r="D515" s="63"/>
      <c r="E515" s="61"/>
      <c r="F515" s="61"/>
      <c r="G515" s="61"/>
      <c r="H515" s="64"/>
      <c r="I515" s="63"/>
      <c r="J515" s="65"/>
      <c r="K515" s="74"/>
    </row>
    <row r="516" spans="1:11" s="86" customFormat="1" x14ac:dyDescent="0.25">
      <c r="A516" s="73"/>
      <c r="B516" s="62"/>
      <c r="C516" s="61"/>
      <c r="D516" s="63"/>
      <c r="E516" s="61"/>
      <c r="F516" s="61"/>
      <c r="G516" s="61"/>
      <c r="H516" s="64"/>
      <c r="I516" s="63"/>
      <c r="J516" s="65"/>
      <c r="K516" s="74"/>
    </row>
    <row r="517" spans="1:11" s="86" customFormat="1" x14ac:dyDescent="0.25">
      <c r="A517" s="73"/>
      <c r="B517" s="62"/>
      <c r="C517" s="61"/>
      <c r="D517" s="63"/>
      <c r="E517" s="61"/>
      <c r="F517" s="61"/>
      <c r="G517" s="61"/>
      <c r="H517" s="64"/>
      <c r="I517" s="63"/>
      <c r="J517" s="65"/>
      <c r="K517" s="74"/>
    </row>
    <row r="518" spans="1:11" s="86" customFormat="1" x14ac:dyDescent="0.25">
      <c r="A518" s="73"/>
      <c r="B518" s="62"/>
      <c r="C518" s="61"/>
      <c r="D518" s="63"/>
      <c r="E518" s="61"/>
      <c r="F518" s="61"/>
      <c r="G518" s="61"/>
      <c r="H518" s="64"/>
      <c r="I518" s="63"/>
      <c r="J518" s="65"/>
      <c r="K518" s="74"/>
    </row>
    <row r="519" spans="1:11" s="86" customFormat="1" x14ac:dyDescent="0.25">
      <c r="A519" s="73"/>
      <c r="B519" s="62"/>
      <c r="C519" s="61"/>
      <c r="D519" s="63"/>
      <c r="E519" s="61"/>
      <c r="F519" s="61"/>
      <c r="G519" s="61"/>
      <c r="H519" s="64"/>
      <c r="I519" s="63"/>
      <c r="J519" s="65"/>
      <c r="K519" s="74"/>
    </row>
    <row r="520" spans="1:11" s="86" customFormat="1" x14ac:dyDescent="0.25">
      <c r="A520" s="73"/>
      <c r="B520" s="62"/>
      <c r="C520" s="61"/>
      <c r="D520" s="63"/>
      <c r="E520" s="61"/>
      <c r="F520" s="61"/>
      <c r="G520" s="61"/>
      <c r="H520" s="64"/>
      <c r="I520" s="63"/>
      <c r="J520" s="65"/>
      <c r="K520" s="74"/>
    </row>
    <row r="521" spans="1:11" s="86" customFormat="1" x14ac:dyDescent="0.25">
      <c r="A521" s="73"/>
      <c r="B521" s="62"/>
      <c r="C521" s="61"/>
      <c r="D521" s="63"/>
      <c r="E521" s="61"/>
      <c r="F521" s="61"/>
      <c r="G521" s="61"/>
      <c r="H521" s="64"/>
      <c r="I521" s="63"/>
      <c r="J521" s="65"/>
      <c r="K521" s="74"/>
    </row>
    <row r="522" spans="1:11" s="86" customFormat="1" x14ac:dyDescent="0.25">
      <c r="A522" s="73"/>
      <c r="B522" s="62"/>
      <c r="C522" s="61"/>
      <c r="D522" s="63"/>
      <c r="E522" s="61"/>
      <c r="F522" s="61"/>
      <c r="G522" s="61"/>
      <c r="H522" s="64"/>
      <c r="I522" s="63"/>
      <c r="J522" s="65"/>
      <c r="K522" s="74"/>
    </row>
    <row r="523" spans="1:11" s="86" customFormat="1" x14ac:dyDescent="0.25">
      <c r="A523" s="73"/>
      <c r="B523" s="62"/>
      <c r="C523" s="61"/>
      <c r="D523" s="63"/>
      <c r="E523" s="61"/>
      <c r="F523" s="61"/>
      <c r="G523" s="61"/>
      <c r="H523" s="64"/>
      <c r="I523" s="63"/>
      <c r="J523" s="65"/>
      <c r="K523" s="74"/>
    </row>
    <row r="524" spans="1:11" s="86" customFormat="1" x14ac:dyDescent="0.25">
      <c r="A524" s="73"/>
      <c r="B524" s="62"/>
      <c r="C524" s="61"/>
      <c r="D524" s="63"/>
      <c r="E524" s="61"/>
      <c r="F524" s="61"/>
      <c r="G524" s="61"/>
      <c r="H524" s="64"/>
      <c r="I524" s="63"/>
      <c r="J524" s="65"/>
      <c r="K524" s="74"/>
    </row>
    <row r="525" spans="1:11" s="86" customFormat="1" x14ac:dyDescent="0.25">
      <c r="A525" s="73"/>
      <c r="B525" s="62"/>
      <c r="C525" s="61"/>
      <c r="D525" s="63"/>
      <c r="E525" s="61"/>
      <c r="F525" s="61"/>
      <c r="G525" s="61"/>
      <c r="H525" s="64"/>
      <c r="I525" s="63"/>
      <c r="J525" s="65"/>
      <c r="K525" s="74"/>
    </row>
    <row r="526" spans="1:11" s="86" customFormat="1" x14ac:dyDescent="0.25">
      <c r="A526" s="73"/>
      <c r="B526" s="62"/>
      <c r="C526" s="61"/>
      <c r="D526" s="63"/>
      <c r="E526" s="61"/>
      <c r="F526" s="61"/>
      <c r="G526" s="61"/>
      <c r="H526" s="64"/>
      <c r="I526" s="63"/>
      <c r="J526" s="65"/>
      <c r="K526" s="74"/>
    </row>
    <row r="527" spans="1:11" s="86" customFormat="1" x14ac:dyDescent="0.25">
      <c r="A527" s="73"/>
      <c r="B527" s="62"/>
      <c r="C527" s="61"/>
      <c r="D527" s="63"/>
      <c r="E527" s="61"/>
      <c r="F527" s="61"/>
      <c r="G527" s="61"/>
      <c r="H527" s="64"/>
      <c r="I527" s="63"/>
      <c r="J527" s="65"/>
      <c r="K527" s="74"/>
    </row>
    <row r="528" spans="1:11" s="86" customFormat="1" x14ac:dyDescent="0.25">
      <c r="A528" s="73"/>
      <c r="B528" s="62"/>
      <c r="C528" s="61"/>
      <c r="D528" s="63"/>
      <c r="E528" s="61"/>
      <c r="F528" s="61"/>
      <c r="G528" s="61"/>
      <c r="H528" s="64"/>
      <c r="I528" s="63"/>
      <c r="J528" s="65"/>
      <c r="K528" s="74"/>
    </row>
    <row r="529" spans="1:11" s="86" customFormat="1" x14ac:dyDescent="0.25">
      <c r="A529" s="73"/>
      <c r="B529" s="62"/>
      <c r="C529" s="61"/>
      <c r="D529" s="63"/>
      <c r="E529" s="61"/>
      <c r="F529" s="61"/>
      <c r="G529" s="61"/>
      <c r="H529" s="64"/>
      <c r="I529" s="63"/>
      <c r="J529" s="65"/>
      <c r="K529" s="74"/>
    </row>
    <row r="530" spans="1:11" s="86" customFormat="1" x14ac:dyDescent="0.25">
      <c r="A530" s="73"/>
      <c r="B530" s="62"/>
      <c r="C530" s="61"/>
      <c r="D530" s="63"/>
      <c r="E530" s="61"/>
      <c r="F530" s="61"/>
      <c r="G530" s="61"/>
      <c r="H530" s="64"/>
      <c r="I530" s="63"/>
      <c r="J530" s="65"/>
      <c r="K530" s="74"/>
    </row>
    <row r="531" spans="1:11" s="86" customFormat="1" x14ac:dyDescent="0.25">
      <c r="A531" s="73"/>
      <c r="B531" s="62"/>
      <c r="C531" s="61"/>
      <c r="D531" s="63"/>
      <c r="E531" s="61"/>
      <c r="F531" s="61"/>
      <c r="G531" s="61"/>
      <c r="H531" s="64"/>
      <c r="I531" s="63"/>
      <c r="J531" s="65"/>
      <c r="K531" s="74"/>
    </row>
    <row r="532" spans="1:11" s="86" customFormat="1" x14ac:dyDescent="0.25">
      <c r="A532" s="73"/>
      <c r="B532" s="62"/>
      <c r="C532" s="61"/>
      <c r="D532" s="63"/>
      <c r="E532" s="61"/>
      <c r="F532" s="61"/>
      <c r="G532" s="61"/>
      <c r="H532" s="64"/>
      <c r="I532" s="63"/>
      <c r="J532" s="65"/>
      <c r="K532" s="74"/>
    </row>
    <row r="533" spans="1:11" s="86" customFormat="1" x14ac:dyDescent="0.25">
      <c r="A533" s="73"/>
      <c r="B533" s="62"/>
      <c r="C533" s="61"/>
      <c r="D533" s="63"/>
      <c r="E533" s="61"/>
      <c r="F533" s="61"/>
      <c r="G533" s="61"/>
      <c r="H533" s="64"/>
      <c r="I533" s="63"/>
      <c r="J533" s="65"/>
      <c r="K533" s="74"/>
    </row>
    <row r="534" spans="1:11" s="86" customFormat="1" x14ac:dyDescent="0.25">
      <c r="A534" s="73"/>
      <c r="B534" s="62"/>
      <c r="C534" s="61"/>
      <c r="D534" s="63"/>
      <c r="E534" s="61"/>
      <c r="F534" s="61"/>
      <c r="G534" s="61"/>
      <c r="H534" s="64"/>
      <c r="I534" s="63"/>
      <c r="J534" s="65"/>
      <c r="K534" s="74"/>
    </row>
    <row r="535" spans="1:11" s="86" customFormat="1" x14ac:dyDescent="0.25">
      <c r="A535" s="73"/>
      <c r="B535" s="62"/>
      <c r="C535" s="61"/>
      <c r="D535" s="63"/>
      <c r="E535" s="61"/>
      <c r="F535" s="61"/>
      <c r="G535" s="61"/>
      <c r="H535" s="64"/>
      <c r="I535" s="63"/>
      <c r="J535" s="65"/>
      <c r="K535" s="74"/>
    </row>
    <row r="536" spans="1:11" s="86" customFormat="1" x14ac:dyDescent="0.25">
      <c r="A536" s="73"/>
      <c r="B536" s="62"/>
      <c r="C536" s="61"/>
      <c r="D536" s="63"/>
      <c r="E536" s="61"/>
      <c r="F536" s="61"/>
      <c r="G536" s="61"/>
      <c r="H536" s="64"/>
      <c r="I536" s="63"/>
      <c r="J536" s="65"/>
      <c r="K536" s="74"/>
    </row>
    <row r="537" spans="1:11" s="86" customFormat="1" x14ac:dyDescent="0.25">
      <c r="A537" s="73"/>
      <c r="B537" s="62"/>
      <c r="C537" s="61"/>
      <c r="D537" s="63"/>
      <c r="E537" s="61"/>
      <c r="F537" s="61"/>
      <c r="G537" s="61"/>
      <c r="H537" s="64"/>
      <c r="I537" s="63"/>
      <c r="J537" s="65"/>
      <c r="K537" s="74"/>
    </row>
    <row r="538" spans="1:11" s="86" customFormat="1" x14ac:dyDescent="0.25">
      <c r="A538" s="73"/>
      <c r="B538" s="62"/>
      <c r="C538" s="61"/>
      <c r="D538" s="63"/>
      <c r="E538" s="61"/>
      <c r="F538" s="61"/>
      <c r="G538" s="61"/>
      <c r="H538" s="64"/>
      <c r="I538" s="63"/>
      <c r="J538" s="65"/>
      <c r="K538" s="74"/>
    </row>
    <row r="539" spans="1:11" s="86" customFormat="1" x14ac:dyDescent="0.25">
      <c r="A539" s="73"/>
      <c r="B539" s="62"/>
      <c r="C539" s="61"/>
      <c r="D539" s="63"/>
      <c r="E539" s="61"/>
      <c r="F539" s="61"/>
      <c r="G539" s="61"/>
      <c r="H539" s="64"/>
      <c r="I539" s="63"/>
      <c r="J539" s="65"/>
      <c r="K539" s="74"/>
    </row>
    <row r="540" spans="1:11" s="86" customFormat="1" x14ac:dyDescent="0.25">
      <c r="A540" s="73"/>
      <c r="B540" s="62"/>
      <c r="C540" s="61"/>
      <c r="D540" s="63"/>
      <c r="E540" s="61"/>
      <c r="F540" s="61"/>
      <c r="G540" s="61"/>
      <c r="H540" s="64"/>
      <c r="I540" s="63"/>
      <c r="J540" s="65"/>
      <c r="K540" s="74"/>
    </row>
    <row r="541" spans="1:11" s="86" customFormat="1" x14ac:dyDescent="0.25">
      <c r="A541" s="73"/>
      <c r="B541" s="62"/>
      <c r="C541" s="61"/>
      <c r="D541" s="63"/>
      <c r="E541" s="61"/>
      <c r="F541" s="61"/>
      <c r="G541" s="61"/>
      <c r="H541" s="64"/>
      <c r="I541" s="63"/>
      <c r="J541" s="65"/>
      <c r="K541" s="74"/>
    </row>
    <row r="542" spans="1:11" s="86" customFormat="1" x14ac:dyDescent="0.25">
      <c r="A542" s="73"/>
      <c r="B542" s="62"/>
      <c r="C542" s="61"/>
      <c r="D542" s="63"/>
      <c r="E542" s="61"/>
      <c r="F542" s="61"/>
      <c r="G542" s="61"/>
      <c r="H542" s="64"/>
      <c r="I542" s="63"/>
      <c r="J542" s="65"/>
      <c r="K542" s="74"/>
    </row>
    <row r="543" spans="1:11" s="86" customFormat="1" x14ac:dyDescent="0.25">
      <c r="A543" s="73"/>
      <c r="B543" s="62"/>
      <c r="C543" s="61"/>
      <c r="D543" s="63"/>
      <c r="E543" s="61"/>
      <c r="F543" s="61"/>
      <c r="G543" s="61"/>
      <c r="H543" s="64"/>
      <c r="I543" s="63"/>
      <c r="J543" s="65"/>
      <c r="K543" s="74"/>
    </row>
    <row r="544" spans="1:11" s="86" customFormat="1" x14ac:dyDescent="0.25">
      <c r="A544" s="73"/>
      <c r="B544" s="62"/>
      <c r="C544" s="61"/>
      <c r="D544" s="63"/>
      <c r="E544" s="61"/>
      <c r="F544" s="61"/>
      <c r="G544" s="61"/>
      <c r="H544" s="64"/>
      <c r="I544" s="63"/>
      <c r="J544" s="65"/>
      <c r="K544" s="74"/>
    </row>
    <row r="545" spans="1:11" s="86" customFormat="1" x14ac:dyDescent="0.25">
      <c r="A545" s="73"/>
      <c r="B545" s="62"/>
      <c r="C545" s="61"/>
      <c r="D545" s="63"/>
      <c r="E545" s="61"/>
      <c r="F545" s="61"/>
      <c r="G545" s="61"/>
      <c r="H545" s="64"/>
      <c r="I545" s="63"/>
      <c r="J545" s="65"/>
      <c r="K545" s="74"/>
    </row>
    <row r="546" spans="1:11" s="86" customFormat="1" x14ac:dyDescent="0.25">
      <c r="A546" s="73"/>
      <c r="B546" s="62"/>
      <c r="C546" s="61"/>
      <c r="D546" s="63"/>
      <c r="E546" s="61"/>
      <c r="F546" s="61"/>
      <c r="G546" s="61"/>
      <c r="H546" s="64"/>
      <c r="I546" s="63"/>
      <c r="J546" s="65"/>
      <c r="K546" s="74"/>
    </row>
    <row r="547" spans="1:11" s="86" customFormat="1" x14ac:dyDescent="0.25">
      <c r="A547" s="73"/>
      <c r="B547" s="62"/>
      <c r="C547" s="61"/>
      <c r="D547" s="63"/>
      <c r="E547" s="61"/>
      <c r="F547" s="61"/>
      <c r="G547" s="61"/>
      <c r="H547" s="64"/>
      <c r="I547" s="63"/>
      <c r="J547" s="65"/>
      <c r="K547" s="74"/>
    </row>
    <row r="548" spans="1:11" s="86" customFormat="1" x14ac:dyDescent="0.25">
      <c r="A548" s="73"/>
      <c r="B548" s="62"/>
      <c r="C548" s="61"/>
      <c r="D548" s="63"/>
      <c r="E548" s="61"/>
      <c r="F548" s="61"/>
      <c r="G548" s="61"/>
      <c r="H548" s="64"/>
      <c r="I548" s="63"/>
      <c r="J548" s="65"/>
      <c r="K548" s="74"/>
    </row>
    <row r="549" spans="1:11" s="86" customFormat="1" x14ac:dyDescent="0.25">
      <c r="A549" s="73"/>
      <c r="B549" s="62"/>
      <c r="C549" s="61"/>
      <c r="D549" s="63"/>
      <c r="E549" s="61"/>
      <c r="F549" s="61"/>
      <c r="G549" s="61"/>
      <c r="H549" s="64"/>
      <c r="I549" s="63"/>
      <c r="J549" s="65"/>
      <c r="K549" s="74"/>
    </row>
    <row r="550" spans="1:11" s="86" customFormat="1" x14ac:dyDescent="0.25">
      <c r="A550" s="73"/>
      <c r="B550" s="62"/>
      <c r="C550" s="61"/>
      <c r="D550" s="63"/>
      <c r="E550" s="61"/>
      <c r="F550" s="61"/>
      <c r="G550" s="61"/>
      <c r="H550" s="64"/>
      <c r="I550" s="63"/>
      <c r="J550" s="65"/>
      <c r="K550" s="74"/>
    </row>
    <row r="551" spans="1:11" s="86" customFormat="1" x14ac:dyDescent="0.25">
      <c r="A551" s="73"/>
      <c r="B551" s="62"/>
      <c r="C551" s="61"/>
      <c r="D551" s="63"/>
      <c r="E551" s="61"/>
      <c r="F551" s="61"/>
      <c r="G551" s="61"/>
      <c r="H551" s="64"/>
      <c r="I551" s="63"/>
      <c r="J551" s="65"/>
      <c r="K551" s="74"/>
    </row>
    <row r="552" spans="1:11" s="86" customFormat="1" x14ac:dyDescent="0.25">
      <c r="A552" s="73"/>
      <c r="B552" s="62"/>
      <c r="C552" s="61"/>
      <c r="D552" s="63"/>
      <c r="E552" s="61"/>
      <c r="F552" s="61"/>
      <c r="G552" s="61"/>
      <c r="H552" s="64"/>
      <c r="I552" s="63"/>
      <c r="J552" s="65"/>
      <c r="K552" s="74"/>
    </row>
    <row r="553" spans="1:11" s="86" customFormat="1" x14ac:dyDescent="0.25">
      <c r="A553" s="73"/>
      <c r="B553" s="62"/>
      <c r="C553" s="61"/>
      <c r="D553" s="63"/>
      <c r="E553" s="61"/>
      <c r="F553" s="61"/>
      <c r="G553" s="61"/>
      <c r="H553" s="64"/>
      <c r="I553" s="63"/>
      <c r="J553" s="65"/>
      <c r="K553" s="74"/>
    </row>
    <row r="554" spans="1:11" s="86" customFormat="1" x14ac:dyDescent="0.25">
      <c r="A554" s="73"/>
      <c r="B554" s="62"/>
      <c r="C554" s="61"/>
      <c r="D554" s="63"/>
      <c r="E554" s="61"/>
      <c r="F554" s="61"/>
      <c r="G554" s="61"/>
      <c r="H554" s="64"/>
      <c r="I554" s="63"/>
      <c r="J554" s="65"/>
      <c r="K554" s="74"/>
    </row>
    <row r="555" spans="1:11" s="86" customFormat="1" x14ac:dyDescent="0.25">
      <c r="A555" s="73"/>
      <c r="B555" s="62"/>
      <c r="C555" s="61"/>
      <c r="D555" s="63"/>
      <c r="E555" s="61"/>
      <c r="F555" s="61"/>
      <c r="G555" s="61"/>
      <c r="H555" s="64"/>
      <c r="I555" s="63"/>
      <c r="J555" s="65"/>
      <c r="K555" s="74"/>
    </row>
    <row r="556" spans="1:11" s="86" customFormat="1" x14ac:dyDescent="0.25">
      <c r="A556" s="73"/>
      <c r="B556" s="62"/>
      <c r="C556" s="61"/>
      <c r="D556" s="63"/>
      <c r="E556" s="61"/>
      <c r="F556" s="61"/>
      <c r="G556" s="61"/>
      <c r="H556" s="64"/>
      <c r="I556" s="63"/>
      <c r="J556" s="65"/>
      <c r="K556" s="74"/>
    </row>
    <row r="557" spans="1:11" s="86" customFormat="1" x14ac:dyDescent="0.25">
      <c r="A557" s="73"/>
      <c r="B557" s="62"/>
      <c r="C557" s="61"/>
      <c r="D557" s="63"/>
      <c r="E557" s="61"/>
      <c r="F557" s="61"/>
      <c r="G557" s="61"/>
      <c r="H557" s="64"/>
      <c r="I557" s="63"/>
      <c r="J557" s="65"/>
      <c r="K557" s="74"/>
    </row>
    <row r="558" spans="1:11" s="86" customFormat="1" x14ac:dyDescent="0.25">
      <c r="A558" s="73"/>
      <c r="B558" s="62"/>
      <c r="C558" s="61"/>
      <c r="D558" s="63"/>
      <c r="E558" s="61"/>
      <c r="F558" s="61"/>
      <c r="G558" s="61"/>
      <c r="H558" s="64"/>
      <c r="I558" s="63"/>
      <c r="J558" s="65"/>
      <c r="K558" s="74"/>
    </row>
    <row r="559" spans="1:11" s="86" customFormat="1" x14ac:dyDescent="0.25">
      <c r="A559" s="73"/>
      <c r="B559" s="62"/>
      <c r="C559" s="61"/>
      <c r="D559" s="63"/>
      <c r="E559" s="61"/>
      <c r="F559" s="61"/>
      <c r="G559" s="61"/>
      <c r="H559" s="64"/>
      <c r="I559" s="63"/>
      <c r="J559" s="65"/>
      <c r="K559" s="74"/>
    </row>
    <row r="560" spans="1:11" s="86" customFormat="1" x14ac:dyDescent="0.25">
      <c r="A560" s="73"/>
      <c r="B560" s="62"/>
      <c r="C560" s="61"/>
      <c r="D560" s="63"/>
      <c r="E560" s="61"/>
      <c r="F560" s="61"/>
      <c r="G560" s="61"/>
      <c r="H560" s="64"/>
      <c r="I560" s="63"/>
      <c r="J560" s="65"/>
      <c r="K560" s="74"/>
    </row>
    <row r="561" spans="1:11" s="86" customFormat="1" x14ac:dyDescent="0.25">
      <c r="A561" s="73"/>
      <c r="B561" s="62"/>
      <c r="C561" s="61"/>
      <c r="D561" s="63"/>
      <c r="E561" s="61"/>
      <c r="F561" s="61"/>
      <c r="G561" s="61"/>
      <c r="H561" s="64"/>
      <c r="I561" s="63"/>
      <c r="J561" s="65"/>
      <c r="K561" s="74"/>
    </row>
    <row r="562" spans="1:11" s="86" customFormat="1" x14ac:dyDescent="0.25">
      <c r="A562" s="73"/>
      <c r="B562" s="62"/>
      <c r="C562" s="61"/>
      <c r="D562" s="63"/>
      <c r="E562" s="61"/>
      <c r="F562" s="61"/>
      <c r="G562" s="61"/>
      <c r="H562" s="64"/>
      <c r="I562" s="63"/>
      <c r="J562" s="65"/>
      <c r="K562" s="74"/>
    </row>
    <row r="563" spans="1:11" s="86" customFormat="1" x14ac:dyDescent="0.25">
      <c r="A563" s="73"/>
      <c r="B563" s="62"/>
      <c r="C563" s="61"/>
      <c r="D563" s="63"/>
      <c r="E563" s="61"/>
      <c r="F563" s="61"/>
      <c r="G563" s="61"/>
      <c r="H563" s="64"/>
      <c r="I563" s="63"/>
      <c r="J563" s="65"/>
      <c r="K563" s="74"/>
    </row>
    <row r="564" spans="1:11" s="86" customFormat="1" x14ac:dyDescent="0.25">
      <c r="A564" s="73"/>
      <c r="B564" s="62"/>
      <c r="C564" s="61"/>
      <c r="D564" s="63"/>
      <c r="E564" s="61"/>
      <c r="F564" s="61"/>
      <c r="G564" s="61"/>
      <c r="H564" s="64"/>
      <c r="I564" s="63"/>
      <c r="J564" s="65"/>
      <c r="K564" s="74"/>
    </row>
    <row r="565" spans="1:11" s="86" customFormat="1" x14ac:dyDescent="0.25">
      <c r="A565" s="73"/>
      <c r="B565" s="62"/>
      <c r="C565" s="61"/>
      <c r="D565" s="63"/>
      <c r="E565" s="61"/>
      <c r="F565" s="61"/>
      <c r="G565" s="61"/>
      <c r="H565" s="64"/>
      <c r="I565" s="63"/>
      <c r="J565" s="65"/>
      <c r="K565" s="74"/>
    </row>
    <row r="566" spans="1:11" s="86" customFormat="1" x14ac:dyDescent="0.25">
      <c r="A566" s="73"/>
      <c r="B566" s="62"/>
      <c r="C566" s="61"/>
      <c r="D566" s="63"/>
      <c r="E566" s="61"/>
      <c r="F566" s="61"/>
      <c r="G566" s="61"/>
      <c r="H566" s="64"/>
      <c r="I566" s="63"/>
      <c r="J566" s="65"/>
      <c r="K566" s="74"/>
    </row>
    <row r="567" spans="1:11" s="86" customFormat="1" x14ac:dyDescent="0.25">
      <c r="A567" s="73"/>
      <c r="B567" s="62"/>
      <c r="C567" s="61"/>
      <c r="D567" s="63"/>
      <c r="E567" s="61"/>
      <c r="F567" s="61"/>
      <c r="G567" s="61"/>
      <c r="H567" s="64"/>
      <c r="I567" s="63"/>
      <c r="J567" s="65"/>
      <c r="K567" s="74"/>
    </row>
    <row r="568" spans="1:11" s="86" customFormat="1" x14ac:dyDescent="0.25">
      <c r="A568" s="73"/>
      <c r="B568" s="62"/>
      <c r="C568" s="61"/>
      <c r="D568" s="63"/>
      <c r="E568" s="61"/>
      <c r="F568" s="61"/>
      <c r="G568" s="61"/>
      <c r="H568" s="64"/>
      <c r="I568" s="63"/>
      <c r="J568" s="65"/>
      <c r="K568" s="74"/>
    </row>
    <row r="569" spans="1:11" s="86" customFormat="1" x14ac:dyDescent="0.25">
      <c r="A569" s="73"/>
      <c r="B569" s="62"/>
      <c r="C569" s="61"/>
      <c r="D569" s="63"/>
      <c r="E569" s="61"/>
      <c r="F569" s="61"/>
      <c r="G569" s="61"/>
      <c r="H569" s="64"/>
      <c r="I569" s="63"/>
      <c r="J569" s="65"/>
      <c r="K569" s="74"/>
    </row>
    <row r="570" spans="1:11" s="86" customFormat="1" x14ac:dyDescent="0.25">
      <c r="A570" s="73"/>
      <c r="B570" s="62"/>
      <c r="C570" s="61"/>
      <c r="D570" s="63"/>
      <c r="E570" s="61"/>
      <c r="F570" s="61"/>
      <c r="G570" s="61"/>
      <c r="H570" s="64"/>
      <c r="I570" s="63"/>
      <c r="J570" s="65"/>
      <c r="K570" s="74"/>
    </row>
    <row r="571" spans="1:11" s="86" customFormat="1" x14ac:dyDescent="0.25">
      <c r="A571" s="73"/>
      <c r="B571" s="62"/>
      <c r="C571" s="61"/>
      <c r="D571" s="63"/>
      <c r="E571" s="61"/>
      <c r="F571" s="61"/>
      <c r="G571" s="61"/>
      <c r="H571" s="64"/>
      <c r="I571" s="63"/>
      <c r="J571" s="65"/>
      <c r="K571" s="74"/>
    </row>
    <row r="572" spans="1:11" s="86" customFormat="1" x14ac:dyDescent="0.25">
      <c r="A572" s="73"/>
      <c r="B572" s="62"/>
      <c r="C572" s="61"/>
      <c r="D572" s="63"/>
      <c r="E572" s="61"/>
      <c r="F572" s="61"/>
      <c r="G572" s="61"/>
      <c r="H572" s="64"/>
      <c r="I572" s="63"/>
      <c r="J572" s="65"/>
      <c r="K572" s="74"/>
    </row>
    <row r="573" spans="1:11" s="86" customFormat="1" x14ac:dyDescent="0.25">
      <c r="A573" s="73"/>
      <c r="B573" s="62"/>
      <c r="C573" s="61"/>
      <c r="D573" s="63"/>
      <c r="E573" s="61"/>
      <c r="F573" s="61"/>
      <c r="G573" s="61"/>
      <c r="H573" s="64"/>
      <c r="I573" s="63"/>
      <c r="J573" s="65"/>
      <c r="K573" s="74"/>
    </row>
    <row r="574" spans="1:11" s="86" customFormat="1" x14ac:dyDescent="0.25">
      <c r="A574" s="73"/>
      <c r="B574" s="62"/>
      <c r="C574" s="61"/>
      <c r="D574" s="63"/>
      <c r="E574" s="61"/>
      <c r="F574" s="61"/>
      <c r="G574" s="61"/>
      <c r="H574" s="64"/>
      <c r="I574" s="63"/>
      <c r="J574" s="65"/>
      <c r="K574" s="74"/>
    </row>
    <row r="575" spans="1:11" s="86" customFormat="1" x14ac:dyDescent="0.25">
      <c r="A575" s="73"/>
      <c r="B575" s="62"/>
      <c r="C575" s="61"/>
      <c r="D575" s="63"/>
      <c r="E575" s="61"/>
      <c r="F575" s="61"/>
      <c r="G575" s="61"/>
      <c r="H575" s="64"/>
      <c r="I575" s="63"/>
      <c r="J575" s="65"/>
      <c r="K575" s="74"/>
    </row>
    <row r="576" spans="1:11" s="86" customFormat="1" x14ac:dyDescent="0.25">
      <c r="A576" s="73"/>
      <c r="B576" s="62"/>
      <c r="C576" s="61"/>
      <c r="D576" s="63"/>
      <c r="E576" s="61"/>
      <c r="F576" s="61"/>
      <c r="G576" s="61"/>
      <c r="H576" s="64"/>
      <c r="I576" s="63"/>
      <c r="J576" s="65"/>
      <c r="K576" s="74"/>
    </row>
    <row r="577" spans="1:11" s="86" customFormat="1" x14ac:dyDescent="0.25">
      <c r="A577" s="73"/>
      <c r="B577" s="62"/>
      <c r="C577" s="61"/>
      <c r="D577" s="63"/>
      <c r="E577" s="61"/>
      <c r="F577" s="61"/>
      <c r="G577" s="61"/>
      <c r="H577" s="64"/>
      <c r="I577" s="63"/>
      <c r="J577" s="65"/>
      <c r="K577" s="74"/>
    </row>
    <row r="578" spans="1:11" s="86" customFormat="1" x14ac:dyDescent="0.25">
      <c r="A578" s="73"/>
      <c r="B578" s="62"/>
      <c r="C578" s="61"/>
      <c r="D578" s="63"/>
      <c r="E578" s="61"/>
      <c r="F578" s="61"/>
      <c r="G578" s="61"/>
      <c r="H578" s="64"/>
      <c r="I578" s="63"/>
      <c r="J578" s="65"/>
      <c r="K578" s="74"/>
    </row>
    <row r="579" spans="1:11" s="86" customFormat="1" x14ac:dyDescent="0.25">
      <c r="A579" s="73"/>
      <c r="B579" s="62"/>
      <c r="C579" s="61"/>
      <c r="D579" s="63"/>
      <c r="E579" s="61"/>
      <c r="F579" s="61"/>
      <c r="G579" s="61"/>
      <c r="H579" s="64"/>
      <c r="I579" s="63"/>
      <c r="J579" s="65"/>
      <c r="K579" s="74"/>
    </row>
    <row r="580" spans="1:11" s="86" customFormat="1" x14ac:dyDescent="0.25">
      <c r="A580" s="73"/>
      <c r="B580" s="62"/>
      <c r="C580" s="61"/>
      <c r="D580" s="63"/>
      <c r="E580" s="61"/>
      <c r="F580" s="61"/>
      <c r="G580" s="61"/>
      <c r="H580" s="64"/>
      <c r="I580" s="63"/>
      <c r="J580" s="65"/>
      <c r="K580" s="74"/>
    </row>
    <row r="581" spans="1:11" s="86" customFormat="1" x14ac:dyDescent="0.25">
      <c r="A581" s="73"/>
      <c r="B581" s="62"/>
      <c r="C581" s="61"/>
      <c r="D581" s="63"/>
      <c r="E581" s="61"/>
      <c r="F581" s="61"/>
      <c r="G581" s="61"/>
      <c r="H581" s="64"/>
      <c r="I581" s="63"/>
      <c r="J581" s="65"/>
      <c r="K581" s="74"/>
    </row>
    <row r="582" spans="1:11" s="86" customFormat="1" x14ac:dyDescent="0.25">
      <c r="A582" s="73"/>
      <c r="B582" s="62"/>
      <c r="C582" s="61"/>
      <c r="D582" s="63"/>
      <c r="E582" s="61"/>
      <c r="F582" s="61"/>
      <c r="G582" s="61"/>
      <c r="H582" s="64"/>
      <c r="I582" s="63"/>
      <c r="J582" s="65"/>
      <c r="K582" s="74"/>
    </row>
    <row r="583" spans="1:11" s="86" customFormat="1" x14ac:dyDescent="0.25">
      <c r="A583" s="73"/>
      <c r="B583" s="62"/>
      <c r="C583" s="61"/>
      <c r="D583" s="63"/>
      <c r="E583" s="61"/>
      <c r="F583" s="61"/>
      <c r="G583" s="61"/>
      <c r="H583" s="64"/>
      <c r="I583" s="63"/>
      <c r="J583" s="65"/>
      <c r="K583" s="74"/>
    </row>
    <row r="584" spans="1:11" s="86" customFormat="1" x14ac:dyDescent="0.25">
      <c r="A584" s="73"/>
      <c r="B584" s="62"/>
      <c r="C584" s="61"/>
      <c r="D584" s="63"/>
      <c r="E584" s="61"/>
      <c r="F584" s="61"/>
      <c r="G584" s="61"/>
      <c r="H584" s="64"/>
      <c r="I584" s="63"/>
      <c r="J584" s="65"/>
      <c r="K584" s="74"/>
    </row>
    <row r="585" spans="1:11" s="86" customFormat="1" x14ac:dyDescent="0.25">
      <c r="A585" s="73"/>
      <c r="B585" s="62"/>
      <c r="C585" s="61"/>
      <c r="D585" s="63"/>
      <c r="E585" s="61"/>
      <c r="F585" s="61"/>
      <c r="G585" s="61"/>
      <c r="H585" s="64"/>
      <c r="I585" s="63"/>
      <c r="J585" s="65"/>
      <c r="K585" s="74"/>
    </row>
    <row r="586" spans="1:11" s="86" customFormat="1" x14ac:dyDescent="0.25">
      <c r="A586" s="73"/>
      <c r="B586" s="62"/>
      <c r="C586" s="61"/>
      <c r="D586" s="63"/>
      <c r="E586" s="61"/>
      <c r="F586" s="61"/>
      <c r="G586" s="61"/>
      <c r="H586" s="64"/>
      <c r="I586" s="63"/>
      <c r="J586" s="65"/>
      <c r="K586" s="74"/>
    </row>
    <row r="587" spans="1:11" s="86" customFormat="1" x14ac:dyDescent="0.25">
      <c r="A587" s="73"/>
      <c r="B587" s="62"/>
      <c r="C587" s="61"/>
      <c r="D587" s="63"/>
      <c r="E587" s="61"/>
      <c r="F587" s="61"/>
      <c r="G587" s="61"/>
      <c r="H587" s="64"/>
      <c r="I587" s="63"/>
      <c r="J587" s="65"/>
      <c r="K587" s="74"/>
    </row>
    <row r="588" spans="1:11" s="86" customFormat="1" x14ac:dyDescent="0.25">
      <c r="A588" s="73"/>
      <c r="B588" s="62"/>
      <c r="C588" s="61"/>
      <c r="D588" s="63"/>
      <c r="E588" s="61"/>
      <c r="F588" s="61"/>
      <c r="G588" s="61"/>
      <c r="H588" s="64"/>
      <c r="I588" s="63"/>
      <c r="J588" s="65"/>
      <c r="K588" s="74"/>
    </row>
    <row r="589" spans="1:11" s="86" customFormat="1" x14ac:dyDescent="0.25">
      <c r="A589" s="73"/>
      <c r="B589" s="62"/>
      <c r="C589" s="61"/>
      <c r="D589" s="63"/>
      <c r="E589" s="61"/>
      <c r="F589" s="61"/>
      <c r="G589" s="61"/>
      <c r="H589" s="64"/>
      <c r="I589" s="63"/>
      <c r="J589" s="65"/>
      <c r="K589" s="74"/>
    </row>
    <row r="590" spans="1:11" s="86" customFormat="1" x14ac:dyDescent="0.25">
      <c r="A590" s="73"/>
      <c r="B590" s="62"/>
      <c r="C590" s="61"/>
      <c r="D590" s="63"/>
      <c r="E590" s="61"/>
      <c r="F590" s="61"/>
      <c r="G590" s="61"/>
      <c r="H590" s="64"/>
      <c r="I590" s="63"/>
      <c r="J590" s="65"/>
      <c r="K590" s="74"/>
    </row>
    <row r="591" spans="1:11" s="86" customFormat="1" x14ac:dyDescent="0.25">
      <c r="A591" s="73"/>
      <c r="B591" s="62"/>
      <c r="C591" s="61"/>
      <c r="D591" s="63"/>
      <c r="E591" s="61"/>
      <c r="F591" s="61"/>
      <c r="G591" s="61"/>
      <c r="H591" s="64"/>
      <c r="I591" s="63"/>
      <c r="J591" s="65"/>
      <c r="K591" s="74"/>
    </row>
    <row r="592" spans="1:11" s="86" customFormat="1" x14ac:dyDescent="0.25">
      <c r="A592" s="73"/>
      <c r="B592" s="62"/>
      <c r="C592" s="61"/>
      <c r="D592" s="63"/>
      <c r="E592" s="61"/>
      <c r="F592" s="61"/>
      <c r="G592" s="61"/>
      <c r="H592" s="64"/>
      <c r="I592" s="63"/>
      <c r="J592" s="65"/>
      <c r="K592" s="74"/>
    </row>
    <row r="593" spans="1:11" s="86" customFormat="1" x14ac:dyDescent="0.25">
      <c r="A593" s="73"/>
      <c r="B593" s="62"/>
      <c r="C593" s="61"/>
      <c r="D593" s="63"/>
      <c r="E593" s="61"/>
      <c r="F593" s="61"/>
      <c r="G593" s="61"/>
      <c r="H593" s="64"/>
      <c r="I593" s="63"/>
      <c r="J593" s="65"/>
      <c r="K593" s="74"/>
    </row>
    <row r="594" spans="1:11" s="86" customFormat="1" x14ac:dyDescent="0.25">
      <c r="A594" s="73"/>
      <c r="B594" s="62"/>
      <c r="C594" s="61"/>
      <c r="D594" s="63"/>
      <c r="E594" s="61"/>
      <c r="F594" s="61"/>
      <c r="G594" s="61"/>
      <c r="H594" s="64"/>
      <c r="I594" s="63"/>
      <c r="J594" s="65"/>
      <c r="K594" s="74"/>
    </row>
    <row r="595" spans="1:11" s="86" customFormat="1" x14ac:dyDescent="0.25">
      <c r="A595" s="73"/>
      <c r="B595" s="62"/>
      <c r="C595" s="61"/>
      <c r="D595" s="63"/>
      <c r="E595" s="61"/>
      <c r="F595" s="61"/>
      <c r="G595" s="61"/>
      <c r="H595" s="64"/>
      <c r="I595" s="63"/>
      <c r="J595" s="65"/>
      <c r="K595" s="74"/>
    </row>
    <row r="596" spans="1:11" s="86" customFormat="1" x14ac:dyDescent="0.25">
      <c r="A596" s="73"/>
      <c r="B596" s="62"/>
      <c r="C596" s="61"/>
      <c r="D596" s="63"/>
      <c r="E596" s="61"/>
      <c r="F596" s="61"/>
      <c r="G596" s="61"/>
      <c r="H596" s="64"/>
      <c r="I596" s="63"/>
      <c r="J596" s="65"/>
      <c r="K596" s="74"/>
    </row>
    <row r="597" spans="1:11" s="86" customFormat="1" x14ac:dyDescent="0.25">
      <c r="A597" s="73"/>
      <c r="B597" s="62"/>
      <c r="C597" s="61"/>
      <c r="D597" s="63"/>
      <c r="E597" s="61"/>
      <c r="F597" s="61"/>
      <c r="G597" s="61"/>
      <c r="H597" s="64"/>
      <c r="I597" s="63"/>
      <c r="J597" s="65"/>
      <c r="K597" s="74"/>
    </row>
    <row r="598" spans="1:11" s="86" customFormat="1" x14ac:dyDescent="0.25">
      <c r="A598" s="73"/>
      <c r="B598" s="62"/>
      <c r="C598" s="61"/>
      <c r="D598" s="63"/>
      <c r="E598" s="61"/>
      <c r="F598" s="61"/>
      <c r="G598" s="61"/>
      <c r="H598" s="64"/>
      <c r="I598" s="63"/>
      <c r="J598" s="65"/>
      <c r="K598" s="74"/>
    </row>
    <row r="599" spans="1:11" s="86" customFormat="1" x14ac:dyDescent="0.25">
      <c r="A599" s="73"/>
      <c r="B599" s="62"/>
      <c r="C599" s="61"/>
      <c r="D599" s="63"/>
      <c r="E599" s="61"/>
      <c r="F599" s="61"/>
      <c r="G599" s="61"/>
      <c r="H599" s="64"/>
      <c r="I599" s="63"/>
      <c r="J599" s="65"/>
      <c r="K599" s="74"/>
    </row>
    <row r="600" spans="1:11" s="86" customFormat="1" x14ac:dyDescent="0.25">
      <c r="A600" s="73"/>
      <c r="B600" s="62"/>
      <c r="C600" s="61"/>
      <c r="D600" s="63"/>
      <c r="E600" s="61"/>
      <c r="F600" s="61"/>
      <c r="G600" s="61"/>
      <c r="H600" s="64"/>
      <c r="I600" s="63"/>
      <c r="J600" s="65"/>
      <c r="K600" s="74"/>
    </row>
    <row r="601" spans="1:11" s="86" customFormat="1" x14ac:dyDescent="0.25">
      <c r="A601" s="73"/>
      <c r="B601" s="62"/>
      <c r="C601" s="61"/>
      <c r="D601" s="63"/>
      <c r="E601" s="61"/>
      <c r="F601" s="61"/>
      <c r="G601" s="61"/>
      <c r="H601" s="64"/>
      <c r="I601" s="63"/>
      <c r="J601" s="65"/>
      <c r="K601" s="74"/>
    </row>
    <row r="602" spans="1:11" s="86" customFormat="1" x14ac:dyDescent="0.25">
      <c r="A602" s="73"/>
      <c r="B602" s="62"/>
      <c r="C602" s="61"/>
      <c r="D602" s="63"/>
      <c r="E602" s="61"/>
      <c r="F602" s="61"/>
      <c r="G602" s="61"/>
      <c r="H602" s="64"/>
      <c r="I602" s="63"/>
      <c r="J602" s="65"/>
      <c r="K602" s="74"/>
    </row>
    <row r="603" spans="1:11" s="86" customFormat="1" x14ac:dyDescent="0.25">
      <c r="A603" s="73"/>
      <c r="B603" s="62"/>
      <c r="C603" s="61"/>
      <c r="D603" s="63"/>
      <c r="E603" s="61"/>
      <c r="F603" s="61"/>
      <c r="G603" s="61"/>
      <c r="H603" s="64"/>
      <c r="I603" s="63"/>
      <c r="J603" s="65"/>
      <c r="K603" s="74"/>
    </row>
    <row r="604" spans="1:11" s="86" customFormat="1" x14ac:dyDescent="0.25">
      <c r="A604" s="73"/>
      <c r="B604" s="62"/>
      <c r="C604" s="61"/>
      <c r="D604" s="63"/>
      <c r="E604" s="61"/>
      <c r="F604" s="61"/>
      <c r="G604" s="61"/>
      <c r="H604" s="64"/>
      <c r="I604" s="63"/>
      <c r="J604" s="65"/>
      <c r="K604" s="74"/>
    </row>
    <row r="605" spans="1:11" s="86" customFormat="1" x14ac:dyDescent="0.25">
      <c r="A605" s="73"/>
      <c r="B605" s="62"/>
      <c r="C605" s="61"/>
      <c r="D605" s="63"/>
      <c r="E605" s="61"/>
      <c r="F605" s="61"/>
      <c r="G605" s="61"/>
      <c r="H605" s="64"/>
      <c r="I605" s="63"/>
      <c r="J605" s="65"/>
      <c r="K605" s="74"/>
    </row>
    <row r="606" spans="1:11" s="86" customFormat="1" x14ac:dyDescent="0.25">
      <c r="A606" s="73"/>
      <c r="B606" s="62"/>
      <c r="C606" s="61"/>
      <c r="D606" s="63"/>
      <c r="E606" s="61"/>
      <c r="F606" s="61"/>
      <c r="G606" s="61"/>
      <c r="H606" s="64"/>
      <c r="I606" s="63"/>
      <c r="J606" s="65"/>
      <c r="K606" s="74"/>
    </row>
    <row r="607" spans="1:11" s="86" customFormat="1" x14ac:dyDescent="0.25">
      <c r="A607" s="73"/>
      <c r="B607" s="62"/>
      <c r="C607" s="61"/>
      <c r="D607" s="63"/>
      <c r="E607" s="61"/>
      <c r="F607" s="61"/>
      <c r="G607" s="61"/>
      <c r="H607" s="64"/>
      <c r="I607" s="63"/>
      <c r="J607" s="65"/>
      <c r="K607" s="74"/>
    </row>
    <row r="608" spans="1:11" s="86" customFormat="1" x14ac:dyDescent="0.25">
      <c r="A608" s="73"/>
      <c r="B608" s="62"/>
      <c r="C608" s="61"/>
      <c r="D608" s="63"/>
      <c r="E608" s="61"/>
      <c r="F608" s="61"/>
      <c r="G608" s="61"/>
      <c r="H608" s="64"/>
      <c r="I608" s="63"/>
      <c r="J608" s="65"/>
      <c r="K608" s="74"/>
    </row>
    <row r="609" spans="1:11" s="86" customFormat="1" x14ac:dyDescent="0.25">
      <c r="A609" s="73"/>
      <c r="B609" s="62"/>
      <c r="C609" s="61"/>
      <c r="D609" s="63"/>
      <c r="E609" s="61"/>
      <c r="F609" s="61"/>
      <c r="G609" s="61"/>
      <c r="H609" s="64"/>
      <c r="I609" s="63"/>
      <c r="J609" s="65"/>
      <c r="K609" s="74"/>
    </row>
    <row r="610" spans="1:11" s="86" customFormat="1" x14ac:dyDescent="0.25">
      <c r="A610" s="73"/>
      <c r="B610" s="62"/>
      <c r="C610" s="61"/>
      <c r="D610" s="63"/>
      <c r="E610" s="61"/>
      <c r="F610" s="61"/>
      <c r="G610" s="61"/>
      <c r="H610" s="64"/>
      <c r="I610" s="63"/>
      <c r="J610" s="65"/>
      <c r="K610" s="74"/>
    </row>
    <row r="611" spans="1:11" s="86" customFormat="1" x14ac:dyDescent="0.25">
      <c r="A611" s="73"/>
      <c r="B611" s="62"/>
      <c r="C611" s="61"/>
      <c r="D611" s="63"/>
      <c r="E611" s="61"/>
      <c r="F611" s="61"/>
      <c r="G611" s="61"/>
      <c r="H611" s="64"/>
      <c r="I611" s="63"/>
      <c r="J611" s="65"/>
      <c r="K611" s="74"/>
    </row>
    <row r="612" spans="1:11" s="86" customFormat="1" x14ac:dyDescent="0.25">
      <c r="A612" s="73"/>
      <c r="B612" s="62"/>
      <c r="C612" s="61"/>
      <c r="D612" s="63"/>
      <c r="E612" s="61"/>
      <c r="F612" s="61"/>
      <c r="G612" s="61"/>
      <c r="H612" s="64"/>
      <c r="I612" s="63"/>
      <c r="J612" s="65"/>
      <c r="K612" s="74"/>
    </row>
    <row r="613" spans="1:11" s="86" customFormat="1" x14ac:dyDescent="0.25">
      <c r="A613" s="73"/>
      <c r="B613" s="62"/>
      <c r="C613" s="61"/>
      <c r="D613" s="63"/>
      <c r="E613" s="61"/>
      <c r="F613" s="61"/>
      <c r="G613" s="61"/>
      <c r="H613" s="64"/>
      <c r="I613" s="63"/>
      <c r="J613" s="65"/>
      <c r="K613" s="74"/>
    </row>
    <row r="614" spans="1:11" s="86" customFormat="1" x14ac:dyDescent="0.25">
      <c r="A614" s="73"/>
      <c r="B614" s="62"/>
      <c r="C614" s="61"/>
      <c r="D614" s="63"/>
      <c r="E614" s="61"/>
      <c r="F614" s="61"/>
      <c r="G614" s="61"/>
      <c r="H614" s="64"/>
      <c r="I614" s="63"/>
      <c r="J614" s="65"/>
      <c r="K614" s="74"/>
    </row>
    <row r="615" spans="1:11" s="86" customFormat="1" x14ac:dyDescent="0.25">
      <c r="A615" s="73"/>
      <c r="B615" s="62"/>
      <c r="C615" s="61"/>
      <c r="D615" s="63"/>
      <c r="E615" s="61"/>
      <c r="F615" s="61"/>
      <c r="G615" s="61"/>
      <c r="H615" s="64"/>
      <c r="I615" s="63"/>
      <c r="J615" s="65"/>
      <c r="K615" s="74"/>
    </row>
    <row r="616" spans="1:11" s="86" customFormat="1" x14ac:dyDescent="0.25">
      <c r="A616" s="73"/>
      <c r="B616" s="62"/>
      <c r="C616" s="61"/>
      <c r="D616" s="63"/>
      <c r="E616" s="61"/>
      <c r="F616" s="61"/>
      <c r="G616" s="61"/>
      <c r="H616" s="64"/>
      <c r="I616" s="63"/>
      <c r="J616" s="65"/>
      <c r="K616" s="74"/>
    </row>
    <row r="617" spans="1:11" s="86" customFormat="1" x14ac:dyDescent="0.25">
      <c r="A617" s="73"/>
      <c r="B617" s="62"/>
      <c r="C617" s="61"/>
      <c r="D617" s="63"/>
      <c r="E617" s="61"/>
      <c r="F617" s="61"/>
      <c r="G617" s="61"/>
      <c r="H617" s="64"/>
      <c r="I617" s="63"/>
      <c r="J617" s="65"/>
      <c r="K617" s="74"/>
    </row>
    <row r="618" spans="1:11" s="86" customFormat="1" x14ac:dyDescent="0.25">
      <c r="A618" s="73"/>
      <c r="B618" s="62"/>
      <c r="C618" s="61"/>
      <c r="D618" s="63"/>
      <c r="E618" s="61"/>
      <c r="F618" s="61"/>
      <c r="G618" s="61"/>
      <c r="H618" s="64"/>
      <c r="I618" s="63"/>
      <c r="J618" s="65"/>
      <c r="K618" s="74"/>
    </row>
    <row r="619" spans="1:11" s="86" customFormat="1" x14ac:dyDescent="0.25">
      <c r="A619" s="73"/>
      <c r="B619" s="62"/>
      <c r="C619" s="61"/>
      <c r="D619" s="63"/>
      <c r="E619" s="61"/>
      <c r="F619" s="61"/>
      <c r="G619" s="61"/>
      <c r="H619" s="64"/>
      <c r="I619" s="63"/>
      <c r="J619" s="65"/>
      <c r="K619" s="74"/>
    </row>
    <row r="620" spans="1:11" s="86" customFormat="1" x14ac:dyDescent="0.25">
      <c r="A620" s="73"/>
      <c r="B620" s="62"/>
      <c r="C620" s="61"/>
      <c r="D620" s="63"/>
      <c r="E620" s="61"/>
      <c r="F620" s="61"/>
      <c r="G620" s="61"/>
      <c r="H620" s="64"/>
      <c r="I620" s="63"/>
      <c r="J620" s="65"/>
      <c r="K620" s="74"/>
    </row>
    <row r="621" spans="1:11" s="86" customFormat="1" x14ac:dyDescent="0.25">
      <c r="A621" s="73"/>
      <c r="B621" s="62"/>
      <c r="C621" s="61"/>
      <c r="D621" s="63"/>
      <c r="E621" s="61"/>
      <c r="F621" s="61"/>
      <c r="G621" s="61"/>
      <c r="H621" s="64"/>
      <c r="I621" s="63"/>
      <c r="J621" s="65"/>
      <c r="K621" s="74"/>
    </row>
    <row r="622" spans="1:11" s="86" customFormat="1" x14ac:dyDescent="0.25">
      <c r="A622" s="73"/>
      <c r="B622" s="62"/>
      <c r="C622" s="61"/>
      <c r="D622" s="63"/>
      <c r="E622" s="61"/>
      <c r="F622" s="61"/>
      <c r="G622" s="61"/>
      <c r="H622" s="64"/>
      <c r="I622" s="63"/>
      <c r="J622" s="65"/>
      <c r="K622" s="74"/>
    </row>
    <row r="623" spans="1:11" s="86" customFormat="1" x14ac:dyDescent="0.25">
      <c r="A623" s="73"/>
      <c r="B623" s="62"/>
      <c r="C623" s="61"/>
      <c r="D623" s="63"/>
      <c r="E623" s="61"/>
      <c r="F623" s="61"/>
      <c r="G623" s="61"/>
      <c r="H623" s="64"/>
      <c r="I623" s="63"/>
      <c r="J623" s="65"/>
      <c r="K623" s="74"/>
    </row>
    <row r="624" spans="1:11" s="86" customFormat="1" x14ac:dyDescent="0.25">
      <c r="A624" s="73"/>
      <c r="B624" s="62"/>
      <c r="C624" s="61"/>
      <c r="D624" s="63"/>
      <c r="E624" s="61"/>
      <c r="F624" s="61"/>
      <c r="G624" s="61"/>
      <c r="H624" s="64"/>
      <c r="I624" s="63"/>
      <c r="J624" s="65"/>
      <c r="K624" s="74"/>
    </row>
    <row r="625" spans="1:11" s="86" customFormat="1" x14ac:dyDescent="0.25">
      <c r="A625" s="73"/>
      <c r="B625" s="62"/>
      <c r="C625" s="61"/>
      <c r="D625" s="63"/>
      <c r="E625" s="61"/>
      <c r="F625" s="61"/>
      <c r="G625" s="61"/>
      <c r="H625" s="64"/>
      <c r="I625" s="63"/>
      <c r="J625" s="65"/>
      <c r="K625" s="74"/>
    </row>
    <row r="626" spans="1:11" s="86" customFormat="1" x14ac:dyDescent="0.25">
      <c r="A626" s="73"/>
      <c r="B626" s="62"/>
      <c r="C626" s="61"/>
      <c r="D626" s="63"/>
      <c r="E626" s="61"/>
      <c r="F626" s="61"/>
      <c r="G626" s="61"/>
      <c r="H626" s="64"/>
      <c r="I626" s="63"/>
      <c r="J626" s="65"/>
      <c r="K626" s="74"/>
    </row>
    <row r="627" spans="1:11" s="86" customFormat="1" x14ac:dyDescent="0.25">
      <c r="A627" s="73"/>
      <c r="B627" s="62"/>
      <c r="C627" s="61"/>
      <c r="D627" s="63"/>
      <c r="E627" s="61"/>
      <c r="F627" s="61"/>
      <c r="G627" s="61"/>
      <c r="H627" s="64"/>
      <c r="I627" s="63"/>
      <c r="J627" s="65"/>
      <c r="K627" s="74"/>
    </row>
    <row r="628" spans="1:11" s="86" customFormat="1" x14ac:dyDescent="0.25">
      <c r="A628" s="73"/>
      <c r="B628" s="62"/>
      <c r="C628" s="61"/>
      <c r="D628" s="63"/>
      <c r="E628" s="61"/>
      <c r="F628" s="61"/>
      <c r="G628" s="61"/>
      <c r="H628" s="64"/>
      <c r="I628" s="63"/>
      <c r="J628" s="65"/>
      <c r="K628" s="74"/>
    </row>
    <row r="629" spans="1:11" s="86" customFormat="1" x14ac:dyDescent="0.25">
      <c r="A629" s="73"/>
      <c r="B629" s="62"/>
      <c r="C629" s="61"/>
      <c r="D629" s="63"/>
      <c r="E629" s="61"/>
      <c r="F629" s="61"/>
      <c r="G629" s="61"/>
      <c r="H629" s="64"/>
      <c r="I629" s="63"/>
      <c r="J629" s="65"/>
      <c r="K629" s="74"/>
    </row>
    <row r="630" spans="1:11" s="86" customFormat="1" x14ac:dyDescent="0.25">
      <c r="A630" s="73"/>
      <c r="B630" s="62"/>
      <c r="C630" s="61"/>
      <c r="D630" s="63"/>
      <c r="E630" s="61"/>
      <c r="F630" s="61"/>
      <c r="G630" s="61"/>
      <c r="H630" s="64"/>
      <c r="I630" s="63"/>
      <c r="J630" s="65"/>
      <c r="K630" s="74"/>
    </row>
    <row r="631" spans="1:11" s="86" customFormat="1" x14ac:dyDescent="0.25">
      <c r="A631" s="73"/>
      <c r="B631" s="62"/>
      <c r="C631" s="61"/>
      <c r="D631" s="63"/>
      <c r="E631" s="61"/>
      <c r="F631" s="61"/>
      <c r="G631" s="61"/>
      <c r="H631" s="64"/>
      <c r="I631" s="63"/>
      <c r="J631" s="65"/>
      <c r="K631" s="74"/>
    </row>
    <row r="632" spans="1:11" s="86" customFormat="1" x14ac:dyDescent="0.25">
      <c r="A632" s="73"/>
      <c r="B632" s="62"/>
      <c r="C632" s="61"/>
      <c r="D632" s="63"/>
      <c r="E632" s="61"/>
      <c r="F632" s="61"/>
      <c r="G632" s="61"/>
      <c r="H632" s="64"/>
      <c r="I632" s="63"/>
      <c r="J632" s="65"/>
      <c r="K632" s="74"/>
    </row>
    <row r="633" spans="1:11" s="86" customFormat="1" x14ac:dyDescent="0.25">
      <c r="A633" s="73"/>
      <c r="B633" s="62"/>
      <c r="C633" s="61"/>
      <c r="D633" s="63"/>
      <c r="E633" s="61"/>
      <c r="F633" s="61"/>
      <c r="G633" s="61"/>
      <c r="H633" s="64"/>
      <c r="I633" s="63"/>
      <c r="J633" s="65"/>
      <c r="K633" s="74"/>
    </row>
    <row r="634" spans="1:11" s="86" customFormat="1" x14ac:dyDescent="0.25">
      <c r="A634" s="73"/>
      <c r="B634" s="62"/>
      <c r="C634" s="61"/>
      <c r="D634" s="63"/>
      <c r="E634" s="61"/>
      <c r="F634" s="61"/>
      <c r="G634" s="61"/>
      <c r="H634" s="64"/>
      <c r="I634" s="63"/>
      <c r="J634" s="65"/>
      <c r="K634" s="74"/>
    </row>
    <row r="635" spans="1:11" s="86" customFormat="1" x14ac:dyDescent="0.25">
      <c r="A635" s="73"/>
      <c r="B635" s="62"/>
      <c r="C635" s="61"/>
      <c r="D635" s="63"/>
      <c r="E635" s="61"/>
      <c r="F635" s="61"/>
      <c r="G635" s="61"/>
      <c r="H635" s="64"/>
      <c r="I635" s="63"/>
      <c r="J635" s="65"/>
      <c r="K635" s="74"/>
    </row>
    <row r="636" spans="1:11" s="86" customFormat="1" x14ac:dyDescent="0.25">
      <c r="A636" s="73"/>
      <c r="B636" s="62"/>
      <c r="C636" s="61"/>
      <c r="D636" s="63"/>
      <c r="E636" s="61"/>
      <c r="F636" s="61"/>
      <c r="G636" s="61"/>
      <c r="H636" s="64"/>
      <c r="I636" s="63"/>
      <c r="J636" s="65"/>
      <c r="K636" s="74"/>
    </row>
    <row r="637" spans="1:11" s="86" customFormat="1" x14ac:dyDescent="0.25">
      <c r="A637" s="73"/>
      <c r="B637" s="62"/>
      <c r="C637" s="61"/>
      <c r="D637" s="63"/>
      <c r="E637" s="61"/>
      <c r="F637" s="61"/>
      <c r="G637" s="61"/>
      <c r="H637" s="64"/>
      <c r="I637" s="63"/>
      <c r="J637" s="65"/>
      <c r="K637" s="74"/>
    </row>
    <row r="638" spans="1:11" s="86" customFormat="1" x14ac:dyDescent="0.25">
      <c r="A638" s="73"/>
      <c r="B638" s="62"/>
      <c r="C638" s="61"/>
      <c r="D638" s="63"/>
      <c r="E638" s="61"/>
      <c r="F638" s="61"/>
      <c r="G638" s="61"/>
      <c r="H638" s="64"/>
      <c r="I638" s="63"/>
      <c r="J638" s="65"/>
      <c r="K638" s="74"/>
    </row>
    <row r="639" spans="1:11" s="86" customFormat="1" x14ac:dyDescent="0.25">
      <c r="A639" s="73"/>
      <c r="B639" s="62"/>
      <c r="C639" s="61"/>
      <c r="D639" s="63"/>
      <c r="E639" s="61"/>
      <c r="F639" s="61"/>
      <c r="G639" s="61"/>
      <c r="H639" s="64"/>
      <c r="I639" s="63"/>
      <c r="J639" s="65"/>
      <c r="K639" s="74"/>
    </row>
    <row r="640" spans="1:11" s="86" customFormat="1" x14ac:dyDescent="0.25">
      <c r="A640" s="73"/>
      <c r="B640" s="62"/>
      <c r="C640" s="61"/>
      <c r="D640" s="63"/>
      <c r="E640" s="61"/>
      <c r="F640" s="61"/>
      <c r="G640" s="61"/>
      <c r="H640" s="64"/>
      <c r="I640" s="63"/>
      <c r="J640" s="65"/>
      <c r="K640" s="74"/>
    </row>
    <row r="641" spans="1:11" s="86" customFormat="1" x14ac:dyDescent="0.25">
      <c r="A641" s="73"/>
      <c r="B641" s="62"/>
      <c r="C641" s="61"/>
      <c r="D641" s="63"/>
      <c r="E641" s="61"/>
      <c r="F641" s="61"/>
      <c r="G641" s="61"/>
      <c r="H641" s="64"/>
      <c r="I641" s="63"/>
      <c r="J641" s="65"/>
      <c r="K641" s="74"/>
    </row>
    <row r="642" spans="1:11" s="86" customFormat="1" x14ac:dyDescent="0.25">
      <c r="A642" s="73"/>
      <c r="B642" s="62"/>
      <c r="C642" s="61"/>
      <c r="D642" s="63"/>
      <c r="E642" s="61"/>
      <c r="F642" s="61"/>
      <c r="G642" s="61"/>
      <c r="H642" s="64"/>
      <c r="I642" s="63"/>
      <c r="J642" s="65"/>
      <c r="K642" s="74"/>
    </row>
    <row r="643" spans="1:11" s="86" customFormat="1" x14ac:dyDescent="0.25">
      <c r="A643" s="73"/>
      <c r="B643" s="62"/>
      <c r="C643" s="61"/>
      <c r="D643" s="63"/>
      <c r="E643" s="61"/>
      <c r="F643" s="61"/>
      <c r="G643" s="61"/>
      <c r="H643" s="64"/>
      <c r="I643" s="63"/>
      <c r="J643" s="65"/>
      <c r="K643" s="74"/>
    </row>
    <row r="644" spans="1:11" s="86" customFormat="1" x14ac:dyDescent="0.25">
      <c r="A644" s="73"/>
      <c r="B644" s="62"/>
      <c r="C644" s="61"/>
      <c r="D644" s="63"/>
      <c r="E644" s="61"/>
      <c r="F644" s="61"/>
      <c r="G644" s="61"/>
      <c r="H644" s="64"/>
      <c r="I644" s="63"/>
      <c r="J644" s="65"/>
      <c r="K644" s="74"/>
    </row>
    <row r="645" spans="1:11" s="86" customFormat="1" x14ac:dyDescent="0.25">
      <c r="A645" s="73"/>
      <c r="B645" s="62"/>
      <c r="C645" s="61"/>
      <c r="D645" s="63"/>
      <c r="E645" s="61"/>
      <c r="F645" s="61"/>
      <c r="G645" s="61"/>
      <c r="H645" s="64"/>
      <c r="I645" s="63"/>
      <c r="J645" s="65"/>
      <c r="K645" s="74"/>
    </row>
    <row r="646" spans="1:11" s="86" customFormat="1" x14ac:dyDescent="0.25">
      <c r="A646" s="73"/>
      <c r="B646" s="62"/>
      <c r="C646" s="61"/>
      <c r="D646" s="63"/>
      <c r="E646" s="61"/>
      <c r="F646" s="61"/>
      <c r="G646" s="61"/>
      <c r="H646" s="64"/>
      <c r="I646" s="63"/>
      <c r="J646" s="65"/>
      <c r="K646" s="74"/>
    </row>
    <row r="647" spans="1:11" s="86" customFormat="1" x14ac:dyDescent="0.25">
      <c r="A647" s="73"/>
      <c r="B647" s="62"/>
      <c r="C647" s="61"/>
      <c r="D647" s="63"/>
      <c r="E647" s="61"/>
      <c r="F647" s="61"/>
      <c r="G647" s="61"/>
      <c r="H647" s="64"/>
      <c r="I647" s="63"/>
      <c r="J647" s="65"/>
      <c r="K647" s="74"/>
    </row>
    <row r="648" spans="1:11" s="86" customFormat="1" x14ac:dyDescent="0.25">
      <c r="A648" s="73"/>
      <c r="B648" s="62"/>
      <c r="C648" s="61"/>
      <c r="D648" s="63"/>
      <c r="E648" s="61"/>
      <c r="F648" s="61"/>
      <c r="G648" s="61"/>
      <c r="H648" s="64"/>
      <c r="I648" s="63"/>
      <c r="J648" s="65"/>
      <c r="K648" s="74"/>
    </row>
    <row r="649" spans="1:11" s="86" customFormat="1" x14ac:dyDescent="0.25">
      <c r="A649" s="73"/>
      <c r="B649" s="62"/>
      <c r="C649" s="61"/>
      <c r="D649" s="63"/>
      <c r="E649" s="61"/>
      <c r="F649" s="61"/>
      <c r="G649" s="61"/>
      <c r="H649" s="64"/>
      <c r="I649" s="63"/>
      <c r="J649" s="65"/>
      <c r="K649" s="74"/>
    </row>
    <row r="650" spans="1:11" s="86" customFormat="1" x14ac:dyDescent="0.25">
      <c r="A650" s="73"/>
      <c r="B650" s="62"/>
      <c r="C650" s="61"/>
      <c r="D650" s="63"/>
      <c r="E650" s="61"/>
      <c r="F650" s="61"/>
      <c r="G650" s="61"/>
      <c r="H650" s="64"/>
      <c r="I650" s="63"/>
      <c r="J650" s="65"/>
      <c r="K650" s="74"/>
    </row>
    <row r="651" spans="1:11" s="86" customFormat="1" x14ac:dyDescent="0.25">
      <c r="A651" s="73"/>
      <c r="B651" s="62"/>
      <c r="C651" s="61"/>
      <c r="D651" s="63"/>
      <c r="E651" s="61"/>
      <c r="F651" s="61"/>
      <c r="G651" s="61"/>
      <c r="H651" s="64"/>
      <c r="I651" s="63"/>
      <c r="J651" s="65"/>
      <c r="K651" s="74"/>
    </row>
    <row r="652" spans="1:11" s="86" customFormat="1" x14ac:dyDescent="0.25">
      <c r="A652" s="73"/>
      <c r="B652" s="62"/>
      <c r="C652" s="61"/>
      <c r="D652" s="63"/>
      <c r="E652" s="61"/>
      <c r="F652" s="61"/>
      <c r="G652" s="61"/>
      <c r="H652" s="64"/>
      <c r="I652" s="63"/>
      <c r="J652" s="65"/>
      <c r="K652" s="74"/>
    </row>
    <row r="653" spans="1:11" s="86" customFormat="1" x14ac:dyDescent="0.25">
      <c r="A653" s="73"/>
      <c r="B653" s="62"/>
      <c r="C653" s="61"/>
      <c r="D653" s="63"/>
      <c r="E653" s="61"/>
      <c r="F653" s="61"/>
      <c r="G653" s="61"/>
      <c r="H653" s="64"/>
      <c r="I653" s="63"/>
      <c r="J653" s="65"/>
      <c r="K653" s="74"/>
    </row>
    <row r="654" spans="1:11" s="86" customFormat="1" x14ac:dyDescent="0.25">
      <c r="A654" s="73"/>
      <c r="B654" s="62"/>
      <c r="C654" s="61"/>
      <c r="D654" s="63"/>
      <c r="E654" s="61"/>
      <c r="F654" s="61"/>
      <c r="G654" s="61"/>
      <c r="H654" s="64"/>
      <c r="I654" s="63"/>
      <c r="J654" s="65"/>
      <c r="K654" s="74"/>
    </row>
    <row r="655" spans="1:11" s="86" customFormat="1" x14ac:dyDescent="0.25">
      <c r="A655" s="73"/>
      <c r="B655" s="62"/>
      <c r="C655" s="61"/>
      <c r="D655" s="63"/>
      <c r="E655" s="61"/>
      <c r="F655" s="61"/>
      <c r="G655" s="61"/>
      <c r="H655" s="64"/>
      <c r="I655" s="63"/>
      <c r="J655" s="65"/>
      <c r="K655" s="74"/>
    </row>
    <row r="656" spans="1:11" s="86" customFormat="1" x14ac:dyDescent="0.25">
      <c r="A656" s="73"/>
      <c r="B656" s="62"/>
      <c r="C656" s="61"/>
      <c r="D656" s="63"/>
      <c r="E656" s="61"/>
      <c r="F656" s="61"/>
      <c r="G656" s="61"/>
      <c r="H656" s="64"/>
      <c r="I656" s="63"/>
      <c r="J656" s="65"/>
      <c r="K656" s="74"/>
    </row>
    <row r="657" spans="1:11" s="86" customFormat="1" x14ac:dyDescent="0.25">
      <c r="A657" s="73"/>
      <c r="B657" s="62"/>
      <c r="C657" s="61"/>
      <c r="D657" s="63"/>
      <c r="E657" s="61"/>
      <c r="F657" s="61"/>
      <c r="G657" s="61"/>
      <c r="H657" s="64"/>
      <c r="I657" s="63"/>
      <c r="J657" s="65"/>
      <c r="K657" s="74"/>
    </row>
    <row r="658" spans="1:11" s="86" customFormat="1" x14ac:dyDescent="0.25">
      <c r="A658" s="73"/>
      <c r="B658" s="62"/>
      <c r="C658" s="61"/>
      <c r="D658" s="63"/>
      <c r="E658" s="61"/>
      <c r="F658" s="61"/>
      <c r="G658" s="61"/>
      <c r="H658" s="64"/>
      <c r="I658" s="63"/>
      <c r="J658" s="65"/>
      <c r="K658" s="74"/>
    </row>
    <row r="659" spans="1:11" s="86" customFormat="1" x14ac:dyDescent="0.25">
      <c r="A659" s="73"/>
      <c r="B659" s="62"/>
      <c r="C659" s="61"/>
      <c r="D659" s="63"/>
      <c r="E659" s="61"/>
      <c r="F659" s="61"/>
      <c r="G659" s="61"/>
      <c r="H659" s="64"/>
      <c r="I659" s="63"/>
      <c r="J659" s="65"/>
      <c r="K659" s="74"/>
    </row>
    <row r="660" spans="1:11" s="86" customFormat="1" x14ac:dyDescent="0.25">
      <c r="A660" s="73"/>
      <c r="B660" s="62"/>
      <c r="C660" s="61"/>
      <c r="D660" s="63"/>
      <c r="E660" s="61"/>
      <c r="F660" s="61"/>
      <c r="G660" s="61"/>
      <c r="H660" s="64"/>
      <c r="I660" s="63"/>
      <c r="J660" s="65"/>
      <c r="K660" s="74"/>
    </row>
    <row r="661" spans="1:11" s="86" customFormat="1" x14ac:dyDescent="0.25">
      <c r="A661" s="73"/>
      <c r="B661" s="62"/>
      <c r="C661" s="61"/>
      <c r="D661" s="63"/>
      <c r="E661" s="61"/>
      <c r="F661" s="61"/>
      <c r="G661" s="61"/>
      <c r="H661" s="64"/>
      <c r="I661" s="63"/>
      <c r="J661" s="65"/>
      <c r="K661" s="74"/>
    </row>
    <row r="662" spans="1:11" s="86" customFormat="1" x14ac:dyDescent="0.25">
      <c r="A662" s="73"/>
      <c r="B662" s="62"/>
      <c r="C662" s="61"/>
      <c r="D662" s="63"/>
      <c r="E662" s="61"/>
      <c r="F662" s="61"/>
      <c r="G662" s="61"/>
      <c r="H662" s="64"/>
      <c r="I662" s="63"/>
      <c r="J662" s="65"/>
      <c r="K662" s="74"/>
    </row>
    <row r="663" spans="1:11" s="86" customFormat="1" x14ac:dyDescent="0.25">
      <c r="A663" s="73"/>
      <c r="B663" s="62"/>
      <c r="C663" s="61"/>
      <c r="D663" s="63"/>
      <c r="E663" s="61"/>
      <c r="F663" s="61"/>
      <c r="G663" s="61"/>
      <c r="H663" s="64"/>
      <c r="I663" s="63"/>
      <c r="J663" s="65"/>
      <c r="K663" s="74"/>
    </row>
    <row r="664" spans="1:11" s="86" customFormat="1" x14ac:dyDescent="0.25">
      <c r="A664" s="73"/>
      <c r="B664" s="62"/>
      <c r="C664" s="61"/>
      <c r="D664" s="63"/>
      <c r="E664" s="61"/>
      <c r="F664" s="61"/>
      <c r="G664" s="61"/>
      <c r="H664" s="64"/>
      <c r="I664" s="63"/>
      <c r="J664" s="65"/>
      <c r="K664" s="74"/>
    </row>
    <row r="665" spans="1:11" s="86" customFormat="1" x14ac:dyDescent="0.25">
      <c r="A665" s="73"/>
      <c r="B665" s="62"/>
      <c r="C665" s="61"/>
      <c r="D665" s="63"/>
      <c r="E665" s="61"/>
      <c r="F665" s="61"/>
      <c r="G665" s="61"/>
      <c r="H665" s="64"/>
      <c r="I665" s="63"/>
      <c r="J665" s="65"/>
      <c r="K665" s="74"/>
    </row>
    <row r="666" spans="1:11" s="86" customFormat="1" x14ac:dyDescent="0.25">
      <c r="A666" s="73"/>
      <c r="B666" s="62"/>
      <c r="C666" s="61"/>
      <c r="D666" s="63"/>
      <c r="E666" s="61"/>
      <c r="F666" s="61"/>
      <c r="G666" s="61"/>
      <c r="H666" s="64"/>
      <c r="I666" s="63"/>
      <c r="J666" s="65"/>
      <c r="K666" s="74"/>
    </row>
    <row r="667" spans="1:11" s="86" customFormat="1" x14ac:dyDescent="0.25">
      <c r="A667" s="73"/>
      <c r="B667" s="62"/>
      <c r="C667" s="61"/>
      <c r="D667" s="63"/>
      <c r="E667" s="61"/>
      <c r="F667" s="61"/>
      <c r="G667" s="61"/>
      <c r="H667" s="64"/>
      <c r="I667" s="63"/>
      <c r="J667" s="65"/>
      <c r="K667" s="74"/>
    </row>
    <row r="668" spans="1:11" s="86" customFormat="1" x14ac:dyDescent="0.25">
      <c r="A668" s="73"/>
      <c r="B668" s="62"/>
      <c r="C668" s="61"/>
      <c r="D668" s="63"/>
      <c r="E668" s="61"/>
      <c r="F668" s="61"/>
      <c r="G668" s="61"/>
      <c r="H668" s="64"/>
      <c r="I668" s="63"/>
      <c r="J668" s="65"/>
      <c r="K668" s="74"/>
    </row>
    <row r="669" spans="1:11" s="86" customFormat="1" x14ac:dyDescent="0.25">
      <c r="A669" s="73"/>
      <c r="B669" s="62"/>
      <c r="C669" s="61"/>
      <c r="D669" s="63"/>
      <c r="E669" s="61"/>
      <c r="F669" s="61"/>
      <c r="G669" s="61"/>
      <c r="H669" s="64"/>
      <c r="I669" s="63"/>
      <c r="J669" s="65"/>
      <c r="K669" s="74"/>
    </row>
    <row r="670" spans="1:11" s="86" customFormat="1" x14ac:dyDescent="0.25">
      <c r="A670" s="73"/>
      <c r="B670" s="62"/>
      <c r="C670" s="61"/>
      <c r="D670" s="63"/>
      <c r="E670" s="61"/>
      <c r="F670" s="61"/>
      <c r="G670" s="61"/>
      <c r="H670" s="64"/>
      <c r="I670" s="63"/>
      <c r="J670" s="65"/>
      <c r="K670" s="74"/>
    </row>
    <row r="671" spans="1:11" s="86" customFormat="1" x14ac:dyDescent="0.25">
      <c r="A671" s="73"/>
      <c r="B671" s="62"/>
      <c r="C671" s="61"/>
      <c r="D671" s="63"/>
      <c r="E671" s="61"/>
      <c r="F671" s="61"/>
      <c r="G671" s="61"/>
      <c r="H671" s="64"/>
      <c r="I671" s="63"/>
      <c r="J671" s="65"/>
      <c r="K671" s="74"/>
    </row>
    <row r="672" spans="1:11" s="86" customFormat="1" x14ac:dyDescent="0.25">
      <c r="A672" s="73"/>
      <c r="B672" s="62"/>
      <c r="C672" s="61"/>
      <c r="D672" s="63"/>
      <c r="E672" s="61"/>
      <c r="F672" s="61"/>
      <c r="G672" s="61"/>
      <c r="H672" s="64"/>
      <c r="I672" s="63"/>
      <c r="J672" s="65"/>
      <c r="K672" s="74"/>
    </row>
    <row r="673" spans="1:11" s="86" customFormat="1" x14ac:dyDescent="0.25">
      <c r="A673" s="73"/>
      <c r="B673" s="62"/>
      <c r="C673" s="61"/>
      <c r="D673" s="63"/>
      <c r="E673" s="61"/>
      <c r="F673" s="61"/>
      <c r="G673" s="61"/>
      <c r="H673" s="64"/>
      <c r="I673" s="63"/>
      <c r="J673" s="65"/>
      <c r="K673" s="74"/>
    </row>
    <row r="674" spans="1:11" s="86" customFormat="1" x14ac:dyDescent="0.25">
      <c r="A674" s="73"/>
      <c r="B674" s="62"/>
      <c r="C674" s="61"/>
      <c r="D674" s="63"/>
      <c r="E674" s="61"/>
      <c r="F674" s="61"/>
      <c r="G674" s="61"/>
      <c r="H674" s="64"/>
      <c r="I674" s="63"/>
      <c r="J674" s="65"/>
      <c r="K674" s="74"/>
    </row>
    <row r="675" spans="1:11" s="86" customFormat="1" x14ac:dyDescent="0.25">
      <c r="A675" s="73"/>
      <c r="B675" s="62"/>
      <c r="C675" s="61"/>
      <c r="D675" s="63"/>
      <c r="E675" s="61"/>
      <c r="F675" s="61"/>
      <c r="G675" s="61"/>
      <c r="H675" s="64"/>
      <c r="I675" s="63"/>
      <c r="J675" s="65"/>
      <c r="K675" s="74"/>
    </row>
    <row r="676" spans="1:11" s="86" customFormat="1" x14ac:dyDescent="0.25">
      <c r="A676" s="73"/>
      <c r="B676" s="62"/>
      <c r="C676" s="61"/>
      <c r="D676" s="63"/>
      <c r="E676" s="61"/>
      <c r="F676" s="61"/>
      <c r="G676" s="61"/>
      <c r="H676" s="64"/>
      <c r="I676" s="63"/>
      <c r="J676" s="65"/>
      <c r="K676" s="74"/>
    </row>
    <row r="677" spans="1:11" s="86" customFormat="1" x14ac:dyDescent="0.25">
      <c r="A677" s="73"/>
      <c r="B677" s="62"/>
      <c r="C677" s="61"/>
      <c r="D677" s="63"/>
      <c r="E677" s="61"/>
      <c r="F677" s="61"/>
      <c r="G677" s="61"/>
      <c r="H677" s="64"/>
      <c r="I677" s="63"/>
      <c r="J677" s="65"/>
      <c r="K677" s="74"/>
    </row>
    <row r="678" spans="1:11" s="86" customFormat="1" x14ac:dyDescent="0.25">
      <c r="A678" s="73"/>
      <c r="B678" s="62"/>
      <c r="C678" s="61"/>
      <c r="D678" s="63"/>
      <c r="E678" s="61"/>
      <c r="F678" s="61"/>
      <c r="G678" s="61"/>
      <c r="H678" s="64"/>
      <c r="I678" s="63"/>
      <c r="J678" s="65"/>
      <c r="K678" s="74"/>
    </row>
    <row r="679" spans="1:11" s="86" customFormat="1" x14ac:dyDescent="0.25">
      <c r="A679" s="73"/>
      <c r="B679" s="62"/>
      <c r="C679" s="61"/>
      <c r="D679" s="63"/>
      <c r="E679" s="61"/>
      <c r="F679" s="61"/>
      <c r="G679" s="61"/>
      <c r="H679" s="64"/>
      <c r="I679" s="63"/>
      <c r="J679" s="65"/>
      <c r="K679" s="74"/>
    </row>
    <row r="680" spans="1:11" s="86" customFormat="1" x14ac:dyDescent="0.25">
      <c r="A680" s="73"/>
      <c r="B680" s="62"/>
      <c r="C680" s="61"/>
      <c r="D680" s="63"/>
      <c r="E680" s="61"/>
      <c r="F680" s="61"/>
      <c r="G680" s="61"/>
      <c r="H680" s="64"/>
      <c r="I680" s="63"/>
      <c r="J680" s="65"/>
      <c r="K680" s="74"/>
    </row>
    <row r="681" spans="1:11" s="86" customFormat="1" x14ac:dyDescent="0.25">
      <c r="A681" s="73"/>
      <c r="B681" s="62"/>
      <c r="C681" s="61"/>
      <c r="D681" s="63"/>
      <c r="E681" s="61"/>
      <c r="F681" s="61"/>
      <c r="G681" s="61"/>
      <c r="H681" s="64"/>
      <c r="I681" s="63"/>
      <c r="J681" s="65"/>
      <c r="K681" s="74"/>
    </row>
    <row r="682" spans="1:11" s="86" customFormat="1" x14ac:dyDescent="0.25">
      <c r="A682" s="73"/>
      <c r="B682" s="62"/>
      <c r="C682" s="61"/>
      <c r="D682" s="63"/>
      <c r="E682" s="61"/>
      <c r="F682" s="61"/>
      <c r="G682" s="61"/>
      <c r="H682" s="64"/>
      <c r="I682" s="63"/>
      <c r="J682" s="65"/>
      <c r="K682" s="74"/>
    </row>
    <row r="683" spans="1:11" s="86" customFormat="1" x14ac:dyDescent="0.25">
      <c r="A683" s="73"/>
      <c r="B683" s="62"/>
      <c r="C683" s="61"/>
      <c r="D683" s="63"/>
      <c r="E683" s="61"/>
      <c r="F683" s="61"/>
      <c r="G683" s="61"/>
      <c r="H683" s="64"/>
      <c r="I683" s="63"/>
      <c r="J683" s="65"/>
      <c r="K683" s="74"/>
    </row>
    <row r="684" spans="1:11" s="86" customFormat="1" x14ac:dyDescent="0.25">
      <c r="A684" s="73"/>
      <c r="B684" s="62"/>
      <c r="C684" s="61"/>
      <c r="D684" s="63"/>
      <c r="E684" s="61"/>
      <c r="F684" s="61"/>
      <c r="G684" s="61"/>
      <c r="H684" s="64"/>
      <c r="I684" s="63"/>
      <c r="J684" s="65"/>
      <c r="K684" s="74"/>
    </row>
    <row r="685" spans="1:11" s="86" customFormat="1" x14ac:dyDescent="0.25">
      <c r="A685" s="73"/>
      <c r="B685" s="62"/>
      <c r="C685" s="61"/>
      <c r="D685" s="63"/>
      <c r="E685" s="61"/>
      <c r="F685" s="61"/>
      <c r="G685" s="61"/>
      <c r="H685" s="64"/>
      <c r="I685" s="63"/>
      <c r="J685" s="65"/>
      <c r="K685" s="74"/>
    </row>
    <row r="686" spans="1:11" s="86" customFormat="1" x14ac:dyDescent="0.25">
      <c r="A686" s="73"/>
      <c r="B686" s="62"/>
      <c r="C686" s="61"/>
      <c r="D686" s="63"/>
      <c r="E686" s="61"/>
      <c r="F686" s="61"/>
      <c r="G686" s="61"/>
      <c r="H686" s="64"/>
      <c r="I686" s="63"/>
      <c r="J686" s="65"/>
      <c r="K686" s="74"/>
    </row>
    <row r="687" spans="1:11" s="86" customFormat="1" x14ac:dyDescent="0.25">
      <c r="A687" s="73"/>
      <c r="B687" s="62"/>
      <c r="C687" s="61"/>
      <c r="D687" s="63"/>
      <c r="E687" s="61"/>
      <c r="F687" s="61"/>
      <c r="G687" s="61"/>
      <c r="H687" s="64"/>
      <c r="I687" s="63"/>
      <c r="J687" s="65"/>
      <c r="K687" s="74"/>
    </row>
    <row r="688" spans="1:11" s="86" customFormat="1" x14ac:dyDescent="0.25">
      <c r="A688" s="73"/>
      <c r="B688" s="62"/>
      <c r="C688" s="61"/>
      <c r="D688" s="63"/>
      <c r="E688" s="61"/>
      <c r="F688" s="61"/>
      <c r="G688" s="61"/>
      <c r="H688" s="64"/>
      <c r="I688" s="63"/>
      <c r="J688" s="65"/>
      <c r="K688" s="74"/>
    </row>
    <row r="689" spans="1:11" s="86" customFormat="1" x14ac:dyDescent="0.25">
      <c r="A689" s="73"/>
      <c r="B689" s="62"/>
      <c r="C689" s="61"/>
      <c r="D689" s="63"/>
      <c r="E689" s="61"/>
      <c r="F689" s="61"/>
      <c r="G689" s="61"/>
      <c r="H689" s="64"/>
      <c r="I689" s="63"/>
      <c r="J689" s="65"/>
      <c r="K689" s="74"/>
    </row>
    <row r="690" spans="1:11" s="86" customFormat="1" x14ac:dyDescent="0.25">
      <c r="A690" s="73"/>
      <c r="B690" s="62"/>
      <c r="C690" s="61"/>
      <c r="D690" s="63"/>
      <c r="E690" s="61"/>
      <c r="F690" s="61"/>
      <c r="G690" s="61"/>
      <c r="H690" s="64"/>
      <c r="I690" s="63"/>
      <c r="J690" s="65"/>
      <c r="K690" s="74"/>
    </row>
    <row r="691" spans="1:11" s="86" customFormat="1" x14ac:dyDescent="0.25">
      <c r="A691" s="73"/>
      <c r="B691" s="62"/>
      <c r="C691" s="61"/>
      <c r="D691" s="63"/>
      <c r="E691" s="61"/>
      <c r="F691" s="61"/>
      <c r="G691" s="61"/>
      <c r="H691" s="64"/>
      <c r="I691" s="63"/>
      <c r="J691" s="65"/>
      <c r="K691" s="74"/>
    </row>
    <row r="692" spans="1:11" s="86" customFormat="1" x14ac:dyDescent="0.25">
      <c r="A692" s="73"/>
      <c r="B692" s="62"/>
      <c r="C692" s="61"/>
      <c r="D692" s="63"/>
      <c r="E692" s="61"/>
      <c r="F692" s="61"/>
      <c r="G692" s="61"/>
      <c r="H692" s="64"/>
      <c r="I692" s="63"/>
      <c r="J692" s="65"/>
      <c r="K692" s="74"/>
    </row>
    <row r="693" spans="1:11" s="86" customFormat="1" x14ac:dyDescent="0.25">
      <c r="A693" s="73"/>
      <c r="B693" s="62"/>
      <c r="C693" s="61"/>
      <c r="D693" s="63"/>
      <c r="E693" s="61"/>
      <c r="F693" s="61"/>
      <c r="G693" s="61"/>
      <c r="H693" s="64"/>
      <c r="I693" s="63"/>
      <c r="J693" s="65"/>
      <c r="K693" s="74"/>
    </row>
    <row r="694" spans="1:11" s="86" customFormat="1" x14ac:dyDescent="0.25">
      <c r="A694" s="73"/>
      <c r="B694" s="62"/>
      <c r="C694" s="61"/>
      <c r="D694" s="63"/>
      <c r="E694" s="61"/>
      <c r="F694" s="61"/>
      <c r="G694" s="61"/>
      <c r="H694" s="64"/>
      <c r="I694" s="63"/>
      <c r="J694" s="65"/>
      <c r="K694" s="74"/>
    </row>
    <row r="695" spans="1:11" s="86" customFormat="1" x14ac:dyDescent="0.25">
      <c r="A695" s="73"/>
      <c r="B695" s="62"/>
      <c r="C695" s="61"/>
      <c r="D695" s="63"/>
      <c r="E695" s="61"/>
      <c r="F695" s="61"/>
      <c r="G695" s="61"/>
      <c r="H695" s="64"/>
      <c r="I695" s="63"/>
      <c r="J695" s="65"/>
      <c r="K695" s="74"/>
    </row>
    <row r="696" spans="1:11" s="86" customFormat="1" x14ac:dyDescent="0.25">
      <c r="A696" s="73"/>
      <c r="B696" s="62"/>
      <c r="C696" s="61"/>
      <c r="D696" s="63"/>
      <c r="E696" s="61"/>
      <c r="F696" s="61"/>
      <c r="G696" s="61"/>
      <c r="H696" s="64"/>
      <c r="I696" s="63"/>
      <c r="J696" s="65"/>
      <c r="K696" s="74"/>
    </row>
    <row r="697" spans="1:11" s="86" customFormat="1" x14ac:dyDescent="0.25">
      <c r="A697" s="73"/>
      <c r="B697" s="62"/>
      <c r="C697" s="61"/>
      <c r="D697" s="63"/>
      <c r="E697" s="61"/>
      <c r="F697" s="61"/>
      <c r="G697" s="61"/>
      <c r="H697" s="64"/>
      <c r="I697" s="63"/>
      <c r="J697" s="65"/>
      <c r="K697" s="74"/>
    </row>
    <row r="698" spans="1:11" s="86" customFormat="1" x14ac:dyDescent="0.25">
      <c r="A698" s="73"/>
      <c r="B698" s="62"/>
      <c r="C698" s="61"/>
      <c r="D698" s="63"/>
      <c r="E698" s="61"/>
      <c r="F698" s="61"/>
      <c r="G698" s="61"/>
      <c r="H698" s="64"/>
      <c r="I698" s="63"/>
      <c r="J698" s="65"/>
      <c r="K698" s="74"/>
    </row>
    <row r="699" spans="1:11" s="86" customFormat="1" x14ac:dyDescent="0.25">
      <c r="A699" s="73"/>
      <c r="B699" s="62"/>
      <c r="C699" s="61"/>
      <c r="D699" s="63"/>
      <c r="E699" s="61"/>
      <c r="F699" s="61"/>
      <c r="G699" s="61"/>
      <c r="H699" s="64"/>
      <c r="I699" s="63"/>
      <c r="J699" s="65"/>
      <c r="K699" s="74"/>
    </row>
    <row r="700" spans="1:11" s="86" customFormat="1" x14ac:dyDescent="0.25">
      <c r="A700" s="73"/>
      <c r="B700" s="62"/>
      <c r="C700" s="61"/>
      <c r="D700" s="63"/>
      <c r="E700" s="61"/>
      <c r="F700" s="61"/>
      <c r="G700" s="61"/>
      <c r="H700" s="64"/>
      <c r="I700" s="63"/>
      <c r="J700" s="65"/>
      <c r="K700" s="74"/>
    </row>
    <row r="701" spans="1:11" s="86" customFormat="1" x14ac:dyDescent="0.25">
      <c r="A701" s="73"/>
      <c r="B701" s="62"/>
      <c r="C701" s="61"/>
      <c r="D701" s="63"/>
      <c r="E701" s="61"/>
      <c r="F701" s="61"/>
      <c r="G701" s="61"/>
      <c r="H701" s="64"/>
      <c r="I701" s="63"/>
      <c r="J701" s="65"/>
      <c r="K701" s="74"/>
    </row>
    <row r="702" spans="1:11" s="86" customFormat="1" x14ac:dyDescent="0.25">
      <c r="A702" s="73"/>
      <c r="B702" s="62"/>
      <c r="C702" s="61"/>
      <c r="D702" s="63"/>
      <c r="E702" s="61"/>
      <c r="F702" s="61"/>
      <c r="G702" s="61"/>
      <c r="H702" s="64"/>
      <c r="I702" s="63"/>
      <c r="J702" s="65"/>
      <c r="K702" s="74"/>
    </row>
    <row r="703" spans="1:11" s="86" customFormat="1" x14ac:dyDescent="0.25">
      <c r="A703" s="73"/>
      <c r="B703" s="62"/>
      <c r="C703" s="61"/>
      <c r="D703" s="63"/>
      <c r="E703" s="61"/>
      <c r="F703" s="61"/>
      <c r="G703" s="61"/>
      <c r="H703" s="64"/>
      <c r="I703" s="63"/>
      <c r="J703" s="65"/>
      <c r="K703" s="74"/>
    </row>
    <row r="704" spans="1:11" s="86" customFormat="1" x14ac:dyDescent="0.25">
      <c r="A704" s="73"/>
      <c r="B704" s="62"/>
      <c r="C704" s="61"/>
      <c r="D704" s="63"/>
      <c r="E704" s="61"/>
      <c r="F704" s="61"/>
      <c r="G704" s="61"/>
      <c r="H704" s="64"/>
      <c r="I704" s="63"/>
      <c r="J704" s="65"/>
      <c r="K704" s="74"/>
    </row>
    <row r="705" spans="1:11" s="86" customFormat="1" x14ac:dyDescent="0.25">
      <c r="A705" s="73"/>
      <c r="B705" s="62"/>
      <c r="C705" s="61"/>
      <c r="D705" s="63"/>
      <c r="E705" s="61"/>
      <c r="F705" s="61"/>
      <c r="G705" s="61"/>
      <c r="H705" s="64"/>
      <c r="I705" s="63"/>
      <c r="J705" s="65"/>
      <c r="K705" s="74"/>
    </row>
    <row r="706" spans="1:11" s="86" customFormat="1" x14ac:dyDescent="0.25">
      <c r="A706" s="73"/>
      <c r="B706" s="62"/>
      <c r="C706" s="61"/>
      <c r="D706" s="63"/>
      <c r="E706" s="61"/>
      <c r="F706" s="61"/>
      <c r="G706" s="61"/>
      <c r="H706" s="64"/>
      <c r="I706" s="63"/>
      <c r="J706" s="65"/>
      <c r="K706" s="74"/>
    </row>
    <row r="707" spans="1:11" s="86" customFormat="1" x14ac:dyDescent="0.25">
      <c r="A707" s="73"/>
      <c r="B707" s="62"/>
      <c r="C707" s="61"/>
      <c r="D707" s="63"/>
      <c r="E707" s="61"/>
      <c r="F707" s="61"/>
      <c r="G707" s="61"/>
      <c r="H707" s="64"/>
      <c r="I707" s="63"/>
      <c r="J707" s="65"/>
      <c r="K707" s="74"/>
    </row>
    <row r="708" spans="1:11" s="86" customFormat="1" x14ac:dyDescent="0.25">
      <c r="A708" s="73"/>
      <c r="B708" s="62"/>
      <c r="C708" s="61"/>
      <c r="D708" s="63"/>
      <c r="E708" s="61"/>
      <c r="F708" s="61"/>
      <c r="G708" s="61"/>
      <c r="H708" s="64"/>
      <c r="I708" s="63"/>
      <c r="J708" s="65"/>
      <c r="K708" s="74"/>
    </row>
    <row r="709" spans="1:11" s="86" customFormat="1" x14ac:dyDescent="0.25">
      <c r="A709" s="73"/>
      <c r="B709" s="62"/>
      <c r="C709" s="61"/>
      <c r="D709" s="63"/>
      <c r="E709" s="61"/>
      <c r="F709" s="61"/>
      <c r="G709" s="61"/>
      <c r="H709" s="64"/>
      <c r="I709" s="63"/>
      <c r="J709" s="65"/>
      <c r="K709" s="74"/>
    </row>
    <row r="710" spans="1:11" s="86" customFormat="1" x14ac:dyDescent="0.25">
      <c r="A710" s="73"/>
      <c r="B710" s="62"/>
      <c r="C710" s="61"/>
      <c r="D710" s="63"/>
      <c r="E710" s="61"/>
      <c r="F710" s="61"/>
      <c r="G710" s="61"/>
      <c r="H710" s="64"/>
      <c r="I710" s="63"/>
      <c r="J710" s="65"/>
      <c r="K710" s="74"/>
    </row>
    <row r="711" spans="1:11" s="86" customFormat="1" x14ac:dyDescent="0.25">
      <c r="A711" s="73"/>
      <c r="B711" s="62"/>
      <c r="C711" s="61"/>
      <c r="D711" s="63"/>
      <c r="E711" s="61"/>
      <c r="F711" s="61"/>
      <c r="G711" s="61"/>
      <c r="H711" s="64"/>
      <c r="I711" s="63"/>
      <c r="J711" s="65"/>
      <c r="K711" s="74"/>
    </row>
    <row r="712" spans="1:11" s="86" customFormat="1" x14ac:dyDescent="0.25">
      <c r="A712" s="73"/>
      <c r="B712" s="62"/>
      <c r="C712" s="61"/>
      <c r="D712" s="63"/>
      <c r="E712" s="61"/>
      <c r="F712" s="61"/>
      <c r="G712" s="61"/>
      <c r="H712" s="64"/>
      <c r="I712" s="63"/>
      <c r="J712" s="65"/>
      <c r="K712" s="74"/>
    </row>
    <row r="713" spans="1:11" s="86" customFormat="1" x14ac:dyDescent="0.25">
      <c r="A713" s="73"/>
      <c r="B713" s="62"/>
      <c r="C713" s="61"/>
      <c r="D713" s="63"/>
      <c r="E713" s="61"/>
      <c r="F713" s="61"/>
      <c r="G713" s="61"/>
      <c r="H713" s="64"/>
      <c r="I713" s="63"/>
      <c r="J713" s="65"/>
      <c r="K713" s="74"/>
    </row>
    <row r="714" spans="1:11" s="86" customFormat="1" x14ac:dyDescent="0.25">
      <c r="A714" s="73"/>
      <c r="B714" s="62"/>
      <c r="C714" s="61"/>
      <c r="D714" s="63"/>
      <c r="E714" s="61"/>
      <c r="F714" s="61"/>
      <c r="G714" s="61"/>
      <c r="H714" s="64"/>
      <c r="I714" s="63"/>
      <c r="J714" s="65"/>
      <c r="K714" s="74"/>
    </row>
    <row r="715" spans="1:11" s="86" customFormat="1" x14ac:dyDescent="0.25">
      <c r="A715" s="73"/>
      <c r="B715" s="62"/>
      <c r="C715" s="61"/>
      <c r="D715" s="63"/>
      <c r="E715" s="61"/>
      <c r="F715" s="61"/>
      <c r="G715" s="61"/>
      <c r="H715" s="64"/>
      <c r="I715" s="63"/>
      <c r="J715" s="65"/>
      <c r="K715" s="74"/>
    </row>
    <row r="716" spans="1:11" s="86" customFormat="1" x14ac:dyDescent="0.25">
      <c r="A716" s="73"/>
      <c r="B716" s="62"/>
      <c r="C716" s="61"/>
      <c r="D716" s="63"/>
      <c r="E716" s="61"/>
      <c r="F716" s="61"/>
      <c r="G716" s="61"/>
      <c r="H716" s="64"/>
      <c r="I716" s="63"/>
      <c r="J716" s="65"/>
      <c r="K716" s="74"/>
    </row>
    <row r="717" spans="1:11" s="86" customFormat="1" x14ac:dyDescent="0.25">
      <c r="A717" s="73"/>
      <c r="B717" s="62"/>
      <c r="C717" s="61"/>
      <c r="D717" s="63"/>
      <c r="E717" s="61"/>
      <c r="F717" s="61"/>
      <c r="G717" s="61"/>
      <c r="H717" s="64"/>
      <c r="I717" s="63"/>
      <c r="J717" s="65"/>
      <c r="K717" s="74"/>
    </row>
    <row r="718" spans="1:11" s="86" customFormat="1" x14ac:dyDescent="0.25">
      <c r="A718" s="73"/>
      <c r="B718" s="62"/>
      <c r="C718" s="61"/>
      <c r="D718" s="63"/>
      <c r="E718" s="61"/>
      <c r="F718" s="61"/>
      <c r="G718" s="61"/>
      <c r="H718" s="64"/>
      <c r="I718" s="63"/>
      <c r="J718" s="65"/>
      <c r="K718" s="74"/>
    </row>
    <row r="719" spans="1:11" s="86" customFormat="1" x14ac:dyDescent="0.25">
      <c r="A719" s="73"/>
      <c r="B719" s="62"/>
      <c r="C719" s="61"/>
      <c r="D719" s="63"/>
      <c r="E719" s="61"/>
      <c r="F719" s="61"/>
      <c r="G719" s="61"/>
      <c r="H719" s="64"/>
      <c r="I719" s="63"/>
      <c r="J719" s="65"/>
      <c r="K719" s="74"/>
    </row>
    <row r="720" spans="1:11" s="86" customFormat="1" x14ac:dyDescent="0.25">
      <c r="A720" s="73"/>
      <c r="B720" s="62"/>
      <c r="C720" s="61"/>
      <c r="D720" s="63"/>
      <c r="E720" s="61"/>
      <c r="F720" s="61"/>
      <c r="G720" s="61"/>
      <c r="H720" s="64"/>
      <c r="I720" s="63"/>
      <c r="J720" s="65"/>
      <c r="K720" s="74"/>
    </row>
    <row r="721" spans="1:11" s="86" customFormat="1" x14ac:dyDescent="0.25">
      <c r="A721" s="73"/>
      <c r="B721" s="62"/>
      <c r="C721" s="61"/>
      <c r="D721" s="63"/>
      <c r="E721" s="61"/>
      <c r="F721" s="61"/>
      <c r="G721" s="61"/>
      <c r="H721" s="64"/>
      <c r="I721" s="63"/>
      <c r="J721" s="65"/>
      <c r="K721" s="74"/>
    </row>
    <row r="722" spans="1:11" s="86" customFormat="1" x14ac:dyDescent="0.25">
      <c r="A722" s="73"/>
      <c r="B722" s="62"/>
      <c r="C722" s="61"/>
      <c r="D722" s="63"/>
      <c r="E722" s="61"/>
      <c r="F722" s="61"/>
      <c r="G722" s="61"/>
      <c r="H722" s="64"/>
      <c r="I722" s="63"/>
      <c r="J722" s="65"/>
      <c r="K722" s="74"/>
    </row>
    <row r="723" spans="1:11" s="86" customFormat="1" x14ac:dyDescent="0.25">
      <c r="A723" s="73"/>
      <c r="B723" s="62"/>
      <c r="C723" s="61"/>
      <c r="D723" s="63"/>
      <c r="E723" s="61"/>
      <c r="F723" s="61"/>
      <c r="G723" s="61"/>
      <c r="H723" s="64"/>
      <c r="I723" s="63"/>
      <c r="J723" s="65"/>
      <c r="K723" s="74"/>
    </row>
    <row r="724" spans="1:11" s="86" customFormat="1" x14ac:dyDescent="0.25">
      <c r="A724" s="73"/>
      <c r="B724" s="62"/>
      <c r="C724" s="61"/>
      <c r="D724" s="63"/>
      <c r="E724" s="61"/>
      <c r="F724" s="61"/>
      <c r="G724" s="61"/>
      <c r="H724" s="64"/>
      <c r="I724" s="63"/>
      <c r="J724" s="65"/>
      <c r="K724" s="74"/>
    </row>
    <row r="725" spans="1:11" s="86" customFormat="1" x14ac:dyDescent="0.25">
      <c r="A725" s="73"/>
      <c r="B725" s="62"/>
      <c r="C725" s="61"/>
      <c r="D725" s="63"/>
      <c r="E725" s="61"/>
      <c r="F725" s="61"/>
      <c r="G725" s="61"/>
      <c r="H725" s="64"/>
      <c r="I725" s="63"/>
      <c r="J725" s="65"/>
      <c r="K725" s="74"/>
    </row>
    <row r="726" spans="1:11" s="86" customFormat="1" x14ac:dyDescent="0.25">
      <c r="A726" s="73"/>
      <c r="B726" s="62"/>
      <c r="C726" s="61"/>
      <c r="D726" s="63"/>
      <c r="E726" s="61"/>
      <c r="F726" s="61"/>
      <c r="G726" s="61"/>
      <c r="H726" s="64"/>
      <c r="I726" s="63"/>
      <c r="J726" s="65"/>
      <c r="K726" s="74"/>
    </row>
    <row r="727" spans="1:11" s="86" customFormat="1" x14ac:dyDescent="0.25">
      <c r="A727" s="73"/>
      <c r="B727" s="62"/>
      <c r="C727" s="61"/>
      <c r="D727" s="63"/>
      <c r="E727" s="61"/>
      <c r="F727" s="61"/>
      <c r="G727" s="61"/>
      <c r="H727" s="64"/>
      <c r="I727" s="63"/>
      <c r="J727" s="65"/>
      <c r="K727" s="74"/>
    </row>
    <row r="728" spans="1:11" s="86" customFormat="1" x14ac:dyDescent="0.25">
      <c r="A728" s="73"/>
      <c r="B728" s="62"/>
      <c r="C728" s="61"/>
      <c r="D728" s="63"/>
      <c r="E728" s="61"/>
      <c r="F728" s="61"/>
      <c r="G728" s="61"/>
      <c r="H728" s="64"/>
      <c r="I728" s="63"/>
      <c r="J728" s="65"/>
      <c r="K728" s="74"/>
    </row>
    <row r="729" spans="1:11" s="86" customFormat="1" x14ac:dyDescent="0.25">
      <c r="A729" s="73"/>
      <c r="B729" s="62"/>
      <c r="C729" s="61"/>
      <c r="D729" s="63"/>
      <c r="E729" s="61"/>
      <c r="F729" s="61"/>
      <c r="G729" s="61"/>
      <c r="H729" s="64"/>
      <c r="I729" s="63"/>
      <c r="J729" s="65"/>
      <c r="K729" s="74"/>
    </row>
    <row r="730" spans="1:11" s="86" customFormat="1" x14ac:dyDescent="0.25">
      <c r="A730" s="73"/>
      <c r="B730" s="62"/>
      <c r="C730" s="61"/>
      <c r="D730" s="63"/>
      <c r="E730" s="61"/>
      <c r="F730" s="61"/>
      <c r="G730" s="61"/>
      <c r="H730" s="64"/>
      <c r="I730" s="63"/>
      <c r="J730" s="65"/>
      <c r="K730" s="74"/>
    </row>
    <row r="731" spans="1:11" s="86" customFormat="1" x14ac:dyDescent="0.25">
      <c r="A731" s="73"/>
      <c r="B731" s="62"/>
      <c r="C731" s="61"/>
      <c r="D731" s="63"/>
      <c r="E731" s="61"/>
      <c r="F731" s="61"/>
      <c r="G731" s="61"/>
      <c r="H731" s="64"/>
      <c r="I731" s="63"/>
      <c r="J731" s="65"/>
      <c r="K731" s="74"/>
    </row>
    <row r="732" spans="1:11" s="86" customFormat="1" x14ac:dyDescent="0.25">
      <c r="A732" s="73"/>
      <c r="B732" s="62"/>
      <c r="C732" s="61"/>
      <c r="D732" s="63"/>
      <c r="E732" s="61"/>
      <c r="F732" s="61"/>
      <c r="G732" s="61"/>
      <c r="H732" s="64"/>
      <c r="I732" s="63"/>
      <c r="J732" s="65"/>
      <c r="K732" s="74"/>
    </row>
    <row r="733" spans="1:11" s="86" customFormat="1" x14ac:dyDescent="0.25">
      <c r="A733" s="73"/>
      <c r="B733" s="62"/>
      <c r="C733" s="61"/>
      <c r="D733" s="63"/>
      <c r="E733" s="61"/>
      <c r="F733" s="61"/>
      <c r="G733" s="61"/>
      <c r="H733" s="64"/>
      <c r="I733" s="63"/>
      <c r="J733" s="65"/>
      <c r="K733" s="74"/>
    </row>
    <row r="734" spans="1:11" s="86" customFormat="1" x14ac:dyDescent="0.25">
      <c r="A734" s="73"/>
      <c r="B734" s="62"/>
      <c r="C734" s="61"/>
      <c r="D734" s="63"/>
      <c r="E734" s="61"/>
      <c r="F734" s="61"/>
      <c r="G734" s="61"/>
      <c r="H734" s="64"/>
      <c r="I734" s="63"/>
      <c r="J734" s="65"/>
      <c r="K734" s="74"/>
    </row>
    <row r="735" spans="1:11" s="86" customFormat="1" x14ac:dyDescent="0.25">
      <c r="A735" s="73"/>
      <c r="B735" s="62"/>
      <c r="C735" s="61"/>
      <c r="D735" s="63"/>
      <c r="E735" s="61"/>
      <c r="F735" s="61"/>
      <c r="G735" s="61"/>
      <c r="H735" s="64"/>
      <c r="I735" s="63"/>
      <c r="J735" s="65"/>
      <c r="K735" s="74"/>
    </row>
    <row r="736" spans="1:11" s="86" customFormat="1" x14ac:dyDescent="0.25">
      <c r="A736" s="73"/>
      <c r="B736" s="62"/>
      <c r="C736" s="61"/>
      <c r="D736" s="63"/>
      <c r="E736" s="61"/>
      <c r="F736" s="61"/>
      <c r="G736" s="61"/>
      <c r="H736" s="64"/>
      <c r="I736" s="63"/>
      <c r="J736" s="65"/>
      <c r="K736" s="74"/>
    </row>
    <row r="737" spans="1:11" s="86" customFormat="1" x14ac:dyDescent="0.25">
      <c r="A737" s="73"/>
      <c r="B737" s="62"/>
      <c r="C737" s="61"/>
      <c r="D737" s="63"/>
      <c r="E737" s="61"/>
      <c r="F737" s="61"/>
      <c r="G737" s="61"/>
      <c r="H737" s="64"/>
      <c r="I737" s="63"/>
      <c r="J737" s="65"/>
      <c r="K737" s="74"/>
    </row>
    <row r="738" spans="1:11" s="86" customFormat="1" x14ac:dyDescent="0.25">
      <c r="A738" s="73"/>
      <c r="B738" s="62"/>
      <c r="C738" s="61"/>
      <c r="D738" s="63"/>
      <c r="E738" s="61"/>
      <c r="F738" s="61"/>
      <c r="G738" s="61"/>
      <c r="H738" s="64"/>
      <c r="I738" s="63"/>
      <c r="J738" s="65"/>
      <c r="K738" s="74"/>
    </row>
    <row r="739" spans="1:11" s="86" customFormat="1" x14ac:dyDescent="0.25">
      <c r="A739" s="73"/>
      <c r="B739" s="62"/>
      <c r="C739" s="61"/>
      <c r="D739" s="63"/>
      <c r="E739" s="61"/>
      <c r="F739" s="61"/>
      <c r="G739" s="61"/>
      <c r="H739" s="64"/>
      <c r="I739" s="63"/>
      <c r="J739" s="65"/>
      <c r="K739" s="74"/>
    </row>
    <row r="740" spans="1:11" s="86" customFormat="1" x14ac:dyDescent="0.25">
      <c r="A740" s="73"/>
      <c r="B740" s="62"/>
      <c r="C740" s="61"/>
      <c r="D740" s="63"/>
      <c r="E740" s="61"/>
      <c r="F740" s="61"/>
      <c r="G740" s="61"/>
      <c r="H740" s="64"/>
      <c r="I740" s="63"/>
      <c r="J740" s="65"/>
      <c r="K740" s="74"/>
    </row>
    <row r="741" spans="1:11" s="86" customFormat="1" x14ac:dyDescent="0.25">
      <c r="A741" s="73"/>
      <c r="B741" s="62"/>
      <c r="C741" s="61"/>
      <c r="D741" s="63"/>
      <c r="E741" s="61"/>
      <c r="F741" s="61"/>
      <c r="G741" s="61"/>
      <c r="H741" s="64"/>
      <c r="I741" s="63"/>
      <c r="J741" s="65"/>
      <c r="K741" s="74"/>
    </row>
    <row r="742" spans="1:11" s="86" customFormat="1" x14ac:dyDescent="0.25">
      <c r="A742" s="73"/>
      <c r="B742" s="62"/>
      <c r="C742" s="61"/>
      <c r="D742" s="63"/>
      <c r="E742" s="61"/>
      <c r="F742" s="61"/>
      <c r="G742" s="61"/>
      <c r="H742" s="64"/>
      <c r="I742" s="63"/>
      <c r="J742" s="65"/>
      <c r="K742" s="74"/>
    </row>
    <row r="743" spans="1:11" s="86" customFormat="1" x14ac:dyDescent="0.25">
      <c r="A743" s="73"/>
      <c r="B743" s="62"/>
      <c r="C743" s="61"/>
      <c r="D743" s="63"/>
      <c r="E743" s="61"/>
      <c r="F743" s="61"/>
      <c r="G743" s="61"/>
      <c r="H743" s="64"/>
      <c r="I743" s="63"/>
      <c r="J743" s="65"/>
      <c r="K743" s="74"/>
    </row>
    <row r="744" spans="1:11" s="86" customFormat="1" x14ac:dyDescent="0.25">
      <c r="A744" s="73"/>
      <c r="B744" s="62"/>
      <c r="C744" s="61"/>
      <c r="D744" s="63"/>
      <c r="E744" s="61"/>
      <c r="F744" s="61"/>
      <c r="G744" s="61"/>
      <c r="H744" s="64"/>
      <c r="I744" s="63"/>
      <c r="J744" s="65"/>
      <c r="K744" s="74"/>
    </row>
    <row r="745" spans="1:11" s="86" customFormat="1" x14ac:dyDescent="0.25">
      <c r="A745" s="73"/>
      <c r="B745" s="62"/>
      <c r="C745" s="61"/>
      <c r="D745" s="63"/>
      <c r="E745" s="61"/>
      <c r="F745" s="61"/>
      <c r="G745" s="61"/>
      <c r="H745" s="64"/>
      <c r="I745" s="63"/>
      <c r="J745" s="65"/>
      <c r="K745" s="74"/>
    </row>
    <row r="746" spans="1:11" s="86" customFormat="1" x14ac:dyDescent="0.25">
      <c r="A746" s="73"/>
      <c r="B746" s="62"/>
      <c r="C746" s="61"/>
      <c r="D746" s="63"/>
      <c r="E746" s="61"/>
      <c r="F746" s="61"/>
      <c r="G746" s="61"/>
      <c r="H746" s="64"/>
      <c r="I746" s="63"/>
      <c r="J746" s="65"/>
      <c r="K746" s="74"/>
    </row>
    <row r="747" spans="1:11" s="86" customFormat="1" x14ac:dyDescent="0.25">
      <c r="A747" s="73"/>
      <c r="B747" s="62"/>
      <c r="C747" s="61"/>
      <c r="D747" s="63"/>
      <c r="E747" s="61"/>
      <c r="F747" s="61"/>
      <c r="G747" s="61"/>
      <c r="H747" s="64"/>
      <c r="I747" s="63"/>
      <c r="J747" s="65"/>
      <c r="K747" s="74"/>
    </row>
    <row r="748" spans="1:11" s="86" customFormat="1" x14ac:dyDescent="0.25">
      <c r="A748" s="73"/>
      <c r="B748" s="62"/>
      <c r="C748" s="61"/>
      <c r="D748" s="63"/>
      <c r="E748" s="61"/>
      <c r="F748" s="61"/>
      <c r="G748" s="61"/>
      <c r="H748" s="64"/>
      <c r="I748" s="63"/>
      <c r="J748" s="65"/>
      <c r="K748" s="74"/>
    </row>
    <row r="749" spans="1:11" s="86" customFormat="1" x14ac:dyDescent="0.25">
      <c r="A749" s="73"/>
      <c r="B749" s="62"/>
      <c r="C749" s="61"/>
      <c r="D749" s="63"/>
      <c r="E749" s="61"/>
      <c r="F749" s="61"/>
      <c r="G749" s="61"/>
      <c r="H749" s="64"/>
      <c r="I749" s="63"/>
      <c r="J749" s="65"/>
      <c r="K749" s="74"/>
    </row>
    <row r="750" spans="1:11" s="86" customFormat="1" x14ac:dyDescent="0.25">
      <c r="A750" s="73"/>
      <c r="B750" s="62"/>
      <c r="C750" s="61"/>
      <c r="D750" s="63"/>
      <c r="E750" s="61"/>
      <c r="F750" s="61"/>
      <c r="G750" s="61"/>
      <c r="H750" s="64"/>
      <c r="I750" s="63"/>
      <c r="J750" s="65"/>
      <c r="K750" s="74"/>
    </row>
    <row r="751" spans="1:11" s="86" customFormat="1" x14ac:dyDescent="0.25">
      <c r="A751" s="73"/>
      <c r="B751" s="62"/>
      <c r="C751" s="61"/>
      <c r="D751" s="63"/>
      <c r="E751" s="61"/>
      <c r="F751" s="61"/>
      <c r="G751" s="61"/>
      <c r="H751" s="64"/>
      <c r="I751" s="63"/>
      <c r="J751" s="65"/>
      <c r="K751" s="74"/>
    </row>
    <row r="752" spans="1:11" s="86" customFormat="1" x14ac:dyDescent="0.25">
      <c r="A752" s="73"/>
      <c r="B752" s="62"/>
      <c r="C752" s="61"/>
      <c r="D752" s="63"/>
      <c r="E752" s="61"/>
      <c r="F752" s="61"/>
      <c r="G752" s="61"/>
      <c r="H752" s="64"/>
      <c r="I752" s="63"/>
      <c r="J752" s="65"/>
      <c r="K752" s="74"/>
    </row>
    <row r="753" spans="1:11" s="86" customFormat="1" x14ac:dyDescent="0.25">
      <c r="A753" s="73"/>
      <c r="B753" s="62"/>
      <c r="C753" s="61"/>
      <c r="D753" s="63"/>
      <c r="E753" s="61"/>
      <c r="F753" s="61"/>
      <c r="G753" s="61"/>
      <c r="H753" s="64"/>
      <c r="I753" s="63"/>
      <c r="J753" s="65"/>
      <c r="K753" s="74"/>
    </row>
    <row r="754" spans="1:11" s="86" customFormat="1" x14ac:dyDescent="0.25">
      <c r="A754" s="73"/>
      <c r="B754" s="62"/>
      <c r="C754" s="61"/>
      <c r="D754" s="63"/>
      <c r="E754" s="61"/>
      <c r="F754" s="61"/>
      <c r="G754" s="61"/>
      <c r="H754" s="64"/>
      <c r="I754" s="63"/>
      <c r="J754" s="65"/>
      <c r="K754" s="74"/>
    </row>
    <row r="755" spans="1:11" s="86" customFormat="1" x14ac:dyDescent="0.25">
      <c r="A755" s="73"/>
      <c r="B755" s="62"/>
      <c r="C755" s="61"/>
      <c r="D755" s="63"/>
      <c r="E755" s="61"/>
      <c r="F755" s="61"/>
      <c r="G755" s="61"/>
      <c r="H755" s="64"/>
      <c r="I755" s="63"/>
      <c r="J755" s="65"/>
      <c r="K755" s="74"/>
    </row>
    <row r="756" spans="1:11" s="86" customFormat="1" x14ac:dyDescent="0.25">
      <c r="A756" s="73"/>
      <c r="B756" s="62"/>
      <c r="C756" s="61"/>
      <c r="D756" s="63"/>
      <c r="E756" s="61"/>
      <c r="F756" s="61"/>
      <c r="G756" s="61"/>
      <c r="H756" s="64"/>
      <c r="I756" s="63"/>
      <c r="J756" s="65"/>
      <c r="K756" s="74"/>
    </row>
    <row r="757" spans="1:11" s="86" customFormat="1" x14ac:dyDescent="0.25">
      <c r="A757" s="73"/>
      <c r="B757" s="62"/>
      <c r="C757" s="61"/>
      <c r="D757" s="63"/>
      <c r="E757" s="61"/>
      <c r="F757" s="61"/>
      <c r="G757" s="61"/>
      <c r="H757" s="64"/>
      <c r="I757" s="63"/>
      <c r="J757" s="65"/>
      <c r="K757" s="74"/>
    </row>
    <row r="758" spans="1:11" s="86" customFormat="1" x14ac:dyDescent="0.25">
      <c r="A758" s="73"/>
      <c r="B758" s="62"/>
      <c r="C758" s="61"/>
      <c r="D758" s="63"/>
      <c r="E758" s="61"/>
      <c r="F758" s="61"/>
      <c r="G758" s="61"/>
      <c r="H758" s="64"/>
      <c r="I758" s="63"/>
      <c r="J758" s="65"/>
      <c r="K758" s="74"/>
    </row>
    <row r="759" spans="1:11" s="86" customFormat="1" x14ac:dyDescent="0.25">
      <c r="A759" s="73"/>
      <c r="B759" s="62"/>
      <c r="C759" s="61"/>
      <c r="D759" s="63"/>
      <c r="E759" s="61"/>
      <c r="F759" s="61"/>
      <c r="G759" s="61"/>
      <c r="H759" s="64"/>
      <c r="I759" s="63"/>
      <c r="J759" s="65"/>
      <c r="K759" s="74"/>
    </row>
    <row r="760" spans="1:11" s="86" customFormat="1" x14ac:dyDescent="0.25">
      <c r="A760" s="73"/>
      <c r="B760" s="62"/>
      <c r="C760" s="61"/>
      <c r="D760" s="63"/>
      <c r="E760" s="61"/>
      <c r="F760" s="61"/>
      <c r="G760" s="61"/>
      <c r="H760" s="64"/>
      <c r="I760" s="63"/>
      <c r="J760" s="65"/>
      <c r="K760" s="74"/>
    </row>
    <row r="761" spans="1:11" s="86" customFormat="1" x14ac:dyDescent="0.25">
      <c r="A761" s="73"/>
      <c r="B761" s="62"/>
      <c r="C761" s="61"/>
      <c r="D761" s="63"/>
      <c r="E761" s="61"/>
      <c r="F761" s="61"/>
      <c r="G761" s="61"/>
      <c r="H761" s="64"/>
      <c r="I761" s="63"/>
      <c r="J761" s="65"/>
      <c r="K761" s="74"/>
    </row>
    <row r="762" spans="1:11" s="86" customFormat="1" x14ac:dyDescent="0.25">
      <c r="A762" s="73"/>
      <c r="B762" s="62"/>
      <c r="C762" s="61"/>
      <c r="D762" s="63"/>
      <c r="E762" s="61"/>
      <c r="F762" s="61"/>
      <c r="G762" s="61"/>
      <c r="H762" s="64"/>
      <c r="I762" s="63"/>
      <c r="J762" s="65"/>
      <c r="K762" s="74"/>
    </row>
    <row r="763" spans="1:11" s="86" customFormat="1" x14ac:dyDescent="0.25">
      <c r="A763" s="73"/>
      <c r="B763" s="62"/>
      <c r="C763" s="61"/>
      <c r="D763" s="63"/>
      <c r="E763" s="61"/>
      <c r="F763" s="61"/>
      <c r="G763" s="61"/>
      <c r="H763" s="64"/>
      <c r="I763" s="63"/>
      <c r="J763" s="65"/>
      <c r="K763" s="74"/>
    </row>
    <row r="764" spans="1:11" s="86" customFormat="1" x14ac:dyDescent="0.25">
      <c r="A764" s="73"/>
      <c r="B764" s="62"/>
      <c r="C764" s="61"/>
      <c r="D764" s="63"/>
      <c r="E764" s="61"/>
      <c r="F764" s="61"/>
      <c r="G764" s="61"/>
      <c r="H764" s="64"/>
      <c r="I764" s="63"/>
      <c r="J764" s="65"/>
      <c r="K764" s="74"/>
    </row>
    <row r="765" spans="1:11" s="86" customFormat="1" x14ac:dyDescent="0.25">
      <c r="A765" s="73"/>
      <c r="B765" s="62"/>
      <c r="C765" s="61"/>
      <c r="D765" s="63"/>
      <c r="E765" s="61"/>
      <c r="F765" s="61"/>
      <c r="G765" s="61"/>
      <c r="H765" s="64"/>
      <c r="I765" s="63"/>
      <c r="J765" s="65"/>
      <c r="K765" s="74"/>
    </row>
    <row r="766" spans="1:11" s="86" customFormat="1" x14ac:dyDescent="0.25">
      <c r="A766" s="73"/>
      <c r="B766" s="62"/>
      <c r="C766" s="61"/>
      <c r="D766" s="63"/>
      <c r="E766" s="61"/>
      <c r="F766" s="61"/>
      <c r="G766" s="61"/>
      <c r="H766" s="64"/>
      <c r="I766" s="63"/>
      <c r="J766" s="65"/>
      <c r="K766" s="74"/>
    </row>
    <row r="767" spans="1:11" s="86" customFormat="1" x14ac:dyDescent="0.25">
      <c r="A767" s="73"/>
      <c r="B767" s="62"/>
      <c r="C767" s="61"/>
      <c r="D767" s="63"/>
      <c r="E767" s="61"/>
      <c r="F767" s="61"/>
      <c r="G767" s="61"/>
      <c r="H767" s="64"/>
      <c r="I767" s="63"/>
      <c r="J767" s="65"/>
      <c r="K767" s="74"/>
    </row>
    <row r="768" spans="1:11" s="86" customFormat="1" x14ac:dyDescent="0.25">
      <c r="A768" s="73"/>
      <c r="B768" s="62"/>
      <c r="C768" s="61"/>
      <c r="D768" s="63"/>
      <c r="E768" s="61"/>
      <c r="F768" s="61"/>
      <c r="G768" s="61"/>
      <c r="H768" s="64"/>
      <c r="I768" s="63"/>
      <c r="J768" s="65"/>
      <c r="K768" s="74"/>
    </row>
    <row r="769" spans="1:11" s="86" customFormat="1" x14ac:dyDescent="0.25">
      <c r="A769" s="73"/>
      <c r="B769" s="62"/>
      <c r="C769" s="61"/>
      <c r="D769" s="63"/>
      <c r="E769" s="61"/>
      <c r="F769" s="61"/>
      <c r="G769" s="61"/>
      <c r="H769" s="64"/>
      <c r="I769" s="63"/>
      <c r="J769" s="65"/>
      <c r="K769" s="74"/>
    </row>
    <row r="770" spans="1:11" s="86" customFormat="1" x14ac:dyDescent="0.25">
      <c r="A770" s="73"/>
      <c r="B770" s="62"/>
      <c r="C770" s="61"/>
      <c r="D770" s="63"/>
      <c r="E770" s="61"/>
      <c r="F770" s="61"/>
      <c r="G770" s="61"/>
      <c r="H770" s="64"/>
      <c r="I770" s="63"/>
      <c r="J770" s="65"/>
      <c r="K770" s="74"/>
    </row>
    <row r="771" spans="1:11" s="86" customFormat="1" x14ac:dyDescent="0.25">
      <c r="A771" s="73"/>
      <c r="B771" s="62"/>
      <c r="C771" s="61"/>
      <c r="D771" s="63"/>
      <c r="E771" s="61"/>
      <c r="F771" s="61"/>
      <c r="G771" s="61"/>
      <c r="H771" s="64"/>
      <c r="I771" s="63"/>
      <c r="J771" s="65"/>
      <c r="K771" s="74"/>
    </row>
    <row r="772" spans="1:11" s="86" customFormat="1" x14ac:dyDescent="0.25">
      <c r="A772" s="73"/>
      <c r="B772" s="62"/>
      <c r="C772" s="61"/>
      <c r="D772" s="63"/>
      <c r="E772" s="61"/>
      <c r="F772" s="61"/>
      <c r="G772" s="61"/>
      <c r="H772" s="64"/>
      <c r="I772" s="63"/>
      <c r="J772" s="65"/>
      <c r="K772" s="74"/>
    </row>
    <row r="773" spans="1:11" s="86" customFormat="1" x14ac:dyDescent="0.25">
      <c r="A773" s="73"/>
      <c r="B773" s="62"/>
      <c r="C773" s="61"/>
      <c r="D773" s="63"/>
      <c r="E773" s="61"/>
      <c r="F773" s="61"/>
      <c r="G773" s="61"/>
      <c r="H773" s="64"/>
      <c r="I773" s="63"/>
      <c r="J773" s="65"/>
      <c r="K773" s="74"/>
    </row>
    <row r="774" spans="1:11" s="86" customFormat="1" x14ac:dyDescent="0.25">
      <c r="A774" s="73"/>
      <c r="B774" s="62"/>
      <c r="C774" s="61"/>
      <c r="D774" s="63"/>
      <c r="E774" s="61"/>
      <c r="F774" s="61"/>
      <c r="G774" s="61"/>
      <c r="H774" s="64"/>
      <c r="I774" s="63"/>
      <c r="J774" s="65"/>
      <c r="K774" s="74"/>
    </row>
    <row r="775" spans="1:11" s="86" customFormat="1" x14ac:dyDescent="0.25">
      <c r="A775" s="73"/>
      <c r="B775" s="62"/>
      <c r="C775" s="61"/>
      <c r="D775" s="63"/>
      <c r="E775" s="61"/>
      <c r="F775" s="61"/>
      <c r="G775" s="61"/>
      <c r="H775" s="64"/>
      <c r="I775" s="63"/>
      <c r="J775" s="65"/>
      <c r="K775" s="74"/>
    </row>
    <row r="776" spans="1:11" s="86" customFormat="1" x14ac:dyDescent="0.25">
      <c r="A776" s="73"/>
      <c r="B776" s="62"/>
      <c r="C776" s="61"/>
      <c r="D776" s="63"/>
      <c r="E776" s="61"/>
      <c r="F776" s="61"/>
      <c r="G776" s="61"/>
      <c r="H776" s="64"/>
      <c r="I776" s="63"/>
      <c r="J776" s="65"/>
      <c r="K776" s="74"/>
    </row>
    <row r="777" spans="1:11" s="86" customFormat="1" x14ac:dyDescent="0.25">
      <c r="A777" s="73"/>
      <c r="B777" s="62"/>
      <c r="C777" s="61"/>
      <c r="D777" s="63"/>
      <c r="E777" s="61"/>
      <c r="F777" s="61"/>
      <c r="G777" s="61"/>
      <c r="H777" s="64"/>
      <c r="I777" s="63"/>
      <c r="J777" s="65"/>
      <c r="K777" s="74"/>
    </row>
    <row r="778" spans="1:11" s="86" customFormat="1" x14ac:dyDescent="0.25">
      <c r="A778" s="73"/>
      <c r="B778" s="62"/>
      <c r="C778" s="61"/>
      <c r="D778" s="63"/>
      <c r="E778" s="61"/>
      <c r="F778" s="61"/>
      <c r="G778" s="61"/>
      <c r="H778" s="64"/>
      <c r="I778" s="63"/>
      <c r="J778" s="65"/>
      <c r="K778" s="74"/>
    </row>
    <row r="779" spans="1:11" s="86" customFormat="1" x14ac:dyDescent="0.25">
      <c r="A779" s="73"/>
      <c r="B779" s="62"/>
      <c r="C779" s="61"/>
      <c r="D779" s="63"/>
      <c r="E779" s="61"/>
      <c r="F779" s="61"/>
      <c r="G779" s="61"/>
      <c r="H779" s="64"/>
      <c r="I779" s="63"/>
      <c r="J779" s="65"/>
      <c r="K779" s="74"/>
    </row>
    <row r="780" spans="1:11" s="86" customFormat="1" x14ac:dyDescent="0.25">
      <c r="A780" s="73"/>
      <c r="B780" s="62"/>
      <c r="C780" s="61"/>
      <c r="D780" s="63"/>
      <c r="E780" s="61"/>
      <c r="F780" s="61"/>
      <c r="G780" s="61"/>
      <c r="H780" s="64"/>
      <c r="I780" s="63"/>
      <c r="J780" s="65"/>
      <c r="K780" s="74"/>
    </row>
    <row r="781" spans="1:11" s="86" customFormat="1" x14ac:dyDescent="0.25">
      <c r="A781" s="73"/>
      <c r="B781" s="62"/>
      <c r="C781" s="61"/>
      <c r="D781" s="63"/>
      <c r="E781" s="61"/>
      <c r="F781" s="61"/>
      <c r="G781" s="61"/>
      <c r="H781" s="64"/>
      <c r="I781" s="63"/>
      <c r="J781" s="65"/>
      <c r="K781" s="74"/>
    </row>
    <row r="782" spans="1:11" s="86" customFormat="1" x14ac:dyDescent="0.25">
      <c r="A782" s="73"/>
      <c r="B782" s="62"/>
      <c r="C782" s="61"/>
      <c r="D782" s="63"/>
      <c r="E782" s="61"/>
      <c r="F782" s="61"/>
      <c r="G782" s="61"/>
      <c r="H782" s="64"/>
      <c r="I782" s="63"/>
      <c r="J782" s="65"/>
      <c r="K782" s="74"/>
    </row>
    <row r="783" spans="1:11" s="86" customFormat="1" x14ac:dyDescent="0.25">
      <c r="A783" s="73"/>
      <c r="B783" s="62"/>
      <c r="C783" s="61"/>
      <c r="D783" s="63"/>
      <c r="E783" s="61"/>
      <c r="F783" s="61"/>
      <c r="G783" s="61"/>
      <c r="H783" s="64"/>
      <c r="I783" s="63"/>
      <c r="J783" s="65"/>
      <c r="K783" s="74"/>
    </row>
    <row r="784" spans="1:11" s="86" customFormat="1" x14ac:dyDescent="0.25">
      <c r="A784" s="73"/>
      <c r="B784" s="62"/>
      <c r="C784" s="61"/>
      <c r="D784" s="63"/>
      <c r="E784" s="61"/>
      <c r="F784" s="61"/>
      <c r="G784" s="61"/>
      <c r="H784" s="64"/>
      <c r="I784" s="63"/>
      <c r="J784" s="65"/>
      <c r="K784" s="74"/>
    </row>
    <row r="785" spans="1:11" s="86" customFormat="1" x14ac:dyDescent="0.25">
      <c r="A785" s="73"/>
      <c r="B785" s="62"/>
      <c r="C785" s="61"/>
      <c r="D785" s="63"/>
      <c r="E785" s="61"/>
      <c r="F785" s="61"/>
      <c r="G785" s="61"/>
      <c r="H785" s="64"/>
      <c r="I785" s="63"/>
      <c r="J785" s="65"/>
      <c r="K785" s="74"/>
    </row>
    <row r="786" spans="1:11" s="86" customFormat="1" x14ac:dyDescent="0.25">
      <c r="A786" s="73"/>
      <c r="B786" s="62"/>
      <c r="C786" s="61"/>
      <c r="D786" s="63"/>
      <c r="E786" s="61"/>
      <c r="F786" s="61"/>
      <c r="G786" s="61"/>
      <c r="H786" s="64"/>
      <c r="I786" s="63"/>
      <c r="J786" s="65"/>
      <c r="K786" s="74"/>
    </row>
    <row r="787" spans="1:11" s="86" customFormat="1" x14ac:dyDescent="0.25">
      <c r="A787" s="73"/>
      <c r="B787" s="62"/>
      <c r="C787" s="61"/>
      <c r="D787" s="63"/>
      <c r="E787" s="61"/>
      <c r="F787" s="61"/>
      <c r="G787" s="61"/>
      <c r="H787" s="64"/>
      <c r="I787" s="63"/>
      <c r="J787" s="65"/>
      <c r="K787" s="74"/>
    </row>
    <row r="788" spans="1:11" s="86" customFormat="1" x14ac:dyDescent="0.25">
      <c r="A788" s="73"/>
      <c r="B788" s="62"/>
      <c r="C788" s="61"/>
      <c r="D788" s="63"/>
      <c r="E788" s="61"/>
      <c r="F788" s="61"/>
      <c r="G788" s="61"/>
      <c r="H788" s="64"/>
      <c r="I788" s="63"/>
      <c r="J788" s="65"/>
      <c r="K788" s="74"/>
    </row>
    <row r="789" spans="1:11" s="86" customFormat="1" x14ac:dyDescent="0.25">
      <c r="A789" s="73"/>
      <c r="B789" s="62"/>
      <c r="C789" s="61"/>
      <c r="D789" s="63"/>
      <c r="E789" s="61"/>
      <c r="F789" s="61"/>
      <c r="G789" s="61"/>
      <c r="H789" s="64"/>
      <c r="I789" s="63"/>
      <c r="J789" s="65"/>
      <c r="K789" s="74"/>
    </row>
    <row r="790" spans="1:11" s="86" customFormat="1" x14ac:dyDescent="0.25">
      <c r="A790" s="73"/>
      <c r="B790" s="62"/>
      <c r="C790" s="61"/>
      <c r="D790" s="63"/>
      <c r="E790" s="61"/>
      <c r="F790" s="61"/>
      <c r="G790" s="61"/>
      <c r="H790" s="64"/>
      <c r="I790" s="63"/>
      <c r="J790" s="65"/>
      <c r="K790" s="74"/>
    </row>
    <row r="791" spans="1:11" s="86" customFormat="1" x14ac:dyDescent="0.25">
      <c r="A791" s="73"/>
      <c r="B791" s="62"/>
      <c r="C791" s="61"/>
      <c r="D791" s="63"/>
      <c r="E791" s="61"/>
      <c r="F791" s="61"/>
      <c r="G791" s="61"/>
      <c r="H791" s="64"/>
      <c r="I791" s="63"/>
      <c r="J791" s="65"/>
      <c r="K791" s="74"/>
    </row>
    <row r="792" spans="1:11" s="86" customFormat="1" x14ac:dyDescent="0.25">
      <c r="A792" s="73"/>
      <c r="B792" s="62"/>
      <c r="C792" s="61"/>
      <c r="D792" s="63"/>
      <c r="E792" s="61"/>
      <c r="F792" s="61"/>
      <c r="G792" s="61"/>
      <c r="H792" s="64"/>
      <c r="I792" s="63"/>
      <c r="J792" s="65"/>
      <c r="K792" s="74"/>
    </row>
    <row r="793" spans="1:11" s="86" customFormat="1" x14ac:dyDescent="0.25">
      <c r="A793" s="73"/>
      <c r="B793" s="62"/>
      <c r="C793" s="61"/>
      <c r="D793" s="63"/>
      <c r="E793" s="61"/>
      <c r="F793" s="61"/>
      <c r="G793" s="61"/>
      <c r="H793" s="64"/>
      <c r="I793" s="63"/>
      <c r="J793" s="65"/>
      <c r="K793" s="74"/>
    </row>
    <row r="794" spans="1:11" s="86" customFormat="1" x14ac:dyDescent="0.25">
      <c r="A794" s="73"/>
      <c r="B794" s="62"/>
      <c r="C794" s="61"/>
      <c r="D794" s="63"/>
      <c r="E794" s="61"/>
      <c r="F794" s="61"/>
      <c r="G794" s="61"/>
      <c r="H794" s="64"/>
      <c r="I794" s="63"/>
      <c r="J794" s="65"/>
      <c r="K794" s="74"/>
    </row>
    <row r="795" spans="1:11" s="86" customFormat="1" x14ac:dyDescent="0.25">
      <c r="A795" s="73"/>
      <c r="B795" s="62"/>
      <c r="C795" s="61"/>
      <c r="D795" s="63"/>
      <c r="E795" s="61"/>
      <c r="F795" s="61"/>
      <c r="G795" s="61"/>
      <c r="H795" s="64"/>
      <c r="I795" s="63"/>
      <c r="J795" s="65"/>
      <c r="K795" s="74"/>
    </row>
    <row r="796" spans="1:11" s="86" customFormat="1" x14ac:dyDescent="0.25">
      <c r="A796" s="73"/>
      <c r="B796" s="62"/>
      <c r="C796" s="61"/>
      <c r="D796" s="63"/>
      <c r="E796" s="61"/>
      <c r="F796" s="61"/>
      <c r="G796" s="61"/>
      <c r="H796" s="64"/>
      <c r="I796" s="63"/>
      <c r="J796" s="65"/>
      <c r="K796" s="74"/>
    </row>
    <row r="797" spans="1:11" s="86" customFormat="1" x14ac:dyDescent="0.25">
      <c r="A797" s="73"/>
      <c r="B797" s="62"/>
      <c r="C797" s="61"/>
      <c r="D797" s="63"/>
      <c r="E797" s="61"/>
      <c r="F797" s="61"/>
      <c r="G797" s="61"/>
      <c r="H797" s="64"/>
      <c r="I797" s="63"/>
      <c r="J797" s="65"/>
      <c r="K797" s="74"/>
    </row>
    <row r="798" spans="1:11" s="86" customFormat="1" x14ac:dyDescent="0.25">
      <c r="A798" s="73"/>
      <c r="B798" s="62"/>
      <c r="C798" s="61"/>
      <c r="D798" s="63"/>
      <c r="E798" s="61"/>
      <c r="F798" s="61"/>
      <c r="G798" s="61"/>
      <c r="H798" s="64"/>
      <c r="I798" s="63"/>
      <c r="J798" s="65"/>
      <c r="K798" s="74"/>
    </row>
    <row r="799" spans="1:11" s="86" customFormat="1" x14ac:dyDescent="0.25">
      <c r="A799" s="73"/>
      <c r="B799" s="62"/>
      <c r="C799" s="61"/>
      <c r="D799" s="63"/>
      <c r="E799" s="61"/>
      <c r="F799" s="61"/>
      <c r="G799" s="61"/>
      <c r="H799" s="64"/>
      <c r="I799" s="63"/>
      <c r="J799" s="65"/>
      <c r="K799" s="74"/>
    </row>
    <row r="800" spans="1:11" s="86" customFormat="1" x14ac:dyDescent="0.25">
      <c r="A800" s="73"/>
      <c r="B800" s="62"/>
      <c r="C800" s="61"/>
      <c r="D800" s="63"/>
      <c r="E800" s="61"/>
      <c r="F800" s="61"/>
      <c r="G800" s="61"/>
      <c r="H800" s="64"/>
      <c r="I800" s="63"/>
      <c r="J800" s="65"/>
      <c r="K800" s="74"/>
    </row>
    <row r="801" spans="1:11" s="86" customFormat="1" x14ac:dyDescent="0.25">
      <c r="A801" s="73"/>
      <c r="B801" s="62"/>
      <c r="C801" s="61"/>
      <c r="D801" s="63"/>
      <c r="E801" s="61"/>
      <c r="F801" s="61"/>
      <c r="G801" s="61"/>
      <c r="H801" s="64"/>
      <c r="I801" s="63"/>
      <c r="J801" s="65"/>
      <c r="K801" s="74"/>
    </row>
    <row r="802" spans="1:11" s="86" customFormat="1" x14ac:dyDescent="0.25">
      <c r="A802" s="73"/>
      <c r="B802" s="62"/>
      <c r="C802" s="61"/>
      <c r="D802" s="63"/>
      <c r="E802" s="61"/>
      <c r="F802" s="61"/>
      <c r="G802" s="61"/>
      <c r="H802" s="64"/>
      <c r="I802" s="63"/>
      <c r="J802" s="65"/>
      <c r="K802" s="74"/>
    </row>
    <row r="803" spans="1:11" s="86" customFormat="1" x14ac:dyDescent="0.25">
      <c r="A803" s="73"/>
      <c r="B803" s="62"/>
      <c r="C803" s="61"/>
      <c r="D803" s="63"/>
      <c r="E803" s="61"/>
      <c r="F803" s="61"/>
      <c r="G803" s="61"/>
      <c r="H803" s="64"/>
      <c r="I803" s="63"/>
      <c r="J803" s="65"/>
      <c r="K803" s="74"/>
    </row>
    <row r="804" spans="1:11" s="86" customFormat="1" x14ac:dyDescent="0.25">
      <c r="A804" s="73"/>
      <c r="B804" s="62"/>
      <c r="C804" s="61"/>
      <c r="D804" s="63"/>
      <c r="E804" s="61"/>
      <c r="F804" s="61"/>
      <c r="G804" s="61"/>
      <c r="H804" s="64"/>
      <c r="I804" s="63"/>
      <c r="J804" s="65"/>
      <c r="K804" s="74"/>
    </row>
    <row r="805" spans="1:11" s="86" customFormat="1" x14ac:dyDescent="0.25">
      <c r="A805" s="73"/>
      <c r="B805" s="62"/>
      <c r="C805" s="61"/>
      <c r="D805" s="63"/>
      <c r="E805" s="61"/>
      <c r="F805" s="61"/>
      <c r="G805" s="61"/>
      <c r="H805" s="64"/>
      <c r="I805" s="63"/>
      <c r="J805" s="65"/>
      <c r="K805" s="74"/>
    </row>
    <row r="806" spans="1:11" s="86" customFormat="1" x14ac:dyDescent="0.25">
      <c r="A806" s="73"/>
      <c r="B806" s="62"/>
      <c r="C806" s="61"/>
      <c r="D806" s="63"/>
      <c r="E806" s="61"/>
      <c r="F806" s="61"/>
      <c r="G806" s="61"/>
      <c r="H806" s="64"/>
      <c r="I806" s="63"/>
      <c r="J806" s="65"/>
      <c r="K806" s="74"/>
    </row>
    <row r="807" spans="1:11" s="86" customFormat="1" x14ac:dyDescent="0.25">
      <c r="A807" s="73"/>
      <c r="B807" s="62"/>
      <c r="C807" s="61"/>
      <c r="D807" s="63"/>
      <c r="E807" s="61"/>
      <c r="F807" s="61"/>
      <c r="G807" s="61"/>
      <c r="H807" s="64"/>
      <c r="I807" s="63"/>
      <c r="J807" s="65"/>
      <c r="K807" s="74"/>
    </row>
    <row r="808" spans="1:11" s="86" customFormat="1" x14ac:dyDescent="0.25">
      <c r="A808" s="73"/>
      <c r="B808" s="62"/>
      <c r="C808" s="61"/>
      <c r="D808" s="63"/>
      <c r="E808" s="61"/>
      <c r="F808" s="61"/>
      <c r="G808" s="61"/>
      <c r="H808" s="64"/>
      <c r="I808" s="63"/>
      <c r="J808" s="65"/>
      <c r="K808" s="74"/>
    </row>
    <row r="809" spans="1:11" s="86" customFormat="1" x14ac:dyDescent="0.25">
      <c r="A809" s="73"/>
      <c r="B809" s="62"/>
      <c r="C809" s="61"/>
      <c r="D809" s="63"/>
      <c r="E809" s="61"/>
      <c r="F809" s="61"/>
      <c r="G809" s="61"/>
      <c r="H809" s="64"/>
      <c r="I809" s="63"/>
      <c r="J809" s="65"/>
      <c r="K809" s="74"/>
    </row>
    <row r="810" spans="1:11" s="86" customFormat="1" x14ac:dyDescent="0.25">
      <c r="A810" s="73"/>
      <c r="B810" s="62"/>
      <c r="C810" s="61"/>
      <c r="D810" s="63"/>
      <c r="E810" s="61"/>
      <c r="F810" s="61"/>
      <c r="G810" s="61"/>
      <c r="H810" s="64"/>
      <c r="I810" s="63"/>
      <c r="J810" s="65"/>
      <c r="K810" s="74"/>
    </row>
    <row r="811" spans="1:11" s="86" customFormat="1" x14ac:dyDescent="0.25">
      <c r="A811" s="73"/>
      <c r="B811" s="62"/>
      <c r="C811" s="61"/>
      <c r="D811" s="63"/>
      <c r="E811" s="61"/>
      <c r="F811" s="61"/>
      <c r="G811" s="61"/>
      <c r="H811" s="64"/>
      <c r="I811" s="63"/>
      <c r="J811" s="65"/>
      <c r="K811" s="74"/>
    </row>
    <row r="812" spans="1:11" s="86" customFormat="1" x14ac:dyDescent="0.25">
      <c r="A812" s="73"/>
      <c r="B812" s="62"/>
      <c r="C812" s="61"/>
      <c r="D812" s="63"/>
      <c r="E812" s="61"/>
      <c r="F812" s="61"/>
      <c r="G812" s="61"/>
      <c r="H812" s="64"/>
      <c r="I812" s="63"/>
      <c r="J812" s="65"/>
      <c r="K812" s="74"/>
    </row>
    <row r="813" spans="1:11" s="86" customFormat="1" x14ac:dyDescent="0.25">
      <c r="A813" s="73"/>
      <c r="B813" s="62"/>
      <c r="C813" s="61"/>
      <c r="D813" s="63"/>
      <c r="E813" s="61"/>
      <c r="F813" s="61"/>
      <c r="G813" s="61"/>
      <c r="H813" s="64"/>
      <c r="I813" s="63"/>
      <c r="J813" s="65"/>
      <c r="K813" s="74"/>
    </row>
    <row r="814" spans="1:11" s="86" customFormat="1" x14ac:dyDescent="0.25">
      <c r="A814" s="73"/>
      <c r="B814" s="62"/>
      <c r="C814" s="61"/>
      <c r="D814" s="63"/>
      <c r="E814" s="61"/>
      <c r="F814" s="61"/>
      <c r="G814" s="61"/>
      <c r="H814" s="64"/>
      <c r="I814" s="63"/>
      <c r="J814" s="65"/>
      <c r="K814" s="74"/>
    </row>
    <row r="815" spans="1:11" s="86" customFormat="1" x14ac:dyDescent="0.25">
      <c r="A815" s="73"/>
      <c r="B815" s="62"/>
      <c r="C815" s="61"/>
      <c r="D815" s="63"/>
      <c r="E815" s="61"/>
      <c r="F815" s="61"/>
      <c r="G815" s="61"/>
      <c r="H815" s="64"/>
      <c r="I815" s="63"/>
      <c r="J815" s="65"/>
      <c r="K815" s="74"/>
    </row>
    <row r="816" spans="1:11" s="86" customFormat="1" x14ac:dyDescent="0.25">
      <c r="A816" s="73"/>
      <c r="B816" s="62"/>
      <c r="C816" s="61"/>
      <c r="D816" s="63"/>
      <c r="E816" s="61"/>
      <c r="F816" s="61"/>
      <c r="G816" s="61"/>
      <c r="H816" s="64"/>
      <c r="I816" s="63"/>
      <c r="J816" s="65"/>
      <c r="K816" s="74"/>
    </row>
    <row r="817" spans="1:11" s="86" customFormat="1" x14ac:dyDescent="0.25">
      <c r="A817" s="73"/>
      <c r="B817" s="62"/>
      <c r="C817" s="61"/>
      <c r="D817" s="63"/>
      <c r="E817" s="61"/>
      <c r="F817" s="61"/>
      <c r="G817" s="61"/>
      <c r="H817" s="64"/>
      <c r="I817" s="63"/>
      <c r="J817" s="65"/>
      <c r="K817" s="74"/>
    </row>
    <row r="818" spans="1:11" s="86" customFormat="1" x14ac:dyDescent="0.25">
      <c r="A818" s="73"/>
      <c r="B818" s="62"/>
      <c r="C818" s="61"/>
      <c r="D818" s="63"/>
      <c r="E818" s="61"/>
      <c r="F818" s="61"/>
      <c r="G818" s="61"/>
      <c r="H818" s="64"/>
      <c r="I818" s="63"/>
      <c r="J818" s="65"/>
      <c r="K818" s="74"/>
    </row>
    <row r="819" spans="1:11" s="86" customFormat="1" x14ac:dyDescent="0.25">
      <c r="A819" s="73"/>
      <c r="B819" s="62"/>
      <c r="C819" s="61"/>
      <c r="D819" s="63"/>
      <c r="E819" s="61"/>
      <c r="F819" s="61"/>
      <c r="G819" s="61"/>
      <c r="H819" s="64"/>
      <c r="I819" s="63"/>
      <c r="J819" s="65"/>
      <c r="K819" s="74"/>
    </row>
    <row r="820" spans="1:11" s="86" customFormat="1" x14ac:dyDescent="0.25">
      <c r="A820" s="73"/>
      <c r="B820" s="62"/>
      <c r="C820" s="61"/>
      <c r="D820" s="63"/>
      <c r="E820" s="61"/>
      <c r="F820" s="61"/>
      <c r="G820" s="61"/>
      <c r="H820" s="64"/>
      <c r="I820" s="63"/>
      <c r="J820" s="65"/>
      <c r="K820" s="74"/>
    </row>
    <row r="821" spans="1:11" s="86" customFormat="1" x14ac:dyDescent="0.25">
      <c r="A821" s="73"/>
      <c r="B821" s="62"/>
      <c r="C821" s="61"/>
      <c r="D821" s="63"/>
      <c r="E821" s="61"/>
      <c r="F821" s="61"/>
      <c r="G821" s="61"/>
      <c r="H821" s="64"/>
      <c r="I821" s="63"/>
      <c r="J821" s="65"/>
      <c r="K821" s="74"/>
    </row>
    <row r="822" spans="1:11" s="86" customFormat="1" x14ac:dyDescent="0.25">
      <c r="A822" s="73"/>
      <c r="B822" s="62"/>
      <c r="C822" s="61"/>
      <c r="D822" s="63"/>
      <c r="E822" s="61"/>
      <c r="F822" s="61"/>
      <c r="G822" s="61"/>
      <c r="H822" s="64"/>
      <c r="I822" s="63"/>
      <c r="J822" s="65"/>
      <c r="K822" s="74"/>
    </row>
    <row r="823" spans="1:11" s="86" customFormat="1" x14ac:dyDescent="0.25">
      <c r="A823" s="73"/>
      <c r="B823" s="62"/>
      <c r="C823" s="61"/>
      <c r="D823" s="63"/>
      <c r="E823" s="61"/>
      <c r="F823" s="61"/>
      <c r="G823" s="61"/>
      <c r="H823" s="64"/>
      <c r="I823" s="63"/>
      <c r="J823" s="65"/>
      <c r="K823" s="74"/>
    </row>
    <row r="824" spans="1:11" s="86" customFormat="1" x14ac:dyDescent="0.25">
      <c r="A824" s="73"/>
      <c r="B824" s="62"/>
      <c r="C824" s="61"/>
      <c r="D824" s="63"/>
      <c r="E824" s="61"/>
      <c r="F824" s="61"/>
      <c r="G824" s="61"/>
      <c r="H824" s="64"/>
      <c r="I824" s="63"/>
      <c r="J824" s="65"/>
      <c r="K824" s="74"/>
    </row>
    <row r="825" spans="1:11" s="86" customFormat="1" x14ac:dyDescent="0.25">
      <c r="A825" s="73"/>
      <c r="B825" s="62"/>
      <c r="C825" s="61"/>
      <c r="D825" s="63"/>
      <c r="E825" s="61"/>
      <c r="F825" s="61"/>
      <c r="G825" s="61"/>
      <c r="H825" s="64"/>
      <c r="I825" s="63"/>
      <c r="J825" s="65"/>
      <c r="K825" s="74"/>
    </row>
    <row r="826" spans="1:11" s="86" customFormat="1" x14ac:dyDescent="0.25">
      <c r="A826" s="73"/>
      <c r="B826" s="62"/>
      <c r="C826" s="61"/>
      <c r="D826" s="63"/>
      <c r="E826" s="61"/>
      <c r="F826" s="61"/>
      <c r="G826" s="61"/>
      <c r="H826" s="64"/>
      <c r="I826" s="63"/>
      <c r="J826" s="65"/>
      <c r="K826" s="74"/>
    </row>
    <row r="827" spans="1:11" s="86" customFormat="1" x14ac:dyDescent="0.25">
      <c r="A827" s="73"/>
      <c r="B827" s="62"/>
      <c r="C827" s="61"/>
      <c r="D827" s="63"/>
      <c r="E827" s="61"/>
      <c r="F827" s="61"/>
      <c r="G827" s="61"/>
      <c r="H827" s="64"/>
      <c r="I827" s="63"/>
      <c r="J827" s="65"/>
      <c r="K827" s="74"/>
    </row>
    <row r="828" spans="1:11" s="86" customFormat="1" x14ac:dyDescent="0.25">
      <c r="A828" s="73"/>
      <c r="B828" s="62"/>
      <c r="C828" s="61"/>
      <c r="D828" s="63"/>
      <c r="E828" s="61"/>
      <c r="F828" s="61"/>
      <c r="G828" s="61"/>
      <c r="H828" s="64"/>
      <c r="I828" s="63"/>
      <c r="J828" s="65"/>
      <c r="K828" s="74"/>
    </row>
    <row r="829" spans="1:11" s="86" customFormat="1" x14ac:dyDescent="0.25">
      <c r="A829" s="73"/>
      <c r="B829" s="62"/>
      <c r="C829" s="61"/>
      <c r="D829" s="63"/>
      <c r="E829" s="61"/>
      <c r="F829" s="61"/>
      <c r="G829" s="61"/>
      <c r="H829" s="64"/>
      <c r="I829" s="63"/>
      <c r="J829" s="65"/>
      <c r="K829" s="74"/>
    </row>
    <row r="830" spans="1:11" s="86" customFormat="1" x14ac:dyDescent="0.25">
      <c r="A830" s="73"/>
      <c r="B830" s="62"/>
      <c r="C830" s="61"/>
      <c r="D830" s="63"/>
      <c r="E830" s="61"/>
      <c r="F830" s="61"/>
      <c r="G830" s="61"/>
      <c r="H830" s="64"/>
      <c r="I830" s="63"/>
      <c r="J830" s="65"/>
      <c r="K830" s="74"/>
    </row>
    <row r="831" spans="1:11" s="86" customFormat="1" x14ac:dyDescent="0.25">
      <c r="A831" s="73"/>
      <c r="B831" s="62"/>
      <c r="C831" s="61"/>
      <c r="D831" s="63"/>
      <c r="E831" s="61"/>
      <c r="F831" s="61"/>
      <c r="G831" s="61"/>
      <c r="H831" s="64"/>
      <c r="I831" s="63"/>
      <c r="J831" s="65"/>
      <c r="K831" s="74"/>
    </row>
    <row r="832" spans="1:11" s="86" customFormat="1" x14ac:dyDescent="0.25">
      <c r="A832" s="73"/>
      <c r="B832" s="62"/>
      <c r="C832" s="61"/>
      <c r="D832" s="63"/>
      <c r="E832" s="61"/>
      <c r="F832" s="61"/>
      <c r="G832" s="61"/>
      <c r="H832" s="64"/>
      <c r="I832" s="63"/>
      <c r="J832" s="65"/>
      <c r="K832" s="74"/>
    </row>
    <row r="833" spans="1:11" s="86" customFormat="1" x14ac:dyDescent="0.25">
      <c r="A833" s="73"/>
      <c r="B833" s="62"/>
      <c r="C833" s="61"/>
      <c r="D833" s="63"/>
      <c r="E833" s="61"/>
      <c r="F833" s="61"/>
      <c r="G833" s="61"/>
      <c r="H833" s="64"/>
      <c r="I833" s="63"/>
      <c r="J833" s="65"/>
      <c r="K833" s="74"/>
    </row>
    <row r="834" spans="1:11" s="86" customFormat="1" x14ac:dyDescent="0.25">
      <c r="A834" s="73"/>
      <c r="B834" s="62"/>
      <c r="C834" s="61"/>
      <c r="D834" s="63"/>
      <c r="E834" s="61"/>
      <c r="F834" s="61"/>
      <c r="G834" s="61"/>
      <c r="H834" s="64"/>
      <c r="I834" s="63"/>
      <c r="J834" s="65"/>
      <c r="K834" s="74"/>
    </row>
    <row r="835" spans="1:11" s="86" customFormat="1" x14ac:dyDescent="0.25">
      <c r="A835" s="73"/>
      <c r="B835" s="62"/>
      <c r="C835" s="61"/>
      <c r="D835" s="63"/>
      <c r="E835" s="61"/>
      <c r="F835" s="61"/>
      <c r="G835" s="61"/>
      <c r="H835" s="64"/>
      <c r="I835" s="63"/>
      <c r="J835" s="65"/>
      <c r="K835" s="74"/>
    </row>
    <row r="836" spans="1:11" s="86" customFormat="1" x14ac:dyDescent="0.25">
      <c r="A836" s="73"/>
      <c r="B836" s="62"/>
      <c r="C836" s="61"/>
      <c r="D836" s="63"/>
      <c r="E836" s="61"/>
      <c r="F836" s="61"/>
      <c r="G836" s="61"/>
      <c r="H836" s="64"/>
      <c r="I836" s="63"/>
      <c r="J836" s="65"/>
      <c r="K836" s="74"/>
    </row>
    <row r="837" spans="1:11" s="86" customFormat="1" x14ac:dyDescent="0.25">
      <c r="A837" s="73"/>
      <c r="B837" s="62"/>
      <c r="C837" s="61"/>
      <c r="D837" s="63"/>
      <c r="E837" s="61"/>
      <c r="F837" s="61"/>
      <c r="G837" s="61"/>
      <c r="H837" s="64"/>
      <c r="I837" s="63"/>
      <c r="J837" s="65"/>
      <c r="K837" s="74"/>
    </row>
    <row r="838" spans="1:11" s="86" customFormat="1" x14ac:dyDescent="0.25">
      <c r="A838" s="73"/>
      <c r="B838" s="62"/>
      <c r="C838" s="61"/>
      <c r="D838" s="63"/>
      <c r="E838" s="61"/>
      <c r="F838" s="61"/>
      <c r="G838" s="61"/>
      <c r="H838" s="64"/>
      <c r="I838" s="63"/>
      <c r="J838" s="65"/>
      <c r="K838" s="74"/>
    </row>
    <row r="839" spans="1:11" s="86" customFormat="1" x14ac:dyDescent="0.25">
      <c r="A839" s="73"/>
      <c r="B839" s="62"/>
      <c r="C839" s="61"/>
      <c r="D839" s="63"/>
      <c r="E839" s="61"/>
      <c r="F839" s="61"/>
      <c r="G839" s="61"/>
      <c r="H839" s="64"/>
      <c r="I839" s="63"/>
      <c r="J839" s="65"/>
      <c r="K839" s="74"/>
    </row>
    <row r="840" spans="1:11" s="86" customFormat="1" x14ac:dyDescent="0.25">
      <c r="A840" s="73"/>
      <c r="B840" s="62"/>
      <c r="C840" s="61"/>
      <c r="D840" s="63"/>
      <c r="E840" s="61"/>
      <c r="F840" s="61"/>
      <c r="G840" s="61"/>
      <c r="H840" s="64"/>
      <c r="I840" s="63"/>
      <c r="J840" s="65"/>
      <c r="K840" s="74"/>
    </row>
    <row r="841" spans="1:11" s="86" customFormat="1" x14ac:dyDescent="0.25">
      <c r="A841" s="73"/>
      <c r="B841" s="62"/>
      <c r="C841" s="61"/>
      <c r="D841" s="63"/>
      <c r="E841" s="61"/>
      <c r="F841" s="61"/>
      <c r="G841" s="61"/>
      <c r="H841" s="64"/>
      <c r="I841" s="63"/>
      <c r="J841" s="65"/>
      <c r="K841" s="74"/>
    </row>
    <row r="842" spans="1:11" s="86" customFormat="1" x14ac:dyDescent="0.25">
      <c r="A842" s="73"/>
      <c r="B842" s="62"/>
      <c r="C842" s="61"/>
      <c r="D842" s="63"/>
      <c r="E842" s="61"/>
      <c r="F842" s="61"/>
      <c r="G842" s="61"/>
      <c r="H842" s="64"/>
      <c r="I842" s="63"/>
      <c r="J842" s="65"/>
      <c r="K842" s="74"/>
    </row>
    <row r="843" spans="1:11" s="86" customFormat="1" x14ac:dyDescent="0.25">
      <c r="A843" s="73"/>
      <c r="B843" s="62"/>
      <c r="C843" s="61"/>
      <c r="D843" s="63"/>
      <c r="E843" s="61"/>
      <c r="F843" s="61"/>
      <c r="G843" s="61"/>
      <c r="H843" s="64"/>
      <c r="I843" s="63"/>
      <c r="J843" s="65"/>
      <c r="K843" s="74"/>
    </row>
    <row r="844" spans="1:11" s="86" customFormat="1" x14ac:dyDescent="0.25">
      <c r="A844" s="73"/>
      <c r="B844" s="62"/>
      <c r="C844" s="61"/>
      <c r="D844" s="63"/>
      <c r="E844" s="61"/>
      <c r="F844" s="61"/>
      <c r="G844" s="61"/>
      <c r="H844" s="64"/>
      <c r="I844" s="63"/>
      <c r="J844" s="65"/>
      <c r="K844" s="74"/>
    </row>
    <row r="845" spans="1:11" s="86" customFormat="1" x14ac:dyDescent="0.25">
      <c r="A845" s="73"/>
      <c r="B845" s="62"/>
      <c r="C845" s="61"/>
      <c r="D845" s="63"/>
      <c r="E845" s="61"/>
      <c r="F845" s="61"/>
      <c r="G845" s="61"/>
      <c r="H845" s="64"/>
      <c r="I845" s="63"/>
      <c r="J845" s="65"/>
      <c r="K845" s="74"/>
    </row>
    <row r="846" spans="1:11" s="86" customFormat="1" x14ac:dyDescent="0.25">
      <c r="A846" s="73"/>
      <c r="B846" s="62"/>
      <c r="C846" s="61"/>
      <c r="D846" s="63"/>
      <c r="E846" s="61"/>
      <c r="F846" s="61"/>
      <c r="G846" s="61"/>
      <c r="H846" s="64"/>
      <c r="I846" s="63"/>
      <c r="J846" s="65"/>
      <c r="K846" s="74"/>
    </row>
    <row r="847" spans="1:11" s="86" customFormat="1" x14ac:dyDescent="0.25">
      <c r="A847" s="73"/>
      <c r="B847" s="62"/>
      <c r="C847" s="61"/>
      <c r="D847" s="63"/>
      <c r="E847" s="61"/>
      <c r="F847" s="61"/>
      <c r="G847" s="61"/>
      <c r="H847" s="64"/>
      <c r="I847" s="63"/>
      <c r="J847" s="65"/>
      <c r="K847" s="74"/>
    </row>
    <row r="848" spans="1:11" s="86" customFormat="1" x14ac:dyDescent="0.25">
      <c r="A848" s="73"/>
      <c r="B848" s="62"/>
      <c r="C848" s="61"/>
      <c r="D848" s="63"/>
      <c r="E848" s="61"/>
      <c r="F848" s="61"/>
      <c r="G848" s="61"/>
      <c r="H848" s="64"/>
      <c r="I848" s="63"/>
      <c r="J848" s="65"/>
      <c r="K848" s="74"/>
    </row>
    <row r="849" spans="1:11" s="86" customFormat="1" x14ac:dyDescent="0.25">
      <c r="A849" s="73"/>
      <c r="B849" s="62"/>
      <c r="C849" s="61"/>
      <c r="D849" s="63"/>
      <c r="E849" s="61"/>
      <c r="F849" s="61"/>
      <c r="G849" s="61"/>
      <c r="H849" s="64"/>
      <c r="I849" s="63"/>
      <c r="J849" s="65"/>
      <c r="K849" s="74"/>
    </row>
    <row r="850" spans="1:11" s="86" customFormat="1" x14ac:dyDescent="0.25">
      <c r="A850" s="73"/>
      <c r="B850" s="62"/>
      <c r="C850" s="61"/>
      <c r="D850" s="63"/>
      <c r="E850" s="61"/>
      <c r="F850" s="61"/>
      <c r="G850" s="61"/>
      <c r="H850" s="64"/>
      <c r="I850" s="63"/>
      <c r="J850" s="65"/>
      <c r="K850" s="74"/>
    </row>
    <row r="851" spans="1:11" s="86" customFormat="1" x14ac:dyDescent="0.25">
      <c r="A851" s="73"/>
      <c r="B851" s="62"/>
      <c r="C851" s="61"/>
      <c r="D851" s="63"/>
      <c r="E851" s="61"/>
      <c r="F851" s="61"/>
      <c r="G851" s="61"/>
      <c r="H851" s="64"/>
      <c r="I851" s="63"/>
      <c r="J851" s="65"/>
      <c r="K851" s="74"/>
    </row>
    <row r="852" spans="1:11" s="86" customFormat="1" x14ac:dyDescent="0.25">
      <c r="A852" s="73"/>
      <c r="B852" s="62"/>
      <c r="C852" s="61"/>
      <c r="D852" s="63"/>
      <c r="E852" s="61"/>
      <c r="F852" s="61"/>
      <c r="G852" s="61"/>
      <c r="H852" s="64"/>
      <c r="I852" s="63"/>
      <c r="J852" s="65"/>
      <c r="K852" s="74"/>
    </row>
    <row r="853" spans="1:11" s="86" customFormat="1" x14ac:dyDescent="0.25">
      <c r="A853" s="73"/>
      <c r="B853" s="62"/>
      <c r="C853" s="61"/>
      <c r="D853" s="63"/>
      <c r="E853" s="61"/>
      <c r="F853" s="61"/>
      <c r="G853" s="61"/>
      <c r="H853" s="64"/>
      <c r="I853" s="63"/>
      <c r="J853" s="65"/>
      <c r="K853" s="74"/>
    </row>
    <row r="854" spans="1:11" s="86" customFormat="1" x14ac:dyDescent="0.25">
      <c r="A854" s="73"/>
      <c r="B854" s="62"/>
      <c r="C854" s="61"/>
      <c r="D854" s="63"/>
      <c r="E854" s="61"/>
      <c r="F854" s="61"/>
      <c r="G854" s="61"/>
      <c r="H854" s="64"/>
      <c r="I854" s="63"/>
      <c r="J854" s="65"/>
      <c r="K854" s="74"/>
    </row>
    <row r="855" spans="1:11" s="86" customFormat="1" x14ac:dyDescent="0.25">
      <c r="A855" s="73"/>
      <c r="B855" s="62"/>
      <c r="C855" s="61"/>
      <c r="D855" s="63"/>
      <c r="E855" s="61"/>
      <c r="F855" s="61"/>
      <c r="G855" s="61"/>
      <c r="H855" s="64"/>
      <c r="I855" s="63"/>
      <c r="J855" s="65"/>
      <c r="K855" s="74"/>
    </row>
    <row r="856" spans="1:11" s="86" customFormat="1" x14ac:dyDescent="0.25">
      <c r="A856" s="73"/>
      <c r="B856" s="62"/>
      <c r="C856" s="61"/>
      <c r="D856" s="63"/>
      <c r="E856" s="61"/>
      <c r="F856" s="61"/>
      <c r="G856" s="61"/>
      <c r="H856" s="64"/>
      <c r="I856" s="63"/>
      <c r="J856" s="65"/>
      <c r="K856" s="74"/>
    </row>
    <row r="857" spans="1:11" s="86" customFormat="1" x14ac:dyDescent="0.25">
      <c r="A857" s="73"/>
      <c r="B857" s="62"/>
      <c r="C857" s="61"/>
      <c r="D857" s="63"/>
      <c r="E857" s="61"/>
      <c r="F857" s="61"/>
      <c r="G857" s="61"/>
      <c r="H857" s="64"/>
      <c r="I857" s="63"/>
      <c r="J857" s="65"/>
      <c r="K857" s="74"/>
    </row>
    <row r="858" spans="1:11" s="86" customFormat="1" x14ac:dyDescent="0.25">
      <c r="A858" s="73"/>
      <c r="B858" s="62"/>
      <c r="C858" s="61"/>
      <c r="D858" s="63"/>
      <c r="E858" s="61"/>
      <c r="F858" s="61"/>
      <c r="G858" s="61"/>
      <c r="H858" s="64"/>
      <c r="I858" s="63"/>
      <c r="J858" s="65"/>
      <c r="K858" s="74"/>
    </row>
    <row r="859" spans="1:11" s="86" customFormat="1" x14ac:dyDescent="0.25">
      <c r="A859" s="73"/>
      <c r="B859" s="62"/>
      <c r="C859" s="61"/>
      <c r="D859" s="63"/>
      <c r="E859" s="61"/>
      <c r="F859" s="61"/>
      <c r="G859" s="61"/>
      <c r="H859" s="64"/>
      <c r="I859" s="63"/>
      <c r="J859" s="65"/>
      <c r="K859" s="74"/>
    </row>
    <row r="860" spans="1:11" s="86" customFormat="1" x14ac:dyDescent="0.25">
      <c r="A860" s="73"/>
      <c r="B860" s="62"/>
      <c r="C860" s="61"/>
      <c r="D860" s="63"/>
      <c r="E860" s="61"/>
      <c r="F860" s="61"/>
      <c r="G860" s="61"/>
      <c r="H860" s="64"/>
      <c r="I860" s="63"/>
      <c r="J860" s="65"/>
      <c r="K860" s="74"/>
    </row>
    <row r="861" spans="1:11" s="86" customFormat="1" x14ac:dyDescent="0.25">
      <c r="A861" s="73"/>
      <c r="B861" s="62"/>
      <c r="C861" s="61"/>
      <c r="D861" s="63"/>
      <c r="E861" s="61"/>
      <c r="F861" s="61"/>
      <c r="G861" s="61"/>
      <c r="H861" s="64"/>
      <c r="I861" s="63"/>
      <c r="J861" s="65"/>
      <c r="K861" s="74"/>
    </row>
    <row r="862" spans="1:11" s="86" customFormat="1" x14ac:dyDescent="0.25">
      <c r="A862" s="73"/>
      <c r="B862" s="62"/>
      <c r="C862" s="61"/>
      <c r="D862" s="63"/>
      <c r="E862" s="61"/>
      <c r="F862" s="61"/>
      <c r="G862" s="61"/>
      <c r="H862" s="64"/>
      <c r="I862" s="63"/>
      <c r="J862" s="65"/>
      <c r="K862" s="74"/>
    </row>
    <row r="863" spans="1:11" s="86" customFormat="1" x14ac:dyDescent="0.25">
      <c r="A863" s="73"/>
      <c r="B863" s="62"/>
      <c r="C863" s="61"/>
      <c r="D863" s="63"/>
      <c r="E863" s="61"/>
      <c r="F863" s="61"/>
      <c r="G863" s="61"/>
      <c r="H863" s="64"/>
      <c r="I863" s="63"/>
      <c r="J863" s="65"/>
      <c r="K863" s="74"/>
    </row>
    <row r="864" spans="1:11" s="86" customFormat="1" x14ac:dyDescent="0.25">
      <c r="A864" s="73"/>
      <c r="B864" s="62"/>
      <c r="C864" s="61"/>
      <c r="D864" s="63"/>
      <c r="E864" s="61"/>
      <c r="F864" s="61"/>
      <c r="G864" s="61"/>
      <c r="H864" s="64"/>
      <c r="I864" s="63"/>
      <c r="J864" s="65"/>
      <c r="K864" s="74"/>
    </row>
    <row r="865" spans="1:11" s="86" customFormat="1" x14ac:dyDescent="0.25">
      <c r="A865" s="73"/>
      <c r="B865" s="62"/>
      <c r="C865" s="61"/>
      <c r="D865" s="63"/>
      <c r="E865" s="61"/>
      <c r="F865" s="61"/>
      <c r="G865" s="61"/>
      <c r="H865" s="64"/>
      <c r="I865" s="63"/>
      <c r="J865" s="65"/>
      <c r="K865" s="74"/>
    </row>
    <row r="866" spans="1:11" s="86" customFormat="1" x14ac:dyDescent="0.25">
      <c r="A866" s="73"/>
      <c r="B866" s="62"/>
      <c r="C866" s="61"/>
      <c r="D866" s="63"/>
      <c r="E866" s="61"/>
      <c r="F866" s="61"/>
      <c r="G866" s="61"/>
      <c r="H866" s="64"/>
      <c r="I866" s="63"/>
      <c r="J866" s="65"/>
      <c r="K866" s="74"/>
    </row>
    <row r="867" spans="1:11" s="86" customFormat="1" x14ac:dyDescent="0.25">
      <c r="A867" s="73"/>
      <c r="B867" s="62"/>
      <c r="C867" s="61"/>
      <c r="D867" s="63"/>
      <c r="E867" s="61"/>
      <c r="F867" s="61"/>
      <c r="G867" s="61"/>
      <c r="H867" s="64"/>
      <c r="I867" s="63"/>
      <c r="J867" s="65"/>
      <c r="K867" s="74"/>
    </row>
    <row r="868" spans="1:11" s="86" customFormat="1" x14ac:dyDescent="0.25">
      <c r="A868" s="73"/>
      <c r="B868" s="62"/>
      <c r="C868" s="61"/>
      <c r="D868" s="63"/>
      <c r="E868" s="61"/>
      <c r="F868" s="61"/>
      <c r="G868" s="61"/>
      <c r="H868" s="64"/>
      <c r="I868" s="63"/>
      <c r="J868" s="65"/>
      <c r="K868" s="74"/>
    </row>
    <row r="869" spans="1:11" s="86" customFormat="1" x14ac:dyDescent="0.25">
      <c r="A869" s="73"/>
      <c r="B869" s="62"/>
      <c r="C869" s="61"/>
      <c r="D869" s="63"/>
      <c r="E869" s="61"/>
      <c r="F869" s="61"/>
      <c r="G869" s="61"/>
      <c r="H869" s="64"/>
      <c r="I869" s="63"/>
      <c r="J869" s="65"/>
      <c r="K869" s="74"/>
    </row>
    <row r="870" spans="1:11" s="86" customFormat="1" x14ac:dyDescent="0.25">
      <c r="A870" s="73"/>
      <c r="B870" s="62"/>
      <c r="C870" s="61"/>
      <c r="D870" s="63"/>
      <c r="E870" s="61"/>
      <c r="F870" s="61"/>
      <c r="G870" s="61"/>
      <c r="H870" s="64"/>
      <c r="I870" s="63"/>
      <c r="J870" s="65"/>
      <c r="K870" s="74"/>
    </row>
    <row r="871" spans="1:11" s="86" customFormat="1" x14ac:dyDescent="0.25">
      <c r="A871" s="73"/>
      <c r="B871" s="62"/>
      <c r="C871" s="61"/>
      <c r="D871" s="63"/>
      <c r="E871" s="61"/>
      <c r="F871" s="61"/>
      <c r="G871" s="61"/>
      <c r="H871" s="64"/>
      <c r="I871" s="63"/>
      <c r="J871" s="65"/>
      <c r="K871" s="74"/>
    </row>
    <row r="872" spans="1:11" s="86" customFormat="1" x14ac:dyDescent="0.25">
      <c r="A872" s="73"/>
      <c r="B872" s="62"/>
      <c r="C872" s="61"/>
      <c r="D872" s="63"/>
      <c r="E872" s="61"/>
      <c r="F872" s="61"/>
      <c r="G872" s="61"/>
      <c r="H872" s="64"/>
      <c r="I872" s="63"/>
      <c r="J872" s="65"/>
      <c r="K872" s="74"/>
    </row>
    <row r="873" spans="1:11" s="86" customFormat="1" x14ac:dyDescent="0.25">
      <c r="A873" s="73"/>
      <c r="B873" s="62"/>
      <c r="C873" s="61"/>
      <c r="D873" s="63"/>
      <c r="E873" s="61"/>
      <c r="F873" s="61"/>
      <c r="G873" s="61"/>
      <c r="H873" s="64"/>
      <c r="I873" s="63"/>
      <c r="J873" s="65"/>
      <c r="K873" s="74"/>
    </row>
    <row r="874" spans="1:11" s="86" customFormat="1" x14ac:dyDescent="0.25">
      <c r="A874" s="73"/>
      <c r="B874" s="62"/>
      <c r="C874" s="61"/>
      <c r="D874" s="63"/>
      <c r="E874" s="61"/>
      <c r="F874" s="61"/>
      <c r="G874" s="61"/>
      <c r="H874" s="64"/>
      <c r="I874" s="63"/>
      <c r="J874" s="65"/>
      <c r="K874" s="74"/>
    </row>
    <row r="875" spans="1:11" s="86" customFormat="1" x14ac:dyDescent="0.25">
      <c r="A875" s="73"/>
      <c r="B875" s="62"/>
      <c r="C875" s="61"/>
      <c r="D875" s="63"/>
      <c r="E875" s="61"/>
      <c r="F875" s="61"/>
      <c r="G875" s="61"/>
      <c r="H875" s="64"/>
      <c r="I875" s="63"/>
      <c r="J875" s="65"/>
      <c r="K875" s="74"/>
    </row>
    <row r="876" spans="1:11" s="86" customFormat="1" x14ac:dyDescent="0.25">
      <c r="A876" s="73"/>
      <c r="B876" s="62"/>
      <c r="C876" s="61"/>
      <c r="D876" s="63"/>
      <c r="E876" s="61"/>
      <c r="F876" s="61"/>
      <c r="G876" s="61"/>
      <c r="H876" s="64"/>
      <c r="I876" s="63"/>
      <c r="J876" s="65"/>
      <c r="K876" s="74"/>
    </row>
    <row r="877" spans="1:11" s="86" customFormat="1" x14ac:dyDescent="0.25">
      <c r="A877" s="73"/>
      <c r="B877" s="62"/>
      <c r="C877" s="61"/>
      <c r="D877" s="63"/>
      <c r="E877" s="61"/>
      <c r="F877" s="61"/>
      <c r="G877" s="61"/>
      <c r="H877" s="64"/>
      <c r="I877" s="63"/>
      <c r="J877" s="65"/>
      <c r="K877" s="74"/>
    </row>
    <row r="878" spans="1:11" s="86" customFormat="1" x14ac:dyDescent="0.25">
      <c r="A878" s="73"/>
      <c r="B878" s="62"/>
      <c r="C878" s="61"/>
      <c r="D878" s="63"/>
      <c r="E878" s="61"/>
      <c r="F878" s="61"/>
      <c r="G878" s="61"/>
      <c r="H878" s="64"/>
      <c r="I878" s="63"/>
      <c r="J878" s="65"/>
      <c r="K878" s="74"/>
    </row>
    <row r="879" spans="1:11" s="86" customFormat="1" x14ac:dyDescent="0.25">
      <c r="A879" s="73"/>
      <c r="B879" s="62"/>
      <c r="C879" s="61"/>
      <c r="D879" s="63"/>
      <c r="E879" s="61"/>
      <c r="F879" s="61"/>
      <c r="G879" s="61"/>
      <c r="H879" s="64"/>
      <c r="I879" s="63"/>
      <c r="J879" s="65"/>
      <c r="K879" s="74"/>
    </row>
    <row r="880" spans="1:11" s="86" customFormat="1" x14ac:dyDescent="0.25">
      <c r="A880" s="73"/>
      <c r="B880" s="62"/>
      <c r="C880" s="61"/>
      <c r="D880" s="63"/>
      <c r="E880" s="61"/>
      <c r="F880" s="61"/>
      <c r="G880" s="61"/>
      <c r="H880" s="64"/>
      <c r="I880" s="63"/>
      <c r="J880" s="65"/>
      <c r="K880" s="74"/>
    </row>
    <row r="881" spans="1:11" s="86" customFormat="1" x14ac:dyDescent="0.25">
      <c r="A881" s="73"/>
      <c r="B881" s="62"/>
      <c r="C881" s="61"/>
      <c r="D881" s="63"/>
      <c r="E881" s="61"/>
      <c r="F881" s="61"/>
      <c r="G881" s="61"/>
      <c r="H881" s="64"/>
      <c r="I881" s="63"/>
      <c r="J881" s="65"/>
      <c r="K881" s="74"/>
    </row>
    <row r="882" spans="1:11" s="86" customFormat="1" x14ac:dyDescent="0.25">
      <c r="A882" s="73"/>
      <c r="B882" s="62"/>
      <c r="C882" s="61"/>
      <c r="D882" s="63"/>
      <c r="E882" s="61"/>
      <c r="F882" s="61"/>
      <c r="G882" s="61"/>
      <c r="H882" s="64"/>
      <c r="I882" s="63"/>
      <c r="J882" s="65"/>
      <c r="K882" s="74"/>
    </row>
    <row r="883" spans="1:11" s="86" customFormat="1" x14ac:dyDescent="0.25">
      <c r="A883" s="73"/>
      <c r="B883" s="62"/>
      <c r="C883" s="61"/>
      <c r="D883" s="63"/>
      <c r="E883" s="61"/>
      <c r="F883" s="61"/>
      <c r="G883" s="61"/>
      <c r="H883" s="64"/>
      <c r="I883" s="63"/>
      <c r="J883" s="65"/>
      <c r="K883" s="74"/>
    </row>
    <row r="884" spans="1:11" s="86" customFormat="1" x14ac:dyDescent="0.25">
      <c r="A884" s="73"/>
      <c r="B884" s="62"/>
      <c r="C884" s="61"/>
      <c r="D884" s="63"/>
      <c r="E884" s="61"/>
      <c r="F884" s="61"/>
      <c r="G884" s="61"/>
      <c r="H884" s="64"/>
      <c r="I884" s="63"/>
      <c r="J884" s="65"/>
      <c r="K884" s="74"/>
    </row>
    <row r="885" spans="1:11" s="86" customFormat="1" x14ac:dyDescent="0.25">
      <c r="A885" s="73"/>
      <c r="B885" s="62"/>
      <c r="C885" s="61"/>
      <c r="D885" s="63"/>
      <c r="E885" s="61"/>
      <c r="F885" s="61"/>
      <c r="G885" s="61"/>
      <c r="H885" s="64"/>
      <c r="I885" s="63"/>
      <c r="J885" s="65"/>
      <c r="K885" s="74"/>
    </row>
    <row r="886" spans="1:11" s="86" customFormat="1" x14ac:dyDescent="0.25">
      <c r="A886" s="73"/>
      <c r="B886" s="62"/>
      <c r="C886" s="61"/>
      <c r="D886" s="63"/>
      <c r="E886" s="61"/>
      <c r="F886" s="61"/>
      <c r="G886" s="61"/>
      <c r="H886" s="64"/>
      <c r="I886" s="63"/>
      <c r="J886" s="65"/>
      <c r="K886" s="74"/>
    </row>
    <row r="887" spans="1:11" s="86" customFormat="1" x14ac:dyDescent="0.25">
      <c r="A887" s="73"/>
      <c r="B887" s="62"/>
      <c r="C887" s="61"/>
      <c r="D887" s="63"/>
      <c r="E887" s="61"/>
      <c r="F887" s="61"/>
      <c r="G887" s="61"/>
      <c r="H887" s="64"/>
      <c r="I887" s="63"/>
      <c r="J887" s="65"/>
      <c r="K887" s="74"/>
    </row>
    <row r="888" spans="1:11" s="86" customFormat="1" x14ac:dyDescent="0.25">
      <c r="A888" s="73"/>
      <c r="B888" s="62"/>
      <c r="C888" s="61"/>
      <c r="D888" s="63"/>
      <c r="E888" s="61"/>
      <c r="F888" s="61"/>
      <c r="G888" s="61"/>
      <c r="H888" s="64"/>
      <c r="I888" s="63"/>
      <c r="J888" s="65"/>
      <c r="K888" s="74"/>
    </row>
    <row r="889" spans="1:11" s="86" customFormat="1" x14ac:dyDescent="0.25">
      <c r="A889" s="73"/>
      <c r="B889" s="62"/>
      <c r="C889" s="61"/>
      <c r="D889" s="63"/>
      <c r="E889" s="61"/>
      <c r="F889" s="61"/>
      <c r="G889" s="61"/>
      <c r="H889" s="64"/>
      <c r="I889" s="63"/>
      <c r="J889" s="65"/>
      <c r="K889" s="74"/>
    </row>
    <row r="890" spans="1:11" s="86" customFormat="1" x14ac:dyDescent="0.25">
      <c r="A890" s="73"/>
      <c r="B890" s="62"/>
      <c r="C890" s="61"/>
      <c r="D890" s="63"/>
      <c r="E890" s="61"/>
      <c r="F890" s="61"/>
      <c r="G890" s="61"/>
      <c r="H890" s="64"/>
      <c r="I890" s="63"/>
      <c r="J890" s="65"/>
      <c r="K890" s="74"/>
    </row>
    <row r="891" spans="1:11" s="86" customFormat="1" x14ac:dyDescent="0.25">
      <c r="A891" s="73"/>
      <c r="B891" s="62"/>
      <c r="C891" s="61"/>
      <c r="D891" s="63"/>
      <c r="E891" s="61"/>
      <c r="F891" s="61"/>
      <c r="G891" s="61"/>
      <c r="H891" s="64"/>
      <c r="I891" s="63"/>
      <c r="J891" s="65"/>
      <c r="K891" s="74"/>
    </row>
    <row r="892" spans="1:11" s="86" customFormat="1" x14ac:dyDescent="0.25">
      <c r="A892" s="73"/>
      <c r="B892" s="62"/>
      <c r="C892" s="61"/>
      <c r="D892" s="63"/>
      <c r="E892" s="61"/>
      <c r="F892" s="61"/>
      <c r="G892" s="61"/>
      <c r="H892" s="64"/>
      <c r="I892" s="63"/>
      <c r="J892" s="65"/>
      <c r="K892" s="74"/>
    </row>
    <row r="893" spans="1:11" s="86" customFormat="1" x14ac:dyDescent="0.25">
      <c r="A893" s="73"/>
      <c r="B893" s="62"/>
      <c r="C893" s="61"/>
      <c r="D893" s="63"/>
      <c r="E893" s="61"/>
      <c r="F893" s="61"/>
      <c r="G893" s="61"/>
      <c r="H893" s="64"/>
      <c r="I893" s="63"/>
      <c r="J893" s="65"/>
      <c r="K893" s="74"/>
    </row>
    <row r="894" spans="1:11" s="86" customFormat="1" x14ac:dyDescent="0.25">
      <c r="A894" s="73"/>
      <c r="B894" s="62"/>
      <c r="C894" s="61"/>
      <c r="D894" s="63"/>
      <c r="E894" s="61"/>
      <c r="F894" s="61"/>
      <c r="G894" s="61"/>
      <c r="H894" s="64"/>
      <c r="I894" s="63"/>
      <c r="J894" s="65"/>
      <c r="K894" s="74"/>
    </row>
    <row r="895" spans="1:11" s="86" customFormat="1" x14ac:dyDescent="0.25">
      <c r="A895" s="73"/>
      <c r="B895" s="62"/>
      <c r="C895" s="61"/>
      <c r="D895" s="63"/>
      <c r="E895" s="61"/>
      <c r="F895" s="61"/>
      <c r="G895" s="61"/>
      <c r="H895" s="64"/>
      <c r="I895" s="63"/>
      <c r="J895" s="65"/>
      <c r="K895" s="74"/>
    </row>
    <row r="896" spans="1:11" s="86" customFormat="1" x14ac:dyDescent="0.25">
      <c r="A896" s="73"/>
      <c r="B896" s="62"/>
      <c r="C896" s="61"/>
      <c r="D896" s="63"/>
      <c r="E896" s="61"/>
      <c r="F896" s="61"/>
      <c r="G896" s="61"/>
      <c r="H896" s="64"/>
      <c r="I896" s="63"/>
      <c r="J896" s="65"/>
      <c r="K896" s="74"/>
    </row>
    <row r="897" spans="1:11" s="86" customFormat="1" x14ac:dyDescent="0.25">
      <c r="A897" s="73"/>
      <c r="B897" s="62"/>
      <c r="C897" s="61"/>
      <c r="D897" s="63"/>
      <c r="E897" s="61"/>
      <c r="F897" s="61"/>
      <c r="G897" s="61"/>
      <c r="H897" s="64"/>
      <c r="I897" s="63"/>
      <c r="J897" s="65"/>
      <c r="K897" s="74"/>
    </row>
    <row r="898" spans="1:11" s="86" customFormat="1" x14ac:dyDescent="0.25">
      <c r="A898" s="73"/>
      <c r="B898" s="62"/>
      <c r="C898" s="61"/>
      <c r="D898" s="63"/>
      <c r="E898" s="61"/>
      <c r="F898" s="61"/>
      <c r="G898" s="61"/>
      <c r="H898" s="64"/>
      <c r="I898" s="63"/>
      <c r="J898" s="65"/>
      <c r="K898" s="74"/>
    </row>
    <row r="899" spans="1:11" s="86" customFormat="1" x14ac:dyDescent="0.25">
      <c r="A899" s="73"/>
      <c r="B899" s="62"/>
      <c r="C899" s="61"/>
      <c r="D899" s="63"/>
      <c r="E899" s="61"/>
      <c r="F899" s="61"/>
      <c r="G899" s="61"/>
      <c r="H899" s="64"/>
      <c r="I899" s="63"/>
      <c r="J899" s="65"/>
      <c r="K899" s="74"/>
    </row>
    <row r="900" spans="1:11" s="86" customFormat="1" x14ac:dyDescent="0.25">
      <c r="A900" s="73"/>
      <c r="B900" s="62"/>
      <c r="C900" s="61"/>
      <c r="D900" s="63"/>
      <c r="E900" s="61"/>
      <c r="F900" s="61"/>
      <c r="G900" s="61"/>
      <c r="H900" s="64"/>
      <c r="I900" s="63"/>
      <c r="J900" s="65"/>
      <c r="K900" s="74"/>
    </row>
    <row r="901" spans="1:11" s="86" customFormat="1" x14ac:dyDescent="0.25">
      <c r="A901" s="73"/>
      <c r="B901" s="62"/>
      <c r="C901" s="61"/>
      <c r="D901" s="63"/>
      <c r="E901" s="61"/>
      <c r="F901" s="61"/>
      <c r="G901" s="61"/>
      <c r="H901" s="64"/>
      <c r="I901" s="63"/>
      <c r="J901" s="65"/>
      <c r="K901" s="74"/>
    </row>
    <row r="902" spans="1:11" s="86" customFormat="1" x14ac:dyDescent="0.25">
      <c r="A902" s="73"/>
      <c r="B902" s="62"/>
      <c r="C902" s="61"/>
      <c r="D902" s="63"/>
      <c r="E902" s="61"/>
      <c r="F902" s="61"/>
      <c r="G902" s="61"/>
      <c r="H902" s="64"/>
      <c r="I902" s="63"/>
      <c r="J902" s="65"/>
      <c r="K902" s="74"/>
    </row>
    <row r="903" spans="1:11" s="86" customFormat="1" x14ac:dyDescent="0.25">
      <c r="A903" s="73"/>
      <c r="B903" s="62"/>
      <c r="C903" s="61"/>
      <c r="D903" s="63"/>
      <c r="E903" s="61"/>
      <c r="F903" s="61"/>
      <c r="G903" s="61"/>
      <c r="H903" s="64"/>
      <c r="I903" s="63"/>
      <c r="J903" s="65"/>
      <c r="K903" s="74"/>
    </row>
    <row r="904" spans="1:11" s="86" customFormat="1" x14ac:dyDescent="0.25">
      <c r="A904" s="73"/>
      <c r="B904" s="62"/>
      <c r="C904" s="61"/>
      <c r="D904" s="63"/>
      <c r="E904" s="61"/>
      <c r="F904" s="61"/>
      <c r="G904" s="61"/>
      <c r="H904" s="64"/>
      <c r="I904" s="63"/>
      <c r="J904" s="65"/>
      <c r="K904" s="74"/>
    </row>
    <row r="905" spans="1:11" s="86" customFormat="1" x14ac:dyDescent="0.25">
      <c r="A905" s="73"/>
      <c r="B905" s="62"/>
      <c r="C905" s="61"/>
      <c r="D905" s="63"/>
      <c r="E905" s="61"/>
      <c r="F905" s="61"/>
      <c r="G905" s="61"/>
      <c r="H905" s="64"/>
      <c r="I905" s="63"/>
      <c r="J905" s="65"/>
      <c r="K905" s="74"/>
    </row>
    <row r="906" spans="1:11" s="86" customFormat="1" x14ac:dyDescent="0.25">
      <c r="A906" s="73"/>
      <c r="B906" s="62"/>
      <c r="C906" s="61"/>
      <c r="D906" s="63"/>
      <c r="E906" s="61"/>
      <c r="F906" s="61"/>
      <c r="G906" s="61"/>
      <c r="H906" s="64"/>
      <c r="I906" s="63"/>
      <c r="J906" s="65"/>
      <c r="K906" s="74"/>
    </row>
    <row r="907" spans="1:11" s="86" customFormat="1" x14ac:dyDescent="0.25">
      <c r="A907" s="73"/>
      <c r="B907" s="62"/>
      <c r="C907" s="61"/>
      <c r="D907" s="63"/>
      <c r="E907" s="61"/>
      <c r="F907" s="61"/>
      <c r="G907" s="61"/>
      <c r="H907" s="64"/>
      <c r="I907" s="63"/>
      <c r="J907" s="65"/>
      <c r="K907" s="74"/>
    </row>
    <row r="908" spans="1:11" s="86" customFormat="1" x14ac:dyDescent="0.25">
      <c r="A908" s="73"/>
      <c r="B908" s="62"/>
      <c r="C908" s="61"/>
      <c r="D908" s="63"/>
      <c r="E908" s="61"/>
      <c r="F908" s="61"/>
      <c r="G908" s="61"/>
      <c r="H908" s="64"/>
      <c r="I908" s="63"/>
      <c r="J908" s="65"/>
      <c r="K908" s="74"/>
    </row>
    <row r="909" spans="1:11" s="86" customFormat="1" x14ac:dyDescent="0.25">
      <c r="A909" s="73"/>
      <c r="B909" s="62"/>
      <c r="C909" s="61"/>
      <c r="D909" s="63"/>
      <c r="E909" s="61"/>
      <c r="F909" s="61"/>
      <c r="G909" s="61"/>
      <c r="H909" s="64"/>
      <c r="I909" s="63"/>
      <c r="J909" s="65"/>
      <c r="K909" s="74"/>
    </row>
    <row r="910" spans="1:11" s="86" customFormat="1" x14ac:dyDescent="0.25">
      <c r="A910" s="73"/>
      <c r="B910" s="62"/>
      <c r="C910" s="61"/>
      <c r="D910" s="63"/>
      <c r="E910" s="61"/>
      <c r="F910" s="61"/>
      <c r="G910" s="61"/>
      <c r="H910" s="64"/>
      <c r="I910" s="63"/>
      <c r="J910" s="65"/>
      <c r="K910" s="74"/>
    </row>
    <row r="911" spans="1:11" s="86" customFormat="1" x14ac:dyDescent="0.25">
      <c r="A911" s="73"/>
      <c r="B911" s="62"/>
      <c r="C911" s="61"/>
      <c r="D911" s="63"/>
      <c r="E911" s="61"/>
      <c r="F911" s="61"/>
      <c r="G911" s="61"/>
      <c r="H911" s="64"/>
      <c r="I911" s="63"/>
      <c r="J911" s="65"/>
      <c r="K911" s="74"/>
    </row>
    <row r="912" spans="1:11" s="86" customFormat="1" x14ac:dyDescent="0.25">
      <c r="A912" s="73"/>
      <c r="B912" s="62"/>
      <c r="C912" s="61"/>
      <c r="D912" s="63"/>
      <c r="E912" s="61"/>
      <c r="F912" s="61"/>
      <c r="G912" s="61"/>
      <c r="H912" s="64"/>
      <c r="I912" s="63"/>
      <c r="J912" s="65"/>
      <c r="K912" s="74"/>
    </row>
    <row r="913" spans="1:11" s="86" customFormat="1" x14ac:dyDescent="0.25">
      <c r="A913" s="73"/>
      <c r="B913" s="62"/>
      <c r="C913" s="61"/>
      <c r="D913" s="63"/>
      <c r="E913" s="61"/>
      <c r="F913" s="61"/>
      <c r="G913" s="61"/>
      <c r="H913" s="64"/>
      <c r="I913" s="63"/>
      <c r="J913" s="65"/>
      <c r="K913" s="74"/>
    </row>
    <row r="914" spans="1:11" s="86" customFormat="1" x14ac:dyDescent="0.25">
      <c r="A914" s="73"/>
      <c r="B914" s="62"/>
      <c r="C914" s="61"/>
      <c r="D914" s="63"/>
      <c r="E914" s="61"/>
      <c r="F914" s="61"/>
      <c r="G914" s="61"/>
      <c r="H914" s="64"/>
      <c r="I914" s="63"/>
      <c r="J914" s="65"/>
      <c r="K914" s="74"/>
    </row>
    <row r="915" spans="1:11" s="86" customFormat="1" x14ac:dyDescent="0.25">
      <c r="A915" s="73"/>
      <c r="B915" s="62"/>
      <c r="C915" s="61"/>
      <c r="D915" s="63"/>
      <c r="E915" s="61"/>
      <c r="F915" s="61"/>
      <c r="G915" s="61"/>
      <c r="H915" s="64"/>
      <c r="I915" s="63"/>
      <c r="J915" s="65"/>
      <c r="K915" s="74"/>
    </row>
    <row r="916" spans="1:11" s="86" customFormat="1" x14ac:dyDescent="0.25">
      <c r="A916" s="73"/>
      <c r="B916" s="62"/>
      <c r="C916" s="61"/>
      <c r="D916" s="63"/>
      <c r="E916" s="61"/>
      <c r="F916" s="61"/>
      <c r="G916" s="61"/>
      <c r="H916" s="64"/>
      <c r="I916" s="63"/>
      <c r="J916" s="65"/>
      <c r="K916" s="74"/>
    </row>
    <row r="917" spans="1:11" s="86" customFormat="1" x14ac:dyDescent="0.25">
      <c r="A917" s="73"/>
      <c r="B917" s="62"/>
      <c r="C917" s="61"/>
      <c r="D917" s="63"/>
      <c r="E917" s="61"/>
      <c r="F917" s="61"/>
      <c r="G917" s="61"/>
      <c r="H917" s="64"/>
      <c r="I917" s="63"/>
      <c r="J917" s="65"/>
      <c r="K917" s="74"/>
    </row>
    <row r="918" spans="1:11" s="86" customFormat="1" x14ac:dyDescent="0.25">
      <c r="A918" s="73"/>
      <c r="B918" s="62"/>
      <c r="C918" s="61"/>
      <c r="D918" s="63"/>
      <c r="E918" s="61"/>
      <c r="F918" s="61"/>
      <c r="G918" s="61"/>
      <c r="H918" s="64"/>
      <c r="I918" s="63"/>
      <c r="J918" s="65"/>
      <c r="K918" s="74"/>
    </row>
    <row r="919" spans="1:11" s="86" customFormat="1" x14ac:dyDescent="0.25">
      <c r="A919" s="73"/>
      <c r="B919" s="62"/>
      <c r="C919" s="61"/>
      <c r="D919" s="63"/>
      <c r="E919" s="61"/>
      <c r="F919" s="61"/>
      <c r="G919" s="61"/>
      <c r="H919" s="64"/>
      <c r="I919" s="63"/>
      <c r="J919" s="65"/>
      <c r="K919" s="74"/>
    </row>
    <row r="920" spans="1:11" s="86" customFormat="1" x14ac:dyDescent="0.25">
      <c r="A920" s="73"/>
      <c r="B920" s="62"/>
      <c r="C920" s="61"/>
      <c r="D920" s="63"/>
      <c r="E920" s="61"/>
      <c r="F920" s="61"/>
      <c r="G920" s="61"/>
      <c r="H920" s="64"/>
      <c r="I920" s="63"/>
      <c r="J920" s="65"/>
      <c r="K920" s="74"/>
    </row>
    <row r="921" spans="1:11" s="86" customFormat="1" x14ac:dyDescent="0.25">
      <c r="A921" s="73"/>
      <c r="B921" s="62"/>
      <c r="C921" s="61"/>
      <c r="D921" s="63"/>
      <c r="E921" s="61"/>
      <c r="F921" s="61"/>
      <c r="G921" s="61"/>
      <c r="H921" s="64"/>
      <c r="I921" s="63"/>
      <c r="J921" s="65"/>
      <c r="K921" s="74"/>
    </row>
    <row r="922" spans="1:11" s="86" customFormat="1" x14ac:dyDescent="0.25">
      <c r="A922" s="73"/>
      <c r="B922" s="62"/>
      <c r="C922" s="61"/>
      <c r="D922" s="63"/>
      <c r="E922" s="61"/>
      <c r="F922" s="61"/>
      <c r="G922" s="61"/>
      <c r="H922" s="64"/>
      <c r="I922" s="63"/>
      <c r="J922" s="65"/>
      <c r="K922" s="74"/>
    </row>
    <row r="923" spans="1:11" s="86" customFormat="1" x14ac:dyDescent="0.25">
      <c r="A923" s="73"/>
      <c r="B923" s="62"/>
      <c r="C923" s="61"/>
      <c r="D923" s="63"/>
      <c r="E923" s="61"/>
      <c r="F923" s="61"/>
      <c r="G923" s="61"/>
      <c r="H923" s="64"/>
      <c r="I923" s="63"/>
      <c r="J923" s="65"/>
      <c r="K923" s="74"/>
    </row>
    <row r="924" spans="1:11" s="86" customFormat="1" x14ac:dyDescent="0.25">
      <c r="A924" s="73"/>
      <c r="B924" s="62"/>
      <c r="C924" s="61"/>
      <c r="D924" s="63"/>
      <c r="E924" s="61"/>
      <c r="F924" s="61"/>
      <c r="G924" s="61"/>
      <c r="H924" s="64"/>
      <c r="I924" s="63"/>
      <c r="J924" s="65"/>
      <c r="K924" s="74"/>
    </row>
    <row r="925" spans="1:11" s="86" customFormat="1" x14ac:dyDescent="0.25">
      <c r="A925" s="73"/>
      <c r="B925" s="62"/>
      <c r="C925" s="61"/>
      <c r="D925" s="63"/>
      <c r="E925" s="61"/>
      <c r="F925" s="61"/>
      <c r="G925" s="61"/>
      <c r="H925" s="64"/>
      <c r="I925" s="63"/>
      <c r="J925" s="65"/>
      <c r="K925" s="74"/>
    </row>
    <row r="926" spans="1:11" s="86" customFormat="1" x14ac:dyDescent="0.25">
      <c r="A926" s="73"/>
      <c r="B926" s="62"/>
      <c r="C926" s="61"/>
      <c r="D926" s="63"/>
      <c r="E926" s="61"/>
      <c r="F926" s="61"/>
      <c r="G926" s="61"/>
      <c r="H926" s="64"/>
      <c r="I926" s="63"/>
      <c r="J926" s="65"/>
      <c r="K926" s="74"/>
    </row>
    <row r="927" spans="1:11" s="86" customFormat="1" x14ac:dyDescent="0.25">
      <c r="A927" s="73"/>
      <c r="B927" s="62"/>
      <c r="C927" s="61"/>
      <c r="D927" s="63"/>
      <c r="E927" s="61"/>
      <c r="F927" s="61"/>
      <c r="G927" s="61"/>
      <c r="H927" s="64"/>
      <c r="I927" s="63"/>
      <c r="J927" s="65"/>
      <c r="K927" s="74"/>
    </row>
    <row r="928" spans="1:11" s="86" customFormat="1" x14ac:dyDescent="0.25">
      <c r="A928" s="73"/>
      <c r="B928" s="62"/>
      <c r="C928" s="61"/>
      <c r="D928" s="63"/>
      <c r="E928" s="61"/>
      <c r="F928" s="61"/>
      <c r="G928" s="61"/>
      <c r="H928" s="64"/>
      <c r="I928" s="63"/>
      <c r="J928" s="65"/>
      <c r="K928" s="74"/>
    </row>
    <row r="929" spans="1:11" s="86" customFormat="1" x14ac:dyDescent="0.25">
      <c r="A929" s="73"/>
      <c r="B929" s="62"/>
      <c r="C929" s="61"/>
      <c r="D929" s="63"/>
      <c r="E929" s="61"/>
      <c r="F929" s="61"/>
      <c r="G929" s="61"/>
      <c r="H929" s="64"/>
      <c r="I929" s="63"/>
      <c r="J929" s="65"/>
      <c r="K929" s="74"/>
    </row>
    <row r="930" spans="1:11" s="86" customFormat="1" x14ac:dyDescent="0.25">
      <c r="A930" s="73"/>
      <c r="B930" s="62"/>
      <c r="C930" s="61"/>
      <c r="D930" s="63"/>
      <c r="E930" s="61"/>
      <c r="F930" s="61"/>
      <c r="G930" s="61"/>
      <c r="H930" s="64"/>
      <c r="I930" s="63"/>
      <c r="J930" s="65"/>
      <c r="K930" s="74"/>
    </row>
    <row r="931" spans="1:11" s="86" customFormat="1" x14ac:dyDescent="0.25">
      <c r="A931" s="73"/>
      <c r="B931" s="62"/>
      <c r="C931" s="61"/>
      <c r="D931" s="63"/>
      <c r="E931" s="61"/>
      <c r="F931" s="61"/>
      <c r="G931" s="61"/>
      <c r="H931" s="64"/>
      <c r="I931" s="63"/>
      <c r="J931" s="65"/>
      <c r="K931" s="74"/>
    </row>
    <row r="932" spans="1:11" s="86" customFormat="1" x14ac:dyDescent="0.25">
      <c r="A932" s="73"/>
      <c r="B932" s="62"/>
      <c r="C932" s="61"/>
      <c r="D932" s="63"/>
      <c r="E932" s="61"/>
      <c r="F932" s="61"/>
      <c r="G932" s="61"/>
      <c r="H932" s="64"/>
      <c r="I932" s="63"/>
      <c r="J932" s="65"/>
      <c r="K932" s="74"/>
    </row>
    <row r="933" spans="1:11" s="86" customFormat="1" x14ac:dyDescent="0.25">
      <c r="A933" s="73"/>
      <c r="B933" s="62"/>
      <c r="C933" s="61"/>
      <c r="D933" s="63"/>
      <c r="E933" s="61"/>
      <c r="F933" s="61"/>
      <c r="G933" s="61"/>
      <c r="H933" s="64"/>
      <c r="I933" s="63"/>
      <c r="J933" s="65"/>
      <c r="K933" s="74"/>
    </row>
    <row r="934" spans="1:11" s="86" customFormat="1" x14ac:dyDescent="0.25">
      <c r="A934" s="73"/>
      <c r="B934" s="62"/>
      <c r="C934" s="61"/>
      <c r="D934" s="63"/>
      <c r="E934" s="61"/>
      <c r="F934" s="61"/>
      <c r="G934" s="61"/>
      <c r="H934" s="64"/>
      <c r="I934" s="63"/>
      <c r="J934" s="65"/>
      <c r="K934" s="74"/>
    </row>
    <row r="935" spans="1:11" s="86" customFormat="1" x14ac:dyDescent="0.25">
      <c r="A935" s="73"/>
      <c r="B935" s="62"/>
      <c r="C935" s="61"/>
      <c r="D935" s="63"/>
      <c r="E935" s="61"/>
      <c r="F935" s="61"/>
      <c r="G935" s="61"/>
      <c r="H935" s="64"/>
      <c r="I935" s="63"/>
      <c r="J935" s="65"/>
      <c r="K935" s="74"/>
    </row>
    <row r="936" spans="1:11" s="86" customFormat="1" x14ac:dyDescent="0.25">
      <c r="A936" s="73"/>
      <c r="B936" s="62"/>
      <c r="C936" s="61"/>
      <c r="D936" s="63"/>
      <c r="E936" s="61"/>
      <c r="F936" s="61"/>
      <c r="G936" s="61"/>
      <c r="H936" s="64"/>
      <c r="I936" s="63"/>
      <c r="J936" s="65"/>
      <c r="K936" s="74"/>
    </row>
    <row r="937" spans="1:11" s="86" customFormat="1" x14ac:dyDescent="0.25">
      <c r="A937" s="73"/>
      <c r="B937" s="62"/>
      <c r="C937" s="61"/>
      <c r="D937" s="63"/>
      <c r="E937" s="61"/>
      <c r="F937" s="61"/>
      <c r="G937" s="61"/>
      <c r="H937" s="64"/>
      <c r="I937" s="63"/>
      <c r="J937" s="65"/>
      <c r="K937" s="74"/>
    </row>
    <row r="938" spans="1:11" s="86" customFormat="1" x14ac:dyDescent="0.25">
      <c r="A938" s="73"/>
      <c r="B938" s="62"/>
      <c r="C938" s="61"/>
      <c r="D938" s="63"/>
      <c r="E938" s="61"/>
      <c r="F938" s="61"/>
      <c r="G938" s="61"/>
      <c r="H938" s="64"/>
      <c r="I938" s="63"/>
      <c r="J938" s="65"/>
      <c r="K938" s="74"/>
    </row>
    <row r="939" spans="1:11" s="86" customFormat="1" x14ac:dyDescent="0.25">
      <c r="A939" s="73"/>
      <c r="B939" s="62"/>
      <c r="C939" s="61"/>
      <c r="D939" s="63"/>
      <c r="E939" s="61"/>
      <c r="F939" s="61"/>
      <c r="G939" s="61"/>
      <c r="H939" s="64"/>
      <c r="I939" s="63"/>
      <c r="J939" s="65"/>
      <c r="K939" s="74"/>
    </row>
    <row r="940" spans="1:11" s="86" customFormat="1" x14ac:dyDescent="0.25">
      <c r="A940" s="73"/>
      <c r="B940" s="62"/>
      <c r="C940" s="61"/>
      <c r="D940" s="63"/>
      <c r="E940" s="61"/>
      <c r="F940" s="61"/>
      <c r="G940" s="61"/>
      <c r="H940" s="64"/>
      <c r="I940" s="63"/>
      <c r="J940" s="65"/>
      <c r="K940" s="74"/>
    </row>
    <row r="941" spans="1:11" s="86" customFormat="1" x14ac:dyDescent="0.25">
      <c r="A941" s="73"/>
      <c r="B941" s="62"/>
      <c r="C941" s="61"/>
      <c r="D941" s="63"/>
      <c r="E941" s="61"/>
      <c r="F941" s="61"/>
      <c r="G941" s="61"/>
      <c r="H941" s="64"/>
      <c r="I941" s="63"/>
      <c r="J941" s="65"/>
      <c r="K941" s="74"/>
    </row>
    <row r="942" spans="1:11" s="86" customFormat="1" x14ac:dyDescent="0.25">
      <c r="A942" s="73"/>
      <c r="B942" s="62"/>
      <c r="C942" s="61"/>
      <c r="D942" s="63"/>
      <c r="E942" s="61"/>
      <c r="F942" s="61"/>
      <c r="G942" s="61"/>
      <c r="H942" s="64"/>
      <c r="I942" s="63"/>
      <c r="J942" s="65"/>
      <c r="K942" s="74"/>
    </row>
    <row r="943" spans="1:11" s="86" customFormat="1" x14ac:dyDescent="0.25">
      <c r="A943" s="73"/>
      <c r="B943" s="62"/>
      <c r="C943" s="61"/>
      <c r="D943" s="63"/>
      <c r="E943" s="61"/>
      <c r="F943" s="61"/>
      <c r="G943" s="61"/>
      <c r="H943" s="64"/>
      <c r="I943" s="63"/>
      <c r="J943" s="65"/>
      <c r="K943" s="74"/>
    </row>
    <row r="944" spans="1:11" s="86" customFormat="1" x14ac:dyDescent="0.25">
      <c r="A944" s="73"/>
      <c r="B944" s="62"/>
      <c r="C944" s="61"/>
      <c r="D944" s="63"/>
      <c r="E944" s="61"/>
      <c r="F944" s="61"/>
      <c r="G944" s="61"/>
      <c r="H944" s="64"/>
      <c r="I944" s="63"/>
      <c r="J944" s="65"/>
      <c r="K944" s="74"/>
    </row>
    <row r="945" spans="1:11" s="86" customFormat="1" x14ac:dyDescent="0.25">
      <c r="A945" s="73"/>
      <c r="B945" s="62"/>
      <c r="C945" s="61"/>
      <c r="D945" s="63"/>
      <c r="E945" s="61"/>
      <c r="F945" s="61"/>
      <c r="G945" s="61"/>
      <c r="H945" s="64"/>
      <c r="I945" s="63"/>
      <c r="J945" s="65"/>
      <c r="K945" s="74"/>
    </row>
    <row r="946" spans="1:11" s="86" customFormat="1" x14ac:dyDescent="0.25">
      <c r="A946" s="73"/>
      <c r="B946" s="62"/>
      <c r="C946" s="61"/>
      <c r="D946" s="63"/>
      <c r="E946" s="61"/>
      <c r="F946" s="61"/>
      <c r="G946" s="61"/>
      <c r="H946" s="64"/>
      <c r="I946" s="63"/>
      <c r="J946" s="65"/>
      <c r="K946" s="74"/>
    </row>
    <row r="947" spans="1:11" s="86" customFormat="1" x14ac:dyDescent="0.25">
      <c r="A947" s="73"/>
      <c r="B947" s="62"/>
      <c r="C947" s="61"/>
      <c r="D947" s="63"/>
      <c r="E947" s="61"/>
      <c r="F947" s="61"/>
      <c r="G947" s="61"/>
      <c r="H947" s="64"/>
      <c r="I947" s="63"/>
      <c r="J947" s="65"/>
      <c r="K947" s="74"/>
    </row>
    <row r="948" spans="1:11" s="86" customFormat="1" x14ac:dyDescent="0.25">
      <c r="A948" s="73"/>
      <c r="B948" s="62"/>
      <c r="C948" s="61"/>
      <c r="D948" s="63"/>
      <c r="E948" s="61"/>
      <c r="F948" s="61"/>
      <c r="G948" s="61"/>
      <c r="H948" s="64"/>
      <c r="I948" s="63"/>
      <c r="J948" s="65"/>
      <c r="K948" s="74"/>
    </row>
    <row r="949" spans="1:11" s="86" customFormat="1" x14ac:dyDescent="0.25">
      <c r="A949" s="73"/>
      <c r="B949" s="62"/>
      <c r="C949" s="61"/>
      <c r="D949" s="63"/>
      <c r="E949" s="61"/>
      <c r="F949" s="61"/>
      <c r="G949" s="61"/>
      <c r="H949" s="64"/>
      <c r="I949" s="63"/>
      <c r="J949" s="65"/>
      <c r="K949" s="74"/>
    </row>
    <row r="950" spans="1:11" s="86" customFormat="1" x14ac:dyDescent="0.25">
      <c r="A950" s="73"/>
      <c r="B950" s="62"/>
      <c r="C950" s="61"/>
      <c r="D950" s="63"/>
      <c r="E950" s="61"/>
      <c r="F950" s="61"/>
      <c r="G950" s="61"/>
      <c r="H950" s="64"/>
      <c r="I950" s="63"/>
      <c r="J950" s="65"/>
      <c r="K950" s="74"/>
    </row>
    <row r="951" spans="1:11" s="86" customFormat="1" x14ac:dyDescent="0.25">
      <c r="A951" s="73"/>
      <c r="B951" s="62"/>
      <c r="C951" s="61"/>
      <c r="D951" s="63"/>
      <c r="E951" s="61"/>
      <c r="F951" s="61"/>
      <c r="G951" s="61"/>
      <c r="H951" s="64"/>
      <c r="I951" s="63"/>
      <c r="J951" s="65"/>
      <c r="K951" s="74"/>
    </row>
    <row r="952" spans="1:11" s="86" customFormat="1" x14ac:dyDescent="0.25">
      <c r="A952" s="73"/>
      <c r="B952" s="62"/>
      <c r="C952" s="61"/>
      <c r="D952" s="63"/>
      <c r="E952" s="61"/>
      <c r="F952" s="61"/>
      <c r="G952" s="61"/>
      <c r="H952" s="64"/>
      <c r="I952" s="63"/>
      <c r="J952" s="65"/>
      <c r="K952" s="74"/>
    </row>
    <row r="953" spans="1:11" s="86" customFormat="1" x14ac:dyDescent="0.25">
      <c r="A953" s="73"/>
      <c r="B953" s="62"/>
      <c r="C953" s="61"/>
      <c r="D953" s="63"/>
      <c r="E953" s="61"/>
      <c r="F953" s="61"/>
      <c r="G953" s="61"/>
      <c r="H953" s="64"/>
      <c r="I953" s="63"/>
      <c r="J953" s="65"/>
      <c r="K953" s="74"/>
    </row>
    <row r="954" spans="1:11" s="86" customFormat="1" x14ac:dyDescent="0.25">
      <c r="A954" s="73"/>
      <c r="B954" s="62"/>
      <c r="C954" s="61"/>
      <c r="D954" s="63"/>
      <c r="E954" s="61"/>
      <c r="F954" s="61"/>
      <c r="G954" s="61"/>
      <c r="H954" s="64"/>
      <c r="I954" s="63"/>
      <c r="J954" s="65"/>
      <c r="K954" s="74"/>
    </row>
    <row r="955" spans="1:11" s="86" customFormat="1" x14ac:dyDescent="0.25">
      <c r="A955" s="73"/>
      <c r="B955" s="62"/>
      <c r="C955" s="61"/>
      <c r="D955" s="63"/>
      <c r="E955" s="61"/>
      <c r="F955" s="61"/>
      <c r="G955" s="61"/>
      <c r="H955" s="64"/>
      <c r="I955" s="63"/>
      <c r="J955" s="65"/>
      <c r="K955" s="74"/>
    </row>
    <row r="956" spans="1:11" s="86" customFormat="1" x14ac:dyDescent="0.25">
      <c r="A956" s="73"/>
      <c r="B956" s="62"/>
      <c r="C956" s="61"/>
      <c r="D956" s="63"/>
      <c r="E956" s="61"/>
      <c r="F956" s="61"/>
      <c r="G956" s="61"/>
      <c r="H956" s="64"/>
      <c r="I956" s="63"/>
      <c r="J956" s="65"/>
      <c r="K956" s="74"/>
    </row>
    <row r="957" spans="1:11" s="86" customFormat="1" x14ac:dyDescent="0.25">
      <c r="A957" s="73"/>
      <c r="B957" s="62"/>
      <c r="C957" s="61"/>
      <c r="D957" s="63"/>
      <c r="E957" s="61"/>
      <c r="F957" s="61"/>
      <c r="G957" s="61"/>
      <c r="H957" s="64"/>
      <c r="I957" s="63"/>
      <c r="J957" s="65"/>
      <c r="K957" s="74"/>
    </row>
    <row r="958" spans="1:11" s="86" customFormat="1" x14ac:dyDescent="0.25">
      <c r="A958" s="73"/>
      <c r="B958" s="62"/>
      <c r="C958" s="61"/>
      <c r="D958" s="63"/>
      <c r="E958" s="61"/>
      <c r="F958" s="61"/>
      <c r="G958" s="61"/>
      <c r="H958" s="64"/>
      <c r="I958" s="63"/>
      <c r="J958" s="65"/>
      <c r="K958" s="74"/>
    </row>
    <row r="959" spans="1:11" s="86" customFormat="1" x14ac:dyDescent="0.25">
      <c r="A959" s="73"/>
      <c r="B959" s="62"/>
      <c r="C959" s="61"/>
      <c r="D959" s="63"/>
      <c r="E959" s="61"/>
      <c r="F959" s="61"/>
      <c r="G959" s="61"/>
      <c r="H959" s="64"/>
      <c r="I959" s="63"/>
      <c r="J959" s="65"/>
      <c r="K959" s="74"/>
    </row>
    <row r="960" spans="1:11" s="86" customFormat="1" x14ac:dyDescent="0.25">
      <c r="A960" s="73"/>
      <c r="B960" s="62"/>
      <c r="C960" s="61"/>
      <c r="D960" s="63"/>
      <c r="E960" s="61"/>
      <c r="F960" s="61"/>
      <c r="G960" s="61"/>
      <c r="H960" s="64"/>
      <c r="I960" s="63"/>
      <c r="J960" s="65"/>
      <c r="K960" s="74"/>
    </row>
    <row r="961" spans="1:11" s="86" customFormat="1" x14ac:dyDescent="0.25">
      <c r="A961" s="73"/>
      <c r="B961" s="62"/>
      <c r="C961" s="61"/>
      <c r="D961" s="63"/>
      <c r="E961" s="61"/>
      <c r="F961" s="61"/>
      <c r="G961" s="61"/>
      <c r="H961" s="64"/>
      <c r="I961" s="63"/>
      <c r="J961" s="65"/>
      <c r="K961" s="74"/>
    </row>
    <row r="962" spans="1:11" s="86" customFormat="1" x14ac:dyDescent="0.25">
      <c r="A962" s="73"/>
      <c r="B962" s="62"/>
      <c r="C962" s="61"/>
      <c r="D962" s="63"/>
      <c r="E962" s="61"/>
      <c r="F962" s="61"/>
      <c r="G962" s="61"/>
      <c r="H962" s="64"/>
      <c r="I962" s="63"/>
      <c r="J962" s="65"/>
      <c r="K962" s="74"/>
    </row>
    <row r="963" spans="1:11" s="86" customFormat="1" x14ac:dyDescent="0.25">
      <c r="A963" s="73"/>
      <c r="B963" s="62"/>
      <c r="C963" s="61"/>
      <c r="D963" s="63"/>
      <c r="E963" s="61"/>
      <c r="F963" s="61"/>
      <c r="G963" s="61"/>
      <c r="H963" s="64"/>
      <c r="I963" s="63"/>
      <c r="J963" s="65"/>
      <c r="K963" s="74"/>
    </row>
    <row r="964" spans="1:11" s="86" customFormat="1" x14ac:dyDescent="0.25">
      <c r="A964" s="73"/>
      <c r="B964" s="62"/>
      <c r="C964" s="61"/>
      <c r="D964" s="63"/>
      <c r="E964" s="61"/>
      <c r="F964" s="61"/>
      <c r="G964" s="61"/>
      <c r="H964" s="64"/>
      <c r="I964" s="63"/>
      <c r="J964" s="65"/>
      <c r="K964" s="74"/>
    </row>
    <row r="965" spans="1:11" s="86" customFormat="1" x14ac:dyDescent="0.25">
      <c r="A965" s="73"/>
      <c r="B965" s="62"/>
      <c r="C965" s="61"/>
      <c r="D965" s="63"/>
      <c r="E965" s="61"/>
      <c r="F965" s="61"/>
      <c r="G965" s="61"/>
      <c r="H965" s="64"/>
      <c r="I965" s="63"/>
      <c r="J965" s="65"/>
      <c r="K965" s="74"/>
    </row>
    <row r="966" spans="1:11" s="86" customFormat="1" x14ac:dyDescent="0.25">
      <c r="A966" s="73"/>
      <c r="B966" s="62"/>
      <c r="C966" s="61"/>
      <c r="D966" s="63"/>
      <c r="E966" s="61"/>
      <c r="F966" s="61"/>
      <c r="G966" s="61"/>
      <c r="H966" s="64"/>
      <c r="I966" s="63"/>
      <c r="J966" s="65"/>
      <c r="K966" s="74"/>
    </row>
    <row r="967" spans="1:11" s="86" customFormat="1" x14ac:dyDescent="0.25">
      <c r="A967" s="73"/>
      <c r="B967" s="62"/>
      <c r="C967" s="61"/>
      <c r="D967" s="63"/>
      <c r="E967" s="61"/>
      <c r="F967" s="61"/>
      <c r="G967" s="61"/>
      <c r="H967" s="64"/>
      <c r="I967" s="63"/>
      <c r="J967" s="65"/>
      <c r="K967" s="74"/>
    </row>
    <row r="968" spans="1:11" s="86" customFormat="1" x14ac:dyDescent="0.25">
      <c r="A968" s="73"/>
      <c r="B968" s="62"/>
      <c r="C968" s="61"/>
      <c r="D968" s="63"/>
      <c r="E968" s="61"/>
      <c r="F968" s="61"/>
      <c r="G968" s="61"/>
      <c r="H968" s="64"/>
      <c r="I968" s="63"/>
      <c r="J968" s="65"/>
      <c r="K968" s="74"/>
    </row>
    <row r="969" spans="1:11" s="86" customFormat="1" x14ac:dyDescent="0.25">
      <c r="A969" s="73"/>
      <c r="B969" s="62"/>
      <c r="C969" s="61"/>
      <c r="D969" s="63"/>
      <c r="E969" s="61"/>
      <c r="F969" s="61"/>
      <c r="G969" s="61"/>
      <c r="H969" s="64"/>
      <c r="I969" s="63"/>
      <c r="J969" s="65"/>
      <c r="K969" s="74"/>
    </row>
    <row r="970" spans="1:11" s="86" customFormat="1" x14ac:dyDescent="0.25">
      <c r="A970" s="73"/>
      <c r="B970" s="62"/>
      <c r="C970" s="61"/>
      <c r="D970" s="63"/>
      <c r="E970" s="61"/>
      <c r="F970" s="61"/>
      <c r="G970" s="61"/>
      <c r="H970" s="64"/>
      <c r="I970" s="63"/>
      <c r="J970" s="65"/>
      <c r="K970" s="74"/>
    </row>
    <row r="971" spans="1:11" s="86" customFormat="1" x14ac:dyDescent="0.25">
      <c r="A971" s="73"/>
      <c r="B971" s="62"/>
      <c r="C971" s="61"/>
      <c r="D971" s="63"/>
      <c r="E971" s="61"/>
      <c r="F971" s="61"/>
      <c r="G971" s="61"/>
      <c r="H971" s="64"/>
      <c r="I971" s="63"/>
      <c r="J971" s="65"/>
      <c r="K971" s="74"/>
    </row>
    <row r="972" spans="1:11" s="86" customFormat="1" x14ac:dyDescent="0.25">
      <c r="A972" s="73"/>
      <c r="B972" s="62"/>
      <c r="C972" s="61"/>
      <c r="D972" s="63"/>
      <c r="E972" s="61"/>
      <c r="F972" s="61"/>
      <c r="G972" s="61"/>
      <c r="H972" s="64"/>
      <c r="I972" s="63"/>
      <c r="J972" s="65"/>
      <c r="K972" s="74"/>
    </row>
    <row r="973" spans="1:11" s="86" customFormat="1" x14ac:dyDescent="0.25">
      <c r="A973" s="73"/>
      <c r="B973" s="62"/>
      <c r="C973" s="61"/>
      <c r="D973" s="63"/>
      <c r="E973" s="61"/>
      <c r="F973" s="61"/>
      <c r="G973" s="61"/>
      <c r="H973" s="64"/>
      <c r="I973" s="63"/>
      <c r="J973" s="65"/>
      <c r="K973" s="74"/>
    </row>
    <row r="974" spans="1:11" s="86" customFormat="1" x14ac:dyDescent="0.25">
      <c r="A974" s="73"/>
      <c r="B974" s="62"/>
      <c r="C974" s="61"/>
      <c r="D974" s="63"/>
      <c r="E974" s="61"/>
      <c r="F974" s="61"/>
      <c r="G974" s="61"/>
      <c r="H974" s="64"/>
      <c r="I974" s="63"/>
      <c r="J974" s="65"/>
      <c r="K974" s="74"/>
    </row>
    <row r="975" spans="1:11" s="86" customFormat="1" x14ac:dyDescent="0.25">
      <c r="A975" s="73"/>
      <c r="B975" s="62"/>
      <c r="C975" s="61"/>
      <c r="D975" s="63"/>
      <c r="E975" s="61"/>
      <c r="F975" s="61"/>
      <c r="G975" s="61"/>
      <c r="H975" s="64"/>
      <c r="I975" s="63"/>
      <c r="J975" s="65"/>
      <c r="K975" s="74"/>
    </row>
    <row r="976" spans="1:11" s="86" customFormat="1" x14ac:dyDescent="0.25">
      <c r="A976" s="73"/>
      <c r="B976" s="62"/>
      <c r="C976" s="61"/>
      <c r="D976" s="63"/>
      <c r="E976" s="61"/>
      <c r="F976" s="61"/>
      <c r="G976" s="61"/>
      <c r="H976" s="64"/>
      <c r="I976" s="63"/>
      <c r="J976" s="65"/>
      <c r="K976" s="74"/>
    </row>
    <row r="977" spans="1:11" s="86" customFormat="1" x14ac:dyDescent="0.25">
      <c r="A977" s="73"/>
      <c r="B977" s="62"/>
      <c r="C977" s="61"/>
      <c r="D977" s="63"/>
      <c r="E977" s="61"/>
      <c r="F977" s="61"/>
      <c r="G977" s="61"/>
      <c r="H977" s="64"/>
      <c r="I977" s="63"/>
      <c r="J977" s="65"/>
      <c r="K977" s="74"/>
    </row>
    <row r="978" spans="1:11" s="86" customFormat="1" x14ac:dyDescent="0.25">
      <c r="A978" s="73"/>
      <c r="B978" s="62"/>
      <c r="C978" s="61"/>
      <c r="D978" s="63"/>
      <c r="E978" s="61"/>
      <c r="F978" s="61"/>
      <c r="G978" s="61"/>
      <c r="H978" s="64"/>
      <c r="I978" s="63"/>
      <c r="J978" s="65"/>
      <c r="K978" s="74"/>
    </row>
    <row r="979" spans="1:11" s="86" customFormat="1" x14ac:dyDescent="0.25">
      <c r="A979" s="73"/>
      <c r="B979" s="62"/>
      <c r="C979" s="61"/>
      <c r="D979" s="63"/>
      <c r="E979" s="61"/>
      <c r="F979" s="61"/>
      <c r="G979" s="61"/>
      <c r="H979" s="64"/>
      <c r="I979" s="63"/>
      <c r="J979" s="65"/>
      <c r="K979" s="74"/>
    </row>
    <row r="980" spans="1:11" s="86" customFormat="1" x14ac:dyDescent="0.25">
      <c r="A980" s="73"/>
      <c r="B980" s="62"/>
      <c r="C980" s="61"/>
      <c r="D980" s="63"/>
      <c r="E980" s="61"/>
      <c r="F980" s="61"/>
      <c r="G980" s="61"/>
      <c r="H980" s="64"/>
      <c r="I980" s="63"/>
      <c r="J980" s="65"/>
      <c r="K980" s="74"/>
    </row>
    <row r="981" spans="1:11" s="86" customFormat="1" x14ac:dyDescent="0.25">
      <c r="A981" s="73"/>
      <c r="B981" s="62"/>
      <c r="C981" s="61"/>
      <c r="D981" s="63"/>
      <c r="E981" s="61"/>
      <c r="F981" s="61"/>
      <c r="G981" s="61"/>
      <c r="H981" s="64"/>
      <c r="I981" s="63"/>
      <c r="J981" s="65"/>
      <c r="K981" s="74"/>
    </row>
    <row r="982" spans="1:11" s="86" customFormat="1" x14ac:dyDescent="0.25">
      <c r="A982" s="73"/>
      <c r="B982" s="62"/>
      <c r="C982" s="61"/>
      <c r="D982" s="63"/>
      <c r="E982" s="61"/>
      <c r="F982" s="61"/>
      <c r="G982" s="61"/>
      <c r="H982" s="64"/>
      <c r="I982" s="63"/>
      <c r="J982" s="65"/>
      <c r="K982" s="74"/>
    </row>
    <row r="983" spans="1:11" s="86" customFormat="1" x14ac:dyDescent="0.25">
      <c r="A983" s="73"/>
      <c r="B983" s="62"/>
      <c r="C983" s="61"/>
      <c r="D983" s="63"/>
      <c r="E983" s="61"/>
      <c r="F983" s="61"/>
      <c r="G983" s="61"/>
      <c r="H983" s="64"/>
      <c r="I983" s="63"/>
      <c r="J983" s="65"/>
      <c r="K983" s="74"/>
    </row>
    <row r="984" spans="1:11" s="86" customFormat="1" x14ac:dyDescent="0.25">
      <c r="A984" s="73"/>
      <c r="B984" s="62"/>
      <c r="C984" s="61"/>
      <c r="D984" s="63"/>
      <c r="E984" s="61"/>
      <c r="F984" s="61"/>
      <c r="G984" s="61"/>
      <c r="H984" s="64"/>
      <c r="I984" s="63"/>
      <c r="J984" s="65"/>
      <c r="K984" s="74"/>
    </row>
    <row r="985" spans="1:11" s="86" customFormat="1" x14ac:dyDescent="0.25">
      <c r="A985" s="73"/>
      <c r="B985" s="62"/>
      <c r="C985" s="61"/>
      <c r="D985" s="63"/>
      <c r="E985" s="61"/>
      <c r="F985" s="61"/>
      <c r="G985" s="61"/>
      <c r="H985" s="64"/>
      <c r="I985" s="63"/>
      <c r="J985" s="65"/>
      <c r="K985" s="74"/>
    </row>
    <row r="986" spans="1:11" s="86" customFormat="1" x14ac:dyDescent="0.25">
      <c r="A986" s="73"/>
      <c r="B986" s="62"/>
      <c r="C986" s="61"/>
      <c r="D986" s="63"/>
      <c r="E986" s="61"/>
      <c r="F986" s="61"/>
      <c r="G986" s="61"/>
      <c r="H986" s="64"/>
      <c r="I986" s="63"/>
      <c r="J986" s="65"/>
      <c r="K986" s="74"/>
    </row>
    <row r="987" spans="1:11" s="86" customFormat="1" x14ac:dyDescent="0.25">
      <c r="A987" s="73"/>
      <c r="B987" s="62"/>
      <c r="C987" s="61"/>
      <c r="D987" s="63"/>
      <c r="E987" s="61"/>
      <c r="F987" s="61"/>
      <c r="G987" s="61"/>
      <c r="H987" s="64"/>
      <c r="I987" s="63"/>
      <c r="J987" s="65"/>
      <c r="K987" s="74"/>
    </row>
    <row r="988" spans="1:11" s="86" customFormat="1" x14ac:dyDescent="0.25">
      <c r="A988" s="73"/>
      <c r="B988" s="62"/>
      <c r="C988" s="61"/>
      <c r="D988" s="63"/>
      <c r="E988" s="61"/>
      <c r="F988" s="61"/>
      <c r="G988" s="61"/>
      <c r="H988" s="64"/>
      <c r="I988" s="63"/>
      <c r="J988" s="65"/>
      <c r="K988" s="74"/>
    </row>
    <row r="989" spans="1:11" s="86" customFormat="1" x14ac:dyDescent="0.25">
      <c r="A989" s="73"/>
      <c r="B989" s="62"/>
      <c r="C989" s="61"/>
      <c r="D989" s="63"/>
      <c r="E989" s="61"/>
      <c r="F989" s="61"/>
      <c r="G989" s="61"/>
      <c r="H989" s="64"/>
      <c r="I989" s="63"/>
      <c r="J989" s="65"/>
      <c r="K989" s="74"/>
    </row>
    <row r="990" spans="1:11" s="86" customFormat="1" x14ac:dyDescent="0.25">
      <c r="A990" s="73"/>
      <c r="B990" s="62"/>
      <c r="C990" s="61"/>
      <c r="D990" s="63"/>
      <c r="E990" s="61"/>
      <c r="F990" s="61"/>
      <c r="G990" s="61"/>
      <c r="H990" s="64"/>
      <c r="I990" s="63"/>
      <c r="J990" s="65"/>
      <c r="K990" s="74"/>
    </row>
    <row r="991" spans="1:11" s="86" customFormat="1" x14ac:dyDescent="0.25">
      <c r="A991" s="73"/>
      <c r="B991" s="62"/>
      <c r="C991" s="61"/>
      <c r="D991" s="63"/>
      <c r="E991" s="61"/>
      <c r="F991" s="61"/>
      <c r="G991" s="61"/>
      <c r="H991" s="64"/>
      <c r="I991" s="63"/>
      <c r="J991" s="65"/>
      <c r="K991" s="74"/>
    </row>
    <row r="992" spans="1:11" s="86" customFormat="1" x14ac:dyDescent="0.25">
      <c r="A992" s="73"/>
      <c r="B992" s="62"/>
      <c r="C992" s="61"/>
      <c r="D992" s="63"/>
      <c r="E992" s="61"/>
      <c r="F992" s="61"/>
      <c r="G992" s="61"/>
      <c r="H992" s="64"/>
      <c r="I992" s="63"/>
      <c r="J992" s="65"/>
      <c r="K992" s="74"/>
    </row>
    <row r="993" spans="1:11" s="86" customFormat="1" x14ac:dyDescent="0.25">
      <c r="A993" s="73"/>
      <c r="B993" s="62"/>
      <c r="C993" s="61"/>
      <c r="D993" s="63"/>
      <c r="E993" s="61"/>
      <c r="F993" s="61"/>
      <c r="G993" s="61"/>
      <c r="H993" s="64"/>
      <c r="I993" s="63"/>
      <c r="J993" s="65"/>
      <c r="K993" s="74"/>
    </row>
    <row r="994" spans="1:11" s="86" customFormat="1" x14ac:dyDescent="0.25">
      <c r="A994" s="73"/>
      <c r="B994" s="62"/>
      <c r="C994" s="61"/>
      <c r="D994" s="63"/>
      <c r="E994" s="61"/>
      <c r="F994" s="61"/>
      <c r="G994" s="61"/>
      <c r="H994" s="64"/>
      <c r="I994" s="63"/>
      <c r="J994" s="65"/>
      <c r="K994" s="74"/>
    </row>
    <row r="995" spans="1:11" s="86" customFormat="1" x14ac:dyDescent="0.25">
      <c r="A995" s="73"/>
      <c r="B995" s="62"/>
      <c r="C995" s="61"/>
      <c r="D995" s="63"/>
      <c r="E995" s="61"/>
      <c r="F995" s="61"/>
      <c r="G995" s="61"/>
      <c r="H995" s="64"/>
      <c r="I995" s="63"/>
      <c r="J995" s="65"/>
      <c r="K995" s="74"/>
    </row>
    <row r="996" spans="1:11" s="86" customFormat="1" x14ac:dyDescent="0.25">
      <c r="A996" s="73"/>
      <c r="B996" s="62"/>
      <c r="C996" s="61"/>
      <c r="D996" s="63"/>
      <c r="E996" s="61"/>
      <c r="F996" s="61"/>
      <c r="G996" s="61"/>
      <c r="H996" s="64"/>
      <c r="I996" s="63"/>
      <c r="J996" s="65"/>
      <c r="K996" s="74"/>
    </row>
    <row r="997" spans="1:11" s="86" customFormat="1" x14ac:dyDescent="0.25">
      <c r="A997" s="73"/>
      <c r="B997" s="62"/>
      <c r="C997" s="61"/>
      <c r="D997" s="63"/>
      <c r="E997" s="61"/>
      <c r="F997" s="61"/>
      <c r="G997" s="61"/>
      <c r="H997" s="64"/>
      <c r="I997" s="63"/>
      <c r="J997" s="65"/>
      <c r="K997" s="74"/>
    </row>
    <row r="998" spans="1:11" s="86" customFormat="1" x14ac:dyDescent="0.25">
      <c r="A998" s="73"/>
      <c r="B998" s="62"/>
      <c r="C998" s="61"/>
      <c r="D998" s="63"/>
      <c r="E998" s="61"/>
      <c r="F998" s="61"/>
      <c r="G998" s="61"/>
      <c r="H998" s="64"/>
      <c r="I998" s="63"/>
      <c r="J998" s="65"/>
      <c r="K998" s="74"/>
    </row>
    <row r="999" spans="1:11" s="86" customFormat="1" x14ac:dyDescent="0.25">
      <c r="A999" s="73"/>
      <c r="B999" s="62"/>
      <c r="C999" s="61"/>
      <c r="D999" s="63"/>
      <c r="E999" s="61"/>
      <c r="F999" s="61"/>
      <c r="G999" s="61"/>
      <c r="H999" s="64"/>
      <c r="I999" s="63"/>
      <c r="J999" s="65"/>
      <c r="K999" s="74"/>
    </row>
    <row r="1000" spans="1:11" s="86" customFormat="1" x14ac:dyDescent="0.25">
      <c r="A1000" s="73"/>
      <c r="B1000" s="62"/>
      <c r="C1000" s="61"/>
      <c r="D1000" s="63"/>
      <c r="E1000" s="61"/>
      <c r="F1000" s="61"/>
      <c r="G1000" s="61"/>
      <c r="H1000" s="64"/>
      <c r="I1000" s="63"/>
      <c r="J1000" s="65"/>
      <c r="K1000" s="74"/>
    </row>
    <row r="1001" spans="1:11" s="86" customFormat="1" x14ac:dyDescent="0.25">
      <c r="A1001" s="73"/>
      <c r="B1001" s="62"/>
      <c r="C1001" s="61"/>
      <c r="D1001" s="63"/>
      <c r="E1001" s="61"/>
      <c r="F1001" s="61"/>
      <c r="G1001" s="61"/>
      <c r="H1001" s="64"/>
      <c r="I1001" s="63"/>
      <c r="J1001" s="65"/>
      <c r="K1001" s="74"/>
    </row>
    <row r="1002" spans="1:11" s="86" customFormat="1" x14ac:dyDescent="0.25">
      <c r="A1002" s="73"/>
      <c r="B1002" s="62"/>
      <c r="C1002" s="61"/>
      <c r="D1002" s="63"/>
      <c r="E1002" s="61"/>
      <c r="F1002" s="61"/>
      <c r="G1002" s="61"/>
      <c r="H1002" s="64"/>
      <c r="I1002" s="63"/>
      <c r="J1002" s="65"/>
      <c r="K1002" s="74"/>
    </row>
    <row r="1003" spans="1:11" s="86" customFormat="1" x14ac:dyDescent="0.25">
      <c r="A1003" s="73"/>
      <c r="B1003" s="62"/>
      <c r="C1003" s="61"/>
      <c r="D1003" s="63"/>
      <c r="E1003" s="61"/>
      <c r="F1003" s="61"/>
      <c r="G1003" s="61"/>
      <c r="H1003" s="64"/>
      <c r="I1003" s="63"/>
      <c r="J1003" s="65"/>
      <c r="K1003" s="74"/>
    </row>
    <row r="1004" spans="1:11" s="86" customFormat="1" x14ac:dyDescent="0.25">
      <c r="A1004" s="73"/>
      <c r="B1004" s="62"/>
      <c r="C1004" s="61"/>
      <c r="D1004" s="63"/>
      <c r="E1004" s="61"/>
      <c r="F1004" s="61"/>
      <c r="G1004" s="61"/>
      <c r="H1004" s="64"/>
      <c r="I1004" s="63"/>
      <c r="J1004" s="65"/>
      <c r="K1004" s="74"/>
    </row>
    <row r="1005" spans="1:11" s="86" customFormat="1" x14ac:dyDescent="0.25">
      <c r="A1005" s="73"/>
      <c r="B1005" s="62"/>
      <c r="C1005" s="61"/>
      <c r="D1005" s="63"/>
      <c r="E1005" s="61"/>
      <c r="F1005" s="61"/>
      <c r="G1005" s="61"/>
      <c r="H1005" s="64"/>
      <c r="I1005" s="63"/>
      <c r="J1005" s="65"/>
      <c r="K1005" s="74"/>
    </row>
    <row r="1006" spans="1:11" s="86" customFormat="1" x14ac:dyDescent="0.25">
      <c r="A1006" s="73"/>
      <c r="B1006" s="62"/>
      <c r="C1006" s="61"/>
      <c r="D1006" s="63"/>
      <c r="E1006" s="61"/>
      <c r="F1006" s="61"/>
      <c r="G1006" s="61"/>
      <c r="H1006" s="64"/>
      <c r="I1006" s="63"/>
      <c r="J1006" s="65"/>
      <c r="K1006" s="74"/>
    </row>
    <row r="1007" spans="1:11" s="86" customFormat="1" x14ac:dyDescent="0.25">
      <c r="A1007" s="73"/>
      <c r="B1007" s="62"/>
      <c r="C1007" s="61"/>
      <c r="D1007" s="63"/>
      <c r="E1007" s="61"/>
      <c r="F1007" s="61"/>
      <c r="G1007" s="61"/>
      <c r="H1007" s="64"/>
      <c r="I1007" s="63"/>
      <c r="J1007" s="65"/>
      <c r="K1007" s="74"/>
    </row>
    <row r="1008" spans="1:11" s="86" customFormat="1" x14ac:dyDescent="0.25">
      <c r="A1008" s="73"/>
      <c r="B1008" s="62"/>
      <c r="C1008" s="61"/>
      <c r="D1008" s="63"/>
      <c r="E1008" s="61"/>
      <c r="F1008" s="61"/>
      <c r="G1008" s="61"/>
      <c r="H1008" s="64"/>
      <c r="I1008" s="63"/>
      <c r="J1008" s="65"/>
      <c r="K1008" s="74"/>
    </row>
    <row r="1009" spans="1:11" s="86" customFormat="1" x14ac:dyDescent="0.25">
      <c r="A1009" s="73"/>
      <c r="B1009" s="62"/>
      <c r="C1009" s="61"/>
      <c r="D1009" s="63"/>
      <c r="E1009" s="61"/>
      <c r="F1009" s="61"/>
      <c r="G1009" s="61"/>
      <c r="H1009" s="64"/>
      <c r="I1009" s="63"/>
      <c r="J1009" s="65"/>
      <c r="K1009" s="74"/>
    </row>
    <row r="1010" spans="1:11" s="86" customFormat="1" x14ac:dyDescent="0.25">
      <c r="A1010" s="73"/>
      <c r="B1010" s="62"/>
      <c r="C1010" s="61"/>
      <c r="D1010" s="63"/>
      <c r="E1010" s="61"/>
      <c r="F1010" s="61"/>
      <c r="G1010" s="61"/>
      <c r="H1010" s="64"/>
      <c r="I1010" s="63"/>
      <c r="J1010" s="65"/>
      <c r="K1010" s="74"/>
    </row>
    <row r="1011" spans="1:11" s="86" customFormat="1" x14ac:dyDescent="0.25">
      <c r="A1011" s="73"/>
      <c r="B1011" s="62"/>
      <c r="C1011" s="61"/>
      <c r="D1011" s="63"/>
      <c r="E1011" s="61"/>
      <c r="F1011" s="61"/>
      <c r="G1011" s="61"/>
      <c r="H1011" s="64"/>
      <c r="I1011" s="63"/>
      <c r="J1011" s="65"/>
      <c r="K1011" s="74"/>
    </row>
    <row r="1012" spans="1:11" s="86" customFormat="1" x14ac:dyDescent="0.25">
      <c r="A1012" s="73"/>
      <c r="B1012" s="62"/>
      <c r="C1012" s="61"/>
      <c r="D1012" s="63"/>
      <c r="E1012" s="61"/>
      <c r="F1012" s="61"/>
      <c r="G1012" s="61"/>
      <c r="H1012" s="64"/>
      <c r="I1012" s="63"/>
      <c r="J1012" s="65"/>
      <c r="K1012" s="74"/>
    </row>
    <row r="1013" spans="1:11" s="86" customFormat="1" x14ac:dyDescent="0.25">
      <c r="A1013" s="73"/>
      <c r="B1013" s="62"/>
      <c r="C1013" s="61"/>
      <c r="D1013" s="63"/>
      <c r="E1013" s="61"/>
      <c r="F1013" s="61"/>
      <c r="G1013" s="61"/>
      <c r="H1013" s="64"/>
      <c r="I1013" s="63"/>
      <c r="J1013" s="65"/>
      <c r="K1013" s="74"/>
    </row>
    <row r="1014" spans="1:11" s="86" customFormat="1" x14ac:dyDescent="0.25">
      <c r="A1014" s="73"/>
      <c r="B1014" s="62"/>
      <c r="C1014" s="61"/>
      <c r="D1014" s="63"/>
      <c r="E1014" s="61"/>
      <c r="F1014" s="61"/>
      <c r="G1014" s="61"/>
      <c r="H1014" s="64"/>
      <c r="I1014" s="63"/>
      <c r="J1014" s="65"/>
      <c r="K1014" s="74"/>
    </row>
    <row r="1015" spans="1:11" s="86" customFormat="1" x14ac:dyDescent="0.25">
      <c r="A1015" s="73"/>
      <c r="B1015" s="62"/>
      <c r="C1015" s="61"/>
      <c r="D1015" s="63"/>
      <c r="E1015" s="61"/>
      <c r="F1015" s="61"/>
      <c r="G1015" s="61"/>
      <c r="H1015" s="64"/>
      <c r="I1015" s="63"/>
      <c r="J1015" s="65"/>
      <c r="K1015" s="74"/>
    </row>
    <row r="1016" spans="1:11" s="86" customFormat="1" x14ac:dyDescent="0.25">
      <c r="A1016" s="73"/>
      <c r="B1016" s="62"/>
      <c r="C1016" s="61"/>
      <c r="D1016" s="63"/>
      <c r="E1016" s="61"/>
      <c r="F1016" s="61"/>
      <c r="G1016" s="61"/>
      <c r="H1016" s="64"/>
      <c r="I1016" s="63"/>
      <c r="J1016" s="65"/>
      <c r="K1016" s="74"/>
    </row>
    <row r="1017" spans="1:11" s="86" customFormat="1" x14ac:dyDescent="0.25">
      <c r="A1017" s="73"/>
      <c r="B1017" s="62"/>
      <c r="C1017" s="61"/>
      <c r="D1017" s="63"/>
      <c r="E1017" s="61"/>
      <c r="F1017" s="61"/>
      <c r="G1017" s="61"/>
      <c r="H1017" s="64"/>
      <c r="I1017" s="63"/>
      <c r="J1017" s="65"/>
      <c r="K1017" s="74"/>
    </row>
    <row r="1018" spans="1:11" s="86" customFormat="1" x14ac:dyDescent="0.25">
      <c r="A1018" s="73"/>
      <c r="B1018" s="62"/>
      <c r="C1018" s="61"/>
      <c r="D1018" s="63"/>
      <c r="E1018" s="61"/>
      <c r="F1018" s="61"/>
      <c r="G1018" s="61"/>
      <c r="H1018" s="64"/>
      <c r="I1018" s="63"/>
      <c r="J1018" s="65"/>
      <c r="K1018" s="74"/>
    </row>
    <row r="1019" spans="1:11" s="86" customFormat="1" x14ac:dyDescent="0.25">
      <c r="A1019" s="73"/>
      <c r="B1019" s="62"/>
      <c r="C1019" s="61"/>
      <c r="D1019" s="63"/>
      <c r="E1019" s="61"/>
      <c r="F1019" s="61"/>
      <c r="G1019" s="61"/>
      <c r="H1019" s="64"/>
      <c r="I1019" s="63"/>
      <c r="J1019" s="65"/>
      <c r="K1019" s="74"/>
    </row>
    <row r="1020" spans="1:11" s="86" customFormat="1" x14ac:dyDescent="0.25">
      <c r="A1020" s="73"/>
      <c r="B1020" s="62"/>
      <c r="C1020" s="61"/>
      <c r="D1020" s="63"/>
      <c r="E1020" s="61"/>
      <c r="F1020" s="61"/>
      <c r="G1020" s="61"/>
      <c r="H1020" s="64"/>
      <c r="I1020" s="63"/>
      <c r="J1020" s="65"/>
      <c r="K1020" s="74"/>
    </row>
    <row r="1021" spans="1:11" s="86" customFormat="1" x14ac:dyDescent="0.25">
      <c r="A1021" s="73"/>
      <c r="B1021" s="62"/>
      <c r="C1021" s="61"/>
      <c r="D1021" s="63"/>
      <c r="E1021" s="61"/>
      <c r="F1021" s="61"/>
      <c r="G1021" s="61"/>
      <c r="H1021" s="64"/>
      <c r="I1021" s="63"/>
      <c r="J1021" s="65"/>
      <c r="K1021" s="74"/>
    </row>
    <row r="1022" spans="1:11" s="86" customFormat="1" x14ac:dyDescent="0.25">
      <c r="A1022" s="73"/>
      <c r="B1022" s="62"/>
      <c r="C1022" s="61"/>
      <c r="D1022" s="63"/>
      <c r="E1022" s="61"/>
      <c r="F1022" s="61"/>
      <c r="G1022" s="61"/>
      <c r="H1022" s="64"/>
      <c r="I1022" s="63"/>
      <c r="J1022" s="65"/>
      <c r="K1022" s="74"/>
    </row>
    <row r="1023" spans="1:11" s="86" customFormat="1" x14ac:dyDescent="0.25">
      <c r="A1023" s="73"/>
      <c r="B1023" s="62"/>
      <c r="C1023" s="61"/>
      <c r="D1023" s="63"/>
      <c r="E1023" s="61"/>
      <c r="F1023" s="61"/>
      <c r="G1023" s="61"/>
      <c r="H1023" s="64"/>
      <c r="I1023" s="63"/>
      <c r="J1023" s="65"/>
      <c r="K1023" s="74"/>
    </row>
    <row r="1024" spans="1:11" s="86" customFormat="1" x14ac:dyDescent="0.25">
      <c r="A1024" s="73"/>
      <c r="B1024" s="62"/>
      <c r="C1024" s="61"/>
      <c r="D1024" s="63"/>
      <c r="E1024" s="61"/>
      <c r="F1024" s="61"/>
      <c r="G1024" s="61"/>
      <c r="H1024" s="64"/>
      <c r="I1024" s="63"/>
      <c r="J1024" s="65"/>
      <c r="K1024" s="74"/>
    </row>
    <row r="1025" spans="1:11" s="86" customFormat="1" x14ac:dyDescent="0.25">
      <c r="A1025" s="73"/>
      <c r="B1025" s="62"/>
      <c r="C1025" s="61"/>
      <c r="D1025" s="63"/>
      <c r="E1025" s="61"/>
      <c r="F1025" s="61"/>
      <c r="G1025" s="61"/>
      <c r="H1025" s="64"/>
      <c r="I1025" s="63"/>
      <c r="J1025" s="65"/>
      <c r="K1025" s="74"/>
    </row>
    <row r="1026" spans="1:11" s="86" customFormat="1" x14ac:dyDescent="0.25">
      <c r="A1026" s="73"/>
      <c r="B1026" s="62"/>
      <c r="C1026" s="61"/>
      <c r="D1026" s="63"/>
      <c r="E1026" s="61"/>
      <c r="F1026" s="61"/>
      <c r="G1026" s="61"/>
      <c r="H1026" s="64"/>
      <c r="I1026" s="63"/>
      <c r="J1026" s="65"/>
      <c r="K1026" s="74"/>
    </row>
    <row r="1027" spans="1:11" s="86" customFormat="1" x14ac:dyDescent="0.25">
      <c r="A1027" s="73"/>
      <c r="B1027" s="62"/>
      <c r="C1027" s="61"/>
      <c r="D1027" s="63"/>
      <c r="E1027" s="61"/>
      <c r="F1027" s="61"/>
      <c r="G1027" s="61"/>
      <c r="H1027" s="64"/>
      <c r="I1027" s="63"/>
      <c r="J1027" s="65"/>
      <c r="K1027" s="74"/>
    </row>
    <row r="1028" spans="1:11" s="86" customFormat="1" x14ac:dyDescent="0.25">
      <c r="A1028" s="73"/>
      <c r="B1028" s="62"/>
      <c r="C1028" s="61"/>
      <c r="D1028" s="63"/>
      <c r="E1028" s="61"/>
      <c r="F1028" s="61"/>
      <c r="G1028" s="61"/>
      <c r="H1028" s="64"/>
      <c r="I1028" s="63"/>
      <c r="J1028" s="65"/>
      <c r="K1028" s="74"/>
    </row>
    <row r="1029" spans="1:11" s="86" customFormat="1" x14ac:dyDescent="0.25">
      <c r="A1029" s="73"/>
      <c r="B1029" s="62"/>
      <c r="C1029" s="61"/>
      <c r="D1029" s="63"/>
      <c r="E1029" s="61"/>
      <c r="F1029" s="61"/>
      <c r="G1029" s="61"/>
      <c r="H1029" s="64"/>
      <c r="I1029" s="63"/>
      <c r="J1029" s="65"/>
      <c r="K1029" s="74"/>
    </row>
    <row r="1030" spans="1:11" s="86" customFormat="1" x14ac:dyDescent="0.25">
      <c r="A1030" s="73"/>
      <c r="B1030" s="62"/>
      <c r="C1030" s="61"/>
      <c r="D1030" s="63"/>
      <c r="E1030" s="61"/>
      <c r="F1030" s="61"/>
      <c r="G1030" s="61"/>
      <c r="H1030" s="64"/>
      <c r="I1030" s="63"/>
      <c r="J1030" s="65"/>
      <c r="K1030" s="74"/>
    </row>
    <row r="1031" spans="1:11" s="86" customFormat="1" x14ac:dyDescent="0.25">
      <c r="A1031" s="73"/>
      <c r="B1031" s="62"/>
      <c r="C1031" s="61"/>
      <c r="D1031" s="63"/>
      <c r="E1031" s="61"/>
      <c r="F1031" s="61"/>
      <c r="G1031" s="61"/>
      <c r="H1031" s="64"/>
      <c r="I1031" s="63"/>
      <c r="J1031" s="65"/>
      <c r="K1031" s="74"/>
    </row>
    <row r="1032" spans="1:11" s="86" customFormat="1" x14ac:dyDescent="0.25">
      <c r="A1032" s="73"/>
      <c r="B1032" s="62"/>
      <c r="C1032" s="61"/>
      <c r="D1032" s="63"/>
      <c r="E1032" s="61"/>
      <c r="F1032" s="61"/>
      <c r="G1032" s="61"/>
      <c r="H1032" s="64"/>
      <c r="I1032" s="63"/>
      <c r="J1032" s="65"/>
      <c r="K1032" s="74"/>
    </row>
    <row r="1033" spans="1:11" s="86" customFormat="1" x14ac:dyDescent="0.25">
      <c r="A1033" s="73"/>
      <c r="B1033" s="62"/>
      <c r="C1033" s="61"/>
      <c r="D1033" s="63"/>
      <c r="E1033" s="61"/>
      <c r="F1033" s="61"/>
      <c r="G1033" s="61"/>
      <c r="H1033" s="64"/>
      <c r="I1033" s="63"/>
      <c r="J1033" s="65"/>
      <c r="K1033" s="74"/>
    </row>
    <row r="1034" spans="1:11" s="86" customFormat="1" x14ac:dyDescent="0.25">
      <c r="A1034" s="73"/>
      <c r="B1034" s="62"/>
      <c r="C1034" s="61"/>
      <c r="D1034" s="63"/>
      <c r="E1034" s="61"/>
      <c r="F1034" s="61"/>
      <c r="G1034" s="61"/>
      <c r="H1034" s="64"/>
      <c r="I1034" s="63"/>
      <c r="J1034" s="65"/>
      <c r="K1034" s="74"/>
    </row>
    <row r="1035" spans="1:11" s="86" customFormat="1" x14ac:dyDescent="0.25">
      <c r="A1035" s="73"/>
      <c r="B1035" s="62"/>
      <c r="C1035" s="61"/>
      <c r="D1035" s="63"/>
      <c r="E1035" s="61"/>
      <c r="F1035" s="61"/>
      <c r="G1035" s="61"/>
      <c r="H1035" s="64"/>
      <c r="I1035" s="63"/>
      <c r="J1035" s="65"/>
      <c r="K1035" s="74"/>
    </row>
    <row r="1036" spans="1:11" s="86" customFormat="1" x14ac:dyDescent="0.25">
      <c r="A1036" s="73"/>
      <c r="B1036" s="62"/>
      <c r="C1036" s="61"/>
      <c r="D1036" s="63"/>
      <c r="E1036" s="61"/>
      <c r="F1036" s="61"/>
      <c r="G1036" s="61"/>
      <c r="H1036" s="64"/>
      <c r="I1036" s="63"/>
      <c r="J1036" s="65"/>
      <c r="K1036" s="74"/>
    </row>
    <row r="1037" spans="1:11" s="86" customFormat="1" x14ac:dyDescent="0.25">
      <c r="A1037" s="73"/>
      <c r="B1037" s="62"/>
      <c r="C1037" s="61"/>
      <c r="D1037" s="63"/>
      <c r="E1037" s="61"/>
      <c r="F1037" s="61"/>
      <c r="G1037" s="61"/>
      <c r="H1037" s="64"/>
      <c r="I1037" s="63"/>
      <c r="J1037" s="65"/>
      <c r="K1037" s="74"/>
    </row>
    <row r="1038" spans="1:11" s="86" customFormat="1" x14ac:dyDescent="0.25">
      <c r="A1038" s="73"/>
      <c r="B1038" s="62"/>
      <c r="C1038" s="61"/>
      <c r="D1038" s="63"/>
      <c r="E1038" s="61"/>
      <c r="F1038" s="61"/>
      <c r="G1038" s="61"/>
      <c r="H1038" s="64"/>
      <c r="I1038" s="63"/>
      <c r="J1038" s="65"/>
      <c r="K1038" s="74"/>
    </row>
    <row r="1039" spans="1:11" s="86" customFormat="1" x14ac:dyDescent="0.25">
      <c r="A1039" s="73"/>
      <c r="B1039" s="62"/>
      <c r="C1039" s="61"/>
      <c r="D1039" s="63"/>
      <c r="E1039" s="61"/>
      <c r="F1039" s="61"/>
      <c r="G1039" s="61"/>
      <c r="H1039" s="64"/>
      <c r="I1039" s="63"/>
      <c r="J1039" s="65"/>
      <c r="K1039" s="74"/>
    </row>
    <row r="1040" spans="1:11" s="86" customFormat="1" x14ac:dyDescent="0.25">
      <c r="A1040" s="73"/>
      <c r="B1040" s="62"/>
      <c r="C1040" s="61"/>
      <c r="D1040" s="63"/>
      <c r="E1040" s="61"/>
      <c r="F1040" s="61"/>
      <c r="G1040" s="61"/>
      <c r="H1040" s="64"/>
      <c r="I1040" s="63"/>
      <c r="J1040" s="65"/>
      <c r="K1040" s="74"/>
    </row>
    <row r="1041" spans="1:11" s="86" customFormat="1" x14ac:dyDescent="0.25">
      <c r="A1041" s="73"/>
      <c r="B1041" s="62"/>
      <c r="C1041" s="61"/>
      <c r="D1041" s="63"/>
      <c r="E1041" s="61"/>
      <c r="F1041" s="61"/>
      <c r="G1041" s="61"/>
      <c r="H1041" s="64"/>
      <c r="I1041" s="63"/>
      <c r="J1041" s="65"/>
      <c r="K1041" s="74"/>
    </row>
    <row r="1042" spans="1:11" s="86" customFormat="1" x14ac:dyDescent="0.25">
      <c r="A1042" s="73"/>
      <c r="B1042" s="62"/>
      <c r="C1042" s="61"/>
      <c r="D1042" s="63"/>
      <c r="E1042" s="61"/>
      <c r="F1042" s="61"/>
      <c r="G1042" s="61"/>
      <c r="H1042" s="64"/>
      <c r="I1042" s="63"/>
      <c r="J1042" s="65"/>
      <c r="K1042" s="74"/>
    </row>
    <row r="1043" spans="1:11" s="86" customFormat="1" x14ac:dyDescent="0.25">
      <c r="A1043" s="73"/>
      <c r="B1043" s="62"/>
      <c r="C1043" s="61"/>
      <c r="D1043" s="63"/>
      <c r="E1043" s="61"/>
      <c r="F1043" s="61"/>
      <c r="G1043" s="61"/>
      <c r="H1043" s="64"/>
      <c r="I1043" s="63"/>
      <c r="J1043" s="65"/>
      <c r="K1043" s="74"/>
    </row>
    <row r="1044" spans="1:11" s="86" customFormat="1" x14ac:dyDescent="0.25">
      <c r="A1044" s="73"/>
      <c r="B1044" s="62"/>
      <c r="C1044" s="61"/>
      <c r="D1044" s="63"/>
      <c r="E1044" s="61"/>
      <c r="F1044" s="61"/>
      <c r="G1044" s="61"/>
      <c r="H1044" s="64"/>
      <c r="I1044" s="63"/>
      <c r="J1044" s="65"/>
      <c r="K1044" s="74"/>
    </row>
    <row r="1045" spans="1:11" s="86" customFormat="1" x14ac:dyDescent="0.25">
      <c r="A1045" s="73"/>
      <c r="B1045" s="62"/>
      <c r="C1045" s="61"/>
      <c r="D1045" s="63"/>
      <c r="E1045" s="61"/>
      <c r="F1045" s="61"/>
      <c r="G1045" s="61"/>
      <c r="H1045" s="64"/>
      <c r="I1045" s="63"/>
      <c r="J1045" s="65"/>
      <c r="K1045" s="74"/>
    </row>
    <row r="1046" spans="1:11" s="86" customFormat="1" x14ac:dyDescent="0.25">
      <c r="A1046" s="73"/>
      <c r="B1046" s="62"/>
      <c r="C1046" s="61"/>
      <c r="D1046" s="63"/>
      <c r="E1046" s="61"/>
      <c r="F1046" s="61"/>
      <c r="G1046" s="61"/>
      <c r="H1046" s="64"/>
      <c r="I1046" s="63"/>
      <c r="J1046" s="65"/>
      <c r="K1046" s="74"/>
    </row>
    <row r="1047" spans="1:11" s="86" customFormat="1" x14ac:dyDescent="0.25">
      <c r="A1047" s="73"/>
      <c r="B1047" s="62"/>
      <c r="C1047" s="61"/>
      <c r="D1047" s="63"/>
      <c r="E1047" s="61"/>
      <c r="F1047" s="61"/>
      <c r="G1047" s="61"/>
      <c r="H1047" s="64"/>
      <c r="I1047" s="63"/>
      <c r="J1047" s="65"/>
      <c r="K1047" s="74"/>
    </row>
    <row r="1048" spans="1:11" s="86" customFormat="1" x14ac:dyDescent="0.25">
      <c r="A1048" s="73"/>
      <c r="B1048" s="62"/>
      <c r="C1048" s="61"/>
      <c r="D1048" s="63"/>
      <c r="E1048" s="61"/>
      <c r="F1048" s="61"/>
      <c r="G1048" s="61"/>
      <c r="H1048" s="64"/>
      <c r="I1048" s="63"/>
      <c r="J1048" s="65"/>
      <c r="K1048" s="74"/>
    </row>
    <row r="1049" spans="1:11" s="86" customFormat="1" x14ac:dyDescent="0.25">
      <c r="A1049" s="73"/>
      <c r="B1049" s="62"/>
      <c r="C1049" s="61"/>
      <c r="D1049" s="63"/>
      <c r="E1049" s="61"/>
      <c r="F1049" s="61"/>
      <c r="G1049" s="61"/>
      <c r="H1049" s="64"/>
      <c r="I1049" s="63"/>
      <c r="J1049" s="65"/>
      <c r="K1049" s="74"/>
    </row>
    <row r="1050" spans="1:11" s="86" customFormat="1" x14ac:dyDescent="0.25">
      <c r="A1050" s="73"/>
      <c r="B1050" s="62"/>
      <c r="C1050" s="61"/>
      <c r="D1050" s="63"/>
      <c r="E1050" s="61"/>
      <c r="F1050" s="61"/>
      <c r="G1050" s="61"/>
      <c r="H1050" s="64"/>
      <c r="I1050" s="63"/>
      <c r="J1050" s="65"/>
      <c r="K1050" s="74"/>
    </row>
    <row r="1051" spans="1:11" s="86" customFormat="1" x14ac:dyDescent="0.25">
      <c r="A1051" s="73"/>
      <c r="B1051" s="62"/>
      <c r="C1051" s="61"/>
      <c r="D1051" s="63"/>
      <c r="E1051" s="61"/>
      <c r="F1051" s="61"/>
      <c r="G1051" s="61"/>
      <c r="H1051" s="64"/>
      <c r="I1051" s="63"/>
      <c r="J1051" s="65"/>
      <c r="K1051" s="74"/>
    </row>
    <row r="1052" spans="1:11" s="86" customFormat="1" x14ac:dyDescent="0.25">
      <c r="A1052" s="73"/>
      <c r="B1052" s="62"/>
      <c r="C1052" s="61"/>
      <c r="D1052" s="63"/>
      <c r="E1052" s="61"/>
      <c r="F1052" s="61"/>
      <c r="G1052" s="61"/>
      <c r="H1052" s="64"/>
      <c r="I1052" s="63"/>
      <c r="J1052" s="65"/>
      <c r="K1052" s="74"/>
    </row>
    <row r="1053" spans="1:11" s="86" customFormat="1" x14ac:dyDescent="0.25">
      <c r="A1053" s="73"/>
      <c r="B1053" s="62"/>
      <c r="C1053" s="61"/>
      <c r="D1053" s="63"/>
      <c r="E1053" s="61"/>
      <c r="F1053" s="61"/>
      <c r="G1053" s="61"/>
      <c r="H1053" s="64"/>
      <c r="I1053" s="63"/>
      <c r="J1053" s="65"/>
      <c r="K1053" s="74"/>
    </row>
    <row r="1054" spans="1:11" s="86" customFormat="1" x14ac:dyDescent="0.25">
      <c r="A1054" s="73"/>
      <c r="B1054" s="62"/>
      <c r="C1054" s="61"/>
      <c r="D1054" s="63"/>
      <c r="E1054" s="61"/>
      <c r="F1054" s="61"/>
      <c r="G1054" s="61"/>
      <c r="H1054" s="64"/>
      <c r="I1054" s="63"/>
      <c r="J1054" s="65"/>
      <c r="K1054" s="74"/>
    </row>
    <row r="1055" spans="1:11" s="86" customFormat="1" x14ac:dyDescent="0.25">
      <c r="A1055" s="73"/>
      <c r="B1055" s="62"/>
      <c r="C1055" s="61"/>
      <c r="D1055" s="63"/>
      <c r="E1055" s="61"/>
      <c r="F1055" s="61"/>
      <c r="G1055" s="61"/>
      <c r="H1055" s="64"/>
      <c r="I1055" s="63"/>
      <c r="J1055" s="65"/>
      <c r="K1055" s="74"/>
    </row>
    <row r="1056" spans="1:11" s="86" customFormat="1" x14ac:dyDescent="0.25">
      <c r="A1056" s="73"/>
      <c r="B1056" s="62"/>
      <c r="C1056" s="61"/>
      <c r="D1056" s="63"/>
      <c r="E1056" s="61"/>
      <c r="F1056" s="61"/>
      <c r="G1056" s="61"/>
      <c r="H1056" s="64"/>
      <c r="I1056" s="63"/>
      <c r="J1056" s="65"/>
      <c r="K1056" s="74"/>
    </row>
    <row r="1057" spans="1:11" s="86" customFormat="1" x14ac:dyDescent="0.25">
      <c r="A1057" s="73"/>
      <c r="B1057" s="62"/>
      <c r="C1057" s="61"/>
      <c r="D1057" s="63"/>
      <c r="E1057" s="61"/>
      <c r="F1057" s="61"/>
      <c r="G1057" s="61"/>
      <c r="H1057" s="64"/>
      <c r="I1057" s="63"/>
      <c r="J1057" s="65"/>
      <c r="K1057" s="74"/>
    </row>
    <row r="1058" spans="1:11" s="86" customFormat="1" x14ac:dyDescent="0.25">
      <c r="A1058" s="73"/>
      <c r="B1058" s="62"/>
      <c r="C1058" s="61"/>
      <c r="D1058" s="63"/>
      <c r="E1058" s="61"/>
      <c r="F1058" s="61"/>
      <c r="G1058" s="61"/>
      <c r="H1058" s="64"/>
      <c r="I1058" s="63"/>
      <c r="J1058" s="65"/>
      <c r="K1058" s="74"/>
    </row>
    <row r="1059" spans="1:11" s="86" customFormat="1" x14ac:dyDescent="0.25">
      <c r="A1059" s="73"/>
      <c r="B1059" s="62"/>
      <c r="C1059" s="61"/>
      <c r="D1059" s="63"/>
      <c r="E1059" s="61"/>
      <c r="F1059" s="61"/>
      <c r="G1059" s="61"/>
      <c r="H1059" s="64"/>
      <c r="I1059" s="63"/>
      <c r="J1059" s="65"/>
      <c r="K1059" s="74"/>
    </row>
    <row r="1060" spans="1:11" s="86" customFormat="1" x14ac:dyDescent="0.25">
      <c r="A1060" s="73"/>
      <c r="B1060" s="62"/>
      <c r="C1060" s="61"/>
      <c r="D1060" s="63"/>
      <c r="E1060" s="61"/>
      <c r="F1060" s="61"/>
      <c r="G1060" s="61"/>
      <c r="H1060" s="64"/>
      <c r="I1060" s="63"/>
      <c r="J1060" s="65"/>
      <c r="K1060" s="74"/>
    </row>
    <row r="1061" spans="1:11" s="86" customFormat="1" x14ac:dyDescent="0.25">
      <c r="A1061" s="73"/>
      <c r="B1061" s="62"/>
      <c r="C1061" s="61"/>
      <c r="D1061" s="63"/>
      <c r="E1061" s="61"/>
      <c r="F1061" s="61"/>
      <c r="G1061" s="61"/>
      <c r="H1061" s="64"/>
      <c r="I1061" s="63"/>
      <c r="J1061" s="65"/>
      <c r="K1061" s="74"/>
    </row>
    <row r="1062" spans="1:11" s="86" customFormat="1" x14ac:dyDescent="0.25">
      <c r="A1062" s="73"/>
      <c r="B1062" s="62"/>
      <c r="C1062" s="61"/>
      <c r="D1062" s="63"/>
      <c r="E1062" s="61"/>
      <c r="F1062" s="61"/>
      <c r="G1062" s="61"/>
      <c r="H1062" s="64"/>
      <c r="I1062" s="63"/>
      <c r="J1062" s="65"/>
      <c r="K1062" s="74"/>
    </row>
    <row r="1063" spans="1:11" s="86" customFormat="1" x14ac:dyDescent="0.25">
      <c r="A1063" s="73"/>
      <c r="B1063" s="62"/>
      <c r="C1063" s="61"/>
      <c r="D1063" s="63"/>
      <c r="E1063" s="61"/>
      <c r="F1063" s="61"/>
      <c r="G1063" s="61"/>
      <c r="H1063" s="64"/>
      <c r="I1063" s="63"/>
      <c r="J1063" s="65"/>
      <c r="K1063" s="74"/>
    </row>
    <row r="1064" spans="1:11" s="86" customFormat="1" x14ac:dyDescent="0.25">
      <c r="A1064" s="73"/>
      <c r="B1064" s="62"/>
      <c r="C1064" s="61"/>
      <c r="D1064" s="63"/>
      <c r="E1064" s="61"/>
      <c r="F1064" s="61"/>
      <c r="G1064" s="61"/>
      <c r="H1064" s="64"/>
      <c r="I1064" s="63"/>
      <c r="J1064" s="65"/>
      <c r="K1064" s="74"/>
    </row>
    <row r="1065" spans="1:11" s="86" customFormat="1" x14ac:dyDescent="0.25">
      <c r="A1065" s="73"/>
      <c r="B1065" s="62"/>
      <c r="C1065" s="61"/>
      <c r="D1065" s="63"/>
      <c r="E1065" s="61"/>
      <c r="F1065" s="61"/>
      <c r="G1065" s="61"/>
      <c r="H1065" s="64"/>
      <c r="I1065" s="63"/>
      <c r="J1065" s="65"/>
      <c r="K1065" s="74"/>
    </row>
    <row r="1066" spans="1:11" s="86" customFormat="1" x14ac:dyDescent="0.25">
      <c r="A1066" s="73"/>
      <c r="B1066" s="62"/>
      <c r="C1066" s="61"/>
      <c r="D1066" s="63"/>
      <c r="E1066" s="61"/>
      <c r="F1066" s="61"/>
      <c r="G1066" s="61"/>
      <c r="H1066" s="64"/>
      <c r="I1066" s="63"/>
      <c r="J1066" s="65"/>
      <c r="K1066" s="74"/>
    </row>
    <row r="1067" spans="1:11" s="86" customFormat="1" x14ac:dyDescent="0.25">
      <c r="A1067" s="73"/>
      <c r="B1067" s="62"/>
      <c r="C1067" s="61"/>
      <c r="D1067" s="63"/>
      <c r="E1067" s="61"/>
      <c r="F1067" s="61"/>
      <c r="G1067" s="61"/>
      <c r="H1067" s="64"/>
      <c r="I1067" s="63"/>
      <c r="J1067" s="65"/>
      <c r="K1067" s="74"/>
    </row>
    <row r="1068" spans="1:11" s="86" customFormat="1" x14ac:dyDescent="0.25">
      <c r="A1068" s="73"/>
      <c r="B1068" s="62"/>
      <c r="C1068" s="61"/>
      <c r="D1068" s="63"/>
      <c r="E1068" s="61"/>
      <c r="F1068" s="61"/>
      <c r="G1068" s="61"/>
      <c r="H1068" s="64"/>
      <c r="I1068" s="63"/>
      <c r="J1068" s="65"/>
      <c r="K1068" s="74"/>
    </row>
    <row r="1069" spans="1:11" s="86" customFormat="1" x14ac:dyDescent="0.25">
      <c r="A1069" s="73"/>
      <c r="B1069" s="62"/>
      <c r="C1069" s="61"/>
      <c r="D1069" s="63"/>
      <c r="E1069" s="61"/>
      <c r="F1069" s="61"/>
      <c r="G1069" s="61"/>
      <c r="H1069" s="64"/>
      <c r="I1069" s="63"/>
      <c r="J1069" s="65"/>
      <c r="K1069" s="74"/>
    </row>
    <row r="1070" spans="1:11" s="86" customFormat="1" x14ac:dyDescent="0.25">
      <c r="A1070" s="73"/>
      <c r="B1070" s="62"/>
      <c r="C1070" s="61"/>
      <c r="D1070" s="63"/>
      <c r="E1070" s="61"/>
      <c r="F1070" s="61"/>
      <c r="G1070" s="61"/>
      <c r="H1070" s="64"/>
      <c r="I1070" s="63"/>
      <c r="J1070" s="65"/>
      <c r="K1070" s="74"/>
    </row>
    <row r="1071" spans="1:11" s="86" customFormat="1" x14ac:dyDescent="0.25">
      <c r="A1071" s="73"/>
      <c r="B1071" s="62"/>
      <c r="C1071" s="61"/>
      <c r="D1071" s="63"/>
      <c r="E1071" s="61"/>
      <c r="F1071" s="61"/>
      <c r="G1071" s="61"/>
      <c r="H1071" s="64"/>
      <c r="I1071" s="63"/>
      <c r="J1071" s="65"/>
      <c r="K1071" s="74"/>
    </row>
    <row r="1072" spans="1:11" s="86" customFormat="1" x14ac:dyDescent="0.25">
      <c r="A1072" s="73"/>
      <c r="B1072" s="62"/>
      <c r="C1072" s="61"/>
      <c r="D1072" s="63"/>
      <c r="E1072" s="61"/>
      <c r="F1072" s="61"/>
      <c r="G1072" s="61"/>
      <c r="H1072" s="64"/>
      <c r="I1072" s="63"/>
      <c r="J1072" s="65"/>
      <c r="K1072" s="74"/>
    </row>
    <row r="1073" spans="1:11" s="86" customFormat="1" x14ac:dyDescent="0.25">
      <c r="A1073" s="73"/>
      <c r="B1073" s="62"/>
      <c r="C1073" s="61"/>
      <c r="D1073" s="63"/>
      <c r="E1073" s="61"/>
      <c r="F1073" s="61"/>
      <c r="G1073" s="61"/>
      <c r="H1073" s="64"/>
      <c r="I1073" s="63"/>
      <c r="J1073" s="65"/>
      <c r="K1073" s="74"/>
    </row>
    <row r="1074" spans="1:11" s="86" customFormat="1" x14ac:dyDescent="0.25">
      <c r="A1074" s="73"/>
      <c r="B1074" s="62"/>
      <c r="C1074" s="61"/>
      <c r="D1074" s="63"/>
      <c r="E1074" s="61"/>
      <c r="F1074" s="61"/>
      <c r="G1074" s="61"/>
      <c r="H1074" s="64"/>
      <c r="I1074" s="63"/>
      <c r="J1074" s="65"/>
      <c r="K1074" s="74"/>
    </row>
    <row r="1075" spans="1:11" s="86" customFormat="1" x14ac:dyDescent="0.25">
      <c r="A1075" s="73"/>
      <c r="B1075" s="62"/>
      <c r="C1075" s="61"/>
      <c r="D1075" s="63"/>
      <c r="E1075" s="61"/>
      <c r="F1075" s="61"/>
      <c r="G1075" s="61"/>
      <c r="H1075" s="64"/>
      <c r="I1075" s="63"/>
      <c r="J1075" s="65"/>
      <c r="K1075" s="74"/>
    </row>
    <row r="1076" spans="1:11" s="86" customFormat="1" x14ac:dyDescent="0.25">
      <c r="A1076" s="73"/>
      <c r="B1076" s="62"/>
      <c r="C1076" s="61"/>
      <c r="D1076" s="63"/>
      <c r="E1076" s="61"/>
      <c r="F1076" s="61"/>
      <c r="G1076" s="61"/>
      <c r="H1076" s="64"/>
      <c r="I1076" s="63"/>
      <c r="J1076" s="65"/>
      <c r="K1076" s="74"/>
    </row>
    <row r="1077" spans="1:11" s="86" customFormat="1" x14ac:dyDescent="0.25">
      <c r="A1077" s="73"/>
      <c r="B1077" s="62"/>
      <c r="C1077" s="61"/>
      <c r="D1077" s="63"/>
      <c r="E1077" s="61"/>
      <c r="F1077" s="61"/>
      <c r="G1077" s="61"/>
      <c r="H1077" s="64"/>
      <c r="I1077" s="63"/>
      <c r="J1077" s="65"/>
      <c r="K1077" s="74"/>
    </row>
    <row r="1078" spans="1:11" s="86" customFormat="1" x14ac:dyDescent="0.25">
      <c r="A1078" s="73"/>
      <c r="B1078" s="62"/>
      <c r="C1078" s="61"/>
      <c r="D1078" s="63"/>
      <c r="E1078" s="61"/>
      <c r="F1078" s="61"/>
      <c r="G1078" s="61"/>
      <c r="H1078" s="64"/>
      <c r="I1078" s="63"/>
      <c r="J1078" s="65"/>
      <c r="K1078" s="74"/>
    </row>
    <row r="1079" spans="1:11" s="86" customFormat="1" x14ac:dyDescent="0.25">
      <c r="A1079" s="73"/>
      <c r="B1079" s="62"/>
      <c r="C1079" s="61"/>
      <c r="D1079" s="63"/>
      <c r="E1079" s="61"/>
      <c r="F1079" s="61"/>
      <c r="G1079" s="61"/>
      <c r="H1079" s="64"/>
      <c r="I1079" s="63"/>
      <c r="J1079" s="65"/>
      <c r="K1079" s="74"/>
    </row>
    <row r="1080" spans="1:11" s="86" customFormat="1" x14ac:dyDescent="0.25">
      <c r="A1080" s="73"/>
      <c r="B1080" s="62"/>
      <c r="C1080" s="61"/>
      <c r="D1080" s="63"/>
      <c r="E1080" s="61"/>
      <c r="F1080" s="61"/>
      <c r="G1080" s="61"/>
      <c r="H1080" s="64"/>
      <c r="I1080" s="63"/>
      <c r="J1080" s="65"/>
      <c r="K1080" s="74"/>
    </row>
    <row r="1081" spans="1:11" s="86" customFormat="1" x14ac:dyDescent="0.25">
      <c r="A1081" s="73"/>
      <c r="B1081" s="62"/>
      <c r="C1081" s="61"/>
      <c r="D1081" s="63"/>
      <c r="E1081" s="61"/>
      <c r="F1081" s="61"/>
      <c r="G1081" s="61"/>
      <c r="H1081" s="64"/>
      <c r="I1081" s="63"/>
      <c r="J1081" s="65"/>
      <c r="K1081" s="74"/>
    </row>
    <row r="1082" spans="1:11" s="86" customFormat="1" x14ac:dyDescent="0.25">
      <c r="A1082" s="73"/>
      <c r="B1082" s="62"/>
      <c r="C1082" s="61"/>
      <c r="D1082" s="63"/>
      <c r="E1082" s="61"/>
      <c r="F1082" s="61"/>
      <c r="G1082" s="61"/>
      <c r="H1082" s="64"/>
      <c r="I1082" s="63"/>
      <c r="J1082" s="65"/>
      <c r="K1082" s="74"/>
    </row>
    <row r="1083" spans="1:11" s="86" customFormat="1" x14ac:dyDescent="0.25">
      <c r="A1083" s="73"/>
      <c r="B1083" s="62"/>
      <c r="C1083" s="61"/>
      <c r="D1083" s="63"/>
      <c r="E1083" s="61"/>
      <c r="F1083" s="61"/>
      <c r="G1083" s="61"/>
      <c r="H1083" s="64"/>
      <c r="I1083" s="63"/>
      <c r="J1083" s="65"/>
      <c r="K1083" s="74"/>
    </row>
    <row r="1084" spans="1:11" s="86" customFormat="1" x14ac:dyDescent="0.25">
      <c r="A1084" s="73"/>
      <c r="B1084" s="62"/>
      <c r="C1084" s="61"/>
      <c r="D1084" s="63"/>
      <c r="E1084" s="61"/>
      <c r="F1084" s="61"/>
      <c r="G1084" s="61"/>
      <c r="H1084" s="64"/>
      <c r="I1084" s="63"/>
      <c r="J1084" s="65"/>
      <c r="K1084" s="74"/>
    </row>
    <row r="1085" spans="1:11" s="86" customFormat="1" x14ac:dyDescent="0.25">
      <c r="A1085" s="73"/>
      <c r="B1085" s="62"/>
      <c r="C1085" s="61"/>
      <c r="D1085" s="63"/>
      <c r="E1085" s="61"/>
      <c r="F1085" s="61"/>
      <c r="G1085" s="61"/>
      <c r="H1085" s="64"/>
      <c r="I1085" s="63"/>
      <c r="J1085" s="65"/>
      <c r="K1085" s="74"/>
    </row>
    <row r="1086" spans="1:11" s="86" customFormat="1" x14ac:dyDescent="0.25">
      <c r="A1086" s="73"/>
      <c r="B1086" s="62"/>
      <c r="C1086" s="61"/>
      <c r="D1086" s="63"/>
      <c r="E1086" s="61"/>
      <c r="F1086" s="61"/>
      <c r="G1086" s="61"/>
      <c r="H1086" s="64"/>
      <c r="I1086" s="63"/>
      <c r="J1086" s="65"/>
      <c r="K1086" s="74"/>
    </row>
    <row r="1087" spans="1:11" s="86" customFormat="1" x14ac:dyDescent="0.25">
      <c r="A1087" s="73"/>
      <c r="B1087" s="62"/>
      <c r="C1087" s="61"/>
      <c r="D1087" s="63"/>
      <c r="E1087" s="61"/>
      <c r="F1087" s="61"/>
      <c r="G1087" s="61"/>
      <c r="H1087" s="64"/>
      <c r="I1087" s="63"/>
      <c r="J1087" s="65"/>
      <c r="K1087" s="74"/>
    </row>
    <row r="1088" spans="1:11" s="86" customFormat="1" x14ac:dyDescent="0.25">
      <c r="A1088" s="73"/>
      <c r="B1088" s="62"/>
      <c r="C1088" s="61"/>
      <c r="D1088" s="63"/>
      <c r="E1088" s="61"/>
      <c r="F1088" s="61"/>
      <c r="G1088" s="61"/>
      <c r="H1088" s="64"/>
      <c r="I1088" s="63"/>
      <c r="J1088" s="65"/>
      <c r="K1088" s="74"/>
    </row>
    <row r="1089" spans="1:11" s="86" customFormat="1" x14ac:dyDescent="0.25">
      <c r="A1089" s="73"/>
      <c r="B1089" s="62"/>
      <c r="C1089" s="61"/>
      <c r="D1089" s="63"/>
      <c r="E1089" s="61"/>
      <c r="F1089" s="61"/>
      <c r="G1089" s="61"/>
      <c r="H1089" s="64"/>
      <c r="I1089" s="63"/>
      <c r="J1089" s="65"/>
      <c r="K1089" s="74"/>
    </row>
    <row r="1090" spans="1:11" s="86" customFormat="1" x14ac:dyDescent="0.25">
      <c r="A1090" s="73"/>
      <c r="B1090" s="62"/>
      <c r="C1090" s="61"/>
      <c r="D1090" s="63"/>
      <c r="E1090" s="61"/>
      <c r="F1090" s="61"/>
      <c r="G1090" s="61"/>
      <c r="H1090" s="64"/>
      <c r="I1090" s="63"/>
      <c r="J1090" s="65"/>
      <c r="K1090" s="74"/>
    </row>
    <row r="1091" spans="1:11" s="86" customFormat="1" x14ac:dyDescent="0.25">
      <c r="A1091" s="73"/>
      <c r="B1091" s="62"/>
      <c r="C1091" s="61"/>
      <c r="D1091" s="63"/>
      <c r="E1091" s="61"/>
      <c r="F1091" s="61"/>
      <c r="G1091" s="61"/>
      <c r="H1091" s="64"/>
      <c r="I1091" s="63"/>
      <c r="J1091" s="65"/>
      <c r="K1091" s="74"/>
    </row>
    <row r="1092" spans="1:11" s="86" customFormat="1" x14ac:dyDescent="0.25">
      <c r="A1092" s="73"/>
      <c r="B1092" s="62"/>
      <c r="C1092" s="61"/>
      <c r="D1092" s="63"/>
      <c r="E1092" s="61"/>
      <c r="F1092" s="61"/>
      <c r="G1092" s="61"/>
      <c r="H1092" s="64"/>
      <c r="I1092" s="63"/>
      <c r="J1092" s="65"/>
      <c r="K1092" s="74"/>
    </row>
    <row r="1093" spans="1:11" s="86" customFormat="1" x14ac:dyDescent="0.25">
      <c r="A1093" s="73"/>
      <c r="B1093" s="62"/>
      <c r="C1093" s="61"/>
      <c r="D1093" s="63"/>
      <c r="E1093" s="61"/>
      <c r="F1093" s="61"/>
      <c r="G1093" s="61"/>
      <c r="H1093" s="64"/>
      <c r="I1093" s="63"/>
      <c r="J1093" s="65"/>
      <c r="K1093" s="74"/>
    </row>
    <row r="1094" spans="1:11" s="86" customFormat="1" x14ac:dyDescent="0.25">
      <c r="A1094" s="73"/>
      <c r="B1094" s="62"/>
      <c r="C1094" s="61"/>
      <c r="D1094" s="63"/>
      <c r="E1094" s="61"/>
      <c r="F1094" s="61"/>
      <c r="G1094" s="61"/>
      <c r="H1094" s="64"/>
      <c r="I1094" s="63"/>
      <c r="J1094" s="65"/>
      <c r="K1094" s="74"/>
    </row>
    <row r="1095" spans="1:11" s="86" customFormat="1" x14ac:dyDescent="0.25">
      <c r="A1095" s="73"/>
      <c r="B1095" s="62"/>
      <c r="C1095" s="61"/>
      <c r="D1095" s="63"/>
      <c r="E1095" s="61"/>
      <c r="F1095" s="61"/>
      <c r="G1095" s="61"/>
      <c r="H1095" s="64"/>
      <c r="I1095" s="63"/>
      <c r="J1095" s="65"/>
      <c r="K1095" s="74"/>
    </row>
    <row r="1096" spans="1:11" s="86" customFormat="1" x14ac:dyDescent="0.25">
      <c r="A1096" s="73"/>
      <c r="B1096" s="62"/>
      <c r="C1096" s="61"/>
      <c r="D1096" s="63"/>
      <c r="E1096" s="61"/>
      <c r="F1096" s="61"/>
      <c r="G1096" s="61"/>
      <c r="H1096" s="64"/>
      <c r="I1096" s="63"/>
      <c r="J1096" s="65"/>
      <c r="K1096" s="74"/>
    </row>
    <row r="1097" spans="1:11" s="86" customFormat="1" x14ac:dyDescent="0.25">
      <c r="A1097" s="73"/>
      <c r="B1097" s="62"/>
      <c r="C1097" s="61"/>
      <c r="D1097" s="63"/>
      <c r="E1097" s="61"/>
      <c r="F1097" s="61"/>
      <c r="G1097" s="61"/>
      <c r="H1097" s="64"/>
      <c r="I1097" s="63"/>
      <c r="J1097" s="65"/>
      <c r="K1097" s="74"/>
    </row>
    <row r="1098" spans="1:11" s="86" customFormat="1" x14ac:dyDescent="0.25">
      <c r="A1098" s="73"/>
      <c r="B1098" s="62"/>
      <c r="C1098" s="61"/>
      <c r="D1098" s="63"/>
      <c r="E1098" s="61"/>
      <c r="F1098" s="61"/>
      <c r="G1098" s="61"/>
      <c r="H1098" s="64"/>
      <c r="I1098" s="63"/>
      <c r="J1098" s="65"/>
      <c r="K1098" s="74"/>
    </row>
    <row r="1099" spans="1:11" s="86" customFormat="1" x14ac:dyDescent="0.25">
      <c r="A1099" s="73"/>
      <c r="B1099" s="62"/>
      <c r="C1099" s="61"/>
      <c r="D1099" s="63"/>
      <c r="E1099" s="61"/>
      <c r="F1099" s="61"/>
      <c r="G1099" s="61"/>
      <c r="H1099" s="64"/>
      <c r="I1099" s="63"/>
      <c r="J1099" s="65"/>
      <c r="K1099" s="74"/>
    </row>
    <row r="1100" spans="1:11" s="86" customFormat="1" x14ac:dyDescent="0.25">
      <c r="A1100" s="73"/>
      <c r="B1100" s="62"/>
      <c r="C1100" s="61"/>
      <c r="D1100" s="63"/>
      <c r="E1100" s="61"/>
      <c r="F1100" s="61"/>
      <c r="G1100" s="61"/>
      <c r="H1100" s="64"/>
      <c r="I1100" s="63"/>
      <c r="J1100" s="65"/>
      <c r="K1100" s="74"/>
    </row>
    <row r="1101" spans="1:11" s="86" customFormat="1" x14ac:dyDescent="0.25">
      <c r="A1101" s="73"/>
      <c r="B1101" s="62"/>
      <c r="C1101" s="61"/>
      <c r="D1101" s="63"/>
      <c r="E1101" s="61"/>
      <c r="F1101" s="61"/>
      <c r="G1101" s="61"/>
      <c r="H1101" s="64"/>
      <c r="I1101" s="63"/>
      <c r="J1101" s="65"/>
      <c r="K1101" s="74"/>
    </row>
    <row r="1102" spans="1:11" s="86" customFormat="1" x14ac:dyDescent="0.25">
      <c r="A1102" s="73"/>
      <c r="B1102" s="62"/>
      <c r="C1102" s="61"/>
      <c r="D1102" s="63"/>
      <c r="E1102" s="61"/>
      <c r="F1102" s="61"/>
      <c r="G1102" s="61"/>
      <c r="H1102" s="64"/>
      <c r="I1102" s="63"/>
      <c r="J1102" s="65"/>
      <c r="K1102" s="74"/>
    </row>
    <row r="1103" spans="1:11" s="86" customFormat="1" x14ac:dyDescent="0.25">
      <c r="A1103" s="73"/>
      <c r="B1103" s="62"/>
      <c r="C1103" s="61"/>
      <c r="D1103" s="63"/>
      <c r="E1103" s="61"/>
      <c r="F1103" s="61"/>
      <c r="G1103" s="61"/>
      <c r="H1103" s="64"/>
      <c r="I1103" s="63"/>
      <c r="J1103" s="65"/>
      <c r="K1103" s="74"/>
    </row>
    <row r="1104" spans="1:11" s="86" customFormat="1" x14ac:dyDescent="0.25">
      <c r="A1104" s="73"/>
      <c r="B1104" s="62"/>
      <c r="C1104" s="61"/>
      <c r="D1104" s="63"/>
      <c r="E1104" s="61"/>
      <c r="F1104" s="61"/>
      <c r="G1104" s="61"/>
      <c r="H1104" s="64"/>
      <c r="I1104" s="63"/>
      <c r="J1104" s="65"/>
      <c r="K1104" s="74"/>
    </row>
    <row r="1105" spans="1:11" s="86" customFormat="1" x14ac:dyDescent="0.25">
      <c r="A1105" s="73"/>
      <c r="B1105" s="62"/>
      <c r="C1105" s="61"/>
      <c r="D1105" s="63"/>
      <c r="E1105" s="61"/>
      <c r="F1105" s="61"/>
      <c r="G1105" s="61"/>
      <c r="H1105" s="64"/>
      <c r="I1105" s="63"/>
      <c r="J1105" s="65"/>
      <c r="K1105" s="74"/>
    </row>
    <row r="1106" spans="1:11" s="86" customFormat="1" x14ac:dyDescent="0.25">
      <c r="A1106" s="73"/>
      <c r="B1106" s="62"/>
      <c r="C1106" s="61"/>
      <c r="D1106" s="63"/>
      <c r="E1106" s="61"/>
      <c r="F1106" s="61"/>
      <c r="G1106" s="61"/>
      <c r="H1106" s="64"/>
      <c r="I1106" s="63"/>
      <c r="J1106" s="65"/>
      <c r="K1106" s="74"/>
    </row>
    <row r="1107" spans="1:11" s="86" customFormat="1" x14ac:dyDescent="0.25">
      <c r="A1107" s="73"/>
      <c r="B1107" s="62"/>
      <c r="C1107" s="61"/>
      <c r="D1107" s="63"/>
      <c r="E1107" s="61"/>
      <c r="F1107" s="61"/>
      <c r="G1107" s="61"/>
      <c r="H1107" s="64"/>
      <c r="I1107" s="63"/>
      <c r="J1107" s="65"/>
      <c r="K1107" s="74"/>
    </row>
    <row r="1108" spans="1:11" s="86" customFormat="1" x14ac:dyDescent="0.25">
      <c r="A1108" s="73"/>
      <c r="B1108" s="62"/>
      <c r="C1108" s="61"/>
      <c r="D1108" s="63"/>
      <c r="E1108" s="61"/>
      <c r="F1108" s="61"/>
      <c r="G1108" s="61"/>
      <c r="H1108" s="64"/>
      <c r="I1108" s="63"/>
      <c r="J1108" s="65"/>
      <c r="K1108" s="74"/>
    </row>
    <row r="1109" spans="1:11" s="86" customFormat="1" x14ac:dyDescent="0.25">
      <c r="A1109" s="73"/>
      <c r="B1109" s="62"/>
      <c r="C1109" s="61"/>
      <c r="D1109" s="63"/>
      <c r="E1109" s="61"/>
      <c r="F1109" s="61"/>
      <c r="G1109" s="61"/>
      <c r="H1109" s="64"/>
      <c r="I1109" s="63"/>
      <c r="J1109" s="65"/>
      <c r="K1109" s="74"/>
    </row>
    <row r="1110" spans="1:11" s="86" customFormat="1" x14ac:dyDescent="0.25">
      <c r="A1110" s="73"/>
      <c r="B1110" s="62"/>
      <c r="C1110" s="61"/>
      <c r="D1110" s="63"/>
      <c r="E1110" s="61"/>
      <c r="F1110" s="61"/>
      <c r="G1110" s="61"/>
      <c r="H1110" s="64"/>
      <c r="I1110" s="63"/>
      <c r="J1110" s="65"/>
      <c r="K1110" s="74"/>
    </row>
    <row r="1111" spans="1:11" s="86" customFormat="1" x14ac:dyDescent="0.25">
      <c r="A1111" s="73"/>
      <c r="B1111" s="62"/>
      <c r="C1111" s="61"/>
      <c r="D1111" s="63"/>
      <c r="E1111" s="61"/>
      <c r="F1111" s="61"/>
      <c r="G1111" s="61"/>
      <c r="H1111" s="64"/>
      <c r="I1111" s="63"/>
      <c r="J1111" s="65"/>
      <c r="K1111" s="74"/>
    </row>
    <row r="1112" spans="1:11" s="86" customFormat="1" x14ac:dyDescent="0.25">
      <c r="A1112" s="73"/>
      <c r="B1112" s="62"/>
      <c r="C1112" s="61"/>
      <c r="D1112" s="63"/>
      <c r="E1112" s="61"/>
      <c r="F1112" s="61"/>
      <c r="G1112" s="61"/>
      <c r="H1112" s="64"/>
      <c r="I1112" s="63"/>
      <c r="J1112" s="65"/>
      <c r="K1112" s="74"/>
    </row>
    <row r="1113" spans="1:11" s="86" customFormat="1" x14ac:dyDescent="0.25">
      <c r="A1113" s="73"/>
      <c r="B1113" s="62"/>
      <c r="C1113" s="61"/>
      <c r="D1113" s="63"/>
      <c r="E1113" s="61"/>
      <c r="F1113" s="61"/>
      <c r="G1113" s="61"/>
      <c r="H1113" s="64"/>
      <c r="I1113" s="63"/>
      <c r="J1113" s="65"/>
      <c r="K1113" s="74"/>
    </row>
    <row r="1114" spans="1:11" s="86" customFormat="1" x14ac:dyDescent="0.25">
      <c r="A1114" s="73"/>
      <c r="B1114" s="62"/>
      <c r="C1114" s="61"/>
      <c r="D1114" s="63"/>
      <c r="E1114" s="61"/>
      <c r="F1114" s="61"/>
      <c r="G1114" s="61"/>
      <c r="H1114" s="64"/>
      <c r="I1114" s="63"/>
      <c r="J1114" s="65"/>
      <c r="K1114" s="74"/>
    </row>
    <row r="1115" spans="1:11" s="86" customFormat="1" x14ac:dyDescent="0.25">
      <c r="A1115" s="73"/>
      <c r="B1115" s="62"/>
      <c r="C1115" s="61"/>
      <c r="D1115" s="63"/>
      <c r="E1115" s="61"/>
      <c r="F1115" s="61"/>
      <c r="G1115" s="61"/>
      <c r="H1115" s="64"/>
      <c r="I1115" s="63"/>
      <c r="J1115" s="65"/>
      <c r="K1115" s="74"/>
    </row>
    <row r="1116" spans="1:11" s="86" customFormat="1" x14ac:dyDescent="0.25">
      <c r="A1116" s="73"/>
      <c r="B1116" s="62"/>
      <c r="C1116" s="61"/>
      <c r="D1116" s="63"/>
      <c r="E1116" s="61"/>
      <c r="F1116" s="61"/>
      <c r="G1116" s="61"/>
      <c r="H1116" s="64"/>
      <c r="I1116" s="63"/>
      <c r="J1116" s="65"/>
      <c r="K1116" s="74"/>
    </row>
    <row r="1117" spans="1:11" s="86" customFormat="1" x14ac:dyDescent="0.25">
      <c r="A1117" s="73"/>
      <c r="B1117" s="62"/>
      <c r="C1117" s="61"/>
      <c r="D1117" s="63"/>
      <c r="E1117" s="61"/>
      <c r="F1117" s="61"/>
      <c r="G1117" s="61"/>
      <c r="H1117" s="64"/>
      <c r="I1117" s="63"/>
      <c r="J1117" s="65"/>
      <c r="K1117" s="74"/>
    </row>
    <row r="1118" spans="1:11" s="86" customFormat="1" x14ac:dyDescent="0.25">
      <c r="A1118" s="73"/>
      <c r="B1118" s="62"/>
      <c r="C1118" s="61"/>
      <c r="D1118" s="63"/>
      <c r="E1118" s="61"/>
      <c r="F1118" s="61"/>
      <c r="G1118" s="61"/>
      <c r="H1118" s="64"/>
      <c r="I1118" s="63"/>
      <c r="J1118" s="65"/>
      <c r="K1118" s="74"/>
    </row>
    <row r="1119" spans="1:11" s="86" customFormat="1" x14ac:dyDescent="0.25">
      <c r="A1119" s="73"/>
      <c r="B1119" s="62"/>
      <c r="C1119" s="61"/>
      <c r="D1119" s="63"/>
      <c r="E1119" s="61"/>
      <c r="F1119" s="61"/>
      <c r="G1119" s="61"/>
      <c r="H1119" s="64"/>
      <c r="I1119" s="63"/>
      <c r="J1119" s="65"/>
      <c r="K1119" s="74"/>
    </row>
    <row r="1120" spans="1:11" s="86" customFormat="1" x14ac:dyDescent="0.25">
      <c r="A1120" s="73"/>
      <c r="B1120" s="62"/>
      <c r="C1120" s="61"/>
      <c r="D1120" s="63"/>
      <c r="E1120" s="61"/>
      <c r="F1120" s="61"/>
      <c r="G1120" s="61"/>
      <c r="H1120" s="64"/>
      <c r="I1120" s="63"/>
      <c r="J1120" s="65"/>
      <c r="K1120" s="74"/>
    </row>
    <row r="1121" spans="1:11" s="86" customFormat="1" x14ac:dyDescent="0.25">
      <c r="A1121" s="73"/>
      <c r="B1121" s="62"/>
      <c r="C1121" s="61"/>
      <c r="D1121" s="63"/>
      <c r="E1121" s="61"/>
      <c r="F1121" s="61"/>
      <c r="G1121" s="61"/>
      <c r="H1121" s="64"/>
      <c r="I1121" s="63"/>
      <c r="J1121" s="65"/>
      <c r="K1121" s="74"/>
    </row>
    <row r="1122" spans="1:11" s="86" customFormat="1" x14ac:dyDescent="0.25">
      <c r="A1122" s="73"/>
      <c r="B1122" s="62"/>
      <c r="C1122" s="61"/>
      <c r="D1122" s="63"/>
      <c r="E1122" s="61"/>
      <c r="F1122" s="61"/>
      <c r="G1122" s="61"/>
      <c r="H1122" s="64"/>
      <c r="I1122" s="63"/>
      <c r="J1122" s="65"/>
      <c r="K1122" s="74"/>
    </row>
    <row r="1123" spans="1:11" s="86" customFormat="1" x14ac:dyDescent="0.25">
      <c r="A1123" s="73"/>
      <c r="B1123" s="62"/>
      <c r="C1123" s="61"/>
      <c r="D1123" s="63"/>
      <c r="E1123" s="61"/>
      <c r="F1123" s="61"/>
      <c r="G1123" s="61"/>
      <c r="H1123" s="64"/>
      <c r="I1123" s="63"/>
      <c r="J1123" s="65"/>
      <c r="K1123" s="74"/>
    </row>
    <row r="1124" spans="1:11" s="86" customFormat="1" x14ac:dyDescent="0.25">
      <c r="A1124" s="73"/>
      <c r="B1124" s="62"/>
      <c r="C1124" s="61"/>
      <c r="D1124" s="63"/>
      <c r="E1124" s="61"/>
      <c r="F1124" s="61"/>
      <c r="G1124" s="61"/>
      <c r="H1124" s="64"/>
      <c r="I1124" s="63"/>
      <c r="J1124" s="65"/>
      <c r="K1124" s="74"/>
    </row>
    <row r="1125" spans="1:11" s="86" customFormat="1" x14ac:dyDescent="0.25">
      <c r="A1125" s="73"/>
      <c r="B1125" s="62"/>
      <c r="C1125" s="61"/>
      <c r="D1125" s="63"/>
      <c r="E1125" s="61"/>
      <c r="F1125" s="61"/>
      <c r="G1125" s="61"/>
      <c r="H1125" s="64"/>
      <c r="I1125" s="63"/>
      <c r="J1125" s="65"/>
      <c r="K1125" s="74"/>
    </row>
    <row r="1126" spans="1:11" s="86" customFormat="1" x14ac:dyDescent="0.25">
      <c r="A1126" s="73"/>
      <c r="B1126" s="62"/>
      <c r="C1126" s="61"/>
      <c r="D1126" s="63"/>
      <c r="E1126" s="61"/>
      <c r="F1126" s="61"/>
      <c r="G1126" s="61"/>
      <c r="H1126" s="64"/>
      <c r="I1126" s="63"/>
      <c r="J1126" s="65"/>
      <c r="K1126" s="74"/>
    </row>
    <row r="1127" spans="1:11" s="86" customFormat="1" x14ac:dyDescent="0.25">
      <c r="A1127" s="73"/>
      <c r="B1127" s="62"/>
      <c r="C1127" s="61"/>
      <c r="D1127" s="63"/>
      <c r="E1127" s="61"/>
      <c r="F1127" s="61"/>
      <c r="G1127" s="61"/>
      <c r="H1127" s="64"/>
      <c r="I1127" s="63"/>
      <c r="J1127" s="65"/>
      <c r="K1127" s="74"/>
    </row>
    <row r="1128" spans="1:11" s="86" customFormat="1" x14ac:dyDescent="0.25">
      <c r="A1128" s="73"/>
      <c r="B1128" s="62"/>
      <c r="C1128" s="61"/>
      <c r="D1128" s="63"/>
      <c r="E1128" s="61"/>
      <c r="F1128" s="61"/>
      <c r="G1128" s="61"/>
      <c r="H1128" s="64"/>
      <c r="I1128" s="63"/>
      <c r="J1128" s="65"/>
      <c r="K1128" s="74"/>
    </row>
    <row r="1129" spans="1:11" s="86" customFormat="1" x14ac:dyDescent="0.25">
      <c r="A1129" s="73"/>
      <c r="B1129" s="62"/>
      <c r="C1129" s="61"/>
      <c r="D1129" s="63"/>
      <c r="E1129" s="61"/>
      <c r="F1129" s="61"/>
      <c r="G1129" s="61"/>
      <c r="H1129" s="64"/>
      <c r="I1129" s="63"/>
      <c r="J1129" s="65"/>
      <c r="K1129" s="74"/>
    </row>
    <row r="1130" spans="1:11" s="86" customFormat="1" x14ac:dyDescent="0.25">
      <c r="A1130" s="73"/>
      <c r="B1130" s="62"/>
      <c r="C1130" s="61"/>
      <c r="D1130" s="63"/>
      <c r="E1130" s="61"/>
      <c r="F1130" s="61"/>
      <c r="G1130" s="61"/>
      <c r="H1130" s="64"/>
      <c r="I1130" s="63"/>
      <c r="J1130" s="65"/>
      <c r="K1130" s="74"/>
    </row>
    <row r="1131" spans="1:11" s="86" customFormat="1" x14ac:dyDescent="0.25">
      <c r="A1131" s="73"/>
      <c r="B1131" s="62"/>
      <c r="C1131" s="61"/>
      <c r="D1131" s="63"/>
      <c r="E1131" s="61"/>
      <c r="F1131" s="61"/>
      <c r="G1131" s="61"/>
      <c r="H1131" s="64"/>
      <c r="I1131" s="63"/>
      <c r="J1131" s="65"/>
      <c r="K1131" s="74"/>
    </row>
    <row r="1132" spans="1:11" s="86" customFormat="1" x14ac:dyDescent="0.25">
      <c r="A1132" s="73"/>
      <c r="B1132" s="62"/>
      <c r="C1132" s="61"/>
      <c r="D1132" s="63"/>
      <c r="E1132" s="61"/>
      <c r="F1132" s="61"/>
      <c r="G1132" s="61"/>
      <c r="H1132" s="64"/>
      <c r="I1132" s="63"/>
      <c r="J1132" s="65"/>
      <c r="K1132" s="74"/>
    </row>
    <row r="1133" spans="1:11" s="86" customFormat="1" x14ac:dyDescent="0.25">
      <c r="A1133" s="73"/>
      <c r="B1133" s="62"/>
      <c r="C1133" s="61"/>
      <c r="D1133" s="63"/>
      <c r="E1133" s="61"/>
      <c r="F1133" s="61"/>
      <c r="G1133" s="61"/>
      <c r="H1133" s="64"/>
      <c r="I1133" s="63"/>
      <c r="J1133" s="65"/>
      <c r="K1133" s="74"/>
    </row>
    <row r="1134" spans="1:11" s="86" customFormat="1" x14ac:dyDescent="0.25">
      <c r="A1134" s="73"/>
      <c r="B1134" s="62"/>
      <c r="C1134" s="61"/>
      <c r="D1134" s="63"/>
      <c r="E1134" s="61"/>
      <c r="F1134" s="61"/>
      <c r="G1134" s="61"/>
      <c r="H1134" s="64"/>
      <c r="I1134" s="63"/>
      <c r="J1134" s="65"/>
      <c r="K1134" s="74"/>
    </row>
    <row r="1135" spans="1:11" s="86" customFormat="1" x14ac:dyDescent="0.25">
      <c r="A1135" s="73"/>
      <c r="B1135" s="62"/>
      <c r="C1135" s="61"/>
      <c r="D1135" s="63"/>
      <c r="E1135" s="61"/>
      <c r="F1135" s="61"/>
      <c r="G1135" s="61"/>
      <c r="H1135" s="64"/>
      <c r="I1135" s="63"/>
      <c r="J1135" s="65"/>
      <c r="K1135" s="74"/>
    </row>
    <row r="1136" spans="1:11" s="86" customFormat="1" x14ac:dyDescent="0.25">
      <c r="A1136" s="73"/>
      <c r="B1136" s="62"/>
      <c r="C1136" s="61"/>
      <c r="D1136" s="63"/>
      <c r="E1136" s="61"/>
      <c r="F1136" s="61"/>
      <c r="G1136" s="61"/>
      <c r="H1136" s="64"/>
      <c r="I1136" s="63"/>
      <c r="J1136" s="65"/>
      <c r="K1136" s="74"/>
    </row>
    <row r="1137" spans="1:11" s="86" customFormat="1" x14ac:dyDescent="0.25">
      <c r="A1137" s="73"/>
      <c r="B1137" s="62"/>
      <c r="C1137" s="61"/>
      <c r="D1137" s="63"/>
      <c r="E1137" s="61"/>
      <c r="F1137" s="61"/>
      <c r="G1137" s="61"/>
      <c r="H1137" s="64"/>
      <c r="I1137" s="63"/>
      <c r="J1137" s="65"/>
      <c r="K1137" s="74"/>
    </row>
    <row r="1138" spans="1:11" s="86" customFormat="1" x14ac:dyDescent="0.25">
      <c r="A1138" s="73"/>
      <c r="B1138" s="62"/>
      <c r="C1138" s="61"/>
      <c r="D1138" s="63"/>
      <c r="E1138" s="61"/>
      <c r="F1138" s="61"/>
      <c r="G1138" s="61"/>
      <c r="H1138" s="64"/>
      <c r="I1138" s="63"/>
      <c r="J1138" s="65"/>
      <c r="K1138" s="74"/>
    </row>
    <row r="1139" spans="1:11" s="86" customFormat="1" x14ac:dyDescent="0.25">
      <c r="A1139" s="73"/>
      <c r="B1139" s="62"/>
      <c r="C1139" s="61"/>
      <c r="D1139" s="63"/>
      <c r="E1139" s="61"/>
      <c r="F1139" s="61"/>
      <c r="G1139" s="61"/>
      <c r="H1139" s="64"/>
      <c r="I1139" s="63"/>
      <c r="J1139" s="65"/>
      <c r="K1139" s="74"/>
    </row>
    <row r="1140" spans="1:11" s="86" customFormat="1" x14ac:dyDescent="0.25">
      <c r="A1140" s="73"/>
      <c r="B1140" s="62"/>
      <c r="C1140" s="61"/>
      <c r="D1140" s="63"/>
      <c r="E1140" s="61"/>
      <c r="F1140" s="61"/>
      <c r="G1140" s="61"/>
      <c r="H1140" s="64"/>
      <c r="I1140" s="63"/>
      <c r="J1140" s="65"/>
      <c r="K1140" s="74"/>
    </row>
    <row r="1141" spans="1:11" s="86" customFormat="1" x14ac:dyDescent="0.25">
      <c r="A1141" s="73"/>
      <c r="B1141" s="62"/>
      <c r="C1141" s="61"/>
      <c r="D1141" s="63"/>
      <c r="E1141" s="61"/>
      <c r="F1141" s="61"/>
      <c r="G1141" s="61"/>
      <c r="H1141" s="64"/>
      <c r="I1141" s="63"/>
      <c r="J1141" s="65"/>
      <c r="K1141" s="74"/>
    </row>
    <row r="1142" spans="1:11" s="86" customFormat="1" x14ac:dyDescent="0.25">
      <c r="A1142" s="73"/>
      <c r="B1142" s="62"/>
      <c r="C1142" s="61"/>
      <c r="D1142" s="63"/>
      <c r="E1142" s="61"/>
      <c r="F1142" s="61"/>
      <c r="G1142" s="61"/>
      <c r="H1142" s="64"/>
      <c r="I1142" s="63"/>
      <c r="J1142" s="65"/>
      <c r="K1142" s="74"/>
    </row>
    <row r="1143" spans="1:11" s="86" customFormat="1" x14ac:dyDescent="0.25">
      <c r="A1143" s="73"/>
      <c r="B1143" s="62"/>
      <c r="C1143" s="61"/>
      <c r="D1143" s="63"/>
      <c r="E1143" s="61"/>
      <c r="F1143" s="61"/>
      <c r="G1143" s="61"/>
      <c r="H1143" s="64"/>
      <c r="I1143" s="63"/>
      <c r="J1143" s="65"/>
      <c r="K1143" s="74"/>
    </row>
    <row r="1144" spans="1:11" s="86" customFormat="1" x14ac:dyDescent="0.25">
      <c r="A1144" s="73"/>
      <c r="B1144" s="62"/>
      <c r="C1144" s="61"/>
      <c r="D1144" s="63"/>
      <c r="E1144" s="61"/>
      <c r="F1144" s="61"/>
      <c r="G1144" s="61"/>
      <c r="H1144" s="64"/>
      <c r="I1144" s="63"/>
      <c r="J1144" s="65"/>
      <c r="K1144" s="74"/>
    </row>
    <row r="1145" spans="1:11" s="86" customFormat="1" x14ac:dyDescent="0.25">
      <c r="A1145" s="73"/>
      <c r="B1145" s="62"/>
      <c r="C1145" s="61"/>
      <c r="D1145" s="63"/>
      <c r="E1145" s="61"/>
      <c r="F1145" s="61"/>
      <c r="G1145" s="61"/>
      <c r="H1145" s="64"/>
      <c r="I1145" s="63"/>
      <c r="J1145" s="65"/>
      <c r="K1145" s="74"/>
    </row>
    <row r="1146" spans="1:11" s="86" customFormat="1" x14ac:dyDescent="0.25">
      <c r="A1146" s="73"/>
      <c r="B1146" s="62"/>
      <c r="C1146" s="61"/>
      <c r="D1146" s="63"/>
      <c r="E1146" s="61"/>
      <c r="F1146" s="61"/>
      <c r="G1146" s="61"/>
      <c r="H1146" s="64"/>
      <c r="I1146" s="63"/>
      <c r="J1146" s="65"/>
      <c r="K1146" s="74"/>
    </row>
    <row r="1147" spans="1:11" s="86" customFormat="1" x14ac:dyDescent="0.25">
      <c r="A1147" s="73"/>
      <c r="B1147" s="62"/>
      <c r="C1147" s="61"/>
      <c r="D1147" s="63"/>
      <c r="E1147" s="61"/>
      <c r="F1147" s="61"/>
      <c r="G1147" s="61"/>
      <c r="H1147" s="64"/>
      <c r="I1147" s="63"/>
      <c r="J1147" s="65"/>
      <c r="K1147" s="74"/>
    </row>
    <row r="1148" spans="1:11" s="86" customFormat="1" x14ac:dyDescent="0.25">
      <c r="A1148" s="73"/>
      <c r="B1148" s="62"/>
      <c r="C1148" s="61"/>
      <c r="D1148" s="63"/>
      <c r="E1148" s="61"/>
      <c r="F1148" s="61"/>
      <c r="G1148" s="61"/>
      <c r="H1148" s="64"/>
      <c r="I1148" s="63"/>
      <c r="J1148" s="65"/>
      <c r="K1148" s="74"/>
    </row>
    <row r="1149" spans="1:11" s="86" customFormat="1" x14ac:dyDescent="0.25">
      <c r="A1149" s="73"/>
      <c r="B1149" s="62"/>
      <c r="C1149" s="61"/>
      <c r="D1149" s="63"/>
      <c r="E1149" s="61"/>
      <c r="F1149" s="61"/>
      <c r="G1149" s="61"/>
      <c r="H1149" s="64"/>
      <c r="I1149" s="63"/>
      <c r="J1149" s="65"/>
      <c r="K1149" s="74"/>
    </row>
    <row r="1150" spans="1:11" s="86" customFormat="1" x14ac:dyDescent="0.25">
      <c r="A1150" s="73"/>
      <c r="B1150" s="62"/>
      <c r="C1150" s="61"/>
      <c r="D1150" s="63"/>
      <c r="E1150" s="61"/>
      <c r="F1150" s="61"/>
      <c r="G1150" s="61"/>
      <c r="H1150" s="64"/>
      <c r="I1150" s="63"/>
      <c r="J1150" s="65"/>
      <c r="K1150" s="74"/>
    </row>
    <row r="1151" spans="1:11" s="86" customFormat="1" x14ac:dyDescent="0.25">
      <c r="A1151" s="73"/>
      <c r="B1151" s="62"/>
      <c r="C1151" s="61"/>
      <c r="D1151" s="63"/>
      <c r="E1151" s="61"/>
      <c r="F1151" s="61"/>
      <c r="G1151" s="61"/>
      <c r="H1151" s="64"/>
      <c r="I1151" s="63"/>
      <c r="J1151" s="65"/>
      <c r="K1151" s="74"/>
    </row>
    <row r="1152" spans="1:11" s="86" customFormat="1" x14ac:dyDescent="0.25">
      <c r="A1152" s="73"/>
      <c r="B1152" s="62"/>
      <c r="C1152" s="61"/>
      <c r="D1152" s="63"/>
      <c r="E1152" s="61"/>
      <c r="F1152" s="61"/>
      <c r="G1152" s="61"/>
      <c r="H1152" s="64"/>
      <c r="I1152" s="63"/>
      <c r="J1152" s="65"/>
      <c r="K1152" s="74"/>
    </row>
    <row r="1153" spans="1:11" s="86" customFormat="1" x14ac:dyDescent="0.25">
      <c r="A1153" s="73"/>
      <c r="B1153" s="62"/>
      <c r="C1153" s="61"/>
      <c r="D1153" s="63"/>
      <c r="E1153" s="61"/>
      <c r="F1153" s="61"/>
      <c r="G1153" s="61"/>
      <c r="H1153" s="64"/>
      <c r="I1153" s="63"/>
      <c r="J1153" s="65"/>
      <c r="K1153" s="74"/>
    </row>
    <row r="1154" spans="1:11" s="86" customFormat="1" x14ac:dyDescent="0.25">
      <c r="A1154" s="73"/>
      <c r="B1154" s="62"/>
      <c r="C1154" s="61"/>
      <c r="D1154" s="63"/>
      <c r="E1154" s="61"/>
      <c r="F1154" s="61"/>
      <c r="G1154" s="61"/>
      <c r="H1154" s="64"/>
      <c r="I1154" s="63"/>
      <c r="J1154" s="65"/>
      <c r="K1154" s="74"/>
    </row>
    <row r="1155" spans="1:11" s="86" customFormat="1" x14ac:dyDescent="0.25">
      <c r="A1155" s="73"/>
      <c r="B1155" s="62"/>
      <c r="C1155" s="61"/>
      <c r="D1155" s="63"/>
      <c r="E1155" s="61"/>
      <c r="F1155" s="61"/>
      <c r="G1155" s="61"/>
      <c r="H1155" s="64"/>
      <c r="I1155" s="63"/>
      <c r="J1155" s="65"/>
      <c r="K1155" s="74"/>
    </row>
    <row r="1156" spans="1:11" s="86" customFormat="1" x14ac:dyDescent="0.25">
      <c r="A1156" s="73"/>
      <c r="B1156" s="62"/>
      <c r="C1156" s="61"/>
      <c r="D1156" s="63"/>
      <c r="E1156" s="61"/>
      <c r="F1156" s="61"/>
      <c r="G1156" s="61"/>
      <c r="H1156" s="64"/>
      <c r="I1156" s="63"/>
      <c r="J1156" s="65"/>
      <c r="K1156" s="74"/>
    </row>
    <row r="1157" spans="1:11" s="86" customFormat="1" x14ac:dyDescent="0.25">
      <c r="A1157" s="73"/>
      <c r="B1157" s="62"/>
      <c r="C1157" s="61"/>
      <c r="D1157" s="63"/>
      <c r="E1157" s="61"/>
      <c r="F1157" s="61"/>
      <c r="G1157" s="61"/>
      <c r="H1157" s="64"/>
      <c r="I1157" s="63"/>
      <c r="J1157" s="65"/>
      <c r="K1157" s="74"/>
    </row>
    <row r="1158" spans="1:11" s="86" customFormat="1" x14ac:dyDescent="0.25">
      <c r="A1158" s="73"/>
      <c r="B1158" s="62"/>
      <c r="C1158" s="61"/>
      <c r="D1158" s="63"/>
      <c r="E1158" s="61"/>
      <c r="F1158" s="61"/>
      <c r="G1158" s="61"/>
      <c r="H1158" s="64"/>
      <c r="I1158" s="63"/>
      <c r="J1158" s="65"/>
      <c r="K1158" s="74"/>
    </row>
    <row r="1159" spans="1:11" s="86" customFormat="1" x14ac:dyDescent="0.25">
      <c r="A1159" s="73"/>
      <c r="B1159" s="62"/>
      <c r="C1159" s="61"/>
      <c r="D1159" s="63"/>
      <c r="E1159" s="61"/>
      <c r="F1159" s="61"/>
      <c r="G1159" s="61"/>
      <c r="H1159" s="64"/>
      <c r="I1159" s="63"/>
      <c r="J1159" s="65"/>
      <c r="K1159" s="74"/>
    </row>
    <row r="1160" spans="1:11" s="86" customFormat="1" x14ac:dyDescent="0.25">
      <c r="A1160" s="73"/>
      <c r="B1160" s="62"/>
      <c r="C1160" s="61"/>
      <c r="D1160" s="63"/>
      <c r="E1160" s="61"/>
      <c r="F1160" s="61"/>
      <c r="G1160" s="61"/>
      <c r="H1160" s="64"/>
      <c r="I1160" s="63"/>
      <c r="J1160" s="65"/>
      <c r="K1160" s="74"/>
    </row>
    <row r="1161" spans="1:11" s="86" customFormat="1" x14ac:dyDescent="0.25">
      <c r="A1161" s="73"/>
      <c r="B1161" s="62"/>
      <c r="C1161" s="61"/>
      <c r="D1161" s="63"/>
      <c r="E1161" s="61"/>
      <c r="F1161" s="61"/>
      <c r="G1161" s="61"/>
      <c r="H1161" s="64"/>
      <c r="I1161" s="63"/>
      <c r="J1161" s="65"/>
      <c r="K1161" s="74"/>
    </row>
    <row r="1162" spans="1:11" s="86" customFormat="1" x14ac:dyDescent="0.25">
      <c r="A1162" s="73"/>
      <c r="B1162" s="62"/>
      <c r="C1162" s="61"/>
      <c r="D1162" s="63"/>
      <c r="E1162" s="61"/>
      <c r="F1162" s="61"/>
      <c r="G1162" s="61"/>
      <c r="H1162" s="64"/>
      <c r="I1162" s="63"/>
      <c r="J1162" s="65"/>
      <c r="K1162" s="74"/>
    </row>
    <row r="1163" spans="1:11" s="86" customFormat="1" x14ac:dyDescent="0.25">
      <c r="A1163" s="73"/>
      <c r="B1163" s="62"/>
      <c r="C1163" s="61"/>
      <c r="D1163" s="63"/>
      <c r="E1163" s="61"/>
      <c r="F1163" s="61"/>
      <c r="G1163" s="61"/>
      <c r="H1163" s="64"/>
      <c r="I1163" s="63"/>
      <c r="J1163" s="65"/>
      <c r="K1163" s="74"/>
    </row>
    <row r="1164" spans="1:11" s="86" customFormat="1" x14ac:dyDescent="0.25">
      <c r="A1164" s="73"/>
      <c r="B1164" s="62"/>
      <c r="C1164" s="61"/>
      <c r="D1164" s="63"/>
      <c r="E1164" s="61"/>
      <c r="F1164" s="61"/>
      <c r="G1164" s="61"/>
      <c r="H1164" s="64"/>
      <c r="I1164" s="63"/>
      <c r="J1164" s="65"/>
      <c r="K1164" s="74"/>
    </row>
    <row r="1165" spans="1:11" s="86" customFormat="1" x14ac:dyDescent="0.25">
      <c r="A1165" s="73"/>
      <c r="B1165" s="62"/>
      <c r="C1165" s="61"/>
      <c r="D1165" s="63"/>
      <c r="E1165" s="61"/>
      <c r="F1165" s="61"/>
      <c r="G1165" s="61"/>
      <c r="H1165" s="64"/>
      <c r="I1165" s="63"/>
      <c r="J1165" s="65"/>
      <c r="K1165" s="74"/>
    </row>
    <row r="1166" spans="1:11" s="86" customFormat="1" x14ac:dyDescent="0.25">
      <c r="A1166" s="73"/>
      <c r="B1166" s="62"/>
      <c r="C1166" s="61"/>
      <c r="D1166" s="63"/>
      <c r="E1166" s="61"/>
      <c r="F1166" s="61"/>
      <c r="G1166" s="61"/>
      <c r="H1166" s="64"/>
      <c r="I1166" s="63"/>
      <c r="J1166" s="65"/>
      <c r="K1166" s="74"/>
    </row>
    <row r="1167" spans="1:11" s="86" customFormat="1" x14ac:dyDescent="0.25">
      <c r="A1167" s="73"/>
      <c r="B1167" s="62"/>
      <c r="C1167" s="61"/>
      <c r="D1167" s="63"/>
      <c r="E1167" s="61"/>
      <c r="F1167" s="61"/>
      <c r="G1167" s="61"/>
      <c r="H1167" s="64"/>
      <c r="I1167" s="63"/>
      <c r="J1167" s="65"/>
      <c r="K1167" s="74"/>
    </row>
    <row r="1168" spans="1:11" s="86" customFormat="1" x14ac:dyDescent="0.25">
      <c r="A1168" s="73"/>
      <c r="B1168" s="62"/>
      <c r="C1168" s="61"/>
      <c r="D1168" s="63"/>
      <c r="E1168" s="61"/>
      <c r="F1168" s="61"/>
      <c r="G1168" s="61"/>
      <c r="H1168" s="64"/>
      <c r="I1168" s="63"/>
      <c r="J1168" s="65"/>
      <c r="K1168" s="74"/>
    </row>
    <row r="1169" spans="1:11" s="86" customFormat="1" x14ac:dyDescent="0.25">
      <c r="A1169" s="73"/>
      <c r="B1169" s="62"/>
      <c r="C1169" s="61"/>
      <c r="D1169" s="63"/>
      <c r="E1169" s="61"/>
      <c r="F1169" s="61"/>
      <c r="G1169" s="61"/>
      <c r="H1169" s="64"/>
      <c r="I1169" s="63"/>
      <c r="J1169" s="65"/>
      <c r="K1169" s="74"/>
    </row>
    <row r="1170" spans="1:11" s="86" customFormat="1" x14ac:dyDescent="0.25">
      <c r="A1170" s="73"/>
      <c r="B1170" s="62"/>
      <c r="C1170" s="61"/>
      <c r="D1170" s="63"/>
      <c r="E1170" s="61"/>
      <c r="F1170" s="61"/>
      <c r="G1170" s="61"/>
      <c r="H1170" s="64"/>
      <c r="I1170" s="63"/>
      <c r="J1170" s="65"/>
      <c r="K1170" s="74"/>
    </row>
    <row r="1171" spans="1:11" s="86" customFormat="1" x14ac:dyDescent="0.25">
      <c r="A1171" s="73"/>
      <c r="B1171" s="62"/>
      <c r="C1171" s="61"/>
      <c r="D1171" s="63"/>
      <c r="E1171" s="61"/>
      <c r="F1171" s="61"/>
      <c r="G1171" s="61"/>
      <c r="H1171" s="64"/>
      <c r="I1171" s="63"/>
      <c r="J1171" s="65"/>
      <c r="K1171" s="74"/>
    </row>
    <row r="1172" spans="1:11" s="86" customFormat="1" x14ac:dyDescent="0.25">
      <c r="A1172" s="73"/>
      <c r="B1172" s="62"/>
      <c r="C1172" s="61"/>
      <c r="D1172" s="63"/>
      <c r="E1172" s="61"/>
      <c r="F1172" s="61"/>
      <c r="G1172" s="61"/>
      <c r="H1172" s="64"/>
      <c r="I1172" s="63"/>
      <c r="J1172" s="65"/>
      <c r="K1172" s="74"/>
    </row>
    <row r="1173" spans="1:11" s="86" customFormat="1" x14ac:dyDescent="0.25">
      <c r="A1173" s="73"/>
      <c r="B1173" s="62"/>
      <c r="C1173" s="61"/>
      <c r="D1173" s="63"/>
      <c r="E1173" s="61"/>
      <c r="F1173" s="61"/>
      <c r="G1173" s="61"/>
      <c r="H1173" s="64"/>
      <c r="I1173" s="63"/>
      <c r="J1173" s="65"/>
      <c r="K1173" s="74"/>
    </row>
    <row r="1174" spans="1:11" s="86" customFormat="1" x14ac:dyDescent="0.25">
      <c r="A1174" s="73"/>
      <c r="B1174" s="62"/>
      <c r="C1174" s="61"/>
      <c r="D1174" s="63"/>
      <c r="E1174" s="61"/>
      <c r="F1174" s="61"/>
      <c r="G1174" s="61"/>
      <c r="H1174" s="64"/>
      <c r="I1174" s="63"/>
      <c r="J1174" s="65"/>
      <c r="K1174" s="74"/>
    </row>
    <row r="1175" spans="1:11" s="86" customFormat="1" x14ac:dyDescent="0.25">
      <c r="A1175" s="73"/>
      <c r="B1175" s="62"/>
      <c r="C1175" s="61"/>
      <c r="D1175" s="63"/>
      <c r="E1175" s="61"/>
      <c r="F1175" s="61"/>
      <c r="G1175" s="61"/>
      <c r="H1175" s="64"/>
      <c r="I1175" s="63"/>
      <c r="J1175" s="65"/>
      <c r="K1175" s="74"/>
    </row>
    <row r="1176" spans="1:11" s="86" customFormat="1" x14ac:dyDescent="0.25">
      <c r="A1176" s="73"/>
      <c r="B1176" s="62"/>
      <c r="C1176" s="61"/>
      <c r="D1176" s="63"/>
      <c r="E1176" s="61"/>
      <c r="F1176" s="61"/>
      <c r="G1176" s="61"/>
      <c r="H1176" s="64"/>
      <c r="I1176" s="63"/>
      <c r="J1176" s="65"/>
      <c r="K1176" s="74"/>
    </row>
    <row r="1177" spans="1:11" s="86" customFormat="1" x14ac:dyDescent="0.25">
      <c r="A1177" s="73"/>
      <c r="B1177" s="62"/>
      <c r="C1177" s="61"/>
      <c r="D1177" s="63"/>
      <c r="E1177" s="61"/>
      <c r="F1177" s="61"/>
      <c r="G1177" s="61"/>
      <c r="H1177" s="64"/>
      <c r="I1177" s="63"/>
      <c r="J1177" s="65"/>
      <c r="K1177" s="74"/>
    </row>
    <row r="1178" spans="1:11" s="86" customFormat="1" x14ac:dyDescent="0.25">
      <c r="A1178" s="73"/>
      <c r="B1178" s="62"/>
      <c r="C1178" s="61"/>
      <c r="D1178" s="63"/>
      <c r="E1178" s="61"/>
      <c r="F1178" s="61"/>
      <c r="G1178" s="61"/>
      <c r="H1178" s="64"/>
      <c r="I1178" s="63"/>
      <c r="J1178" s="65"/>
      <c r="K1178" s="74"/>
    </row>
    <row r="1179" spans="1:11" s="86" customFormat="1" x14ac:dyDescent="0.25">
      <c r="A1179" s="73"/>
      <c r="B1179" s="62"/>
      <c r="C1179" s="61"/>
      <c r="D1179" s="63"/>
      <c r="E1179" s="61"/>
      <c r="F1179" s="61"/>
      <c r="G1179" s="61"/>
      <c r="H1179" s="64"/>
      <c r="I1179" s="63"/>
      <c r="J1179" s="65"/>
      <c r="K1179" s="74"/>
    </row>
    <row r="1180" spans="1:11" s="86" customFormat="1" x14ac:dyDescent="0.25">
      <c r="A1180" s="73"/>
      <c r="B1180" s="62"/>
      <c r="C1180" s="61"/>
      <c r="D1180" s="63"/>
      <c r="E1180" s="61"/>
      <c r="F1180" s="61"/>
      <c r="G1180" s="61"/>
      <c r="H1180" s="64"/>
      <c r="I1180" s="63"/>
      <c r="J1180" s="65"/>
      <c r="K1180" s="74"/>
    </row>
    <row r="1181" spans="1:11" s="86" customFormat="1" x14ac:dyDescent="0.25">
      <c r="A1181" s="73"/>
      <c r="B1181" s="62"/>
      <c r="C1181" s="61"/>
      <c r="D1181" s="63"/>
      <c r="E1181" s="61"/>
      <c r="F1181" s="61"/>
      <c r="G1181" s="61"/>
      <c r="H1181" s="64"/>
      <c r="I1181" s="63"/>
      <c r="J1181" s="65"/>
      <c r="K1181" s="74"/>
    </row>
    <row r="1182" spans="1:11" s="86" customFormat="1" x14ac:dyDescent="0.25">
      <c r="A1182" s="73"/>
      <c r="B1182" s="62"/>
      <c r="C1182" s="61"/>
      <c r="D1182" s="63"/>
      <c r="E1182" s="61"/>
      <c r="F1182" s="61"/>
      <c r="G1182" s="61"/>
      <c r="H1182" s="64"/>
      <c r="I1182" s="63"/>
      <c r="J1182" s="65"/>
      <c r="K1182" s="74"/>
    </row>
    <row r="1183" spans="1:11" s="86" customFormat="1" x14ac:dyDescent="0.25">
      <c r="A1183" s="73"/>
      <c r="B1183" s="62"/>
      <c r="C1183" s="61"/>
      <c r="D1183" s="63"/>
      <c r="E1183" s="61"/>
      <c r="F1183" s="61"/>
      <c r="G1183" s="61"/>
      <c r="H1183" s="64"/>
      <c r="I1183" s="63"/>
      <c r="J1183" s="65"/>
      <c r="K1183" s="74"/>
    </row>
    <row r="1184" spans="1:11" s="86" customFormat="1" x14ac:dyDescent="0.25">
      <c r="A1184" s="73"/>
      <c r="B1184" s="62"/>
      <c r="C1184" s="61"/>
      <c r="D1184" s="63"/>
      <c r="E1184" s="61"/>
      <c r="F1184" s="61"/>
      <c r="G1184" s="61"/>
      <c r="H1184" s="64"/>
      <c r="I1184" s="63"/>
      <c r="J1184" s="65"/>
      <c r="K1184" s="74"/>
    </row>
    <row r="1185" spans="1:11" s="86" customFormat="1" x14ac:dyDescent="0.25">
      <c r="A1185" s="73"/>
      <c r="B1185" s="62"/>
      <c r="C1185" s="61"/>
      <c r="D1185" s="63"/>
      <c r="E1185" s="61"/>
      <c r="F1185" s="61"/>
      <c r="G1185" s="61"/>
      <c r="H1185" s="64"/>
      <c r="I1185" s="63"/>
      <c r="J1185" s="65"/>
      <c r="K1185" s="74"/>
    </row>
    <row r="1186" spans="1:11" s="86" customFormat="1" x14ac:dyDescent="0.25">
      <c r="A1186" s="73"/>
      <c r="B1186" s="62"/>
      <c r="C1186" s="61"/>
      <c r="D1186" s="63"/>
      <c r="E1186" s="61"/>
      <c r="F1186" s="61"/>
      <c r="G1186" s="61"/>
      <c r="H1186" s="64"/>
      <c r="I1186" s="63"/>
      <c r="J1186" s="65"/>
      <c r="K1186" s="74"/>
    </row>
    <row r="1187" spans="1:11" s="86" customFormat="1" x14ac:dyDescent="0.25">
      <c r="A1187" s="73"/>
      <c r="B1187" s="62"/>
      <c r="C1187" s="61"/>
      <c r="D1187" s="63"/>
      <c r="E1187" s="61"/>
      <c r="F1187" s="61"/>
      <c r="G1187" s="61"/>
      <c r="H1187" s="64"/>
      <c r="I1187" s="63"/>
      <c r="J1187" s="65"/>
      <c r="K1187" s="74"/>
    </row>
    <row r="1188" spans="1:11" s="86" customFormat="1" x14ac:dyDescent="0.25">
      <c r="A1188" s="73"/>
      <c r="B1188" s="62"/>
      <c r="C1188" s="61"/>
      <c r="D1188" s="63"/>
      <c r="E1188" s="61"/>
      <c r="F1188" s="61"/>
      <c r="G1188" s="61"/>
      <c r="H1188" s="64"/>
      <c r="I1188" s="63"/>
      <c r="J1188" s="65"/>
      <c r="K1188" s="74"/>
    </row>
    <row r="1189" spans="1:11" s="86" customFormat="1" x14ac:dyDescent="0.25">
      <c r="A1189" s="73"/>
      <c r="B1189" s="62"/>
      <c r="C1189" s="61"/>
      <c r="D1189" s="63"/>
      <c r="E1189" s="61"/>
      <c r="F1189" s="61"/>
      <c r="G1189" s="61"/>
      <c r="H1189" s="64"/>
      <c r="I1189" s="63"/>
      <c r="J1189" s="65"/>
      <c r="K1189" s="74"/>
    </row>
    <row r="1190" spans="1:11" s="86" customFormat="1" x14ac:dyDescent="0.25">
      <c r="A1190" s="73"/>
      <c r="B1190" s="62"/>
      <c r="C1190" s="61"/>
      <c r="D1190" s="63"/>
      <c r="E1190" s="61"/>
      <c r="F1190" s="61"/>
      <c r="G1190" s="61"/>
      <c r="H1190" s="64"/>
      <c r="I1190" s="63"/>
      <c r="J1190" s="65"/>
      <c r="K1190" s="74"/>
    </row>
    <row r="1191" spans="1:11" s="86" customFormat="1" x14ac:dyDescent="0.25">
      <c r="A1191" s="73"/>
      <c r="B1191" s="62"/>
      <c r="C1191" s="61"/>
      <c r="D1191" s="63"/>
      <c r="E1191" s="61"/>
      <c r="F1191" s="61"/>
      <c r="G1191" s="61"/>
      <c r="H1191" s="64"/>
      <c r="I1191" s="63"/>
      <c r="J1191" s="65"/>
      <c r="K1191" s="74"/>
    </row>
    <row r="1192" spans="1:11" s="86" customFormat="1" x14ac:dyDescent="0.25">
      <c r="A1192" s="73"/>
      <c r="B1192" s="62"/>
      <c r="C1192" s="61"/>
      <c r="D1192" s="63"/>
      <c r="E1192" s="61"/>
      <c r="F1192" s="61"/>
      <c r="G1192" s="61"/>
      <c r="H1192" s="64"/>
      <c r="I1192" s="63"/>
      <c r="J1192" s="65"/>
      <c r="K1192" s="74"/>
    </row>
    <row r="1193" spans="1:11" s="86" customFormat="1" x14ac:dyDescent="0.25">
      <c r="A1193" s="73"/>
      <c r="B1193" s="62"/>
      <c r="C1193" s="61"/>
      <c r="D1193" s="63"/>
      <c r="E1193" s="61"/>
      <c r="F1193" s="61"/>
      <c r="G1193" s="61"/>
      <c r="H1193" s="64"/>
      <c r="I1193" s="63"/>
      <c r="J1193" s="65"/>
      <c r="K1193" s="74"/>
    </row>
    <row r="1194" spans="1:11" s="86" customFormat="1" x14ac:dyDescent="0.25">
      <c r="A1194" s="73"/>
      <c r="B1194" s="62"/>
      <c r="C1194" s="61"/>
      <c r="D1194" s="63"/>
      <c r="E1194" s="61"/>
      <c r="F1194" s="61"/>
      <c r="G1194" s="61"/>
      <c r="H1194" s="64"/>
      <c r="I1194" s="63"/>
      <c r="J1194" s="65"/>
      <c r="K1194" s="74"/>
    </row>
    <row r="1195" spans="1:11" s="86" customFormat="1" x14ac:dyDescent="0.25">
      <c r="A1195" s="73"/>
      <c r="B1195" s="62"/>
      <c r="C1195" s="61"/>
      <c r="D1195" s="63"/>
      <c r="E1195" s="61"/>
      <c r="F1195" s="61"/>
      <c r="G1195" s="61"/>
      <c r="H1195" s="64"/>
      <c r="I1195" s="63"/>
      <c r="J1195" s="65"/>
      <c r="K1195" s="74"/>
    </row>
    <row r="1196" spans="1:11" s="86" customFormat="1" x14ac:dyDescent="0.25">
      <c r="A1196" s="73"/>
      <c r="B1196" s="62"/>
      <c r="C1196" s="61"/>
      <c r="D1196" s="63"/>
      <c r="E1196" s="61"/>
      <c r="F1196" s="61"/>
      <c r="G1196" s="61"/>
      <c r="H1196" s="64"/>
      <c r="I1196" s="63"/>
      <c r="J1196" s="65"/>
      <c r="K1196" s="74"/>
    </row>
    <row r="1197" spans="1:11" s="86" customFormat="1" x14ac:dyDescent="0.25">
      <c r="A1197" s="73"/>
      <c r="B1197" s="62"/>
      <c r="C1197" s="61"/>
      <c r="D1197" s="63"/>
      <c r="E1197" s="61"/>
      <c r="F1197" s="61"/>
      <c r="G1197" s="61"/>
      <c r="H1197" s="64"/>
      <c r="I1197" s="63"/>
      <c r="J1197" s="65"/>
      <c r="K1197" s="74"/>
    </row>
    <row r="1198" spans="1:11" s="86" customFormat="1" x14ac:dyDescent="0.25">
      <c r="A1198" s="73"/>
      <c r="B1198" s="62"/>
      <c r="C1198" s="61"/>
      <c r="D1198" s="63"/>
      <c r="E1198" s="61"/>
      <c r="F1198" s="61"/>
      <c r="G1198" s="61"/>
      <c r="H1198" s="64"/>
      <c r="I1198" s="63"/>
      <c r="J1198" s="65"/>
      <c r="K1198" s="74"/>
    </row>
    <row r="1199" spans="1:11" s="86" customFormat="1" x14ac:dyDescent="0.25">
      <c r="A1199" s="73"/>
      <c r="B1199" s="62"/>
      <c r="C1199" s="61"/>
      <c r="D1199" s="63"/>
      <c r="E1199" s="61"/>
      <c r="F1199" s="61"/>
      <c r="G1199" s="61"/>
      <c r="H1199" s="64"/>
      <c r="I1199" s="63"/>
      <c r="J1199" s="65"/>
      <c r="K1199" s="74"/>
    </row>
    <row r="1200" spans="1:11" s="86" customFormat="1" x14ac:dyDescent="0.25">
      <c r="A1200" s="73"/>
      <c r="B1200" s="62"/>
      <c r="C1200" s="61"/>
      <c r="D1200" s="63"/>
      <c r="E1200" s="61"/>
      <c r="F1200" s="61"/>
      <c r="G1200" s="61"/>
      <c r="H1200" s="64"/>
      <c r="I1200" s="63"/>
      <c r="J1200" s="65"/>
      <c r="K1200" s="74"/>
    </row>
    <row r="1201" spans="1:11" s="86" customFormat="1" x14ac:dyDescent="0.25">
      <c r="A1201" s="73"/>
      <c r="B1201" s="62"/>
      <c r="C1201" s="61"/>
      <c r="D1201" s="63"/>
      <c r="E1201" s="61"/>
      <c r="F1201" s="61"/>
      <c r="G1201" s="61"/>
      <c r="H1201" s="64"/>
      <c r="I1201" s="63"/>
      <c r="J1201" s="65"/>
      <c r="K1201" s="74"/>
    </row>
    <row r="1202" spans="1:11" s="86" customFormat="1" x14ac:dyDescent="0.25">
      <c r="A1202" s="73"/>
      <c r="B1202" s="62"/>
      <c r="C1202" s="61"/>
      <c r="D1202" s="63"/>
      <c r="E1202" s="61"/>
      <c r="F1202" s="61"/>
      <c r="G1202" s="61"/>
      <c r="H1202" s="64"/>
      <c r="I1202" s="63"/>
      <c r="J1202" s="65"/>
      <c r="K1202" s="74"/>
    </row>
    <row r="1203" spans="1:11" s="86" customFormat="1" x14ac:dyDescent="0.25">
      <c r="A1203" s="73"/>
      <c r="B1203" s="62"/>
      <c r="C1203" s="61"/>
      <c r="D1203" s="63"/>
      <c r="E1203" s="61"/>
      <c r="F1203" s="61"/>
      <c r="G1203" s="61"/>
      <c r="H1203" s="64"/>
      <c r="I1203" s="63"/>
      <c r="J1203" s="65"/>
      <c r="K1203" s="74"/>
    </row>
    <row r="1204" spans="1:11" s="86" customFormat="1" x14ac:dyDescent="0.25">
      <c r="A1204" s="73"/>
      <c r="B1204" s="62"/>
      <c r="C1204" s="61"/>
      <c r="D1204" s="63"/>
      <c r="E1204" s="61"/>
      <c r="F1204" s="61"/>
      <c r="G1204" s="61"/>
      <c r="H1204" s="64"/>
      <c r="I1204" s="63"/>
      <c r="J1204" s="65"/>
      <c r="K1204" s="74"/>
    </row>
    <row r="1205" spans="1:11" s="86" customFormat="1" x14ac:dyDescent="0.25">
      <c r="A1205" s="73"/>
      <c r="B1205" s="62"/>
      <c r="C1205" s="61"/>
      <c r="D1205" s="63"/>
      <c r="E1205" s="61"/>
      <c r="F1205" s="61"/>
      <c r="G1205" s="61"/>
      <c r="H1205" s="64"/>
      <c r="I1205" s="63"/>
      <c r="J1205" s="65"/>
      <c r="K1205" s="74"/>
    </row>
    <row r="1206" spans="1:11" s="86" customFormat="1" x14ac:dyDescent="0.25">
      <c r="A1206" s="73"/>
      <c r="B1206" s="62"/>
      <c r="C1206" s="61"/>
      <c r="D1206" s="63"/>
      <c r="E1206" s="61"/>
      <c r="F1206" s="61"/>
      <c r="G1206" s="61"/>
      <c r="H1206" s="64"/>
      <c r="I1206" s="63"/>
      <c r="J1206" s="65"/>
      <c r="K1206" s="74"/>
    </row>
    <row r="1207" spans="1:11" s="86" customFormat="1" x14ac:dyDescent="0.25">
      <c r="A1207" s="73"/>
      <c r="B1207" s="62"/>
      <c r="C1207" s="61"/>
      <c r="D1207" s="63"/>
      <c r="E1207" s="61"/>
      <c r="F1207" s="61"/>
      <c r="G1207" s="61"/>
      <c r="H1207" s="64"/>
      <c r="I1207" s="63"/>
      <c r="J1207" s="65"/>
      <c r="K1207" s="74"/>
    </row>
    <row r="1208" spans="1:11" s="86" customFormat="1" x14ac:dyDescent="0.25">
      <c r="A1208" s="73"/>
      <c r="B1208" s="62"/>
      <c r="C1208" s="61"/>
      <c r="D1208" s="63"/>
      <c r="E1208" s="61"/>
      <c r="F1208" s="61"/>
      <c r="G1208" s="61"/>
      <c r="H1208" s="64"/>
      <c r="I1208" s="63"/>
      <c r="J1208" s="65"/>
      <c r="K1208" s="74"/>
    </row>
    <row r="1209" spans="1:11" s="86" customFormat="1" x14ac:dyDescent="0.25">
      <c r="A1209" s="73"/>
      <c r="B1209" s="62"/>
      <c r="C1209" s="61"/>
      <c r="D1209" s="63"/>
      <c r="E1209" s="61"/>
      <c r="F1209" s="61"/>
      <c r="G1209" s="61"/>
      <c r="H1209" s="64"/>
      <c r="I1209" s="63"/>
      <c r="J1209" s="65"/>
      <c r="K1209" s="74"/>
    </row>
    <row r="1210" spans="1:11" s="86" customFormat="1" x14ac:dyDescent="0.25">
      <c r="A1210" s="73"/>
      <c r="B1210" s="62"/>
      <c r="C1210" s="61"/>
      <c r="D1210" s="63"/>
      <c r="E1210" s="61"/>
      <c r="F1210" s="61"/>
      <c r="G1210" s="61"/>
      <c r="H1210" s="64"/>
      <c r="I1210" s="63"/>
      <c r="J1210" s="65"/>
      <c r="K1210" s="74"/>
    </row>
    <row r="1211" spans="1:11" s="86" customFormat="1" x14ac:dyDescent="0.25">
      <c r="A1211" s="73"/>
      <c r="B1211" s="62"/>
      <c r="C1211" s="61"/>
      <c r="D1211" s="63"/>
      <c r="E1211" s="61"/>
      <c r="F1211" s="61"/>
      <c r="G1211" s="61"/>
      <c r="H1211" s="64"/>
      <c r="I1211" s="63"/>
      <c r="J1211" s="65"/>
      <c r="K1211" s="74"/>
    </row>
    <row r="1212" spans="1:11" s="86" customFormat="1" x14ac:dyDescent="0.25">
      <c r="A1212" s="73"/>
      <c r="B1212" s="62"/>
      <c r="C1212" s="61"/>
      <c r="D1212" s="63"/>
      <c r="E1212" s="61"/>
      <c r="F1212" s="61"/>
      <c r="G1212" s="61"/>
      <c r="H1212" s="64"/>
      <c r="I1212" s="63"/>
      <c r="J1212" s="65"/>
      <c r="K1212" s="74"/>
    </row>
    <row r="1213" spans="1:11" s="86" customFormat="1" x14ac:dyDescent="0.25">
      <c r="A1213" s="73"/>
      <c r="B1213" s="62"/>
      <c r="C1213" s="61"/>
      <c r="D1213" s="63"/>
      <c r="E1213" s="61"/>
      <c r="F1213" s="61"/>
      <c r="G1213" s="61"/>
      <c r="H1213" s="64"/>
      <c r="I1213" s="63"/>
      <c r="J1213" s="65"/>
      <c r="K1213" s="74"/>
    </row>
    <row r="1214" spans="1:11" s="86" customFormat="1" x14ac:dyDescent="0.25">
      <c r="A1214" s="73"/>
      <c r="B1214" s="62"/>
      <c r="C1214" s="61"/>
      <c r="D1214" s="63"/>
      <c r="E1214" s="61"/>
      <c r="F1214" s="61"/>
      <c r="G1214" s="61"/>
      <c r="H1214" s="64"/>
      <c r="I1214" s="63"/>
      <c r="J1214" s="65"/>
      <c r="K1214" s="74"/>
    </row>
    <row r="1215" spans="1:11" s="86" customFormat="1" x14ac:dyDescent="0.25">
      <c r="A1215" s="73"/>
      <c r="B1215" s="62"/>
      <c r="C1215" s="61"/>
      <c r="D1215" s="63"/>
      <c r="E1215" s="61"/>
      <c r="F1215" s="61"/>
      <c r="G1215" s="61"/>
      <c r="H1215" s="64"/>
      <c r="I1215" s="63"/>
      <c r="J1215" s="65"/>
      <c r="K1215" s="74"/>
    </row>
    <row r="1216" spans="1:11" s="86" customFormat="1" x14ac:dyDescent="0.25">
      <c r="A1216" s="73"/>
      <c r="B1216" s="62"/>
      <c r="C1216" s="61"/>
      <c r="D1216" s="63"/>
      <c r="E1216" s="61"/>
      <c r="F1216" s="61"/>
      <c r="G1216" s="61"/>
      <c r="H1216" s="64"/>
      <c r="I1216" s="63"/>
      <c r="J1216" s="65"/>
      <c r="K1216" s="74"/>
    </row>
    <row r="1217" spans="1:11" s="86" customFormat="1" x14ac:dyDescent="0.25">
      <c r="A1217" s="73"/>
      <c r="B1217" s="62"/>
      <c r="C1217" s="61"/>
      <c r="D1217" s="63"/>
      <c r="E1217" s="61"/>
      <c r="F1217" s="61"/>
      <c r="G1217" s="61"/>
      <c r="H1217" s="64"/>
      <c r="I1217" s="63"/>
      <c r="J1217" s="65"/>
      <c r="K1217" s="74"/>
    </row>
    <row r="1218" spans="1:11" s="86" customFormat="1" x14ac:dyDescent="0.25">
      <c r="A1218" s="73"/>
      <c r="B1218" s="62"/>
      <c r="C1218" s="61"/>
      <c r="D1218" s="63"/>
      <c r="E1218" s="61"/>
      <c r="F1218" s="61"/>
      <c r="G1218" s="61"/>
      <c r="H1218" s="64"/>
      <c r="I1218" s="63"/>
      <c r="J1218" s="65"/>
      <c r="K1218" s="74"/>
    </row>
    <row r="1219" spans="1:11" s="86" customFormat="1" x14ac:dyDescent="0.25">
      <c r="A1219" s="73"/>
      <c r="B1219" s="62"/>
      <c r="C1219" s="61"/>
      <c r="D1219" s="63"/>
      <c r="E1219" s="61"/>
      <c r="F1219" s="61"/>
      <c r="G1219" s="61"/>
      <c r="H1219" s="64"/>
      <c r="I1219" s="63"/>
      <c r="J1219" s="65"/>
      <c r="K1219" s="74"/>
    </row>
    <row r="1220" spans="1:11" s="86" customFormat="1" x14ac:dyDescent="0.25">
      <c r="A1220" s="73"/>
      <c r="B1220" s="62"/>
      <c r="C1220" s="61"/>
      <c r="D1220" s="63"/>
      <c r="E1220" s="61"/>
      <c r="F1220" s="61"/>
      <c r="G1220" s="61"/>
      <c r="H1220" s="64"/>
      <c r="I1220" s="63"/>
      <c r="J1220" s="65"/>
      <c r="K1220" s="74"/>
    </row>
    <row r="1221" spans="1:11" s="86" customFormat="1" x14ac:dyDescent="0.25">
      <c r="A1221" s="73"/>
      <c r="B1221" s="62"/>
      <c r="C1221" s="61"/>
      <c r="D1221" s="63"/>
      <c r="E1221" s="61"/>
      <c r="F1221" s="61"/>
      <c r="G1221" s="61"/>
      <c r="H1221" s="64"/>
      <c r="I1221" s="63"/>
      <c r="J1221" s="65"/>
      <c r="K1221" s="74"/>
    </row>
    <row r="1222" spans="1:11" s="86" customFormat="1" x14ac:dyDescent="0.25">
      <c r="A1222" s="73"/>
      <c r="B1222" s="62"/>
      <c r="C1222" s="61"/>
      <c r="D1222" s="63"/>
      <c r="E1222" s="61"/>
      <c r="F1222" s="61"/>
      <c r="G1222" s="61"/>
      <c r="H1222" s="64"/>
      <c r="I1222" s="63"/>
      <c r="J1222" s="65"/>
      <c r="K1222" s="74"/>
    </row>
    <row r="1223" spans="1:11" s="86" customFormat="1" x14ac:dyDescent="0.25">
      <c r="A1223" s="73"/>
      <c r="B1223" s="62"/>
      <c r="C1223" s="61"/>
      <c r="D1223" s="63"/>
      <c r="E1223" s="61"/>
      <c r="F1223" s="61"/>
      <c r="G1223" s="61"/>
      <c r="H1223" s="64"/>
      <c r="I1223" s="63"/>
      <c r="J1223" s="65"/>
      <c r="K1223" s="74"/>
    </row>
    <row r="1224" spans="1:11" s="86" customFormat="1" x14ac:dyDescent="0.25">
      <c r="A1224" s="73"/>
      <c r="B1224" s="62"/>
      <c r="C1224" s="61"/>
      <c r="D1224" s="63"/>
      <c r="E1224" s="61"/>
      <c r="F1224" s="61"/>
      <c r="G1224" s="61"/>
      <c r="H1224" s="64"/>
      <c r="I1224" s="63"/>
      <c r="J1224" s="65"/>
      <c r="K1224" s="74"/>
    </row>
    <row r="1225" spans="1:11" s="86" customFormat="1" x14ac:dyDescent="0.25">
      <c r="A1225" s="73"/>
      <c r="B1225" s="62"/>
      <c r="C1225" s="61"/>
      <c r="D1225" s="63"/>
      <c r="E1225" s="61"/>
      <c r="F1225" s="61"/>
      <c r="G1225" s="61"/>
      <c r="H1225" s="64"/>
      <c r="I1225" s="63"/>
      <c r="J1225" s="65"/>
      <c r="K1225" s="74"/>
    </row>
    <row r="1226" spans="1:11" s="86" customFormat="1" x14ac:dyDescent="0.25">
      <c r="A1226" s="73"/>
      <c r="B1226" s="62"/>
      <c r="C1226" s="61"/>
      <c r="D1226" s="63"/>
      <c r="E1226" s="61"/>
      <c r="F1226" s="61"/>
      <c r="G1226" s="61"/>
      <c r="H1226" s="64"/>
      <c r="I1226" s="63"/>
      <c r="J1226" s="65"/>
      <c r="K1226" s="74"/>
    </row>
    <row r="1227" spans="1:11" s="86" customFormat="1" x14ac:dyDescent="0.25">
      <c r="A1227" s="73"/>
      <c r="B1227" s="62"/>
      <c r="C1227" s="61"/>
      <c r="D1227" s="63"/>
      <c r="E1227" s="61"/>
      <c r="F1227" s="61"/>
      <c r="G1227" s="61"/>
      <c r="H1227" s="64"/>
      <c r="I1227" s="63"/>
      <c r="J1227" s="65"/>
      <c r="K1227" s="74"/>
    </row>
    <row r="1228" spans="1:11" s="86" customFormat="1" x14ac:dyDescent="0.25">
      <c r="A1228" s="73"/>
      <c r="B1228" s="62"/>
      <c r="C1228" s="61"/>
      <c r="D1228" s="63"/>
      <c r="E1228" s="61"/>
      <c r="F1228" s="61"/>
      <c r="G1228" s="61"/>
      <c r="H1228" s="64"/>
      <c r="I1228" s="63"/>
      <c r="J1228" s="65"/>
      <c r="K1228" s="74"/>
    </row>
    <row r="1229" spans="1:11" s="86" customFormat="1" x14ac:dyDescent="0.25">
      <c r="A1229" s="73"/>
      <c r="B1229" s="62"/>
      <c r="C1229" s="61"/>
      <c r="D1229" s="63"/>
      <c r="E1229" s="61"/>
      <c r="F1229" s="61"/>
      <c r="G1229" s="61"/>
      <c r="H1229" s="64"/>
      <c r="I1229" s="63"/>
      <c r="J1229" s="65"/>
      <c r="K1229" s="74"/>
    </row>
    <row r="1230" spans="1:11" s="86" customFormat="1" x14ac:dyDescent="0.25">
      <c r="A1230" s="73"/>
      <c r="B1230" s="62"/>
      <c r="C1230" s="61"/>
      <c r="D1230" s="63"/>
      <c r="E1230" s="61"/>
      <c r="F1230" s="61"/>
      <c r="G1230" s="61"/>
      <c r="H1230" s="64"/>
      <c r="I1230" s="63"/>
      <c r="J1230" s="65"/>
      <c r="K1230" s="74"/>
    </row>
    <row r="1231" spans="1:11" s="86" customFormat="1" x14ac:dyDescent="0.25">
      <c r="A1231" s="73"/>
      <c r="B1231" s="62"/>
      <c r="C1231" s="61"/>
      <c r="D1231" s="63"/>
      <c r="E1231" s="61"/>
      <c r="F1231" s="61"/>
      <c r="G1231" s="61"/>
      <c r="H1231" s="64"/>
      <c r="I1231" s="63"/>
      <c r="J1231" s="65"/>
      <c r="K1231" s="74"/>
    </row>
    <row r="1232" spans="1:11" s="86" customFormat="1" x14ac:dyDescent="0.25">
      <c r="A1232" s="73"/>
      <c r="B1232" s="62"/>
      <c r="C1232" s="61"/>
      <c r="D1232" s="63"/>
      <c r="E1232" s="61"/>
      <c r="F1232" s="61"/>
      <c r="G1232" s="61"/>
      <c r="H1232" s="64"/>
      <c r="I1232" s="63"/>
      <c r="J1232" s="65"/>
      <c r="K1232" s="74"/>
    </row>
    <row r="1233" spans="1:11" s="86" customFormat="1" x14ac:dyDescent="0.25">
      <c r="A1233" s="73"/>
      <c r="B1233" s="62"/>
      <c r="C1233" s="61"/>
      <c r="D1233" s="63"/>
      <c r="E1233" s="61"/>
      <c r="F1233" s="61"/>
      <c r="G1233" s="61"/>
      <c r="H1233" s="64"/>
      <c r="I1233" s="63"/>
      <c r="J1233" s="65"/>
      <c r="K1233" s="74"/>
    </row>
    <row r="1234" spans="1:11" s="86" customFormat="1" x14ac:dyDescent="0.25">
      <c r="A1234" s="73"/>
      <c r="B1234" s="62"/>
      <c r="C1234" s="61"/>
      <c r="D1234" s="63"/>
      <c r="E1234" s="61"/>
      <c r="F1234" s="61"/>
      <c r="G1234" s="61"/>
      <c r="H1234" s="64"/>
      <c r="I1234" s="63"/>
      <c r="J1234" s="65"/>
      <c r="K1234" s="74"/>
    </row>
    <row r="1235" spans="1:11" s="86" customFormat="1" x14ac:dyDescent="0.25">
      <c r="A1235" s="73"/>
      <c r="B1235" s="62"/>
      <c r="C1235" s="61"/>
      <c r="D1235" s="63"/>
      <c r="E1235" s="61"/>
      <c r="F1235" s="61"/>
      <c r="G1235" s="61"/>
      <c r="H1235" s="64"/>
      <c r="I1235" s="63"/>
      <c r="J1235" s="65"/>
      <c r="K1235" s="74"/>
    </row>
    <row r="1236" spans="1:11" s="86" customFormat="1" x14ac:dyDescent="0.25">
      <c r="A1236" s="73"/>
      <c r="B1236" s="62"/>
      <c r="C1236" s="61"/>
      <c r="D1236" s="63"/>
      <c r="E1236" s="61"/>
      <c r="F1236" s="61"/>
      <c r="G1236" s="61"/>
      <c r="H1236" s="64"/>
      <c r="I1236" s="63"/>
      <c r="J1236" s="65"/>
      <c r="K1236" s="74"/>
    </row>
    <row r="1237" spans="1:11" s="86" customFormat="1" x14ac:dyDescent="0.25">
      <c r="A1237" s="73"/>
      <c r="B1237" s="62"/>
      <c r="C1237" s="61"/>
      <c r="D1237" s="63"/>
      <c r="E1237" s="61"/>
      <c r="F1237" s="61"/>
      <c r="G1237" s="61"/>
      <c r="H1237" s="64"/>
      <c r="I1237" s="63"/>
      <c r="J1237" s="65"/>
      <c r="K1237" s="74"/>
    </row>
    <row r="1238" spans="1:11" s="86" customFormat="1" x14ac:dyDescent="0.25">
      <c r="A1238" s="73"/>
      <c r="B1238" s="62"/>
      <c r="C1238" s="61"/>
      <c r="D1238" s="63"/>
      <c r="E1238" s="61"/>
      <c r="F1238" s="61"/>
      <c r="G1238" s="61"/>
      <c r="H1238" s="64"/>
      <c r="I1238" s="63"/>
      <c r="J1238" s="65"/>
      <c r="K1238" s="74"/>
    </row>
    <row r="1239" spans="1:11" s="86" customFormat="1" x14ac:dyDescent="0.25">
      <c r="A1239" s="73"/>
      <c r="B1239" s="62"/>
      <c r="C1239" s="61"/>
      <c r="D1239" s="63"/>
      <c r="E1239" s="61"/>
      <c r="F1239" s="61"/>
      <c r="G1239" s="61"/>
      <c r="H1239" s="64"/>
      <c r="I1239" s="63"/>
      <c r="J1239" s="65"/>
      <c r="K1239" s="74"/>
    </row>
    <row r="1240" spans="1:11" s="86" customFormat="1" x14ac:dyDescent="0.25">
      <c r="A1240" s="73"/>
      <c r="B1240" s="62"/>
      <c r="C1240" s="61"/>
      <c r="D1240" s="63"/>
      <c r="E1240" s="61"/>
      <c r="F1240" s="61"/>
      <c r="G1240" s="61"/>
      <c r="H1240" s="64"/>
      <c r="I1240" s="63"/>
      <c r="J1240" s="65"/>
      <c r="K1240" s="74"/>
    </row>
    <row r="1241" spans="1:11" s="86" customFormat="1" x14ac:dyDescent="0.25">
      <c r="A1241" s="73"/>
      <c r="B1241" s="62"/>
      <c r="C1241" s="61"/>
      <c r="D1241" s="63"/>
      <c r="E1241" s="61"/>
      <c r="F1241" s="61"/>
      <c r="G1241" s="61"/>
      <c r="H1241" s="64"/>
      <c r="I1241" s="63"/>
      <c r="J1241" s="65"/>
      <c r="K1241" s="74"/>
    </row>
    <row r="1242" spans="1:11" s="86" customFormat="1" x14ac:dyDescent="0.25">
      <c r="A1242" s="73"/>
      <c r="B1242" s="62"/>
      <c r="C1242" s="61"/>
      <c r="D1242" s="63"/>
      <c r="E1242" s="61"/>
      <c r="F1242" s="61"/>
      <c r="G1242" s="61"/>
      <c r="H1242" s="64"/>
      <c r="I1242" s="63"/>
      <c r="J1242" s="65"/>
      <c r="K1242" s="74"/>
    </row>
    <row r="1243" spans="1:11" s="86" customFormat="1" x14ac:dyDescent="0.25">
      <c r="A1243" s="73"/>
      <c r="B1243" s="62"/>
      <c r="C1243" s="61"/>
      <c r="D1243" s="63"/>
      <c r="E1243" s="61"/>
      <c r="F1243" s="61"/>
      <c r="G1243" s="61"/>
      <c r="H1243" s="64"/>
      <c r="I1243" s="63"/>
      <c r="J1243" s="65"/>
      <c r="K1243" s="74"/>
    </row>
    <row r="1244" spans="1:11" s="86" customFormat="1" x14ac:dyDescent="0.25">
      <c r="A1244" s="73"/>
      <c r="B1244" s="62"/>
      <c r="C1244" s="61"/>
      <c r="D1244" s="63"/>
      <c r="E1244" s="61"/>
      <c r="F1244" s="61"/>
      <c r="G1244" s="61"/>
      <c r="H1244" s="64"/>
      <c r="I1244" s="63"/>
      <c r="J1244" s="65"/>
      <c r="K1244" s="74"/>
    </row>
    <row r="1245" spans="1:11" s="86" customFormat="1" x14ac:dyDescent="0.25">
      <c r="A1245" s="73"/>
      <c r="B1245" s="62"/>
      <c r="C1245" s="61"/>
      <c r="D1245" s="63"/>
      <c r="E1245" s="61"/>
      <c r="F1245" s="61"/>
      <c r="G1245" s="61"/>
      <c r="H1245" s="64"/>
      <c r="I1245" s="63"/>
      <c r="J1245" s="65"/>
      <c r="K1245" s="74"/>
    </row>
    <row r="1246" spans="1:11" s="86" customFormat="1" x14ac:dyDescent="0.25">
      <c r="A1246" s="73"/>
      <c r="B1246" s="62"/>
      <c r="C1246" s="61"/>
      <c r="D1246" s="63"/>
      <c r="E1246" s="61"/>
      <c r="F1246" s="61"/>
      <c r="G1246" s="61"/>
      <c r="H1246" s="64"/>
      <c r="I1246" s="63"/>
      <c r="J1246" s="65"/>
      <c r="K1246" s="74"/>
    </row>
    <row r="1247" spans="1:11" s="86" customFormat="1" x14ac:dyDescent="0.25">
      <c r="A1247" s="73"/>
      <c r="B1247" s="62"/>
      <c r="C1247" s="61"/>
      <c r="D1247" s="63"/>
      <c r="E1247" s="61"/>
      <c r="F1247" s="61"/>
      <c r="G1247" s="61"/>
      <c r="H1247" s="64"/>
      <c r="I1247" s="63"/>
      <c r="J1247" s="65"/>
      <c r="K1247" s="74"/>
    </row>
    <row r="1248" spans="1:11" s="86" customFormat="1" x14ac:dyDescent="0.25">
      <c r="A1248" s="73"/>
      <c r="B1248" s="62"/>
      <c r="C1248" s="61"/>
      <c r="D1248" s="63"/>
      <c r="E1248" s="61"/>
      <c r="F1248" s="61"/>
      <c r="G1248" s="61"/>
      <c r="H1248" s="64"/>
      <c r="I1248" s="63"/>
      <c r="J1248" s="65"/>
      <c r="K1248" s="74"/>
    </row>
    <row r="1249" spans="1:11" s="86" customFormat="1" x14ac:dyDescent="0.25">
      <c r="A1249" s="73"/>
      <c r="B1249" s="62"/>
      <c r="C1249" s="61"/>
      <c r="D1249" s="63"/>
      <c r="E1249" s="61"/>
      <c r="F1249" s="61"/>
      <c r="G1249" s="61"/>
      <c r="H1249" s="64"/>
      <c r="I1249" s="63"/>
      <c r="J1249" s="65"/>
      <c r="K1249" s="74"/>
    </row>
    <row r="1250" spans="1:11" s="86" customFormat="1" x14ac:dyDescent="0.25">
      <c r="A1250" s="73"/>
      <c r="B1250" s="62"/>
      <c r="C1250" s="61"/>
      <c r="D1250" s="63"/>
      <c r="E1250" s="61"/>
      <c r="F1250" s="61"/>
      <c r="G1250" s="61"/>
      <c r="H1250" s="64"/>
      <c r="I1250" s="63"/>
      <c r="J1250" s="65"/>
      <c r="K1250" s="74"/>
    </row>
    <row r="1251" spans="1:11" s="86" customFormat="1" x14ac:dyDescent="0.25">
      <c r="A1251" s="73"/>
      <c r="B1251" s="62"/>
      <c r="C1251" s="61"/>
      <c r="D1251" s="63"/>
      <c r="E1251" s="61"/>
      <c r="F1251" s="61"/>
      <c r="G1251" s="61"/>
      <c r="H1251" s="64"/>
      <c r="I1251" s="63"/>
      <c r="J1251" s="65"/>
      <c r="K1251" s="74"/>
    </row>
    <row r="1252" spans="1:11" s="86" customFormat="1" x14ac:dyDescent="0.25">
      <c r="A1252" s="73"/>
      <c r="B1252" s="62"/>
      <c r="C1252" s="61"/>
      <c r="D1252" s="63"/>
      <c r="E1252" s="61"/>
      <c r="F1252" s="61"/>
      <c r="G1252" s="61"/>
      <c r="H1252" s="64"/>
      <c r="I1252" s="63"/>
      <c r="J1252" s="65"/>
      <c r="K1252" s="74"/>
    </row>
    <row r="1253" spans="1:11" s="86" customFormat="1" x14ac:dyDescent="0.25">
      <c r="A1253" s="73"/>
      <c r="B1253" s="62"/>
      <c r="C1253" s="61"/>
      <c r="D1253" s="63"/>
      <c r="E1253" s="61"/>
      <c r="F1253" s="61"/>
      <c r="G1253" s="61"/>
      <c r="H1253" s="64"/>
      <c r="I1253" s="63"/>
      <c r="J1253" s="65"/>
      <c r="K1253" s="74"/>
    </row>
    <row r="1254" spans="1:11" s="86" customFormat="1" x14ac:dyDescent="0.25">
      <c r="A1254" s="73"/>
      <c r="B1254" s="62"/>
      <c r="C1254" s="61"/>
      <c r="D1254" s="63"/>
      <c r="E1254" s="61"/>
      <c r="F1254" s="61"/>
      <c r="G1254" s="61"/>
      <c r="H1254" s="64"/>
      <c r="I1254" s="63"/>
      <c r="J1254" s="65"/>
      <c r="K1254" s="74"/>
    </row>
    <row r="1255" spans="1:11" s="86" customFormat="1" x14ac:dyDescent="0.25">
      <c r="A1255" s="73"/>
      <c r="B1255" s="62"/>
      <c r="C1255" s="61"/>
      <c r="D1255" s="63"/>
      <c r="E1255" s="61"/>
      <c r="F1255" s="61"/>
      <c r="G1255" s="61"/>
      <c r="H1255" s="64"/>
      <c r="I1255" s="63"/>
      <c r="J1255" s="65"/>
      <c r="K1255" s="74"/>
    </row>
    <row r="1256" spans="1:11" s="86" customFormat="1" x14ac:dyDescent="0.25">
      <c r="A1256" s="73"/>
      <c r="B1256" s="62"/>
      <c r="C1256" s="61"/>
      <c r="D1256" s="63"/>
      <c r="E1256" s="61"/>
      <c r="F1256" s="61"/>
      <c r="G1256" s="61"/>
      <c r="H1256" s="64"/>
      <c r="I1256" s="63"/>
      <c r="J1256" s="65"/>
      <c r="K1256" s="74"/>
    </row>
    <row r="1257" spans="1:11" s="86" customFormat="1" x14ac:dyDescent="0.25">
      <c r="A1257" s="73"/>
      <c r="B1257" s="62"/>
      <c r="C1257" s="61"/>
      <c r="D1257" s="63"/>
      <c r="E1257" s="61"/>
      <c r="F1257" s="61"/>
      <c r="G1257" s="61"/>
      <c r="H1257" s="64"/>
      <c r="I1257" s="63"/>
      <c r="J1257" s="65"/>
      <c r="K1257" s="74"/>
    </row>
    <row r="1258" spans="1:11" s="86" customFormat="1" x14ac:dyDescent="0.25">
      <c r="A1258" s="73"/>
      <c r="B1258" s="62"/>
      <c r="C1258" s="61"/>
      <c r="D1258" s="63"/>
      <c r="E1258" s="61"/>
      <c r="F1258" s="61"/>
      <c r="G1258" s="61"/>
      <c r="H1258" s="64"/>
      <c r="I1258" s="63"/>
      <c r="J1258" s="65"/>
      <c r="K1258" s="74"/>
    </row>
    <row r="1259" spans="1:11" s="86" customFormat="1" x14ac:dyDescent="0.25">
      <c r="A1259" s="73"/>
      <c r="B1259" s="62"/>
      <c r="C1259" s="61"/>
      <c r="D1259" s="63"/>
      <c r="E1259" s="61"/>
      <c r="F1259" s="61"/>
      <c r="G1259" s="61"/>
      <c r="H1259" s="64"/>
      <c r="I1259" s="63"/>
      <c r="J1259" s="65"/>
      <c r="K1259" s="74"/>
    </row>
    <row r="1260" spans="1:11" s="86" customFormat="1" x14ac:dyDescent="0.25">
      <c r="A1260" s="73"/>
      <c r="B1260" s="62"/>
      <c r="C1260" s="61"/>
      <c r="D1260" s="63"/>
      <c r="E1260" s="61"/>
      <c r="F1260" s="61"/>
      <c r="G1260" s="61"/>
      <c r="H1260" s="64"/>
      <c r="I1260" s="63"/>
      <c r="J1260" s="65"/>
      <c r="K1260" s="74"/>
    </row>
    <row r="1261" spans="1:11" s="86" customFormat="1" x14ac:dyDescent="0.25">
      <c r="A1261" s="73"/>
      <c r="B1261" s="62"/>
      <c r="C1261" s="61"/>
      <c r="D1261" s="63"/>
      <c r="E1261" s="61"/>
      <c r="F1261" s="61"/>
      <c r="G1261" s="61"/>
      <c r="H1261" s="64"/>
      <c r="I1261" s="63"/>
      <c r="J1261" s="65"/>
      <c r="K1261" s="74"/>
    </row>
    <row r="1262" spans="1:11" s="86" customFormat="1" x14ac:dyDescent="0.25">
      <c r="A1262" s="73"/>
      <c r="B1262" s="62"/>
      <c r="C1262" s="61"/>
      <c r="D1262" s="63"/>
      <c r="E1262" s="61"/>
      <c r="F1262" s="61"/>
      <c r="G1262" s="61"/>
      <c r="H1262" s="64"/>
      <c r="I1262" s="63"/>
      <c r="J1262" s="65"/>
      <c r="K1262" s="74"/>
    </row>
    <row r="1263" spans="1:11" s="86" customFormat="1" x14ac:dyDescent="0.25">
      <c r="A1263" s="73"/>
      <c r="B1263" s="62"/>
      <c r="C1263" s="61"/>
      <c r="D1263" s="63"/>
      <c r="E1263" s="61"/>
      <c r="F1263" s="61"/>
      <c r="G1263" s="61"/>
      <c r="H1263" s="64"/>
      <c r="I1263" s="63"/>
      <c r="J1263" s="65"/>
      <c r="K1263" s="74"/>
    </row>
    <row r="1264" spans="1:11" s="86" customFormat="1" x14ac:dyDescent="0.25">
      <c r="A1264" s="73"/>
      <c r="B1264" s="62"/>
      <c r="C1264" s="61"/>
      <c r="D1264" s="63"/>
      <c r="E1264" s="61"/>
      <c r="F1264" s="61"/>
      <c r="G1264" s="61"/>
      <c r="H1264" s="64"/>
      <c r="I1264" s="63"/>
      <c r="J1264" s="65"/>
      <c r="K1264" s="74"/>
    </row>
    <row r="1265" spans="1:11" s="86" customFormat="1" x14ac:dyDescent="0.25">
      <c r="A1265" s="73"/>
      <c r="B1265" s="62"/>
      <c r="C1265" s="61"/>
      <c r="D1265" s="63"/>
      <c r="E1265" s="61"/>
      <c r="F1265" s="61"/>
      <c r="G1265" s="61"/>
      <c r="H1265" s="64"/>
      <c r="I1265" s="63"/>
      <c r="J1265" s="65"/>
      <c r="K1265" s="74"/>
    </row>
    <row r="1266" spans="1:11" s="86" customFormat="1" x14ac:dyDescent="0.25">
      <c r="A1266" s="73"/>
      <c r="B1266" s="62"/>
      <c r="C1266" s="61"/>
      <c r="D1266" s="63"/>
      <c r="E1266" s="61"/>
      <c r="F1266" s="61"/>
      <c r="G1266" s="61"/>
      <c r="H1266" s="64"/>
      <c r="I1266" s="63"/>
      <c r="J1266" s="65"/>
      <c r="K1266" s="74"/>
    </row>
    <row r="1267" spans="1:11" s="86" customFormat="1" x14ac:dyDescent="0.25">
      <c r="A1267" s="73"/>
      <c r="B1267" s="62"/>
      <c r="C1267" s="61"/>
      <c r="D1267" s="63"/>
      <c r="E1267" s="61"/>
      <c r="F1267" s="61"/>
      <c r="G1267" s="61"/>
      <c r="H1267" s="64"/>
      <c r="I1267" s="63"/>
      <c r="J1267" s="65"/>
      <c r="K1267" s="74"/>
    </row>
    <row r="1268" spans="1:11" s="86" customFormat="1" x14ac:dyDescent="0.25">
      <c r="A1268" s="73"/>
      <c r="B1268" s="62"/>
      <c r="C1268" s="61"/>
      <c r="D1268" s="63"/>
      <c r="E1268" s="61"/>
      <c r="F1268" s="61"/>
      <c r="G1268" s="61"/>
      <c r="H1268" s="64"/>
      <c r="I1268" s="63"/>
      <c r="J1268" s="65"/>
      <c r="K1268" s="74"/>
    </row>
    <row r="1269" spans="1:11" s="86" customFormat="1" x14ac:dyDescent="0.25">
      <c r="A1269" s="73"/>
      <c r="B1269" s="62"/>
      <c r="C1269" s="61"/>
      <c r="D1269" s="63"/>
      <c r="E1269" s="61"/>
      <c r="F1269" s="61"/>
      <c r="G1269" s="61"/>
      <c r="H1269" s="64"/>
      <c r="I1269" s="63"/>
      <c r="J1269" s="65"/>
      <c r="K1269" s="74"/>
    </row>
    <row r="1270" spans="1:11" s="86" customFormat="1" x14ac:dyDescent="0.25">
      <c r="A1270" s="73"/>
      <c r="B1270" s="62"/>
      <c r="C1270" s="61"/>
      <c r="D1270" s="63"/>
      <c r="E1270" s="61"/>
      <c r="F1270" s="61"/>
      <c r="G1270" s="61"/>
      <c r="H1270" s="64"/>
      <c r="I1270" s="63"/>
      <c r="J1270" s="65"/>
      <c r="K1270" s="74"/>
    </row>
    <row r="1271" spans="1:11" s="86" customFormat="1" x14ac:dyDescent="0.25">
      <c r="A1271" s="73"/>
      <c r="B1271" s="62"/>
      <c r="C1271" s="61"/>
      <c r="D1271" s="63"/>
      <c r="E1271" s="61"/>
      <c r="F1271" s="61"/>
      <c r="G1271" s="61"/>
      <c r="H1271" s="64"/>
      <c r="I1271" s="63"/>
      <c r="J1271" s="65"/>
      <c r="K1271" s="74"/>
    </row>
    <row r="1272" spans="1:11" s="86" customFormat="1" x14ac:dyDescent="0.25">
      <c r="A1272" s="73"/>
      <c r="B1272" s="62"/>
      <c r="C1272" s="61"/>
      <c r="D1272" s="63"/>
      <c r="E1272" s="61"/>
      <c r="F1272" s="61"/>
      <c r="G1272" s="61"/>
      <c r="H1272" s="64"/>
      <c r="I1272" s="63"/>
      <c r="J1272" s="65"/>
      <c r="K1272" s="74"/>
    </row>
    <row r="1273" spans="1:11" s="86" customFormat="1" x14ac:dyDescent="0.25">
      <c r="A1273" s="73"/>
      <c r="B1273" s="62"/>
      <c r="C1273" s="61"/>
      <c r="D1273" s="63"/>
      <c r="E1273" s="61"/>
      <c r="F1273" s="61"/>
      <c r="G1273" s="61"/>
      <c r="H1273" s="64"/>
      <c r="I1273" s="63"/>
      <c r="J1273" s="65"/>
      <c r="K1273" s="74"/>
    </row>
    <row r="1274" spans="1:11" s="86" customFormat="1" x14ac:dyDescent="0.25">
      <c r="A1274" s="73"/>
      <c r="B1274" s="62"/>
      <c r="C1274" s="61"/>
      <c r="D1274" s="63"/>
      <c r="E1274" s="61"/>
      <c r="F1274" s="61"/>
      <c r="G1274" s="61"/>
      <c r="H1274" s="64"/>
      <c r="I1274" s="63"/>
      <c r="J1274" s="65"/>
      <c r="K1274" s="74"/>
    </row>
    <row r="1275" spans="1:11" s="86" customFormat="1" x14ac:dyDescent="0.25">
      <c r="A1275" s="73"/>
      <c r="B1275" s="62"/>
      <c r="C1275" s="61"/>
      <c r="D1275" s="63"/>
      <c r="E1275" s="61"/>
      <c r="F1275" s="61"/>
      <c r="G1275" s="61"/>
      <c r="H1275" s="64"/>
      <c r="I1275" s="63"/>
      <c r="J1275" s="65"/>
      <c r="K1275" s="74"/>
    </row>
    <row r="1276" spans="1:11" s="86" customFormat="1" x14ac:dyDescent="0.25">
      <c r="A1276" s="73"/>
      <c r="B1276" s="62"/>
      <c r="C1276" s="61"/>
      <c r="D1276" s="63"/>
      <c r="E1276" s="61"/>
      <c r="F1276" s="61"/>
      <c r="G1276" s="61"/>
      <c r="H1276" s="64"/>
      <c r="I1276" s="63"/>
      <c r="J1276" s="65"/>
      <c r="K1276" s="74"/>
    </row>
    <row r="1277" spans="1:11" s="86" customFormat="1" x14ac:dyDescent="0.25">
      <c r="A1277" s="73"/>
      <c r="B1277" s="62"/>
      <c r="C1277" s="61"/>
      <c r="D1277" s="63"/>
      <c r="E1277" s="61"/>
      <c r="F1277" s="61"/>
      <c r="G1277" s="61"/>
      <c r="H1277" s="64"/>
      <c r="I1277" s="63"/>
      <c r="J1277" s="65"/>
      <c r="K1277" s="74"/>
    </row>
    <row r="1278" spans="1:11" s="86" customFormat="1" x14ac:dyDescent="0.25">
      <c r="A1278" s="73"/>
      <c r="B1278" s="62"/>
      <c r="C1278" s="61"/>
      <c r="D1278" s="63"/>
      <c r="E1278" s="61"/>
      <c r="F1278" s="61"/>
      <c r="G1278" s="61"/>
      <c r="H1278" s="64"/>
      <c r="I1278" s="63"/>
      <c r="J1278" s="65"/>
      <c r="K1278" s="74"/>
    </row>
    <row r="1279" spans="1:11" s="86" customFormat="1" x14ac:dyDescent="0.25">
      <c r="A1279" s="73"/>
      <c r="B1279" s="62"/>
      <c r="C1279" s="61"/>
      <c r="D1279" s="63"/>
      <c r="E1279" s="61"/>
      <c r="F1279" s="61"/>
      <c r="G1279" s="61"/>
      <c r="H1279" s="64"/>
      <c r="I1279" s="63"/>
      <c r="J1279" s="65"/>
      <c r="K1279" s="74"/>
    </row>
    <row r="1280" spans="1:11" s="86" customFormat="1" x14ac:dyDescent="0.25">
      <c r="A1280" s="73"/>
      <c r="B1280" s="62"/>
      <c r="C1280" s="61"/>
      <c r="D1280" s="63"/>
      <c r="E1280" s="61"/>
      <c r="F1280" s="61"/>
      <c r="G1280" s="61"/>
      <c r="H1280" s="64"/>
      <c r="I1280" s="63"/>
      <c r="J1280" s="65"/>
      <c r="K1280" s="74"/>
    </row>
    <row r="1281" spans="1:11" s="86" customFormat="1" x14ac:dyDescent="0.25">
      <c r="A1281" s="73"/>
      <c r="B1281" s="62"/>
      <c r="C1281" s="61"/>
      <c r="D1281" s="63"/>
      <c r="E1281" s="61"/>
      <c r="F1281" s="61"/>
      <c r="G1281" s="61"/>
      <c r="H1281" s="64"/>
      <c r="I1281" s="63"/>
      <c r="J1281" s="65"/>
      <c r="K1281" s="74"/>
    </row>
    <row r="1282" spans="1:11" s="86" customFormat="1" x14ac:dyDescent="0.25">
      <c r="A1282" s="73"/>
      <c r="B1282" s="62"/>
      <c r="C1282" s="61"/>
      <c r="D1282" s="63"/>
      <c r="E1282" s="61"/>
      <c r="F1282" s="61"/>
      <c r="G1282" s="61"/>
      <c r="H1282" s="64"/>
      <c r="I1282" s="63"/>
      <c r="J1282" s="65"/>
      <c r="K1282" s="74"/>
    </row>
    <row r="1283" spans="1:11" s="86" customFormat="1" x14ac:dyDescent="0.25">
      <c r="A1283" s="73"/>
      <c r="B1283" s="62"/>
      <c r="C1283" s="61"/>
      <c r="D1283" s="63"/>
      <c r="E1283" s="61"/>
      <c r="F1283" s="61"/>
      <c r="G1283" s="61"/>
      <c r="H1283" s="64"/>
      <c r="I1283" s="63"/>
      <c r="J1283" s="65"/>
      <c r="K1283" s="74"/>
    </row>
    <row r="1284" spans="1:11" s="86" customFormat="1" x14ac:dyDescent="0.25">
      <c r="A1284" s="73"/>
      <c r="B1284" s="62"/>
      <c r="C1284" s="61"/>
      <c r="D1284" s="63"/>
      <c r="E1284" s="61"/>
      <c r="F1284" s="61"/>
      <c r="G1284" s="61"/>
      <c r="H1284" s="64"/>
      <c r="I1284" s="63"/>
      <c r="J1284" s="65"/>
      <c r="K1284" s="74"/>
    </row>
    <row r="1285" spans="1:11" s="86" customFormat="1" x14ac:dyDescent="0.25">
      <c r="A1285" s="73"/>
      <c r="B1285" s="62"/>
      <c r="C1285" s="61"/>
      <c r="D1285" s="63"/>
      <c r="E1285" s="61"/>
      <c r="F1285" s="61"/>
      <c r="G1285" s="61"/>
      <c r="H1285" s="64"/>
      <c r="I1285" s="63"/>
      <c r="J1285" s="65"/>
      <c r="K1285" s="74"/>
    </row>
    <row r="1286" spans="1:11" s="86" customFormat="1" x14ac:dyDescent="0.25">
      <c r="A1286" s="73"/>
      <c r="B1286" s="62"/>
      <c r="C1286" s="61"/>
      <c r="D1286" s="63"/>
      <c r="E1286" s="61"/>
      <c r="F1286" s="61"/>
      <c r="G1286" s="61"/>
      <c r="H1286" s="64"/>
      <c r="I1286" s="63"/>
      <c r="J1286" s="65"/>
      <c r="K1286" s="74"/>
    </row>
    <row r="1287" spans="1:11" s="86" customFormat="1" x14ac:dyDescent="0.25">
      <c r="A1287" s="73"/>
      <c r="B1287" s="62"/>
      <c r="C1287" s="61"/>
      <c r="D1287" s="63"/>
      <c r="E1287" s="61"/>
      <c r="F1287" s="61"/>
      <c r="G1287" s="61"/>
      <c r="H1287" s="64"/>
      <c r="I1287" s="63"/>
      <c r="J1287" s="65"/>
      <c r="K1287" s="74"/>
    </row>
    <row r="1288" spans="1:11" s="86" customFormat="1" x14ac:dyDescent="0.25">
      <c r="A1288" s="73"/>
      <c r="B1288" s="62"/>
      <c r="C1288" s="61"/>
      <c r="D1288" s="63"/>
      <c r="E1288" s="61"/>
      <c r="F1288" s="61"/>
      <c r="G1288" s="61"/>
      <c r="H1288" s="64"/>
      <c r="I1288" s="63"/>
      <c r="J1288" s="65"/>
      <c r="K1288" s="74"/>
    </row>
    <row r="1289" spans="1:11" s="86" customFormat="1" x14ac:dyDescent="0.25">
      <c r="A1289" s="73"/>
      <c r="B1289" s="62"/>
      <c r="C1289" s="61"/>
      <c r="D1289" s="63"/>
      <c r="E1289" s="61"/>
      <c r="F1289" s="61"/>
      <c r="G1289" s="61"/>
      <c r="H1289" s="64"/>
      <c r="I1289" s="63"/>
      <c r="J1289" s="65"/>
      <c r="K1289" s="74"/>
    </row>
    <row r="1290" spans="1:11" s="86" customFormat="1" x14ac:dyDescent="0.25">
      <c r="A1290" s="73"/>
      <c r="B1290" s="62"/>
      <c r="C1290" s="61"/>
      <c r="D1290" s="63"/>
      <c r="E1290" s="61"/>
      <c r="F1290" s="61"/>
      <c r="G1290" s="61"/>
      <c r="H1290" s="64"/>
      <c r="I1290" s="63"/>
      <c r="J1290" s="65"/>
      <c r="K1290" s="74"/>
    </row>
    <row r="1291" spans="1:11" s="86" customFormat="1" x14ac:dyDescent="0.25">
      <c r="A1291" s="73"/>
      <c r="B1291" s="62"/>
      <c r="C1291" s="61"/>
      <c r="D1291" s="63"/>
      <c r="E1291" s="61"/>
      <c r="F1291" s="61"/>
      <c r="G1291" s="61"/>
      <c r="H1291" s="64"/>
      <c r="I1291" s="63"/>
      <c r="J1291" s="65"/>
      <c r="K1291" s="74"/>
    </row>
    <row r="1292" spans="1:11" s="86" customFormat="1" x14ac:dyDescent="0.25">
      <c r="A1292" s="73"/>
      <c r="B1292" s="62"/>
      <c r="C1292" s="61"/>
      <c r="D1292" s="63"/>
      <c r="E1292" s="61"/>
      <c r="F1292" s="61"/>
      <c r="G1292" s="61"/>
      <c r="H1292" s="64"/>
      <c r="I1292" s="63"/>
      <c r="J1292" s="65"/>
      <c r="K1292" s="74"/>
    </row>
    <row r="1293" spans="1:11" s="86" customFormat="1" x14ac:dyDescent="0.25">
      <c r="A1293" s="73"/>
      <c r="B1293" s="62"/>
      <c r="C1293" s="61"/>
      <c r="D1293" s="63"/>
      <c r="E1293" s="61"/>
      <c r="F1293" s="61"/>
      <c r="G1293" s="61"/>
      <c r="H1293" s="64"/>
      <c r="I1293" s="63"/>
      <c r="J1293" s="65"/>
      <c r="K1293" s="74"/>
    </row>
    <row r="1294" spans="1:11" s="86" customFormat="1" x14ac:dyDescent="0.25">
      <c r="A1294" s="73"/>
      <c r="B1294" s="62"/>
      <c r="C1294" s="61"/>
      <c r="D1294" s="63"/>
      <c r="E1294" s="61"/>
      <c r="F1294" s="61"/>
      <c r="G1294" s="61"/>
      <c r="H1294" s="64"/>
      <c r="I1294" s="63"/>
      <c r="J1294" s="65"/>
      <c r="K1294" s="74"/>
    </row>
    <row r="1295" spans="1:11" s="86" customFormat="1" x14ac:dyDescent="0.25">
      <c r="A1295" s="73"/>
      <c r="B1295" s="62"/>
      <c r="C1295" s="61"/>
      <c r="D1295" s="63"/>
      <c r="E1295" s="61"/>
      <c r="F1295" s="61"/>
      <c r="G1295" s="61"/>
      <c r="H1295" s="64"/>
      <c r="I1295" s="63"/>
      <c r="J1295" s="65"/>
      <c r="K1295" s="74"/>
    </row>
    <row r="1296" spans="1:11" s="86" customFormat="1" x14ac:dyDescent="0.25">
      <c r="A1296" s="73"/>
      <c r="B1296" s="62"/>
      <c r="C1296" s="61"/>
      <c r="D1296" s="63"/>
      <c r="E1296" s="61"/>
      <c r="F1296" s="61"/>
      <c r="G1296" s="61"/>
      <c r="H1296" s="64"/>
      <c r="I1296" s="63"/>
      <c r="J1296" s="65"/>
      <c r="K1296" s="74"/>
    </row>
    <row r="1297" spans="1:11" s="86" customFormat="1" x14ac:dyDescent="0.25">
      <c r="A1297" s="73"/>
      <c r="B1297" s="62"/>
      <c r="C1297" s="61"/>
      <c r="D1297" s="63"/>
      <c r="E1297" s="61"/>
      <c r="F1297" s="61"/>
      <c r="G1297" s="61"/>
      <c r="H1297" s="64"/>
      <c r="I1297" s="63"/>
      <c r="J1297" s="65"/>
      <c r="K1297" s="74"/>
    </row>
    <row r="1298" spans="1:11" s="86" customFormat="1" x14ac:dyDescent="0.25">
      <c r="A1298" s="73"/>
      <c r="B1298" s="62"/>
      <c r="C1298" s="61"/>
      <c r="D1298" s="63"/>
      <c r="E1298" s="61"/>
      <c r="F1298" s="61"/>
      <c r="G1298" s="61"/>
      <c r="H1298" s="64"/>
      <c r="I1298" s="63"/>
      <c r="J1298" s="65"/>
      <c r="K1298" s="74"/>
    </row>
    <row r="1299" spans="1:11" s="86" customFormat="1" x14ac:dyDescent="0.25">
      <c r="A1299" s="75"/>
      <c r="B1299" s="76"/>
      <c r="C1299" s="77"/>
      <c r="D1299" s="78"/>
      <c r="E1299" s="77"/>
      <c r="F1299" s="77"/>
      <c r="G1299" s="77"/>
      <c r="H1299" s="79"/>
      <c r="I1299" s="78"/>
      <c r="J1299" s="80"/>
      <c r="K1299" s="81"/>
    </row>
  </sheetData>
  <mergeCells count="40">
    <mergeCell ref="B38:J39"/>
    <mergeCell ref="B267:J267"/>
    <mergeCell ref="B470:J470"/>
    <mergeCell ref="B471:J471"/>
    <mergeCell ref="A1:K1"/>
    <mergeCell ref="B425:J425"/>
    <mergeCell ref="B423:J423"/>
    <mergeCell ref="B424:J424"/>
    <mergeCell ref="B335:J335"/>
    <mergeCell ref="B342:J342"/>
    <mergeCell ref="B201:J201"/>
    <mergeCell ref="A2:K2"/>
    <mergeCell ref="B132:J132"/>
    <mergeCell ref="B133:J133"/>
    <mergeCell ref="B134:J134"/>
    <mergeCell ref="B65:J65"/>
    <mergeCell ref="B62:J63"/>
    <mergeCell ref="B64:J64"/>
    <mergeCell ref="B199:J199"/>
    <mergeCell ref="B409:J409"/>
    <mergeCell ref="B200:J200"/>
    <mergeCell ref="B266:J266"/>
    <mergeCell ref="B268:J268"/>
    <mergeCell ref="B333:J333"/>
    <mergeCell ref="B334:J334"/>
    <mergeCell ref="B66:J66"/>
    <mergeCell ref="B472:J472"/>
    <mergeCell ref="B343:J343"/>
    <mergeCell ref="B344:J344"/>
    <mergeCell ref="B439:J439"/>
    <mergeCell ref="B411:J411"/>
    <mergeCell ref="B451:J451"/>
    <mergeCell ref="B452:J452"/>
    <mergeCell ref="B453:J453"/>
    <mergeCell ref="B437:J437"/>
    <mergeCell ref="B438:J438"/>
    <mergeCell ref="B462:J462"/>
    <mergeCell ref="B463:J463"/>
    <mergeCell ref="B464:J464"/>
    <mergeCell ref="B410:J410"/>
  </mergeCells>
  <pageMargins left="0.39370078740157483" right="0.19685039370078741" top="0.81" bottom="0.78740157480314965" header="0.26" footer="0.31496062992125984"/>
  <pageSetup paperSize="9" scale="68" fitToHeight="0" orientation="portrait" horizontalDpi="300" verticalDpi="300" r:id="rId1"/>
  <headerFooter>
    <oddHeader>&amp;L&amp;G&amp;CPREFEITURA MUNICIPAL DE MARABÁ
SECRETARIA DE VIAÇÃO E OBRAS PÚBLICAS DE MARABÁ
&amp;R&amp;G</oddHeader>
    <oddFooter>&amp;C&amp;8 Rod. Transamazônica, Km 5,5, SN, CEP: 68507-765 - Nova Marabá, Marabá - PA, 68507-765
Tel.: (94) 3322-2243&amp;RPágina &amp;P de &amp;N</oddFooter>
  </headerFooter>
  <rowBreaks count="2" manualBreakCount="2">
    <brk id="66" max="10" man="1"/>
    <brk id="134" max="10"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BF917-4807-456F-BBE3-C0E32DD385E7}">
  <sheetPr>
    <pageSetUpPr fitToPage="1"/>
  </sheetPr>
  <dimension ref="A1:AA85"/>
  <sheetViews>
    <sheetView view="pageBreakPreview" zoomScale="60" zoomScaleNormal="80" workbookViewId="0">
      <pane xSplit="2" ySplit="4" topLeftCell="C26" activePane="bottomRight" state="frozen"/>
      <selection pane="topRight" activeCell="B1" sqref="B1"/>
      <selection pane="bottomLeft" activeCell="A9" sqref="A9"/>
      <selection pane="bottomRight" activeCell="O77" sqref="O77"/>
    </sheetView>
  </sheetViews>
  <sheetFormatPr defaultColWidth="11.42578125" defaultRowHeight="12.75" x14ac:dyDescent="0.2"/>
  <cols>
    <col min="1" max="1" width="18.5703125" style="224" bestFit="1" customWidth="1"/>
    <col min="2" max="2" width="15.42578125" style="224" customWidth="1"/>
    <col min="3" max="6" width="9.28515625" style="224" bestFit="1" customWidth="1"/>
    <col min="7" max="7" width="11.85546875" style="238" bestFit="1" customWidth="1"/>
    <col min="8" max="8" width="9.28515625" style="222" hidden="1" customWidth="1"/>
    <col min="9" max="9" width="9.28515625" style="238" hidden="1" customWidth="1"/>
    <col min="10" max="11" width="9.28515625" style="224" bestFit="1" customWidth="1"/>
    <col min="12" max="12" width="13" style="224" bestFit="1" customWidth="1"/>
    <col min="13" max="13" width="9.28515625" style="224" bestFit="1" customWidth="1"/>
    <col min="14" max="14" width="13" style="224" bestFit="1" customWidth="1"/>
    <col min="15" max="16" width="12" style="224" bestFit="1" customWidth="1"/>
    <col min="17" max="17" width="12.85546875" style="238" customWidth="1"/>
    <col min="18" max="19" width="9.28515625" style="238" bestFit="1" customWidth="1"/>
    <col min="20" max="20" width="9.85546875" style="224" bestFit="1" customWidth="1"/>
    <col min="21" max="22" width="11.140625" style="224" bestFit="1" customWidth="1"/>
    <col min="23" max="23" width="12.140625" style="224" bestFit="1" customWidth="1"/>
    <col min="24" max="16384" width="11.42578125" style="224"/>
  </cols>
  <sheetData>
    <row r="1" spans="1:27" s="222" customFormat="1" ht="15" customHeight="1" x14ac:dyDescent="0.2">
      <c r="A1" s="463" t="s">
        <v>280</v>
      </c>
      <c r="B1" s="463"/>
      <c r="C1" s="463"/>
      <c r="D1" s="463"/>
      <c r="E1" s="463"/>
      <c r="F1" s="463"/>
      <c r="G1" s="463"/>
      <c r="H1" s="463"/>
      <c r="I1" s="463"/>
      <c r="J1" s="463"/>
      <c r="K1" s="463"/>
      <c r="L1" s="463"/>
      <c r="M1" s="463"/>
      <c r="N1" s="463"/>
      <c r="O1" s="463"/>
      <c r="P1" s="463"/>
      <c r="Q1" s="463"/>
      <c r="R1" s="463"/>
      <c r="S1" s="463"/>
      <c r="T1" s="463"/>
      <c r="U1" s="463"/>
      <c r="V1" s="463"/>
      <c r="W1" s="463"/>
      <c r="X1" s="223"/>
      <c r="Y1" s="223"/>
      <c r="Z1" s="223"/>
      <c r="AA1" s="223"/>
    </row>
    <row r="2" spans="1:27" s="222" customFormat="1" ht="54.75" customHeight="1" x14ac:dyDescent="0.2">
      <c r="A2" s="463"/>
      <c r="B2" s="463"/>
      <c r="C2" s="463"/>
      <c r="D2" s="463"/>
      <c r="E2" s="463"/>
      <c r="F2" s="463"/>
      <c r="G2" s="463"/>
      <c r="H2" s="463"/>
      <c r="I2" s="463"/>
      <c r="J2" s="463"/>
      <c r="K2" s="463"/>
      <c r="L2" s="463"/>
      <c r="M2" s="463"/>
      <c r="N2" s="463"/>
      <c r="O2" s="463"/>
      <c r="P2" s="463"/>
      <c r="Q2" s="463"/>
      <c r="R2" s="463"/>
      <c r="S2" s="463"/>
      <c r="T2" s="463"/>
      <c r="U2" s="463"/>
      <c r="V2" s="463"/>
      <c r="W2" s="463"/>
      <c r="X2" s="223"/>
      <c r="Y2" s="223"/>
      <c r="Z2" s="223"/>
      <c r="AA2" s="223"/>
    </row>
    <row r="3" spans="1:27" ht="15" customHeight="1" x14ac:dyDescent="0.25">
      <c r="A3" s="460" t="s">
        <v>281</v>
      </c>
      <c r="B3" s="460" t="s">
        <v>282</v>
      </c>
      <c r="C3" s="460"/>
      <c r="D3" s="460" t="s">
        <v>283</v>
      </c>
      <c r="E3" s="460"/>
      <c r="F3" s="460" t="s">
        <v>284</v>
      </c>
      <c r="G3" s="465" t="s">
        <v>285</v>
      </c>
      <c r="H3" s="465" t="s">
        <v>286</v>
      </c>
      <c r="I3" s="465" t="s">
        <v>287</v>
      </c>
      <c r="J3" s="465" t="s">
        <v>288</v>
      </c>
      <c r="K3" s="465" t="s">
        <v>289</v>
      </c>
      <c r="L3" s="465"/>
      <c r="M3" s="465"/>
      <c r="N3" s="465" t="s">
        <v>290</v>
      </c>
      <c r="O3" s="465" t="s">
        <v>277</v>
      </c>
      <c r="P3" s="465"/>
      <c r="Q3" s="468" t="s">
        <v>291</v>
      </c>
      <c r="R3" s="470" t="s">
        <v>292</v>
      </c>
      <c r="S3" s="460" t="s">
        <v>293</v>
      </c>
      <c r="T3" s="460"/>
      <c r="U3" s="460"/>
      <c r="V3" s="460"/>
      <c r="W3" s="460"/>
    </row>
    <row r="4" spans="1:27" ht="30" x14ac:dyDescent="0.25">
      <c r="A4" s="464"/>
      <c r="B4" s="252" t="s">
        <v>294</v>
      </c>
      <c r="C4" s="252" t="s">
        <v>295</v>
      </c>
      <c r="D4" s="252" t="s">
        <v>294</v>
      </c>
      <c r="E4" s="252" t="s">
        <v>295</v>
      </c>
      <c r="F4" s="464"/>
      <c r="G4" s="466"/>
      <c r="H4" s="466"/>
      <c r="I4" s="466"/>
      <c r="J4" s="466"/>
      <c r="K4" s="251" t="s">
        <v>296</v>
      </c>
      <c r="L4" s="251" t="s">
        <v>297</v>
      </c>
      <c r="M4" s="251" t="s">
        <v>298</v>
      </c>
      <c r="N4" s="466"/>
      <c r="O4" s="251" t="s">
        <v>299</v>
      </c>
      <c r="P4" s="251" t="s">
        <v>300</v>
      </c>
      <c r="Q4" s="469"/>
      <c r="R4" s="465"/>
      <c r="S4" s="251" t="s">
        <v>301</v>
      </c>
      <c r="T4" s="252" t="s">
        <v>302</v>
      </c>
      <c r="U4" s="251" t="s">
        <v>299</v>
      </c>
      <c r="V4" s="251" t="s">
        <v>300</v>
      </c>
      <c r="W4" s="254" t="s">
        <v>291</v>
      </c>
    </row>
    <row r="5" spans="1:27" x14ac:dyDescent="0.2">
      <c r="B5" s="225"/>
      <c r="C5" s="226"/>
      <c r="D5" s="225"/>
      <c r="E5" s="226"/>
      <c r="F5" s="225"/>
      <c r="G5" s="226"/>
      <c r="H5" s="227"/>
      <c r="I5" s="226"/>
      <c r="J5" s="225"/>
      <c r="K5" s="226"/>
      <c r="L5" s="226"/>
      <c r="M5" s="226"/>
      <c r="N5" s="226"/>
      <c r="O5" s="226"/>
      <c r="P5" s="226"/>
      <c r="Q5" s="226"/>
      <c r="R5" s="226"/>
      <c r="S5" s="226"/>
      <c r="T5" s="226"/>
      <c r="U5" s="226"/>
      <c r="V5" s="226"/>
      <c r="W5" s="226"/>
    </row>
    <row r="6" spans="1:27" ht="12.75" customHeight="1" x14ac:dyDescent="0.2">
      <c r="A6" s="461" t="s">
        <v>279</v>
      </c>
      <c r="B6" s="225" t="s">
        <v>303</v>
      </c>
      <c r="C6" s="226">
        <v>1.7</v>
      </c>
      <c r="D6" s="225" t="s">
        <v>304</v>
      </c>
      <c r="E6" s="226">
        <v>1.7</v>
      </c>
      <c r="F6" s="225">
        <v>600</v>
      </c>
      <c r="G6" s="226">
        <v>44</v>
      </c>
      <c r="H6" s="227"/>
      <c r="I6" s="226"/>
      <c r="J6" s="225">
        <v>1</v>
      </c>
      <c r="K6" s="226">
        <f>L6</f>
        <v>1</v>
      </c>
      <c r="L6" s="226">
        <v>1</v>
      </c>
      <c r="M6" s="226">
        <f>(K6+L6)/2</f>
        <v>1</v>
      </c>
      <c r="N6" s="226">
        <f>(C6+E6)/2</f>
        <v>1.7</v>
      </c>
      <c r="O6" s="226">
        <f>N6*M6*G6</f>
        <v>74.8</v>
      </c>
      <c r="P6" s="226">
        <f>O6-(G6*(PI()*(F6/2000)^2))</f>
        <v>62.359293091784416</v>
      </c>
      <c r="Q6" s="226">
        <f>L6*G6*0.1</f>
        <v>4.4000000000000004</v>
      </c>
      <c r="R6" s="226">
        <v>2</v>
      </c>
      <c r="S6" s="226">
        <f>R6</f>
        <v>2</v>
      </c>
      <c r="T6" s="226">
        <f>7+7</f>
        <v>14</v>
      </c>
      <c r="U6" s="226">
        <f>T6*1*1.7</f>
        <v>23.8</v>
      </c>
      <c r="V6" s="226">
        <f>U6-(T6*0.2826)</f>
        <v>19.843600000000002</v>
      </c>
      <c r="W6" s="226">
        <f>T6*0.1</f>
        <v>1.4000000000000001</v>
      </c>
    </row>
    <row r="7" spans="1:27" x14ac:dyDescent="0.2">
      <c r="A7" s="462"/>
      <c r="B7" s="226" t="str">
        <f>D6</f>
        <v>PV 02</v>
      </c>
      <c r="C7" s="226">
        <v>1.9</v>
      </c>
      <c r="D7" s="225" t="s">
        <v>305</v>
      </c>
      <c r="E7" s="226">
        <v>1.9</v>
      </c>
      <c r="F7" s="225">
        <v>800</v>
      </c>
      <c r="G7" s="226">
        <v>47</v>
      </c>
      <c r="H7" s="227"/>
      <c r="I7" s="226"/>
      <c r="J7" s="225">
        <v>1</v>
      </c>
      <c r="K7" s="226">
        <f>L7</f>
        <v>1.2000000000000002</v>
      </c>
      <c r="L7" s="226">
        <f>(F7/1000)*1.5</f>
        <v>1.2000000000000002</v>
      </c>
      <c r="M7" s="226">
        <f>(K7+L7)/2</f>
        <v>1.2000000000000002</v>
      </c>
      <c r="N7" s="226">
        <f>(C7+E7)/2</f>
        <v>1.9</v>
      </c>
      <c r="O7" s="226">
        <f>N7*M7*G7</f>
        <v>107.16000000000001</v>
      </c>
      <c r="P7" s="226">
        <f>O7-(G7*(PI()*(F7/2000)^2))</f>
        <v>83.535223245004772</v>
      </c>
      <c r="Q7" s="226">
        <f>L7*G7*0.1</f>
        <v>5.6400000000000006</v>
      </c>
      <c r="R7" s="226">
        <v>2</v>
      </c>
      <c r="S7" s="226">
        <f>R7</f>
        <v>2</v>
      </c>
      <c r="T7" s="226">
        <f>7+7</f>
        <v>14</v>
      </c>
      <c r="U7" s="226">
        <f>T7*1*1.7</f>
        <v>23.8</v>
      </c>
      <c r="V7" s="226">
        <f>U7-(T7*0.2826)</f>
        <v>19.843600000000002</v>
      </c>
      <c r="W7" s="226">
        <f>T7*0.1</f>
        <v>1.4000000000000001</v>
      </c>
    </row>
    <row r="8" spans="1:27" x14ac:dyDescent="0.2">
      <c r="A8" s="462"/>
      <c r="B8" s="226" t="str">
        <f>D7</f>
        <v>PV 03</v>
      </c>
      <c r="C8" s="226">
        <f>E7</f>
        <v>1.9</v>
      </c>
      <c r="D8" s="225" t="s">
        <v>306</v>
      </c>
      <c r="E8" s="226">
        <v>1.9</v>
      </c>
      <c r="F8" s="225">
        <v>800</v>
      </c>
      <c r="G8" s="226">
        <v>14</v>
      </c>
      <c r="H8" s="227"/>
      <c r="I8" s="226"/>
      <c r="J8" s="225">
        <v>1</v>
      </c>
      <c r="K8" s="226">
        <f>L8</f>
        <v>1.2000000000000002</v>
      </c>
      <c r="L8" s="226">
        <f>(F8/1000)*1.5</f>
        <v>1.2000000000000002</v>
      </c>
      <c r="M8" s="226">
        <f>(K8+L8)/2</f>
        <v>1.2000000000000002</v>
      </c>
      <c r="N8" s="226">
        <f>(C8+E8)/2</f>
        <v>1.9</v>
      </c>
      <c r="O8" s="226">
        <f>N8*M8*G8</f>
        <v>31.92</v>
      </c>
      <c r="P8" s="226">
        <f>O8-(G8*(PI()*(F8/2000)^2))</f>
        <v>24.882832455958862</v>
      </c>
      <c r="Q8" s="226">
        <f>L8*G8*0.1</f>
        <v>1.6800000000000006</v>
      </c>
      <c r="R8" s="226">
        <v>2</v>
      </c>
      <c r="S8" s="226">
        <f>R8</f>
        <v>2</v>
      </c>
      <c r="T8" s="226">
        <f>7+7</f>
        <v>14</v>
      </c>
      <c r="U8" s="226">
        <f>T8*1*1.7</f>
        <v>23.8</v>
      </c>
      <c r="V8" s="226">
        <f>U8-(T8*0.2826)</f>
        <v>19.843600000000002</v>
      </c>
      <c r="W8" s="226">
        <f>T8*0.1</f>
        <v>1.4000000000000001</v>
      </c>
    </row>
    <row r="9" spans="1:27" x14ac:dyDescent="0.2">
      <c r="B9" s="225"/>
      <c r="C9" s="226"/>
      <c r="D9" s="225"/>
      <c r="E9" s="226"/>
      <c r="F9" s="225"/>
      <c r="G9" s="226"/>
      <c r="H9" s="227"/>
      <c r="I9" s="226"/>
      <c r="J9" s="225"/>
      <c r="K9" s="226"/>
      <c r="L9" s="226"/>
      <c r="M9" s="226"/>
      <c r="N9" s="226"/>
      <c r="O9" s="226"/>
      <c r="P9" s="226"/>
      <c r="Q9" s="226"/>
      <c r="R9" s="226"/>
      <c r="S9" s="226"/>
      <c r="T9" s="226"/>
      <c r="U9" s="226"/>
      <c r="V9" s="226"/>
      <c r="W9" s="226"/>
    </row>
    <row r="10" spans="1:27" ht="12.75" customHeight="1" x14ac:dyDescent="0.2">
      <c r="A10" s="471" t="s">
        <v>307</v>
      </c>
      <c r="B10" s="225" t="s">
        <v>308</v>
      </c>
      <c r="C10" s="226">
        <v>1.9</v>
      </c>
      <c r="D10" s="225" t="s">
        <v>309</v>
      </c>
      <c r="E10" s="226">
        <v>1.9</v>
      </c>
      <c r="F10" s="225">
        <v>800</v>
      </c>
      <c r="G10" s="226">
        <v>60</v>
      </c>
      <c r="H10" s="227"/>
      <c r="I10" s="226"/>
      <c r="J10" s="225">
        <v>1</v>
      </c>
      <c r="K10" s="226">
        <f>L10</f>
        <v>1.2000000000000002</v>
      </c>
      <c r="L10" s="226">
        <f>(F10/1000)*1.5</f>
        <v>1.2000000000000002</v>
      </c>
      <c r="M10" s="226">
        <f>(K10+L10)/2</f>
        <v>1.2000000000000002</v>
      </c>
      <c r="N10" s="226">
        <f>(C10+E10)/2</f>
        <v>1.9</v>
      </c>
      <c r="O10" s="226">
        <f>N10*M10*G10</f>
        <v>136.80000000000001</v>
      </c>
      <c r="P10" s="226">
        <f>O10-(G10*(PI()*(F10/2000)^2))</f>
        <v>106.640710525538</v>
      </c>
      <c r="Q10" s="226">
        <f>L10*G10*0.1</f>
        <v>7.200000000000002</v>
      </c>
      <c r="R10" s="226">
        <v>3</v>
      </c>
      <c r="S10" s="226">
        <f>R10</f>
        <v>3</v>
      </c>
      <c r="T10" s="226">
        <f>7+7</f>
        <v>14</v>
      </c>
      <c r="U10" s="226">
        <f>T10*1*1.7</f>
        <v>23.8</v>
      </c>
      <c r="V10" s="226">
        <f>U10-(T10*0.2826)</f>
        <v>19.843600000000002</v>
      </c>
      <c r="W10" s="226">
        <f>T10*0.1</f>
        <v>1.4000000000000001</v>
      </c>
    </row>
    <row r="11" spans="1:27" x14ac:dyDescent="0.2">
      <c r="A11" s="472"/>
      <c r="B11" s="226" t="str">
        <f>D10</f>
        <v>PV 04</v>
      </c>
      <c r="C11" s="226">
        <f>E10</f>
        <v>1.9</v>
      </c>
      <c r="D11" s="225" t="s">
        <v>310</v>
      </c>
      <c r="E11" s="226">
        <v>1.9</v>
      </c>
      <c r="F11" s="225">
        <v>800</v>
      </c>
      <c r="G11" s="226">
        <v>13</v>
      </c>
      <c r="H11" s="227"/>
      <c r="I11" s="226"/>
      <c r="J11" s="225">
        <v>1</v>
      </c>
      <c r="K11" s="226">
        <f>L11</f>
        <v>1.2000000000000002</v>
      </c>
      <c r="L11" s="226">
        <f>(F11/1000)*1.5</f>
        <v>1.2000000000000002</v>
      </c>
      <c r="M11" s="226">
        <f>(K11+L11)/2</f>
        <v>1.2000000000000002</v>
      </c>
      <c r="N11" s="226">
        <f>(C11+E11)/2</f>
        <v>1.9</v>
      </c>
      <c r="O11" s="226">
        <f>N11*M11*G11</f>
        <v>29.640000000000004</v>
      </c>
      <c r="P11" s="226">
        <f>O11-(G11*(PI()*(F11/2000)^2))</f>
        <v>23.105487280533232</v>
      </c>
      <c r="Q11" s="226">
        <f>L11*G11*0.1</f>
        <v>1.5600000000000003</v>
      </c>
      <c r="R11" s="226">
        <v>1</v>
      </c>
      <c r="S11" s="226">
        <f>R11</f>
        <v>1</v>
      </c>
      <c r="T11" s="226">
        <f>7+7</f>
        <v>14</v>
      </c>
      <c r="U11" s="226">
        <f>T11*1*1.7</f>
        <v>23.8</v>
      </c>
      <c r="V11" s="226">
        <f>U11-(T11*0.2826)</f>
        <v>19.843600000000002</v>
      </c>
      <c r="W11" s="226">
        <f>T11*0.1</f>
        <v>1.4000000000000001</v>
      </c>
    </row>
    <row r="12" spans="1:27" x14ac:dyDescent="0.2">
      <c r="A12" s="472"/>
      <c r="B12" s="228" t="s">
        <v>311</v>
      </c>
      <c r="C12" s="226"/>
      <c r="D12" s="225"/>
      <c r="E12" s="226"/>
      <c r="F12" s="225"/>
      <c r="G12" s="226"/>
      <c r="H12" s="227"/>
      <c r="I12" s="226"/>
      <c r="J12" s="225"/>
      <c r="K12" s="226"/>
      <c r="L12" s="226"/>
      <c r="M12" s="226"/>
      <c r="N12" s="226"/>
      <c r="O12" s="226"/>
      <c r="P12" s="226"/>
      <c r="Q12" s="226"/>
      <c r="R12" s="226">
        <v>1</v>
      </c>
      <c r="S12" s="226">
        <f>R12</f>
        <v>1</v>
      </c>
      <c r="T12" s="226">
        <v>25</v>
      </c>
      <c r="U12" s="226">
        <f>T12*1*1.7</f>
        <v>42.5</v>
      </c>
      <c r="V12" s="226">
        <f>U12-(T12*0.2826)</f>
        <v>35.435000000000002</v>
      </c>
      <c r="W12" s="226">
        <f>T12*0.1</f>
        <v>2.5</v>
      </c>
    </row>
    <row r="13" spans="1:27" x14ac:dyDescent="0.2">
      <c r="B13" s="225"/>
      <c r="C13" s="226"/>
      <c r="D13" s="225"/>
      <c r="E13" s="226"/>
      <c r="F13" s="225"/>
      <c r="G13" s="226"/>
      <c r="H13" s="227"/>
      <c r="I13" s="226"/>
      <c r="J13" s="225"/>
      <c r="K13" s="226"/>
      <c r="L13" s="226"/>
      <c r="M13" s="226"/>
      <c r="N13" s="226"/>
      <c r="O13" s="226"/>
      <c r="P13" s="226"/>
      <c r="Q13" s="226"/>
      <c r="R13" s="226"/>
      <c r="S13" s="226"/>
      <c r="T13" s="226"/>
      <c r="U13" s="226"/>
      <c r="V13" s="226"/>
      <c r="W13" s="226"/>
    </row>
    <row r="14" spans="1:27" x14ac:dyDescent="0.2">
      <c r="A14" s="461" t="s">
        <v>256</v>
      </c>
      <c r="B14" s="225" t="s">
        <v>303</v>
      </c>
      <c r="C14" s="226">
        <v>1.7</v>
      </c>
      <c r="D14" s="225" t="s">
        <v>304</v>
      </c>
      <c r="E14" s="226">
        <v>1.7</v>
      </c>
      <c r="F14" s="225">
        <v>600</v>
      </c>
      <c r="G14" s="226">
        <v>53</v>
      </c>
      <c r="H14" s="227"/>
      <c r="I14" s="226"/>
      <c r="J14" s="225">
        <v>1</v>
      </c>
      <c r="K14" s="226">
        <f t="shared" ref="K14:K20" si="0">L14</f>
        <v>1</v>
      </c>
      <c r="L14" s="226">
        <v>1</v>
      </c>
      <c r="M14" s="226">
        <f t="shared" ref="M14:M20" si="1">(K14+L14)/2</f>
        <v>1</v>
      </c>
      <c r="N14" s="226">
        <f t="shared" ref="N14:N19" si="2">(C14+E14)/2</f>
        <v>1.7</v>
      </c>
      <c r="O14" s="226">
        <f t="shared" ref="O14:O20" si="3">N14*M14*G14</f>
        <v>90.1</v>
      </c>
      <c r="P14" s="226">
        <f t="shared" ref="P14:P20" si="4">O14-(G14*(PI()*(F14/2000)^2))</f>
        <v>75.114603042376686</v>
      </c>
      <c r="Q14" s="226">
        <f t="shared" ref="Q14:Q20" si="5">L14*G14*0.1</f>
        <v>5.3000000000000007</v>
      </c>
      <c r="R14" s="226">
        <v>2</v>
      </c>
      <c r="S14" s="226">
        <f t="shared" ref="S14:S19" si="6">R14</f>
        <v>2</v>
      </c>
      <c r="T14" s="226">
        <f t="shared" ref="T14:T19" si="7">7+7</f>
        <v>14</v>
      </c>
      <c r="U14" s="226">
        <f t="shared" ref="U14:U19" si="8">T14*1*1.7</f>
        <v>23.8</v>
      </c>
      <c r="V14" s="226">
        <f t="shared" ref="V14:V19" si="9">U14-(T14*0.2826)</f>
        <v>19.843600000000002</v>
      </c>
      <c r="W14" s="226">
        <f t="shared" ref="W14:W19" si="10">T14*0.1</f>
        <v>1.4000000000000001</v>
      </c>
    </row>
    <row r="15" spans="1:27" x14ac:dyDescent="0.2">
      <c r="A15" s="462"/>
      <c r="B15" s="226" t="str">
        <f>D14</f>
        <v>PV 02</v>
      </c>
      <c r="C15" s="226">
        <v>1.9</v>
      </c>
      <c r="D15" s="225" t="s">
        <v>305</v>
      </c>
      <c r="E15" s="226">
        <v>1.9</v>
      </c>
      <c r="F15" s="225">
        <v>800</v>
      </c>
      <c r="G15" s="226">
        <v>50</v>
      </c>
      <c r="H15" s="227"/>
      <c r="I15" s="226"/>
      <c r="J15" s="225">
        <v>1</v>
      </c>
      <c r="K15" s="226">
        <f t="shared" si="0"/>
        <v>1.2000000000000002</v>
      </c>
      <c r="L15" s="226">
        <f t="shared" ref="L15:L20" si="11">(F15/1000)*1.5</f>
        <v>1.2000000000000002</v>
      </c>
      <c r="M15" s="226">
        <f t="shared" si="1"/>
        <v>1.2000000000000002</v>
      </c>
      <c r="N15" s="226">
        <f t="shared" si="2"/>
        <v>1.9</v>
      </c>
      <c r="O15" s="226">
        <f t="shared" si="3"/>
        <v>114.00000000000001</v>
      </c>
      <c r="P15" s="226">
        <f t="shared" si="4"/>
        <v>88.867258771281669</v>
      </c>
      <c r="Q15" s="226">
        <f t="shared" si="5"/>
        <v>6.0000000000000009</v>
      </c>
      <c r="R15" s="226">
        <v>2</v>
      </c>
      <c r="S15" s="226">
        <f t="shared" si="6"/>
        <v>2</v>
      </c>
      <c r="T15" s="226">
        <f t="shared" si="7"/>
        <v>14</v>
      </c>
      <c r="U15" s="226">
        <f t="shared" si="8"/>
        <v>23.8</v>
      </c>
      <c r="V15" s="226">
        <f t="shared" si="9"/>
        <v>19.843600000000002</v>
      </c>
      <c r="W15" s="226">
        <f t="shared" si="10"/>
        <v>1.4000000000000001</v>
      </c>
    </row>
    <row r="16" spans="1:27" x14ac:dyDescent="0.2">
      <c r="A16" s="462"/>
      <c r="B16" s="226" t="str">
        <f>D15</f>
        <v>PV 03</v>
      </c>
      <c r="C16" s="226">
        <v>1.9</v>
      </c>
      <c r="D16" s="225" t="s">
        <v>309</v>
      </c>
      <c r="E16" s="226">
        <v>1.9</v>
      </c>
      <c r="F16" s="225">
        <v>800</v>
      </c>
      <c r="G16" s="226">
        <v>53</v>
      </c>
      <c r="H16" s="227"/>
      <c r="I16" s="226"/>
      <c r="J16" s="225">
        <v>1</v>
      </c>
      <c r="K16" s="226">
        <f t="shared" si="0"/>
        <v>1.2000000000000002</v>
      </c>
      <c r="L16" s="226">
        <f t="shared" si="11"/>
        <v>1.2000000000000002</v>
      </c>
      <c r="M16" s="226">
        <f t="shared" si="1"/>
        <v>1.2000000000000002</v>
      </c>
      <c r="N16" s="226">
        <f t="shared" si="2"/>
        <v>1.9</v>
      </c>
      <c r="O16" s="226">
        <f t="shared" si="3"/>
        <v>120.84000000000002</v>
      </c>
      <c r="P16" s="226">
        <f t="shared" si="4"/>
        <v>94.199294297558566</v>
      </c>
      <c r="Q16" s="226">
        <f t="shared" si="5"/>
        <v>6.3600000000000012</v>
      </c>
      <c r="R16" s="226">
        <v>2</v>
      </c>
      <c r="S16" s="226">
        <f t="shared" si="6"/>
        <v>2</v>
      </c>
      <c r="T16" s="226">
        <f t="shared" si="7"/>
        <v>14</v>
      </c>
      <c r="U16" s="226">
        <f t="shared" si="8"/>
        <v>23.8</v>
      </c>
      <c r="V16" s="226">
        <f t="shared" si="9"/>
        <v>19.843600000000002</v>
      </c>
      <c r="W16" s="226">
        <f t="shared" si="10"/>
        <v>1.4000000000000001</v>
      </c>
    </row>
    <row r="17" spans="1:23" x14ac:dyDescent="0.2">
      <c r="A17" s="462"/>
      <c r="B17" s="226" t="str">
        <f>D16</f>
        <v>PV 04</v>
      </c>
      <c r="C17" s="226">
        <v>1.9</v>
      </c>
      <c r="D17" s="225" t="s">
        <v>308</v>
      </c>
      <c r="E17" s="226">
        <v>1.9</v>
      </c>
      <c r="F17" s="225">
        <v>800</v>
      </c>
      <c r="G17" s="226">
        <v>45</v>
      </c>
      <c r="H17" s="227"/>
      <c r="I17" s="226"/>
      <c r="J17" s="225">
        <v>1</v>
      </c>
      <c r="K17" s="226">
        <f t="shared" si="0"/>
        <v>1.2000000000000002</v>
      </c>
      <c r="L17" s="226">
        <f t="shared" si="11"/>
        <v>1.2000000000000002</v>
      </c>
      <c r="M17" s="226">
        <f t="shared" si="1"/>
        <v>1.2000000000000002</v>
      </c>
      <c r="N17" s="226">
        <f t="shared" si="2"/>
        <v>1.9</v>
      </c>
      <c r="O17" s="226">
        <f t="shared" si="3"/>
        <v>102.60000000000001</v>
      </c>
      <c r="P17" s="226">
        <f t="shared" si="4"/>
        <v>79.980532894153498</v>
      </c>
      <c r="Q17" s="226">
        <f t="shared" si="5"/>
        <v>5.4000000000000012</v>
      </c>
      <c r="R17" s="226">
        <v>2</v>
      </c>
      <c r="S17" s="226">
        <f t="shared" si="6"/>
        <v>2</v>
      </c>
      <c r="T17" s="226">
        <f t="shared" si="7"/>
        <v>14</v>
      </c>
      <c r="U17" s="226">
        <f t="shared" si="8"/>
        <v>23.8</v>
      </c>
      <c r="V17" s="226">
        <f t="shared" si="9"/>
        <v>19.843600000000002</v>
      </c>
      <c r="W17" s="226">
        <f t="shared" si="10"/>
        <v>1.4000000000000001</v>
      </c>
    </row>
    <row r="18" spans="1:23" x14ac:dyDescent="0.2">
      <c r="A18" s="462"/>
      <c r="B18" s="226" t="str">
        <f>D17</f>
        <v>PV 05</v>
      </c>
      <c r="C18" s="226">
        <v>1.9</v>
      </c>
      <c r="D18" s="225" t="s">
        <v>312</v>
      </c>
      <c r="E18" s="226">
        <v>1.9</v>
      </c>
      <c r="F18" s="225">
        <v>800</v>
      </c>
      <c r="G18" s="226">
        <v>56</v>
      </c>
      <c r="H18" s="227"/>
      <c r="I18" s="226"/>
      <c r="J18" s="225">
        <v>1</v>
      </c>
      <c r="K18" s="226">
        <f t="shared" si="0"/>
        <v>1.2000000000000002</v>
      </c>
      <c r="L18" s="226">
        <f t="shared" si="11"/>
        <v>1.2000000000000002</v>
      </c>
      <c r="M18" s="226">
        <f t="shared" si="1"/>
        <v>1.2000000000000002</v>
      </c>
      <c r="N18" s="226">
        <f t="shared" si="2"/>
        <v>1.9</v>
      </c>
      <c r="O18" s="226">
        <f t="shared" si="3"/>
        <v>127.68</v>
      </c>
      <c r="P18" s="226">
        <f t="shared" si="4"/>
        <v>99.531329823835449</v>
      </c>
      <c r="Q18" s="226">
        <f t="shared" si="5"/>
        <v>6.7200000000000024</v>
      </c>
      <c r="R18" s="226">
        <v>2</v>
      </c>
      <c r="S18" s="226">
        <f t="shared" si="6"/>
        <v>2</v>
      </c>
      <c r="T18" s="226">
        <f t="shared" si="7"/>
        <v>14</v>
      </c>
      <c r="U18" s="226">
        <f t="shared" si="8"/>
        <v>23.8</v>
      </c>
      <c r="V18" s="226">
        <f t="shared" si="9"/>
        <v>19.843600000000002</v>
      </c>
      <c r="W18" s="226">
        <f t="shared" si="10"/>
        <v>1.4000000000000001</v>
      </c>
    </row>
    <row r="19" spans="1:23" x14ac:dyDescent="0.2">
      <c r="A19" s="462"/>
      <c r="B19" s="226" t="str">
        <f>D18</f>
        <v>PV 06</v>
      </c>
      <c r="C19" s="226">
        <v>1.9</v>
      </c>
      <c r="D19" s="225" t="s">
        <v>306</v>
      </c>
      <c r="E19" s="226">
        <v>1.9</v>
      </c>
      <c r="F19" s="225">
        <v>800</v>
      </c>
      <c r="G19" s="226">
        <v>45</v>
      </c>
      <c r="H19" s="227"/>
      <c r="I19" s="226"/>
      <c r="J19" s="225">
        <v>1</v>
      </c>
      <c r="K19" s="226">
        <f t="shared" si="0"/>
        <v>1.2000000000000002</v>
      </c>
      <c r="L19" s="226">
        <f t="shared" si="11"/>
        <v>1.2000000000000002</v>
      </c>
      <c r="M19" s="226">
        <f t="shared" si="1"/>
        <v>1.2000000000000002</v>
      </c>
      <c r="N19" s="226">
        <f t="shared" si="2"/>
        <v>1.9</v>
      </c>
      <c r="O19" s="226">
        <f t="shared" si="3"/>
        <v>102.60000000000001</v>
      </c>
      <c r="P19" s="226">
        <f t="shared" si="4"/>
        <v>79.980532894153498</v>
      </c>
      <c r="Q19" s="226">
        <f t="shared" si="5"/>
        <v>5.4000000000000012</v>
      </c>
      <c r="R19" s="226">
        <v>2</v>
      </c>
      <c r="S19" s="226">
        <f t="shared" si="6"/>
        <v>2</v>
      </c>
      <c r="T19" s="226">
        <f t="shared" si="7"/>
        <v>14</v>
      </c>
      <c r="U19" s="226">
        <f t="shared" si="8"/>
        <v>23.8</v>
      </c>
      <c r="V19" s="226">
        <f t="shared" si="9"/>
        <v>19.843600000000002</v>
      </c>
      <c r="W19" s="226">
        <f t="shared" si="10"/>
        <v>1.4000000000000001</v>
      </c>
    </row>
    <row r="20" spans="1:23" x14ac:dyDescent="0.2">
      <c r="A20" s="229"/>
      <c r="B20" s="228" t="s">
        <v>313</v>
      </c>
      <c r="C20" s="226"/>
      <c r="D20" s="225"/>
      <c r="E20" s="226"/>
      <c r="F20" s="225">
        <v>800</v>
      </c>
      <c r="G20" s="226">
        <v>14</v>
      </c>
      <c r="H20" s="227"/>
      <c r="I20" s="226"/>
      <c r="J20" s="225"/>
      <c r="K20" s="226">
        <f t="shared" si="0"/>
        <v>1.2000000000000002</v>
      </c>
      <c r="L20" s="226">
        <f t="shared" si="11"/>
        <v>1.2000000000000002</v>
      </c>
      <c r="M20" s="226">
        <f t="shared" si="1"/>
        <v>1.2000000000000002</v>
      </c>
      <c r="N20" s="226">
        <v>1.9</v>
      </c>
      <c r="O20" s="226">
        <f t="shared" si="3"/>
        <v>31.92</v>
      </c>
      <c r="P20" s="226">
        <f t="shared" si="4"/>
        <v>24.882832455958862</v>
      </c>
      <c r="Q20" s="226">
        <f t="shared" si="5"/>
        <v>1.6800000000000006</v>
      </c>
      <c r="R20" s="226"/>
      <c r="S20" s="226"/>
      <c r="T20" s="226"/>
      <c r="U20" s="226"/>
      <c r="V20" s="226"/>
      <c r="W20" s="226"/>
    </row>
    <row r="21" spans="1:23" x14ac:dyDescent="0.2">
      <c r="B21" s="225"/>
      <c r="C21" s="226"/>
      <c r="D21" s="225"/>
      <c r="E21" s="226"/>
      <c r="F21" s="225"/>
      <c r="G21" s="226"/>
      <c r="H21" s="227"/>
      <c r="I21" s="226"/>
      <c r="J21" s="225"/>
      <c r="K21" s="226"/>
      <c r="L21" s="226"/>
      <c r="M21" s="226"/>
      <c r="N21" s="226"/>
      <c r="O21" s="226"/>
      <c r="P21" s="226"/>
      <c r="Q21" s="226"/>
      <c r="R21" s="226"/>
      <c r="S21" s="226"/>
      <c r="T21" s="226"/>
      <c r="U21" s="226"/>
      <c r="V21" s="226"/>
      <c r="W21" s="226"/>
    </row>
    <row r="22" spans="1:23" x14ac:dyDescent="0.2">
      <c r="A22" s="461" t="s">
        <v>248</v>
      </c>
      <c r="B22" s="225" t="s">
        <v>303</v>
      </c>
      <c r="C22" s="226">
        <v>1.7</v>
      </c>
      <c r="D22" s="225" t="s">
        <v>304</v>
      </c>
      <c r="E22" s="226">
        <v>1.7</v>
      </c>
      <c r="F22" s="225">
        <v>600</v>
      </c>
      <c r="G22" s="226">
        <v>46</v>
      </c>
      <c r="H22" s="227"/>
      <c r="I22" s="226"/>
      <c r="J22" s="225">
        <v>1</v>
      </c>
      <c r="K22" s="226">
        <f>L22</f>
        <v>1</v>
      </c>
      <c r="L22" s="226">
        <v>1</v>
      </c>
      <c r="M22" s="226">
        <f>(K22+L22)/2</f>
        <v>1</v>
      </c>
      <c r="N22" s="226">
        <f>(C22+E22)/2</f>
        <v>1.7</v>
      </c>
      <c r="O22" s="226">
        <f>N22*M22*G22</f>
        <v>78.2</v>
      </c>
      <c r="P22" s="226">
        <f>O22-(G22*(PI()*(F22/2000)^2))</f>
        <v>65.193806414138265</v>
      </c>
      <c r="Q22" s="226">
        <f>L22*G22*0.1</f>
        <v>4.6000000000000005</v>
      </c>
      <c r="R22" s="226">
        <v>2</v>
      </c>
      <c r="S22" s="226">
        <f t="shared" ref="S22:S27" si="12">R22</f>
        <v>2</v>
      </c>
      <c r="T22" s="226">
        <f>7+7</f>
        <v>14</v>
      </c>
      <c r="U22" s="226">
        <f t="shared" ref="U22:U27" si="13">T22*1*1.7</f>
        <v>23.8</v>
      </c>
      <c r="V22" s="226">
        <f t="shared" ref="V22:V27" si="14">U22-(T22*0.2826)</f>
        <v>19.843600000000002</v>
      </c>
      <c r="W22" s="226">
        <f t="shared" ref="W22:W27" si="15">T22*0.1</f>
        <v>1.4000000000000001</v>
      </c>
    </row>
    <row r="23" spans="1:23" x14ac:dyDescent="0.2">
      <c r="A23" s="462"/>
      <c r="B23" s="226" t="str">
        <f>D22</f>
        <v>PV 02</v>
      </c>
      <c r="C23" s="226">
        <v>1.9</v>
      </c>
      <c r="D23" s="225" t="s">
        <v>305</v>
      </c>
      <c r="E23" s="226">
        <v>1.9</v>
      </c>
      <c r="F23" s="225">
        <v>800</v>
      </c>
      <c r="G23" s="226">
        <v>50</v>
      </c>
      <c r="H23" s="227"/>
      <c r="I23" s="226"/>
      <c r="J23" s="225">
        <v>1</v>
      </c>
      <c r="K23" s="226">
        <f>L23</f>
        <v>1.2000000000000002</v>
      </c>
      <c r="L23" s="226">
        <f>(F23/1000)*1.5</f>
        <v>1.2000000000000002</v>
      </c>
      <c r="M23" s="226">
        <f>(K23+L23)/2</f>
        <v>1.2000000000000002</v>
      </c>
      <c r="N23" s="226">
        <f>(C23+E23)/2</f>
        <v>1.9</v>
      </c>
      <c r="O23" s="226">
        <f>N23*M23*G23</f>
        <v>114.00000000000001</v>
      </c>
      <c r="P23" s="226">
        <f>O23-(G23*(PI()*(F23/2000)^2))</f>
        <v>88.867258771281669</v>
      </c>
      <c r="Q23" s="226">
        <f>L23*G23*0.1</f>
        <v>6.0000000000000009</v>
      </c>
      <c r="R23" s="226">
        <v>2</v>
      </c>
      <c r="S23" s="226">
        <f t="shared" si="12"/>
        <v>2</v>
      </c>
      <c r="T23" s="226">
        <f>6+6</f>
        <v>12</v>
      </c>
      <c r="U23" s="226">
        <f t="shared" si="13"/>
        <v>20.399999999999999</v>
      </c>
      <c r="V23" s="226">
        <f t="shared" si="14"/>
        <v>17.008799999999997</v>
      </c>
      <c r="W23" s="226">
        <f t="shared" si="15"/>
        <v>1.2000000000000002</v>
      </c>
    </row>
    <row r="24" spans="1:23" x14ac:dyDescent="0.2">
      <c r="A24" s="462"/>
      <c r="B24" s="226" t="str">
        <f>D23</f>
        <v>PV 03</v>
      </c>
      <c r="C24" s="226">
        <v>1.9</v>
      </c>
      <c r="D24" s="225" t="s">
        <v>309</v>
      </c>
      <c r="E24" s="226">
        <v>1.9</v>
      </c>
      <c r="F24" s="225">
        <v>800</v>
      </c>
      <c r="G24" s="226">
        <v>84</v>
      </c>
      <c r="H24" s="227"/>
      <c r="I24" s="226"/>
      <c r="J24" s="225">
        <v>1</v>
      </c>
      <c r="K24" s="226">
        <f>L24</f>
        <v>1.2000000000000002</v>
      </c>
      <c r="L24" s="226">
        <f>(F24/1000)*1.5</f>
        <v>1.2000000000000002</v>
      </c>
      <c r="M24" s="226">
        <f>(K24+L24)/2</f>
        <v>1.2000000000000002</v>
      </c>
      <c r="N24" s="226">
        <f>(C24+E24)/2</f>
        <v>1.9</v>
      </c>
      <c r="O24" s="226">
        <f>N24*M24*G24</f>
        <v>191.52</v>
      </c>
      <c r="P24" s="226">
        <f>O24-(G24*(PI()*(F24/2000)^2))</f>
        <v>149.29699473575317</v>
      </c>
      <c r="Q24" s="226">
        <f>L24*G24*0.1</f>
        <v>10.080000000000002</v>
      </c>
      <c r="R24" s="226">
        <v>2</v>
      </c>
      <c r="S24" s="226">
        <f t="shared" si="12"/>
        <v>2</v>
      </c>
      <c r="T24" s="226">
        <f>6+6</f>
        <v>12</v>
      </c>
      <c r="U24" s="226">
        <f t="shared" si="13"/>
        <v>20.399999999999999</v>
      </c>
      <c r="V24" s="226">
        <f t="shared" si="14"/>
        <v>17.008799999999997</v>
      </c>
      <c r="W24" s="226">
        <f t="shared" si="15"/>
        <v>1.2000000000000002</v>
      </c>
    </row>
    <row r="25" spans="1:23" x14ac:dyDescent="0.2">
      <c r="A25" s="462"/>
      <c r="B25" s="226" t="str">
        <f>D24</f>
        <v>PV 04</v>
      </c>
      <c r="C25" s="226">
        <v>1.9</v>
      </c>
      <c r="D25" s="225" t="s">
        <v>308</v>
      </c>
      <c r="E25" s="226">
        <v>1.9</v>
      </c>
      <c r="F25" s="225">
        <v>800</v>
      </c>
      <c r="G25" s="226">
        <v>40</v>
      </c>
      <c r="H25" s="227"/>
      <c r="I25" s="226"/>
      <c r="J25" s="225">
        <v>1</v>
      </c>
      <c r="K25" s="226">
        <f>L25</f>
        <v>1.2000000000000002</v>
      </c>
      <c r="L25" s="226">
        <f>(F25/1000)*1.5</f>
        <v>1.2000000000000002</v>
      </c>
      <c r="M25" s="226">
        <f>(K25+L25)/2</f>
        <v>1.2000000000000002</v>
      </c>
      <c r="N25" s="226">
        <f>(C25+E25)/2</f>
        <v>1.9</v>
      </c>
      <c r="O25" s="226">
        <f>N25*M25*G25</f>
        <v>91.200000000000017</v>
      </c>
      <c r="P25" s="226">
        <f>O25-(G25*(PI()*(F25/2000)^2))</f>
        <v>71.093807017025341</v>
      </c>
      <c r="Q25" s="226">
        <f>L25*G25*0.1</f>
        <v>4.8000000000000007</v>
      </c>
      <c r="R25" s="226">
        <v>2</v>
      </c>
      <c r="S25" s="226">
        <f t="shared" si="12"/>
        <v>2</v>
      </c>
      <c r="T25" s="226">
        <f>6+6</f>
        <v>12</v>
      </c>
      <c r="U25" s="226">
        <f t="shared" si="13"/>
        <v>20.399999999999999</v>
      </c>
      <c r="V25" s="226">
        <f t="shared" si="14"/>
        <v>17.008799999999997</v>
      </c>
      <c r="W25" s="226">
        <f t="shared" si="15"/>
        <v>1.2000000000000002</v>
      </c>
    </row>
    <row r="26" spans="1:23" x14ac:dyDescent="0.2">
      <c r="A26" s="462"/>
      <c r="B26" s="226" t="str">
        <f>D25</f>
        <v>PV 05</v>
      </c>
      <c r="C26" s="226">
        <v>1.9</v>
      </c>
      <c r="D26" s="225" t="s">
        <v>306</v>
      </c>
      <c r="E26" s="226">
        <v>1.9</v>
      </c>
      <c r="F26" s="225">
        <v>800</v>
      </c>
      <c r="G26" s="226">
        <v>8</v>
      </c>
      <c r="H26" s="227"/>
      <c r="I26" s="226"/>
      <c r="J26" s="225">
        <v>1</v>
      </c>
      <c r="K26" s="226">
        <f>L26</f>
        <v>1.2000000000000002</v>
      </c>
      <c r="L26" s="226">
        <f>(F26/1000)*1.5</f>
        <v>1.2000000000000002</v>
      </c>
      <c r="M26" s="226">
        <f>(K26+L26)/2</f>
        <v>1.2000000000000002</v>
      </c>
      <c r="N26" s="226">
        <f>(C26+E26)/2</f>
        <v>1.9</v>
      </c>
      <c r="O26" s="226">
        <f>N26*M26*G26</f>
        <v>18.240000000000002</v>
      </c>
      <c r="P26" s="226">
        <f>O26-(G26*(PI()*(F26/2000)^2))</f>
        <v>14.218761403405066</v>
      </c>
      <c r="Q26" s="226">
        <f>L26*G26*0.1</f>
        <v>0.96000000000000019</v>
      </c>
      <c r="R26" s="226">
        <v>2</v>
      </c>
      <c r="S26" s="226">
        <f t="shared" si="12"/>
        <v>2</v>
      </c>
      <c r="T26" s="226">
        <f>6+6</f>
        <v>12</v>
      </c>
      <c r="U26" s="226">
        <f t="shared" si="13"/>
        <v>20.399999999999999</v>
      </c>
      <c r="V26" s="226">
        <f t="shared" si="14"/>
        <v>17.008799999999997</v>
      </c>
      <c r="W26" s="226">
        <f t="shared" si="15"/>
        <v>1.2000000000000002</v>
      </c>
    </row>
    <row r="27" spans="1:23" x14ac:dyDescent="0.2">
      <c r="A27" s="462"/>
      <c r="B27" s="228" t="s">
        <v>314</v>
      </c>
      <c r="C27" s="226"/>
      <c r="D27" s="225"/>
      <c r="E27" s="226"/>
      <c r="F27" s="225"/>
      <c r="G27" s="226"/>
      <c r="H27" s="227"/>
      <c r="I27" s="226"/>
      <c r="J27" s="225"/>
      <c r="K27" s="226"/>
      <c r="L27" s="226"/>
      <c r="M27" s="226"/>
      <c r="N27" s="226"/>
      <c r="O27" s="226"/>
      <c r="P27" s="226"/>
      <c r="Q27" s="226"/>
      <c r="R27" s="226">
        <v>2</v>
      </c>
      <c r="S27" s="226">
        <f t="shared" si="12"/>
        <v>2</v>
      </c>
      <c r="T27" s="226">
        <v>12</v>
      </c>
      <c r="U27" s="226">
        <f t="shared" si="13"/>
        <v>20.399999999999999</v>
      </c>
      <c r="V27" s="226">
        <f t="shared" si="14"/>
        <v>17.008799999999997</v>
      </c>
      <c r="W27" s="226">
        <f t="shared" si="15"/>
        <v>1.2000000000000002</v>
      </c>
    </row>
    <row r="28" spans="1:23" x14ac:dyDescent="0.2">
      <c r="B28" s="226"/>
      <c r="C28" s="230"/>
      <c r="D28" s="225"/>
      <c r="E28" s="230"/>
      <c r="F28" s="231"/>
      <c r="G28" s="230"/>
      <c r="H28" s="227"/>
      <c r="I28" s="226"/>
      <c r="J28" s="231"/>
      <c r="K28" s="226"/>
      <c r="L28" s="226"/>
      <c r="M28" s="226"/>
      <c r="N28" s="226"/>
      <c r="O28" s="226"/>
      <c r="P28" s="226"/>
      <c r="Q28" s="226"/>
      <c r="R28" s="230"/>
      <c r="S28" s="226"/>
      <c r="T28" s="226"/>
      <c r="U28" s="226"/>
      <c r="V28" s="226"/>
      <c r="W28" s="226"/>
    </row>
    <row r="29" spans="1:23" ht="12.75" customHeight="1" x14ac:dyDescent="0.2">
      <c r="A29" s="461" t="s">
        <v>315</v>
      </c>
      <c r="B29" s="225" t="s">
        <v>303</v>
      </c>
      <c r="C29" s="226">
        <v>1.7</v>
      </c>
      <c r="D29" s="225" t="s">
        <v>304</v>
      </c>
      <c r="E29" s="226">
        <v>1.7</v>
      </c>
      <c r="F29" s="225">
        <v>600</v>
      </c>
      <c r="G29" s="226">
        <f>55+28</f>
        <v>83</v>
      </c>
      <c r="H29" s="227"/>
      <c r="I29" s="226"/>
      <c r="J29" s="225">
        <v>1</v>
      </c>
      <c r="K29" s="226">
        <f>L29</f>
        <v>1</v>
      </c>
      <c r="L29" s="226">
        <v>1</v>
      </c>
      <c r="M29" s="226">
        <f>(K29+L29)/2</f>
        <v>1</v>
      </c>
      <c r="N29" s="226">
        <f>(C29+E29)/2</f>
        <v>1.7</v>
      </c>
      <c r="O29" s="226">
        <f>N29*M29*G29</f>
        <v>141.1</v>
      </c>
      <c r="P29" s="226">
        <f>O29-(G29*(PI()*(F29/2000)^2))</f>
        <v>117.63230287768424</v>
      </c>
      <c r="Q29" s="226">
        <f>L29*G29*0.1</f>
        <v>8.3000000000000007</v>
      </c>
      <c r="R29" s="226">
        <v>2</v>
      </c>
      <c r="S29" s="226">
        <f>R29</f>
        <v>2</v>
      </c>
      <c r="T29" s="226">
        <f>7+7</f>
        <v>14</v>
      </c>
      <c r="U29" s="226">
        <f>T29*1*1.7</f>
        <v>23.8</v>
      </c>
      <c r="V29" s="226">
        <f>U29-(T29*0.2826)</f>
        <v>19.843600000000002</v>
      </c>
      <c r="W29" s="226">
        <f>T29*0.1</f>
        <v>1.4000000000000001</v>
      </c>
    </row>
    <row r="30" spans="1:23" ht="14.25" customHeight="1" x14ac:dyDescent="0.2">
      <c r="A30" s="462"/>
      <c r="B30" s="226" t="str">
        <f>D29</f>
        <v>PV 02</v>
      </c>
      <c r="C30" s="226">
        <v>1.9</v>
      </c>
      <c r="D30" s="225" t="s">
        <v>305</v>
      </c>
      <c r="E30" s="226">
        <v>1.9</v>
      </c>
      <c r="F30" s="225">
        <v>800</v>
      </c>
      <c r="G30" s="226">
        <f>40+42</f>
        <v>82</v>
      </c>
      <c r="H30" s="227"/>
      <c r="I30" s="226"/>
      <c r="J30" s="225">
        <v>1</v>
      </c>
      <c r="K30" s="226">
        <f>L30</f>
        <v>1.2000000000000002</v>
      </c>
      <c r="L30" s="226">
        <f>(F30/1000)*1.5</f>
        <v>1.2000000000000002</v>
      </c>
      <c r="M30" s="226">
        <f>(K30+L30)/2</f>
        <v>1.2000000000000002</v>
      </c>
      <c r="N30" s="226">
        <f>(C30+E30)/2</f>
        <v>1.9</v>
      </c>
      <c r="O30" s="226">
        <f>N30*M30*G30</f>
        <v>186.96</v>
      </c>
      <c r="P30" s="226">
        <f>O30-(G30*(PI()*(F30/2000)^2))</f>
        <v>145.74230438490193</v>
      </c>
      <c r="Q30" s="226">
        <f>L30*G30*0.1</f>
        <v>9.8400000000000034</v>
      </c>
      <c r="R30" s="226">
        <v>2</v>
      </c>
      <c r="S30" s="226">
        <f>R30</f>
        <v>2</v>
      </c>
      <c r="T30" s="226">
        <f>7+7</f>
        <v>14</v>
      </c>
      <c r="U30" s="226">
        <f>T30*1*1.7</f>
        <v>23.8</v>
      </c>
      <c r="V30" s="226">
        <f>U30-(T30*0.2826)</f>
        <v>19.843600000000002</v>
      </c>
      <c r="W30" s="226">
        <f>T30*0.1</f>
        <v>1.4000000000000001</v>
      </c>
    </row>
    <row r="31" spans="1:23" ht="15" customHeight="1" x14ac:dyDescent="0.2">
      <c r="A31" s="462"/>
      <c r="B31" s="226" t="str">
        <f>D30</f>
        <v>PV 03</v>
      </c>
      <c r="C31" s="226">
        <f>E30</f>
        <v>1.9</v>
      </c>
      <c r="D31" s="225" t="s">
        <v>306</v>
      </c>
      <c r="E31" s="226">
        <v>1.9</v>
      </c>
      <c r="F31" s="225">
        <v>800</v>
      </c>
      <c r="G31" s="226">
        <v>33</v>
      </c>
      <c r="H31" s="227"/>
      <c r="I31" s="226"/>
      <c r="J31" s="225">
        <v>1</v>
      </c>
      <c r="K31" s="226">
        <f>L31</f>
        <v>1.2000000000000002</v>
      </c>
      <c r="L31" s="226">
        <f>(F31/1000)*1.5</f>
        <v>1.2000000000000002</v>
      </c>
      <c r="M31" s="226">
        <f>(K31+L31)/2</f>
        <v>1.2000000000000002</v>
      </c>
      <c r="N31" s="226">
        <f>(C31+E31)/2</f>
        <v>1.9</v>
      </c>
      <c r="O31" s="226">
        <f>N31*M31*G31</f>
        <v>75.240000000000009</v>
      </c>
      <c r="P31" s="226">
        <f>O31-(G31*(PI()*(F31/2000)^2))</f>
        <v>58.652390789045896</v>
      </c>
      <c r="Q31" s="226">
        <f>L31*G31*0.1</f>
        <v>3.9600000000000009</v>
      </c>
      <c r="R31" s="226">
        <v>2</v>
      </c>
      <c r="S31" s="226">
        <f>R31</f>
        <v>2</v>
      </c>
      <c r="T31" s="226">
        <f>7+7</f>
        <v>14</v>
      </c>
      <c r="U31" s="226">
        <f>T31*1*1.7</f>
        <v>23.8</v>
      </c>
      <c r="V31" s="226">
        <f>U31-(T31*0.2826)</f>
        <v>19.843600000000002</v>
      </c>
      <c r="W31" s="226">
        <f>T31*0.1</f>
        <v>1.4000000000000001</v>
      </c>
    </row>
    <row r="32" spans="1:23" ht="15" customHeight="1" x14ac:dyDescent="0.2">
      <c r="A32" s="467"/>
      <c r="B32" s="228" t="s">
        <v>316</v>
      </c>
      <c r="C32" s="226"/>
      <c r="D32" s="225"/>
      <c r="E32" s="226"/>
      <c r="F32" s="225"/>
      <c r="G32" s="226"/>
      <c r="H32" s="227"/>
      <c r="I32" s="226"/>
      <c r="J32" s="225"/>
      <c r="K32" s="226"/>
      <c r="L32" s="226"/>
      <c r="M32" s="226"/>
      <c r="N32" s="226"/>
      <c r="O32" s="226"/>
      <c r="P32" s="226"/>
      <c r="Q32" s="226"/>
      <c r="R32" s="226">
        <v>2</v>
      </c>
      <c r="S32" s="226">
        <f>R32</f>
        <v>2</v>
      </c>
      <c r="T32" s="226">
        <v>12</v>
      </c>
      <c r="U32" s="226">
        <f>T32*1*1.7</f>
        <v>20.399999999999999</v>
      </c>
      <c r="V32" s="226">
        <f>U32-(T32*0.2826)</f>
        <v>17.008799999999997</v>
      </c>
      <c r="W32" s="226">
        <f>T32*0.1</f>
        <v>1.2000000000000002</v>
      </c>
    </row>
    <row r="33" spans="1:23" x14ac:dyDescent="0.2">
      <c r="B33" s="226"/>
      <c r="C33" s="226"/>
      <c r="D33" s="225"/>
      <c r="E33" s="226"/>
      <c r="F33" s="231"/>
      <c r="G33" s="230"/>
      <c r="H33" s="227"/>
      <c r="I33" s="226"/>
      <c r="J33" s="231"/>
      <c r="K33" s="226"/>
      <c r="L33" s="226"/>
      <c r="M33" s="226"/>
      <c r="N33" s="226"/>
      <c r="O33" s="226"/>
      <c r="P33" s="226"/>
      <c r="Q33" s="226"/>
      <c r="R33" s="226"/>
      <c r="S33" s="226"/>
      <c r="T33" s="226"/>
      <c r="U33" s="226"/>
      <c r="V33" s="226"/>
      <c r="W33" s="226"/>
    </row>
    <row r="34" spans="1:23" x14ac:dyDescent="0.2">
      <c r="B34" s="226"/>
      <c r="C34" s="226"/>
      <c r="D34" s="225"/>
      <c r="E34" s="226"/>
      <c r="F34" s="225"/>
      <c r="G34" s="226"/>
      <c r="H34" s="227"/>
      <c r="I34" s="226"/>
      <c r="J34" s="225"/>
      <c r="K34" s="226"/>
      <c r="L34" s="226"/>
      <c r="M34" s="226"/>
      <c r="N34" s="226"/>
      <c r="O34" s="226"/>
      <c r="P34" s="226"/>
      <c r="Q34" s="226"/>
      <c r="R34" s="226"/>
      <c r="S34" s="226"/>
      <c r="T34" s="226"/>
      <c r="U34" s="226"/>
      <c r="V34" s="226"/>
      <c r="W34" s="226"/>
    </row>
    <row r="35" spans="1:23" ht="12.75" customHeight="1" x14ac:dyDescent="0.2">
      <c r="A35" s="461" t="s">
        <v>317</v>
      </c>
      <c r="B35" s="225" t="s">
        <v>303</v>
      </c>
      <c r="C35" s="226">
        <v>1.9</v>
      </c>
      <c r="D35" s="225" t="s">
        <v>304</v>
      </c>
      <c r="E35" s="226">
        <v>1.9</v>
      </c>
      <c r="F35" s="225">
        <v>800</v>
      </c>
      <c r="G35" s="226">
        <v>72</v>
      </c>
      <c r="H35" s="227"/>
      <c r="I35" s="226"/>
      <c r="J35" s="225">
        <v>1</v>
      </c>
      <c r="K35" s="226">
        <f>L35</f>
        <v>1.2000000000000002</v>
      </c>
      <c r="L35" s="226">
        <f>(F35/1000)*1.5</f>
        <v>1.2000000000000002</v>
      </c>
      <c r="M35" s="226">
        <f>(K35+L35)/2</f>
        <v>1.2000000000000002</v>
      </c>
      <c r="N35" s="226">
        <f>(C35+E35)/2</f>
        <v>1.9</v>
      </c>
      <c r="O35" s="226">
        <f>N35*M35*G35</f>
        <v>164.16000000000003</v>
      </c>
      <c r="P35" s="226">
        <f>O35-(G35*(PI()*(F35/2000)^2))</f>
        <v>127.96885263064561</v>
      </c>
      <c r="Q35" s="226">
        <f>L35*G35*0.1</f>
        <v>8.64</v>
      </c>
      <c r="R35" s="226">
        <v>3</v>
      </c>
      <c r="S35" s="226">
        <f>R35</f>
        <v>3</v>
      </c>
      <c r="T35" s="226">
        <f>7+7+9</f>
        <v>23</v>
      </c>
      <c r="U35" s="226">
        <f>T35*1*1.7</f>
        <v>39.1</v>
      </c>
      <c r="V35" s="226">
        <f>U35-(T35*0.2826)</f>
        <v>32.600200000000001</v>
      </c>
      <c r="W35" s="226">
        <f>T35*0.1</f>
        <v>2.3000000000000003</v>
      </c>
    </row>
    <row r="36" spans="1:23" x14ac:dyDescent="0.2">
      <c r="A36" s="467"/>
      <c r="B36" s="225" t="s">
        <v>318</v>
      </c>
      <c r="C36" s="226">
        <f>E35</f>
        <v>1.9</v>
      </c>
      <c r="D36" s="225" t="s">
        <v>312</v>
      </c>
      <c r="E36" s="226">
        <v>1.9</v>
      </c>
      <c r="F36" s="225">
        <v>800</v>
      </c>
      <c r="G36" s="226">
        <v>50</v>
      </c>
      <c r="H36" s="227"/>
      <c r="I36" s="226"/>
      <c r="J36" s="225">
        <v>1</v>
      </c>
      <c r="K36" s="226">
        <f>L36</f>
        <v>1.2000000000000002</v>
      </c>
      <c r="L36" s="226">
        <f>(F36/1000)*1.5</f>
        <v>1.2000000000000002</v>
      </c>
      <c r="M36" s="226">
        <f>(K36+L36)/2</f>
        <v>1.2000000000000002</v>
      </c>
      <c r="N36" s="226">
        <f>(C36+E36)/2</f>
        <v>1.9</v>
      </c>
      <c r="O36" s="226">
        <f>N36*M36*G36</f>
        <v>114.00000000000001</v>
      </c>
      <c r="P36" s="226">
        <f>O36-(G36*(PI()*(F36/2000)^2))</f>
        <v>88.867258771281669</v>
      </c>
      <c r="Q36" s="226">
        <f>L36*G36*0.1</f>
        <v>6.0000000000000009</v>
      </c>
      <c r="R36" s="226">
        <v>2</v>
      </c>
      <c r="S36" s="226">
        <f>R36</f>
        <v>2</v>
      </c>
      <c r="T36" s="226">
        <f>7+7</f>
        <v>14</v>
      </c>
      <c r="U36" s="226">
        <f>T36*1*1.7</f>
        <v>23.8</v>
      </c>
      <c r="V36" s="226">
        <f>U36-(T36*0.2826)</f>
        <v>19.843600000000002</v>
      </c>
      <c r="W36" s="226">
        <f>T36*0.1</f>
        <v>1.4000000000000001</v>
      </c>
    </row>
    <row r="37" spans="1:23" x14ac:dyDescent="0.2">
      <c r="A37" s="232"/>
      <c r="B37" s="226"/>
      <c r="C37" s="226"/>
      <c r="D37" s="225"/>
      <c r="E37" s="226"/>
      <c r="F37" s="225"/>
      <c r="G37" s="226"/>
      <c r="H37" s="227"/>
      <c r="I37" s="226"/>
      <c r="J37" s="225"/>
      <c r="K37" s="226"/>
      <c r="L37" s="226"/>
      <c r="M37" s="226"/>
      <c r="N37" s="226"/>
      <c r="O37" s="226"/>
      <c r="P37" s="226"/>
      <c r="Q37" s="226"/>
      <c r="R37" s="226"/>
      <c r="S37" s="226"/>
      <c r="T37" s="226"/>
      <c r="U37" s="226"/>
      <c r="V37" s="226"/>
      <c r="W37" s="226"/>
    </row>
    <row r="38" spans="1:23" x14ac:dyDescent="0.2">
      <c r="A38" s="461" t="s">
        <v>319</v>
      </c>
      <c r="B38" s="225" t="s">
        <v>304</v>
      </c>
      <c r="C38" s="226">
        <v>1.9</v>
      </c>
      <c r="D38" s="225" t="s">
        <v>305</v>
      </c>
      <c r="E38" s="226">
        <v>1.9</v>
      </c>
      <c r="F38" s="225">
        <v>800</v>
      </c>
      <c r="G38" s="226">
        <v>139</v>
      </c>
      <c r="H38" s="227"/>
      <c r="I38" s="226"/>
      <c r="J38" s="225">
        <v>1</v>
      </c>
      <c r="K38" s="226">
        <f>L38</f>
        <v>1.2000000000000002</v>
      </c>
      <c r="L38" s="226">
        <f>(F38/1000)*1.5</f>
        <v>1.2000000000000002</v>
      </c>
      <c r="M38" s="226">
        <f>(K38+L38)/2</f>
        <v>1.2000000000000002</v>
      </c>
      <c r="N38" s="226">
        <f>(C38+E38)/2</f>
        <v>1.9</v>
      </c>
      <c r="O38" s="226">
        <f>N38*M38*G38</f>
        <v>316.92</v>
      </c>
      <c r="P38" s="226">
        <f>O38-(G38*(PI()*(F38/2000)^2))</f>
        <v>247.05097938416301</v>
      </c>
      <c r="Q38" s="226">
        <f>L38*G38*0.1</f>
        <v>16.680000000000003</v>
      </c>
      <c r="R38" s="226">
        <v>4</v>
      </c>
      <c r="S38" s="226">
        <f>R38</f>
        <v>4</v>
      </c>
      <c r="T38" s="226">
        <f>9+9+7+7</f>
        <v>32</v>
      </c>
      <c r="U38" s="226">
        <f>T38*1*1.7</f>
        <v>54.4</v>
      </c>
      <c r="V38" s="226">
        <f>U38-(T38*0.2826)</f>
        <v>45.3568</v>
      </c>
      <c r="W38" s="226">
        <f>T38*0.1</f>
        <v>3.2</v>
      </c>
    </row>
    <row r="39" spans="1:23" x14ac:dyDescent="0.2">
      <c r="A39" s="467"/>
      <c r="B39" s="225" t="s">
        <v>305</v>
      </c>
      <c r="C39" s="226">
        <f>E38</f>
        <v>1.9</v>
      </c>
      <c r="D39" s="225" t="s">
        <v>306</v>
      </c>
      <c r="E39" s="226">
        <v>1.9</v>
      </c>
      <c r="F39" s="225">
        <v>800</v>
      </c>
      <c r="G39" s="226">
        <v>30</v>
      </c>
      <c r="H39" s="227"/>
      <c r="I39" s="226"/>
      <c r="J39" s="225">
        <v>1</v>
      </c>
      <c r="K39" s="226">
        <f>L39</f>
        <v>1.2000000000000002</v>
      </c>
      <c r="L39" s="226">
        <f>(F39/1000)*1.5</f>
        <v>1.2000000000000002</v>
      </c>
      <c r="M39" s="226">
        <f>(K39+L39)/2</f>
        <v>1.2000000000000002</v>
      </c>
      <c r="N39" s="226">
        <f>(C39+E39)/2</f>
        <v>1.9</v>
      </c>
      <c r="O39" s="226">
        <f>N39*M39*G39</f>
        <v>68.400000000000006</v>
      </c>
      <c r="P39" s="226">
        <f>O39-(G39*(PI()*(F39/2000)^2))</f>
        <v>53.320355262768999</v>
      </c>
      <c r="Q39" s="226">
        <f>L39*G39*0.1</f>
        <v>3.600000000000001</v>
      </c>
      <c r="R39" s="226"/>
      <c r="S39" s="226">
        <f>R39</f>
        <v>0</v>
      </c>
      <c r="T39" s="226"/>
      <c r="U39" s="226">
        <f>T39*1*1.7</f>
        <v>0</v>
      </c>
      <c r="V39" s="226">
        <f>U39-(T39*0.2826)</f>
        <v>0</v>
      </c>
      <c r="W39" s="226">
        <f>T39*0.1</f>
        <v>0</v>
      </c>
    </row>
    <row r="40" spans="1:23" x14ac:dyDescent="0.2">
      <c r="A40" s="232"/>
      <c r="B40" s="226"/>
      <c r="C40" s="226"/>
      <c r="D40" s="225"/>
      <c r="E40" s="226"/>
      <c r="F40" s="225"/>
      <c r="G40" s="226"/>
      <c r="H40" s="227"/>
      <c r="I40" s="226"/>
      <c r="J40" s="225"/>
      <c r="K40" s="226"/>
      <c r="L40" s="226"/>
      <c r="M40" s="226"/>
      <c r="N40" s="226"/>
      <c r="O40" s="226"/>
      <c r="P40" s="226"/>
      <c r="Q40" s="226"/>
      <c r="R40" s="226"/>
      <c r="S40" s="226"/>
      <c r="T40" s="226"/>
      <c r="U40" s="226"/>
      <c r="V40" s="226"/>
      <c r="W40" s="226"/>
    </row>
    <row r="41" spans="1:23" ht="12.75" customHeight="1" x14ac:dyDescent="0.2">
      <c r="A41" s="461" t="s">
        <v>257</v>
      </c>
      <c r="B41" s="225" t="s">
        <v>309</v>
      </c>
      <c r="C41" s="226">
        <v>1.9</v>
      </c>
      <c r="D41" s="225" t="s">
        <v>308</v>
      </c>
      <c r="E41" s="226">
        <v>1.9</v>
      </c>
      <c r="F41" s="225">
        <v>800</v>
      </c>
      <c r="G41" s="226">
        <v>43</v>
      </c>
      <c r="H41" s="227"/>
      <c r="I41" s="226"/>
      <c r="J41" s="225">
        <v>1</v>
      </c>
      <c r="K41" s="226">
        <f>L41</f>
        <v>1.2000000000000002</v>
      </c>
      <c r="L41" s="226">
        <f>(F41/1000)*1.5</f>
        <v>1.2000000000000002</v>
      </c>
      <c r="M41" s="226">
        <f>(K41+L41)/2</f>
        <v>1.2000000000000002</v>
      </c>
      <c r="N41" s="226">
        <f>(C41+E41)/2</f>
        <v>1.9</v>
      </c>
      <c r="O41" s="226">
        <f>N41*M41*G41</f>
        <v>98.04</v>
      </c>
      <c r="P41" s="226">
        <f>O41-(G41*(PI()*(F41/2000)^2))</f>
        <v>76.425842543302224</v>
      </c>
      <c r="Q41" s="226">
        <f>L41*G41*0.1</f>
        <v>5.160000000000001</v>
      </c>
      <c r="R41" s="226">
        <v>2</v>
      </c>
      <c r="S41" s="226">
        <f>R41</f>
        <v>2</v>
      </c>
      <c r="T41" s="226">
        <f>7+7</f>
        <v>14</v>
      </c>
      <c r="U41" s="226">
        <f>T41*1*1.7</f>
        <v>23.8</v>
      </c>
      <c r="V41" s="226">
        <f>U41-(T41*0.2826)</f>
        <v>19.843600000000002</v>
      </c>
      <c r="W41" s="226">
        <f>T41*0.1</f>
        <v>1.4000000000000001</v>
      </c>
    </row>
    <row r="42" spans="1:23" x14ac:dyDescent="0.2">
      <c r="A42" s="462"/>
      <c r="B42" s="225" t="str">
        <f t="shared" ref="B42:C45" si="16">D41</f>
        <v>PV 05</v>
      </c>
      <c r="C42" s="226">
        <f t="shared" si="16"/>
        <v>1.9</v>
      </c>
      <c r="D42" s="225" t="s">
        <v>312</v>
      </c>
      <c r="E42" s="226">
        <v>1.9</v>
      </c>
      <c r="F42" s="225">
        <v>800</v>
      </c>
      <c r="G42" s="226">
        <v>50</v>
      </c>
      <c r="H42" s="227"/>
      <c r="I42" s="226"/>
      <c r="J42" s="225">
        <v>1</v>
      </c>
      <c r="K42" s="226">
        <f>L42</f>
        <v>1.2000000000000002</v>
      </c>
      <c r="L42" s="226">
        <f>(F42/1000)*1.5</f>
        <v>1.2000000000000002</v>
      </c>
      <c r="M42" s="226">
        <f>(K42+L42)/2</f>
        <v>1.2000000000000002</v>
      </c>
      <c r="N42" s="226">
        <f>(C42+E42)/2</f>
        <v>1.9</v>
      </c>
      <c r="O42" s="226">
        <f>N42*M42*G42</f>
        <v>114.00000000000001</v>
      </c>
      <c r="P42" s="226">
        <f>O42-(G42*(PI()*(F42/2000)^2))</f>
        <v>88.867258771281669</v>
      </c>
      <c r="Q42" s="226">
        <f>L42*G42*0.1</f>
        <v>6.0000000000000009</v>
      </c>
      <c r="R42" s="226">
        <v>2</v>
      </c>
      <c r="S42" s="226">
        <f>R42</f>
        <v>2</v>
      </c>
      <c r="T42" s="226">
        <f>7+7</f>
        <v>14</v>
      </c>
      <c r="U42" s="226">
        <f>T42*1*1.7</f>
        <v>23.8</v>
      </c>
      <c r="V42" s="226">
        <f>U42-(T42*0.2826)</f>
        <v>19.843600000000002</v>
      </c>
      <c r="W42" s="226">
        <f>T42*0.1</f>
        <v>1.4000000000000001</v>
      </c>
    </row>
    <row r="43" spans="1:23" x14ac:dyDescent="0.2">
      <c r="A43" s="462"/>
      <c r="B43" s="226" t="str">
        <f t="shared" si="16"/>
        <v>PV 06</v>
      </c>
      <c r="C43" s="226">
        <f t="shared" si="16"/>
        <v>1.9</v>
      </c>
      <c r="D43" s="225" t="s">
        <v>320</v>
      </c>
      <c r="E43" s="226">
        <v>1.9</v>
      </c>
      <c r="F43" s="225">
        <v>800</v>
      </c>
      <c r="G43" s="226">
        <v>67</v>
      </c>
      <c r="H43" s="227"/>
      <c r="I43" s="226"/>
      <c r="J43" s="225">
        <v>1</v>
      </c>
      <c r="K43" s="226">
        <f>L43</f>
        <v>1.2000000000000002</v>
      </c>
      <c r="L43" s="226">
        <f>(F43/1000)*1.5</f>
        <v>1.2000000000000002</v>
      </c>
      <c r="M43" s="226">
        <f>(K43+L43)/2</f>
        <v>1.2000000000000002</v>
      </c>
      <c r="N43" s="226">
        <f>(C43+E43)/2</f>
        <v>1.9</v>
      </c>
      <c r="O43" s="226">
        <f>N43*M43*G43</f>
        <v>152.76000000000002</v>
      </c>
      <c r="P43" s="226">
        <f>O43-(G43*(PI()*(F43/2000)^2))</f>
        <v>119.08212675351743</v>
      </c>
      <c r="Q43" s="226">
        <f>L43*G43*0.1</f>
        <v>8.0400000000000009</v>
      </c>
      <c r="R43" s="226">
        <v>3</v>
      </c>
      <c r="S43" s="226">
        <f>R43</f>
        <v>3</v>
      </c>
      <c r="T43" s="226">
        <f>7+7+7</f>
        <v>21</v>
      </c>
      <c r="U43" s="226">
        <f>T43*1*1.7</f>
        <v>35.699999999999996</v>
      </c>
      <c r="V43" s="226">
        <f>U43-(T43*0.2826)</f>
        <v>29.765399999999996</v>
      </c>
      <c r="W43" s="226">
        <f>T43*0.1</f>
        <v>2.1</v>
      </c>
    </row>
    <row r="44" spans="1:23" x14ac:dyDescent="0.2">
      <c r="A44" s="462"/>
      <c r="B44" s="226" t="str">
        <f t="shared" si="16"/>
        <v>PV 07</v>
      </c>
      <c r="C44" s="226">
        <f t="shared" si="16"/>
        <v>1.9</v>
      </c>
      <c r="D44" s="225" t="s">
        <v>321</v>
      </c>
      <c r="E44" s="226">
        <v>1.9</v>
      </c>
      <c r="F44" s="225">
        <v>800</v>
      </c>
      <c r="G44" s="226">
        <v>69</v>
      </c>
      <c r="H44" s="227"/>
      <c r="I44" s="226"/>
      <c r="J44" s="225">
        <v>1</v>
      </c>
      <c r="K44" s="226">
        <f>L44</f>
        <v>1.2000000000000002</v>
      </c>
      <c r="L44" s="226">
        <f>(F44/1000)*1.5</f>
        <v>1.2000000000000002</v>
      </c>
      <c r="M44" s="226">
        <f>(K44+L44)/2</f>
        <v>1.2000000000000002</v>
      </c>
      <c r="N44" s="226">
        <f>(C44+E44)/2</f>
        <v>1.9</v>
      </c>
      <c r="O44" s="226">
        <f>N44*M44*G44</f>
        <v>157.32000000000002</v>
      </c>
      <c r="P44" s="226">
        <f>O44-(G44*(PI()*(F44/2000)^2))</f>
        <v>122.6368171043687</v>
      </c>
      <c r="Q44" s="226">
        <f>L44*G44*0.1</f>
        <v>8.2800000000000011</v>
      </c>
      <c r="R44" s="226">
        <v>2</v>
      </c>
      <c r="S44" s="226">
        <f>R44</f>
        <v>2</v>
      </c>
      <c r="T44" s="226">
        <f>7+7</f>
        <v>14</v>
      </c>
      <c r="U44" s="226">
        <f>T44*1*1.7</f>
        <v>23.8</v>
      </c>
      <c r="V44" s="226">
        <f>U44-(T44*0.2826)</f>
        <v>19.843600000000002</v>
      </c>
      <c r="W44" s="226">
        <f>T44*0.1</f>
        <v>1.4000000000000001</v>
      </c>
    </row>
    <row r="45" spans="1:23" x14ac:dyDescent="0.2">
      <c r="A45" s="467"/>
      <c r="B45" s="226" t="str">
        <f t="shared" si="16"/>
        <v>PV 08</v>
      </c>
      <c r="C45" s="226">
        <f t="shared" si="16"/>
        <v>1.9</v>
      </c>
      <c r="D45" s="225" t="s">
        <v>310</v>
      </c>
      <c r="E45" s="226">
        <v>1.9</v>
      </c>
      <c r="F45" s="225">
        <v>800</v>
      </c>
      <c r="G45" s="226">
        <v>30</v>
      </c>
      <c r="H45" s="227"/>
      <c r="I45" s="226"/>
      <c r="J45" s="225">
        <v>1</v>
      </c>
      <c r="K45" s="226">
        <f>L45</f>
        <v>1.2000000000000002</v>
      </c>
      <c r="L45" s="226">
        <f>(F45/1000)*1.5</f>
        <v>1.2000000000000002</v>
      </c>
      <c r="M45" s="226">
        <f>(K45+L45)/2</f>
        <v>1.2000000000000002</v>
      </c>
      <c r="N45" s="226">
        <f>(C45+E45)/2</f>
        <v>1.9</v>
      </c>
      <c r="O45" s="226">
        <f>N45*M45*G45</f>
        <v>68.400000000000006</v>
      </c>
      <c r="P45" s="226">
        <f>O45-(G45*(PI()*(F45/2000)^2))</f>
        <v>53.320355262768999</v>
      </c>
      <c r="Q45" s="226">
        <f>L45*G45*0.1</f>
        <v>3.600000000000001</v>
      </c>
      <c r="R45" s="226">
        <v>2</v>
      </c>
      <c r="S45" s="226">
        <f>R45</f>
        <v>2</v>
      </c>
      <c r="T45" s="226">
        <f>10+10</f>
        <v>20</v>
      </c>
      <c r="U45" s="226">
        <f>T45*1*1.7</f>
        <v>34</v>
      </c>
      <c r="V45" s="226">
        <f>U45-(T45*0.2826)</f>
        <v>28.347999999999999</v>
      </c>
      <c r="W45" s="226">
        <f>T45*0.1</f>
        <v>2</v>
      </c>
    </row>
    <row r="46" spans="1:23" x14ac:dyDescent="0.2">
      <c r="A46" s="232"/>
      <c r="B46" s="226"/>
      <c r="C46" s="226"/>
      <c r="D46" s="225"/>
      <c r="E46" s="226"/>
      <c r="F46" s="225"/>
      <c r="G46" s="226"/>
      <c r="H46" s="227"/>
      <c r="I46" s="226"/>
      <c r="J46" s="225"/>
      <c r="K46" s="226"/>
      <c r="L46" s="226"/>
      <c r="M46" s="226"/>
      <c r="N46" s="226"/>
      <c r="O46" s="226"/>
      <c r="P46" s="226"/>
      <c r="Q46" s="226"/>
      <c r="R46" s="226"/>
      <c r="S46" s="226"/>
      <c r="T46" s="226"/>
      <c r="U46" s="226"/>
      <c r="V46" s="226"/>
      <c r="W46" s="226"/>
    </row>
    <row r="47" spans="1:23" x14ac:dyDescent="0.2">
      <c r="A47" s="461" t="s">
        <v>317</v>
      </c>
      <c r="B47" s="225" t="s">
        <v>308</v>
      </c>
      <c r="C47" s="226">
        <v>1.9</v>
      </c>
      <c r="D47" s="225" t="s">
        <v>309</v>
      </c>
      <c r="E47" s="226">
        <v>1.9</v>
      </c>
      <c r="F47" s="225">
        <v>800</v>
      </c>
      <c r="G47" s="226">
        <v>72</v>
      </c>
      <c r="H47" s="227"/>
      <c r="I47" s="226"/>
      <c r="J47" s="225">
        <v>1</v>
      </c>
      <c r="K47" s="226">
        <f>L47</f>
        <v>1.2000000000000002</v>
      </c>
      <c r="L47" s="226">
        <f>(F47/1000)*1.5</f>
        <v>1.2000000000000002</v>
      </c>
      <c r="M47" s="226">
        <f>(K47+L47)/2</f>
        <v>1.2000000000000002</v>
      </c>
      <c r="N47" s="226">
        <f>(C47+E47)/2</f>
        <v>1.9</v>
      </c>
      <c r="O47" s="226">
        <f>N47*M47*G47</f>
        <v>164.16000000000003</v>
      </c>
      <c r="P47" s="226">
        <f>O47-(G47*(PI()*(F47/2000)^2))</f>
        <v>127.96885263064561</v>
      </c>
      <c r="Q47" s="226">
        <f>L47*G47*0.1</f>
        <v>8.64</v>
      </c>
      <c r="R47" s="226">
        <v>2</v>
      </c>
      <c r="S47" s="226">
        <f>R47</f>
        <v>2</v>
      </c>
      <c r="T47" s="226">
        <f>6+6</f>
        <v>12</v>
      </c>
      <c r="U47" s="226">
        <f>T47*1*1.7</f>
        <v>20.399999999999999</v>
      </c>
      <c r="V47" s="226">
        <f>U47-(T47*0.2826)</f>
        <v>17.008799999999997</v>
      </c>
      <c r="W47" s="226">
        <f>T47*0.1</f>
        <v>1.2000000000000002</v>
      </c>
    </row>
    <row r="48" spans="1:23" x14ac:dyDescent="0.2">
      <c r="A48" s="462"/>
      <c r="B48" s="226" t="str">
        <f>D47</f>
        <v>PV 04</v>
      </c>
      <c r="C48" s="226">
        <v>1.9</v>
      </c>
      <c r="D48" s="225" t="s">
        <v>305</v>
      </c>
      <c r="E48" s="226">
        <v>1.9</v>
      </c>
      <c r="F48" s="225">
        <v>800</v>
      </c>
      <c r="G48" s="226">
        <v>81</v>
      </c>
      <c r="H48" s="227"/>
      <c r="I48" s="226"/>
      <c r="J48" s="225">
        <v>1</v>
      </c>
      <c r="K48" s="226">
        <f>L48</f>
        <v>1.2000000000000002</v>
      </c>
      <c r="L48" s="226">
        <f>(F48/1000)*1.5</f>
        <v>1.2000000000000002</v>
      </c>
      <c r="M48" s="226">
        <f>(K48+L48)/2</f>
        <v>1.2000000000000002</v>
      </c>
      <c r="N48" s="226">
        <f>(C48+E48)/2</f>
        <v>1.9</v>
      </c>
      <c r="O48" s="226">
        <f>N48*M48*G48</f>
        <v>184.68</v>
      </c>
      <c r="P48" s="226">
        <f>O48-(G48*(PI()*(F48/2000)^2))</f>
        <v>143.96495920947629</v>
      </c>
      <c r="Q48" s="226">
        <f>L48*G48*0.1</f>
        <v>9.7200000000000024</v>
      </c>
      <c r="R48" s="226">
        <v>2</v>
      </c>
      <c r="S48" s="226">
        <f>R48</f>
        <v>2</v>
      </c>
      <c r="T48" s="226">
        <f>6+6</f>
        <v>12</v>
      </c>
      <c r="U48" s="226">
        <f>T48*1*1.7</f>
        <v>20.399999999999999</v>
      </c>
      <c r="V48" s="226">
        <f>U48-(T48*0.2826)</f>
        <v>17.008799999999997</v>
      </c>
      <c r="W48" s="226">
        <f>T48*0.1</f>
        <v>1.2000000000000002</v>
      </c>
    </row>
    <row r="49" spans="1:23" x14ac:dyDescent="0.2">
      <c r="A49" s="462"/>
      <c r="B49" s="226" t="str">
        <f>D48</f>
        <v>PV 03</v>
      </c>
      <c r="C49" s="226">
        <v>1.9</v>
      </c>
      <c r="D49" s="225" t="s">
        <v>304</v>
      </c>
      <c r="E49" s="226">
        <v>1.9</v>
      </c>
      <c r="F49" s="225">
        <v>800</v>
      </c>
      <c r="G49" s="226">
        <v>52</v>
      </c>
      <c r="H49" s="227"/>
      <c r="I49" s="226"/>
      <c r="J49" s="225">
        <v>1</v>
      </c>
      <c r="K49" s="226">
        <f>L49</f>
        <v>1.2000000000000002</v>
      </c>
      <c r="L49" s="226">
        <f>(F49/1000)*1.5</f>
        <v>1.2000000000000002</v>
      </c>
      <c r="M49" s="226">
        <f>(K49+L49)/2</f>
        <v>1.2000000000000002</v>
      </c>
      <c r="N49" s="226">
        <f>(C49+E49)/2</f>
        <v>1.9</v>
      </c>
      <c r="O49" s="226">
        <f>N49*M49*G49</f>
        <v>118.56000000000002</v>
      </c>
      <c r="P49" s="226">
        <f>O49-(G49*(PI()*(F49/2000)^2))</f>
        <v>92.421949122132929</v>
      </c>
      <c r="Q49" s="226">
        <f>L49*G49*0.1</f>
        <v>6.2400000000000011</v>
      </c>
      <c r="R49" s="226">
        <v>2</v>
      </c>
      <c r="S49" s="226">
        <f>R49</f>
        <v>2</v>
      </c>
      <c r="T49" s="226">
        <f>6+6</f>
        <v>12</v>
      </c>
      <c r="U49" s="226">
        <f>T49*1*1.7</f>
        <v>20.399999999999999</v>
      </c>
      <c r="V49" s="226">
        <f>U49-(T49*0.2826)</f>
        <v>17.008799999999997</v>
      </c>
      <c r="W49" s="226">
        <f>T49*0.1</f>
        <v>1.2000000000000002</v>
      </c>
    </row>
    <row r="50" spans="1:23" x14ac:dyDescent="0.2">
      <c r="A50" s="462"/>
      <c r="B50" s="226" t="str">
        <f>D49</f>
        <v>PV 02</v>
      </c>
      <c r="C50" s="226">
        <v>1.9</v>
      </c>
      <c r="D50" s="225" t="s">
        <v>303</v>
      </c>
      <c r="E50" s="226">
        <v>1.9</v>
      </c>
      <c r="F50" s="225">
        <v>800</v>
      </c>
      <c r="G50" s="226">
        <v>43</v>
      </c>
      <c r="H50" s="227"/>
      <c r="I50" s="226"/>
      <c r="J50" s="225">
        <v>1</v>
      </c>
      <c r="K50" s="226">
        <f>L50</f>
        <v>1.2000000000000002</v>
      </c>
      <c r="L50" s="226">
        <f>(F50/1000)*1.5</f>
        <v>1.2000000000000002</v>
      </c>
      <c r="M50" s="226">
        <f>(K50+L50)/2</f>
        <v>1.2000000000000002</v>
      </c>
      <c r="N50" s="226">
        <f>(C50+E50)/2</f>
        <v>1.9</v>
      </c>
      <c r="O50" s="226">
        <f>N50*M50*G50</f>
        <v>98.04</v>
      </c>
      <c r="P50" s="226">
        <f>O50-(G50*(PI()*(F50/2000)^2))</f>
        <v>76.425842543302224</v>
      </c>
      <c r="Q50" s="226">
        <f>L50*G50*0.1</f>
        <v>5.160000000000001</v>
      </c>
      <c r="R50" s="226">
        <v>2</v>
      </c>
      <c r="S50" s="226">
        <f>R50</f>
        <v>2</v>
      </c>
      <c r="T50" s="226">
        <f>6+6</f>
        <v>12</v>
      </c>
      <c r="U50" s="226">
        <f>T50*1*1.7</f>
        <v>20.399999999999999</v>
      </c>
      <c r="V50" s="226">
        <f>U50-(T50*0.2826)</f>
        <v>17.008799999999997</v>
      </c>
      <c r="W50" s="226">
        <f>T50*0.1</f>
        <v>1.2000000000000002</v>
      </c>
    </row>
    <row r="51" spans="1:23" x14ac:dyDescent="0.2">
      <c r="A51" s="467"/>
      <c r="B51" s="226" t="str">
        <f>D50</f>
        <v>PV 01</v>
      </c>
      <c r="C51" s="226">
        <v>1.9</v>
      </c>
      <c r="D51" s="225" t="s">
        <v>310</v>
      </c>
      <c r="E51" s="226">
        <v>1.9</v>
      </c>
      <c r="F51" s="225">
        <v>800</v>
      </c>
      <c r="G51" s="226">
        <v>20</v>
      </c>
      <c r="H51" s="227"/>
      <c r="I51" s="226"/>
      <c r="J51" s="225">
        <v>1</v>
      </c>
      <c r="K51" s="226">
        <f>L51</f>
        <v>1.2000000000000002</v>
      </c>
      <c r="L51" s="226">
        <f>(F51/1000)*1.5</f>
        <v>1.2000000000000002</v>
      </c>
      <c r="M51" s="226">
        <f>(K51+L51)/2</f>
        <v>1.2000000000000002</v>
      </c>
      <c r="N51" s="226">
        <f>(C51+E51)/2</f>
        <v>1.9</v>
      </c>
      <c r="O51" s="226">
        <f>N51*M51*G51</f>
        <v>45.600000000000009</v>
      </c>
      <c r="P51" s="226">
        <f>O51-(G51*(PI()*(F51/2000)^2))</f>
        <v>35.546903508512671</v>
      </c>
      <c r="Q51" s="226">
        <f>L51*G51*0.1</f>
        <v>2.4000000000000004</v>
      </c>
      <c r="R51" s="226">
        <v>2</v>
      </c>
      <c r="S51" s="226">
        <v>2</v>
      </c>
      <c r="T51" s="226">
        <f>6+6</f>
        <v>12</v>
      </c>
      <c r="U51" s="226">
        <f>T51*1*1.7</f>
        <v>20.399999999999999</v>
      </c>
      <c r="V51" s="226">
        <f>U51-(T51*0.2826)</f>
        <v>17.008799999999997</v>
      </c>
      <c r="W51" s="226">
        <f>T51*0.1</f>
        <v>1.2000000000000002</v>
      </c>
    </row>
    <row r="52" spans="1:23" x14ac:dyDescent="0.2">
      <c r="A52" s="232"/>
      <c r="B52" s="226"/>
      <c r="C52" s="226"/>
      <c r="D52" s="225"/>
      <c r="E52" s="226"/>
      <c r="F52" s="225"/>
      <c r="G52" s="226"/>
      <c r="H52" s="227"/>
      <c r="I52" s="226"/>
      <c r="J52" s="225"/>
      <c r="K52" s="226"/>
      <c r="L52" s="226"/>
      <c r="M52" s="226"/>
      <c r="N52" s="226"/>
      <c r="O52" s="226"/>
      <c r="P52" s="226"/>
      <c r="Q52" s="226"/>
      <c r="R52" s="226"/>
      <c r="S52" s="226"/>
      <c r="T52" s="226"/>
      <c r="U52" s="226"/>
      <c r="V52" s="226"/>
      <c r="W52" s="226"/>
    </row>
    <row r="53" spans="1:23" x14ac:dyDescent="0.2">
      <c r="A53" s="461" t="s">
        <v>322</v>
      </c>
      <c r="B53" s="225" t="s">
        <v>323</v>
      </c>
      <c r="C53" s="226">
        <v>1.9</v>
      </c>
      <c r="D53" s="225" t="s">
        <v>324</v>
      </c>
      <c r="E53" s="226">
        <v>1.9</v>
      </c>
      <c r="F53" s="225">
        <v>800</v>
      </c>
      <c r="G53" s="226">
        <v>71</v>
      </c>
      <c r="H53" s="227"/>
      <c r="I53" s="226"/>
      <c r="J53" s="225">
        <v>1</v>
      </c>
      <c r="K53" s="226">
        <f>L53</f>
        <v>1.2000000000000002</v>
      </c>
      <c r="L53" s="226">
        <f>(F53/1000)*1.5</f>
        <v>1.2000000000000002</v>
      </c>
      <c r="M53" s="226">
        <f>(K53+L53)/2</f>
        <v>1.2000000000000002</v>
      </c>
      <c r="N53" s="226">
        <f>(C53+E53)/2</f>
        <v>1.9</v>
      </c>
      <c r="O53" s="226">
        <f>N53*M53*G53</f>
        <v>161.88000000000002</v>
      </c>
      <c r="P53" s="226">
        <f>O53-(G53*(PI()*(F53/2000)^2))</f>
        <v>126.19150745521998</v>
      </c>
      <c r="Q53" s="226">
        <f>L53*G53*0.1</f>
        <v>8.5200000000000014</v>
      </c>
      <c r="R53" s="226">
        <v>3</v>
      </c>
      <c r="S53" s="226">
        <f>R53</f>
        <v>3</v>
      </c>
      <c r="T53" s="226">
        <f>8+7+9</f>
        <v>24</v>
      </c>
      <c r="U53" s="226">
        <f>T53*1*1.7</f>
        <v>40.799999999999997</v>
      </c>
      <c r="V53" s="226">
        <f>U53-(T53*0.2826)</f>
        <v>34.017599999999995</v>
      </c>
      <c r="W53" s="226">
        <f>T53*0.1</f>
        <v>2.4000000000000004</v>
      </c>
    </row>
    <row r="54" spans="1:23" x14ac:dyDescent="0.2">
      <c r="A54" s="462"/>
      <c r="B54" s="226" t="str">
        <f>D53</f>
        <v>PV 11</v>
      </c>
      <c r="C54" s="226">
        <v>1.9</v>
      </c>
      <c r="D54" s="225" t="s">
        <v>325</v>
      </c>
      <c r="E54" s="226">
        <v>1.9</v>
      </c>
      <c r="F54" s="225">
        <v>800</v>
      </c>
      <c r="G54" s="226">
        <v>72</v>
      </c>
      <c r="H54" s="227"/>
      <c r="I54" s="226"/>
      <c r="J54" s="225">
        <v>1</v>
      </c>
      <c r="K54" s="226">
        <f>L54</f>
        <v>1.2000000000000002</v>
      </c>
      <c r="L54" s="226">
        <f>(F54/1000)*1.5</f>
        <v>1.2000000000000002</v>
      </c>
      <c r="M54" s="226">
        <f>(K54+L54)/2</f>
        <v>1.2000000000000002</v>
      </c>
      <c r="N54" s="226">
        <f>(C54+E54)/2</f>
        <v>1.9</v>
      </c>
      <c r="O54" s="226">
        <f>N54*M54*G54</f>
        <v>164.16000000000003</v>
      </c>
      <c r="P54" s="226">
        <f>O54-(G54*(PI()*(F54/2000)^2))</f>
        <v>127.96885263064561</v>
      </c>
      <c r="Q54" s="226">
        <f>L54*G54*0.1</f>
        <v>8.64</v>
      </c>
      <c r="R54" s="226">
        <v>3</v>
      </c>
      <c r="S54" s="226">
        <f>R54</f>
        <v>3</v>
      </c>
      <c r="T54" s="226">
        <f>8+8+8</f>
        <v>24</v>
      </c>
      <c r="U54" s="226">
        <f>T54*1*1.7</f>
        <v>40.799999999999997</v>
      </c>
      <c r="V54" s="226">
        <f>U54-(T54*0.2826)</f>
        <v>34.017599999999995</v>
      </c>
      <c r="W54" s="226">
        <f>T54*0.1</f>
        <v>2.4000000000000004</v>
      </c>
    </row>
    <row r="55" spans="1:23" x14ac:dyDescent="0.2">
      <c r="A55" s="462"/>
      <c r="B55" s="226" t="str">
        <f>D54</f>
        <v>PV 10</v>
      </c>
      <c r="C55" s="226">
        <v>1.9</v>
      </c>
      <c r="D55" s="225" t="s">
        <v>318</v>
      </c>
      <c r="E55" s="226">
        <v>1.9</v>
      </c>
      <c r="F55" s="225">
        <v>800</v>
      </c>
      <c r="G55" s="226">
        <v>52</v>
      </c>
      <c r="H55" s="227"/>
      <c r="I55" s="226"/>
      <c r="J55" s="225">
        <v>1</v>
      </c>
      <c r="K55" s="226">
        <f>L55</f>
        <v>1.2000000000000002</v>
      </c>
      <c r="L55" s="226">
        <f>(F55/1000)*1.5</f>
        <v>1.2000000000000002</v>
      </c>
      <c r="M55" s="226">
        <f>(K55+L55)/2</f>
        <v>1.2000000000000002</v>
      </c>
      <c r="N55" s="226">
        <f>(C55+E55)/2</f>
        <v>1.9</v>
      </c>
      <c r="O55" s="226">
        <f>N55*M55*G55</f>
        <v>118.56000000000002</v>
      </c>
      <c r="P55" s="226">
        <f>O55-(G55*(PI()*(F55/2000)^2))</f>
        <v>92.421949122132929</v>
      </c>
      <c r="Q55" s="226">
        <f>L55*G55*0.1</f>
        <v>6.2400000000000011</v>
      </c>
      <c r="R55" s="226">
        <v>3</v>
      </c>
      <c r="S55" s="226">
        <f>R55</f>
        <v>3</v>
      </c>
      <c r="T55" s="226">
        <f>7+8+8</f>
        <v>23</v>
      </c>
      <c r="U55" s="226">
        <f>T55*1*1.7</f>
        <v>39.1</v>
      </c>
      <c r="V55" s="226">
        <f>U55-(T55*0.2826)</f>
        <v>32.600200000000001</v>
      </c>
      <c r="W55" s="226">
        <f>T55*0.1</f>
        <v>2.3000000000000003</v>
      </c>
    </row>
    <row r="56" spans="1:23" x14ac:dyDescent="0.2">
      <c r="A56" s="467"/>
      <c r="B56" s="226" t="str">
        <f>D55</f>
        <v>PV 09</v>
      </c>
      <c r="C56" s="226">
        <v>1.9</v>
      </c>
      <c r="D56" s="225" t="s">
        <v>306</v>
      </c>
      <c r="E56" s="226">
        <v>1.9</v>
      </c>
      <c r="F56" s="225">
        <v>800</v>
      </c>
      <c r="G56" s="226">
        <v>20</v>
      </c>
      <c r="H56" s="227"/>
      <c r="I56" s="226"/>
      <c r="J56" s="225">
        <v>1</v>
      </c>
      <c r="K56" s="226">
        <f>L56</f>
        <v>1.2000000000000002</v>
      </c>
      <c r="L56" s="226">
        <f>(F56/1000)*1.5</f>
        <v>1.2000000000000002</v>
      </c>
      <c r="M56" s="226">
        <f>(K56+L56)/2</f>
        <v>1.2000000000000002</v>
      </c>
      <c r="N56" s="226">
        <f>(C56+E56)/2</f>
        <v>1.9</v>
      </c>
      <c r="O56" s="226">
        <f>N56*M56*G56</f>
        <v>45.600000000000009</v>
      </c>
      <c r="P56" s="226">
        <f>O56-(G56*(PI()*(F56/2000)^2))</f>
        <v>35.546903508512671</v>
      </c>
      <c r="Q56" s="226">
        <f>L56*G56*0.1</f>
        <v>2.4000000000000004</v>
      </c>
      <c r="R56" s="226">
        <v>2</v>
      </c>
      <c r="S56" s="226">
        <f>R56</f>
        <v>2</v>
      </c>
      <c r="T56" s="226">
        <f>7+7</f>
        <v>14</v>
      </c>
      <c r="U56" s="226">
        <f>T56*1*1.7</f>
        <v>23.8</v>
      </c>
      <c r="V56" s="226">
        <f>U56-(T56*0.2826)</f>
        <v>19.843600000000002</v>
      </c>
      <c r="W56" s="226">
        <f>T56*0.1</f>
        <v>1.4000000000000001</v>
      </c>
    </row>
    <row r="57" spans="1:23" x14ac:dyDescent="0.2">
      <c r="A57" s="232"/>
      <c r="B57" s="226"/>
      <c r="C57" s="226"/>
      <c r="D57" s="225"/>
      <c r="E57" s="226"/>
      <c r="F57" s="225"/>
      <c r="G57" s="226"/>
      <c r="H57" s="227"/>
      <c r="I57" s="226"/>
      <c r="J57" s="225"/>
      <c r="K57" s="226"/>
      <c r="L57" s="226"/>
      <c r="M57" s="226"/>
      <c r="N57" s="226"/>
      <c r="O57" s="226"/>
      <c r="P57" s="226"/>
      <c r="Q57" s="226"/>
      <c r="R57" s="226"/>
      <c r="S57" s="226"/>
      <c r="T57" s="226"/>
      <c r="U57" s="226"/>
      <c r="V57" s="226"/>
      <c r="W57" s="226"/>
    </row>
    <row r="58" spans="1:23" x14ac:dyDescent="0.2">
      <c r="A58" s="253" t="s">
        <v>241</v>
      </c>
      <c r="B58" s="225" t="s">
        <v>321</v>
      </c>
      <c r="C58" s="226">
        <v>1.9</v>
      </c>
      <c r="D58" s="225" t="s">
        <v>323</v>
      </c>
      <c r="E58" s="226">
        <v>1.9</v>
      </c>
      <c r="F58" s="225">
        <v>800</v>
      </c>
      <c r="G58" s="226">
        <v>60</v>
      </c>
      <c r="H58" s="227"/>
      <c r="I58" s="226"/>
      <c r="J58" s="225">
        <v>1</v>
      </c>
      <c r="K58" s="226">
        <f>L58</f>
        <v>1.2000000000000002</v>
      </c>
      <c r="L58" s="226">
        <f>(F58/1000)*1.5</f>
        <v>1.2000000000000002</v>
      </c>
      <c r="M58" s="226">
        <f>(K58+L58)/2</f>
        <v>1.2000000000000002</v>
      </c>
      <c r="N58" s="226">
        <f>(C58+E58)/2</f>
        <v>1.9</v>
      </c>
      <c r="O58" s="226">
        <f>N58*M58*G58</f>
        <v>136.80000000000001</v>
      </c>
      <c r="P58" s="226">
        <f>O58-(G58*(PI()*(F58/2000)^2))</f>
        <v>106.640710525538</v>
      </c>
      <c r="Q58" s="226">
        <f>L58*G58*0.1</f>
        <v>7.200000000000002</v>
      </c>
      <c r="R58" s="226">
        <v>2</v>
      </c>
      <c r="S58" s="226">
        <f>R58</f>
        <v>2</v>
      </c>
      <c r="T58" s="226">
        <f>6+6</f>
        <v>12</v>
      </c>
      <c r="U58" s="226">
        <f>T58*1*1.7</f>
        <v>20.399999999999999</v>
      </c>
      <c r="V58" s="226">
        <f>U58-(T58*0.2826)</f>
        <v>17.008799999999997</v>
      </c>
      <c r="W58" s="226">
        <f>T58*0.1</f>
        <v>1.2000000000000002</v>
      </c>
    </row>
    <row r="59" spans="1:23" x14ac:dyDescent="0.2">
      <c r="A59" s="232"/>
      <c r="B59" s="226"/>
      <c r="C59" s="226"/>
      <c r="D59" s="225"/>
      <c r="E59" s="226"/>
      <c r="F59" s="225"/>
      <c r="G59" s="226"/>
      <c r="H59" s="227"/>
      <c r="I59" s="226"/>
      <c r="J59" s="225"/>
      <c r="K59" s="226"/>
      <c r="L59" s="226"/>
      <c r="M59" s="226"/>
      <c r="N59" s="226"/>
      <c r="O59" s="226"/>
      <c r="P59" s="226"/>
      <c r="Q59" s="226"/>
      <c r="R59" s="226"/>
      <c r="S59" s="226"/>
      <c r="T59" s="226"/>
      <c r="U59" s="226"/>
      <c r="V59" s="226"/>
      <c r="W59" s="226"/>
    </row>
    <row r="60" spans="1:23" x14ac:dyDescent="0.2">
      <c r="A60" s="253" t="s">
        <v>263</v>
      </c>
      <c r="B60" s="225" t="s">
        <v>320</v>
      </c>
      <c r="C60" s="226">
        <v>1.9</v>
      </c>
      <c r="D60" s="225" t="s">
        <v>324</v>
      </c>
      <c r="E60" s="226">
        <v>1.9</v>
      </c>
      <c r="F60" s="225">
        <v>800</v>
      </c>
      <c r="G60" s="226">
        <v>60</v>
      </c>
      <c r="H60" s="227"/>
      <c r="I60" s="226"/>
      <c r="J60" s="225">
        <v>1</v>
      </c>
      <c r="K60" s="226">
        <f>L60</f>
        <v>1.2000000000000002</v>
      </c>
      <c r="L60" s="226">
        <f>(F60/1000)*1.5</f>
        <v>1.2000000000000002</v>
      </c>
      <c r="M60" s="226">
        <f>(K60+L60)/2</f>
        <v>1.2000000000000002</v>
      </c>
      <c r="N60" s="226">
        <f>(C60+E60)/2</f>
        <v>1.9</v>
      </c>
      <c r="O60" s="226">
        <f>N60*M60*G60</f>
        <v>136.80000000000001</v>
      </c>
      <c r="P60" s="226">
        <f>O60-(G60*(PI()*(F60/2000)^2))</f>
        <v>106.640710525538</v>
      </c>
      <c r="Q60" s="226">
        <f>L60*G60*0.1</f>
        <v>7.200000000000002</v>
      </c>
      <c r="R60" s="226">
        <v>2</v>
      </c>
      <c r="S60" s="226">
        <f>R60</f>
        <v>2</v>
      </c>
      <c r="T60" s="226">
        <f>6+6</f>
        <v>12</v>
      </c>
      <c r="U60" s="226">
        <f>T60*1*1.7</f>
        <v>20.399999999999999</v>
      </c>
      <c r="V60" s="226">
        <f>U60-(T60*0.2826)</f>
        <v>17.008799999999997</v>
      </c>
      <c r="W60" s="226">
        <f>T60*0.1</f>
        <v>1.2000000000000002</v>
      </c>
    </row>
    <row r="61" spans="1:23" x14ac:dyDescent="0.2">
      <c r="A61" s="232"/>
      <c r="B61" s="226"/>
      <c r="C61" s="226"/>
      <c r="D61" s="225"/>
      <c r="E61" s="226"/>
      <c r="F61" s="225"/>
      <c r="G61" s="226"/>
      <c r="H61" s="227"/>
      <c r="I61" s="226"/>
      <c r="J61" s="225"/>
      <c r="K61" s="226"/>
      <c r="L61" s="226"/>
      <c r="M61" s="226"/>
      <c r="N61" s="226"/>
      <c r="O61" s="226"/>
      <c r="P61" s="226"/>
      <c r="Q61" s="226"/>
      <c r="R61" s="226"/>
      <c r="S61" s="226"/>
      <c r="T61" s="226"/>
      <c r="U61" s="226"/>
      <c r="V61" s="226"/>
      <c r="W61" s="226"/>
    </row>
    <row r="62" spans="1:23" x14ac:dyDescent="0.2">
      <c r="A62" s="253" t="s">
        <v>247</v>
      </c>
      <c r="B62" s="225" t="s">
        <v>312</v>
      </c>
      <c r="C62" s="226">
        <v>1.9</v>
      </c>
      <c r="D62" s="225" t="s">
        <v>325</v>
      </c>
      <c r="E62" s="226">
        <v>1.9</v>
      </c>
      <c r="F62" s="225">
        <v>800</v>
      </c>
      <c r="G62" s="226">
        <v>60</v>
      </c>
      <c r="H62" s="227"/>
      <c r="I62" s="226"/>
      <c r="J62" s="225">
        <v>1</v>
      </c>
      <c r="K62" s="226">
        <f>L62</f>
        <v>1.2000000000000002</v>
      </c>
      <c r="L62" s="226">
        <f>(F62/1000)*1.5</f>
        <v>1.2000000000000002</v>
      </c>
      <c r="M62" s="226">
        <f>(K62+L62)/2</f>
        <v>1.2000000000000002</v>
      </c>
      <c r="N62" s="226">
        <f>(C62+E62)/2</f>
        <v>1.9</v>
      </c>
      <c r="O62" s="226">
        <f>N62*M62*G62</f>
        <v>136.80000000000001</v>
      </c>
      <c r="P62" s="226">
        <f>O62-(G62*(PI()*(F62/2000)^2))</f>
        <v>106.640710525538</v>
      </c>
      <c r="Q62" s="226">
        <f>L62*G62*0.1</f>
        <v>7.200000000000002</v>
      </c>
      <c r="R62" s="226">
        <v>2</v>
      </c>
      <c r="S62" s="226">
        <f>R62</f>
        <v>2</v>
      </c>
      <c r="T62" s="226">
        <f>6+6</f>
        <v>12</v>
      </c>
      <c r="U62" s="226">
        <f>T62*1*1.7</f>
        <v>20.399999999999999</v>
      </c>
      <c r="V62" s="226">
        <f>U62-(T62*0.2826)</f>
        <v>17.008799999999997</v>
      </c>
      <c r="W62" s="226">
        <f>T62*0.1</f>
        <v>1.2000000000000002</v>
      </c>
    </row>
    <row r="63" spans="1:23" x14ac:dyDescent="0.2">
      <c r="B63" s="225"/>
      <c r="C63" s="226"/>
      <c r="D63" s="225"/>
      <c r="E63" s="226"/>
      <c r="F63" s="225"/>
      <c r="G63" s="226"/>
      <c r="H63" s="227"/>
      <c r="I63" s="226"/>
      <c r="J63" s="225"/>
      <c r="K63" s="226"/>
      <c r="L63" s="226"/>
      <c r="M63" s="226"/>
      <c r="N63" s="226"/>
      <c r="O63" s="226"/>
      <c r="P63" s="226"/>
      <c r="Q63" s="226"/>
      <c r="R63" s="226"/>
      <c r="S63" s="226"/>
      <c r="T63" s="226"/>
      <c r="U63" s="226"/>
      <c r="V63" s="226"/>
      <c r="W63" s="226"/>
    </row>
    <row r="64" spans="1:23" x14ac:dyDescent="0.2">
      <c r="A64" s="253" t="s">
        <v>260</v>
      </c>
      <c r="B64" s="233" t="s">
        <v>326</v>
      </c>
      <c r="C64" s="226"/>
      <c r="D64" s="225"/>
      <c r="E64" s="226"/>
      <c r="F64" s="225"/>
      <c r="G64" s="226"/>
      <c r="H64" s="227"/>
      <c r="I64" s="226"/>
      <c r="J64" s="225"/>
      <c r="K64" s="226">
        <f>L64</f>
        <v>0</v>
      </c>
      <c r="L64" s="226">
        <f>(F64/1000)*1.5</f>
        <v>0</v>
      </c>
      <c r="M64" s="226">
        <f>(K64+L64)/2</f>
        <v>0</v>
      </c>
      <c r="N64" s="226">
        <f>(C64+E64)/2</f>
        <v>0</v>
      </c>
      <c r="O64" s="226">
        <f>N64*M64*G64</f>
        <v>0</v>
      </c>
      <c r="P64" s="226">
        <f>O64-(G64*(PI()*(F64/2000)^2))</f>
        <v>0</v>
      </c>
      <c r="Q64" s="226">
        <f>L64*G64*0.1</f>
        <v>0</v>
      </c>
      <c r="R64" s="226">
        <v>2</v>
      </c>
      <c r="S64" s="226">
        <f>R64</f>
        <v>2</v>
      </c>
      <c r="T64" s="226">
        <v>16</v>
      </c>
      <c r="U64" s="226">
        <f>T64*1*1.7</f>
        <v>27.2</v>
      </c>
      <c r="V64" s="226">
        <f>U64-(T64*0.2826)</f>
        <v>22.6784</v>
      </c>
      <c r="W64" s="226">
        <f>T64*0.1</f>
        <v>1.6</v>
      </c>
    </row>
    <row r="65" spans="1:23" x14ac:dyDescent="0.2">
      <c r="B65" s="226"/>
      <c r="C65" s="226"/>
      <c r="D65" s="225"/>
      <c r="E65" s="226"/>
      <c r="F65" s="231"/>
      <c r="G65" s="230"/>
      <c r="H65" s="227"/>
      <c r="I65" s="226"/>
      <c r="J65" s="231"/>
      <c r="K65" s="226"/>
      <c r="L65" s="226"/>
      <c r="M65" s="226"/>
      <c r="N65" s="226"/>
      <c r="O65" s="226"/>
      <c r="P65" s="226"/>
      <c r="Q65" s="226"/>
      <c r="R65" s="230"/>
      <c r="S65" s="226"/>
      <c r="T65" s="226"/>
      <c r="U65" s="226"/>
      <c r="V65" s="226"/>
      <c r="W65" s="226"/>
    </row>
    <row r="66" spans="1:23" x14ac:dyDescent="0.2">
      <c r="A66" s="253" t="s">
        <v>253</v>
      </c>
      <c r="B66" s="225" t="s">
        <v>292</v>
      </c>
      <c r="C66" s="226">
        <v>1.7</v>
      </c>
      <c r="D66" s="225" t="s">
        <v>303</v>
      </c>
      <c r="E66" s="226">
        <v>1.7</v>
      </c>
      <c r="F66" s="225">
        <v>600</v>
      </c>
      <c r="G66" s="226">
        <v>39</v>
      </c>
      <c r="H66" s="227"/>
      <c r="I66" s="226"/>
      <c r="J66" s="225">
        <v>1</v>
      </c>
      <c r="K66" s="226">
        <f>L66</f>
        <v>1</v>
      </c>
      <c r="L66" s="226">
        <v>1</v>
      </c>
      <c r="M66" s="226">
        <f>(K66+L66)/2</f>
        <v>1</v>
      </c>
      <c r="N66" s="226">
        <f>(C66+E66)/2</f>
        <v>1.7</v>
      </c>
      <c r="O66" s="226">
        <f>N66*M66*G66</f>
        <v>66.3</v>
      </c>
      <c r="P66" s="226">
        <f>O66-(G66*(PI()*(F66/2000)^2))</f>
        <v>55.273009785899823</v>
      </c>
      <c r="Q66" s="226">
        <f>L66*G66*0.1</f>
        <v>3.9000000000000004</v>
      </c>
      <c r="R66" s="226">
        <v>2</v>
      </c>
      <c r="S66" s="226">
        <f>R66</f>
        <v>2</v>
      </c>
      <c r="T66" s="226">
        <v>8</v>
      </c>
      <c r="U66" s="226">
        <f>T66*1*1.7</f>
        <v>13.6</v>
      </c>
      <c r="V66" s="226">
        <f>U66-(T66*0.1257)</f>
        <v>12.5944</v>
      </c>
      <c r="W66" s="226">
        <f>T66*0.1</f>
        <v>0.8</v>
      </c>
    </row>
    <row r="67" spans="1:23" x14ac:dyDescent="0.2">
      <c r="B67" s="226"/>
      <c r="C67" s="226"/>
      <c r="D67" s="225"/>
      <c r="E67" s="226"/>
      <c r="F67" s="231"/>
      <c r="G67" s="230"/>
      <c r="H67" s="227"/>
      <c r="I67" s="226"/>
      <c r="J67" s="231"/>
      <c r="K67" s="226"/>
      <c r="L67" s="226"/>
      <c r="M67" s="226"/>
      <c r="N67" s="226"/>
      <c r="O67" s="226"/>
      <c r="P67" s="226"/>
      <c r="Q67" s="226"/>
      <c r="R67" s="230"/>
      <c r="S67" s="226"/>
      <c r="T67" s="226"/>
      <c r="U67" s="226"/>
      <c r="V67" s="226"/>
      <c r="W67" s="226"/>
    </row>
    <row r="68" spans="1:23" x14ac:dyDescent="0.2">
      <c r="A68" s="475" t="s">
        <v>267</v>
      </c>
      <c r="B68" s="225" t="s">
        <v>303</v>
      </c>
      <c r="C68" s="226">
        <v>1.7</v>
      </c>
      <c r="D68" s="225" t="s">
        <v>304</v>
      </c>
      <c r="E68" s="226">
        <v>1.7</v>
      </c>
      <c r="F68" s="225">
        <v>600</v>
      </c>
      <c r="G68" s="226">
        <v>48</v>
      </c>
      <c r="H68" s="227"/>
      <c r="I68" s="226"/>
      <c r="J68" s="225">
        <v>1</v>
      </c>
      <c r="K68" s="226">
        <f t="shared" ref="K68:K73" si="17">L68</f>
        <v>1</v>
      </c>
      <c r="L68" s="226">
        <v>1</v>
      </c>
      <c r="M68" s="226">
        <f t="shared" ref="M68:M73" si="18">(K68+L68)/2</f>
        <v>1</v>
      </c>
      <c r="N68" s="226">
        <v>1.54</v>
      </c>
      <c r="O68" s="226">
        <f t="shared" ref="O68:O73" si="19">N68*M68*G68</f>
        <v>73.92</v>
      </c>
      <c r="P68" s="226">
        <f t="shared" ref="P68:P73" si="20">O68-(G68*(PI()*(F68/2000)^2))</f>
        <v>60.348319736492094</v>
      </c>
      <c r="Q68" s="226">
        <f t="shared" ref="Q68:Q73" si="21">L68*G68*0.1</f>
        <v>4.8000000000000007</v>
      </c>
      <c r="R68" s="226">
        <v>2</v>
      </c>
      <c r="S68" s="226">
        <f>R68</f>
        <v>2</v>
      </c>
      <c r="T68" s="226">
        <f t="shared" ref="T68:T71" si="22">6+6</f>
        <v>12</v>
      </c>
      <c r="U68" s="226">
        <f>T68*1*1.54</f>
        <v>18.48</v>
      </c>
      <c r="V68" s="226">
        <f t="shared" ref="V68:V72" si="23">U68-(T68*0.1257)</f>
        <v>16.971600000000002</v>
      </c>
      <c r="W68" s="226">
        <f t="shared" ref="W68:W73" si="24">T68*0.1</f>
        <v>1.2000000000000002</v>
      </c>
    </row>
    <row r="69" spans="1:23" x14ac:dyDescent="0.2">
      <c r="A69" s="475"/>
      <c r="B69" s="226" t="str">
        <f>D68</f>
        <v>PV 02</v>
      </c>
      <c r="C69" s="226">
        <v>1.7</v>
      </c>
      <c r="D69" s="225" t="s">
        <v>305</v>
      </c>
      <c r="E69" s="226">
        <v>1.7</v>
      </c>
      <c r="F69" s="225">
        <v>600</v>
      </c>
      <c r="G69" s="226">
        <v>48</v>
      </c>
      <c r="H69" s="227"/>
      <c r="I69" s="226"/>
      <c r="J69" s="225">
        <v>1</v>
      </c>
      <c r="K69" s="226">
        <f t="shared" si="17"/>
        <v>1</v>
      </c>
      <c r="L69" s="226">
        <v>1</v>
      </c>
      <c r="M69" s="226">
        <f t="shared" si="18"/>
        <v>1</v>
      </c>
      <c r="N69" s="226">
        <v>1.54</v>
      </c>
      <c r="O69" s="226">
        <f t="shared" si="19"/>
        <v>73.92</v>
      </c>
      <c r="P69" s="226">
        <f t="shared" si="20"/>
        <v>60.348319736492094</v>
      </c>
      <c r="Q69" s="226">
        <f t="shared" si="21"/>
        <v>4.8000000000000007</v>
      </c>
      <c r="R69" s="226">
        <v>2</v>
      </c>
      <c r="S69" s="226">
        <f>R69</f>
        <v>2</v>
      </c>
      <c r="T69" s="226">
        <f t="shared" si="22"/>
        <v>12</v>
      </c>
      <c r="U69" s="226">
        <f>T69*1*1.54</f>
        <v>18.48</v>
      </c>
      <c r="V69" s="226">
        <f t="shared" si="23"/>
        <v>16.971600000000002</v>
      </c>
      <c r="W69" s="226">
        <f t="shared" si="24"/>
        <v>1.2000000000000002</v>
      </c>
    </row>
    <row r="70" spans="1:23" x14ac:dyDescent="0.2">
      <c r="A70" s="475"/>
      <c r="B70" s="226" t="str">
        <f>D69</f>
        <v>PV 03</v>
      </c>
      <c r="C70" s="226">
        <v>1.9</v>
      </c>
      <c r="D70" s="225" t="s">
        <v>309</v>
      </c>
      <c r="E70" s="226">
        <v>1.9</v>
      </c>
      <c r="F70" s="225">
        <v>800</v>
      </c>
      <c r="G70" s="226">
        <v>46</v>
      </c>
      <c r="H70" s="227"/>
      <c r="I70" s="226"/>
      <c r="J70" s="225">
        <v>1</v>
      </c>
      <c r="K70" s="226">
        <f t="shared" si="17"/>
        <v>1.2000000000000002</v>
      </c>
      <c r="L70" s="226">
        <f>(F70/1000)*1.5</f>
        <v>1.2000000000000002</v>
      </c>
      <c r="M70" s="226">
        <f t="shared" si="18"/>
        <v>1.2000000000000002</v>
      </c>
      <c r="N70" s="226">
        <v>1.73</v>
      </c>
      <c r="O70" s="226">
        <f t="shared" si="19"/>
        <v>95.496000000000009</v>
      </c>
      <c r="P70" s="226">
        <f t="shared" si="20"/>
        <v>72.373878069579135</v>
      </c>
      <c r="Q70" s="226">
        <f t="shared" si="21"/>
        <v>5.5200000000000014</v>
      </c>
      <c r="R70" s="226">
        <v>2</v>
      </c>
      <c r="S70" s="226">
        <f>R70</f>
        <v>2</v>
      </c>
      <c r="T70" s="226">
        <f t="shared" si="22"/>
        <v>12</v>
      </c>
      <c r="U70" s="226">
        <f>T70*1*1.73</f>
        <v>20.759999999999998</v>
      </c>
      <c r="V70" s="226">
        <f t="shared" si="23"/>
        <v>19.251599999999996</v>
      </c>
      <c r="W70" s="226">
        <f t="shared" si="24"/>
        <v>1.2000000000000002</v>
      </c>
    </row>
    <row r="71" spans="1:23" x14ac:dyDescent="0.2">
      <c r="A71" s="475"/>
      <c r="B71" s="226" t="str">
        <f>D70</f>
        <v>PV 04</v>
      </c>
      <c r="C71" s="226">
        <v>1.9</v>
      </c>
      <c r="D71" s="225" t="s">
        <v>308</v>
      </c>
      <c r="E71" s="226">
        <v>1.9</v>
      </c>
      <c r="F71" s="225">
        <v>800</v>
      </c>
      <c r="G71" s="226">
        <v>52</v>
      </c>
      <c r="H71" s="227"/>
      <c r="I71" s="226"/>
      <c r="J71" s="225">
        <v>1</v>
      </c>
      <c r="K71" s="226">
        <f t="shared" si="17"/>
        <v>1.2000000000000002</v>
      </c>
      <c r="L71" s="226">
        <f>(F71/1000)*1.5</f>
        <v>1.2000000000000002</v>
      </c>
      <c r="M71" s="226">
        <f t="shared" si="18"/>
        <v>1.2000000000000002</v>
      </c>
      <c r="N71" s="226">
        <v>1.45</v>
      </c>
      <c r="O71" s="226">
        <f t="shared" si="19"/>
        <v>90.480000000000018</v>
      </c>
      <c r="P71" s="226">
        <f t="shared" si="20"/>
        <v>64.341949122132945</v>
      </c>
      <c r="Q71" s="226">
        <f t="shared" si="21"/>
        <v>6.2400000000000011</v>
      </c>
      <c r="R71" s="226">
        <v>2</v>
      </c>
      <c r="S71" s="226">
        <f>R71</f>
        <v>2</v>
      </c>
      <c r="T71" s="226">
        <f t="shared" si="22"/>
        <v>12</v>
      </c>
      <c r="U71" s="226">
        <f>T71*1*1.45</f>
        <v>17.399999999999999</v>
      </c>
      <c r="V71" s="226">
        <f t="shared" si="23"/>
        <v>15.891599999999999</v>
      </c>
      <c r="W71" s="226">
        <f t="shared" si="24"/>
        <v>1.2000000000000002</v>
      </c>
    </row>
    <row r="72" spans="1:23" x14ac:dyDescent="0.2">
      <c r="A72" s="475"/>
      <c r="B72" s="226" t="str">
        <f>D71</f>
        <v>PV 05</v>
      </c>
      <c r="C72" s="226">
        <v>1.9</v>
      </c>
      <c r="D72" s="225" t="s">
        <v>312</v>
      </c>
      <c r="E72" s="226">
        <v>1.9</v>
      </c>
      <c r="F72" s="225">
        <v>800</v>
      </c>
      <c r="G72" s="226">
        <v>48</v>
      </c>
      <c r="H72" s="227"/>
      <c r="I72" s="226"/>
      <c r="J72" s="225">
        <v>1</v>
      </c>
      <c r="K72" s="226">
        <f t="shared" si="17"/>
        <v>1.2000000000000002</v>
      </c>
      <c r="L72" s="226">
        <f>(F72/1000)*1.5</f>
        <v>1.2000000000000002</v>
      </c>
      <c r="M72" s="226">
        <f t="shared" si="18"/>
        <v>1.2000000000000002</v>
      </c>
      <c r="N72" s="226">
        <v>1.31</v>
      </c>
      <c r="O72" s="226">
        <f t="shared" si="19"/>
        <v>75.456000000000017</v>
      </c>
      <c r="P72" s="226">
        <f t="shared" si="20"/>
        <v>51.3285684204304</v>
      </c>
      <c r="Q72" s="226">
        <f t="shared" si="21"/>
        <v>5.7600000000000016</v>
      </c>
      <c r="R72" s="226">
        <v>2</v>
      </c>
      <c r="S72" s="226">
        <v>2</v>
      </c>
      <c r="T72" s="226">
        <f>5+5</f>
        <v>10</v>
      </c>
      <c r="U72" s="226">
        <f>T72*1*1.31</f>
        <v>13.100000000000001</v>
      </c>
      <c r="V72" s="226">
        <f t="shared" si="23"/>
        <v>11.843000000000002</v>
      </c>
      <c r="W72" s="226">
        <f t="shared" si="24"/>
        <v>1</v>
      </c>
    </row>
    <row r="73" spans="1:23" x14ac:dyDescent="0.2">
      <c r="A73" s="475"/>
      <c r="B73" s="226" t="str">
        <f>D72</f>
        <v>PV 06</v>
      </c>
      <c r="C73" s="226">
        <v>1.9</v>
      </c>
      <c r="D73" s="225" t="s">
        <v>306</v>
      </c>
      <c r="E73" s="226">
        <v>1.9</v>
      </c>
      <c r="F73" s="225">
        <v>800</v>
      </c>
      <c r="G73" s="226">
        <v>7</v>
      </c>
      <c r="H73" s="227"/>
      <c r="I73" s="226"/>
      <c r="J73" s="225">
        <v>1</v>
      </c>
      <c r="K73" s="226">
        <f t="shared" si="17"/>
        <v>1.2000000000000002</v>
      </c>
      <c r="L73" s="226">
        <f>(F73/1000)*1.5</f>
        <v>1.2000000000000002</v>
      </c>
      <c r="M73" s="226">
        <f t="shared" si="18"/>
        <v>1.2000000000000002</v>
      </c>
      <c r="N73" s="226">
        <v>1.23</v>
      </c>
      <c r="O73" s="226">
        <f t="shared" si="19"/>
        <v>10.332000000000001</v>
      </c>
      <c r="P73" s="226">
        <f t="shared" si="20"/>
        <v>6.8134162279794319</v>
      </c>
      <c r="Q73" s="226">
        <f t="shared" si="21"/>
        <v>0.8400000000000003</v>
      </c>
      <c r="R73" s="226"/>
      <c r="S73" s="226"/>
      <c r="T73" s="226"/>
      <c r="U73" s="226">
        <f>T73*1*1.23</f>
        <v>0</v>
      </c>
      <c r="V73" s="226"/>
      <c r="W73" s="226">
        <f t="shared" si="24"/>
        <v>0</v>
      </c>
    </row>
    <row r="74" spans="1:23" s="234" customFormat="1" ht="15" x14ac:dyDescent="0.25">
      <c r="B74" s="464" t="s">
        <v>64</v>
      </c>
      <c r="C74" s="464"/>
      <c r="D74" s="464"/>
      <c r="E74" s="464"/>
      <c r="F74" s="464"/>
      <c r="G74" s="251">
        <f>SUM(G5:G73)</f>
        <v>2421</v>
      </c>
      <c r="H74" s="251">
        <f>SUM(H5:H65)</f>
        <v>0</v>
      </c>
      <c r="I74" s="251">
        <f>SUM(I5:I65)</f>
        <v>0</v>
      </c>
      <c r="J74" s="251">
        <f t="shared" ref="J74:S74" si="25">SUM(J5:J73)</f>
        <v>47</v>
      </c>
      <c r="K74" s="251">
        <f t="shared" si="25"/>
        <v>56.200000000000038</v>
      </c>
      <c r="L74" s="251">
        <f t="shared" si="25"/>
        <v>56.200000000000038</v>
      </c>
      <c r="M74" s="251">
        <f t="shared" si="25"/>
        <v>56.200000000000038</v>
      </c>
      <c r="N74" s="251">
        <f t="shared" si="25"/>
        <v>87.600000000000037</v>
      </c>
      <c r="O74" s="251">
        <f t="shared" si="25"/>
        <v>5218.0640000000021</v>
      </c>
      <c r="P74" s="251">
        <f t="shared" si="25"/>
        <v>4080.5247160616714</v>
      </c>
      <c r="Q74" s="251">
        <f t="shared" si="25"/>
        <v>283.29999999999995</v>
      </c>
      <c r="R74" s="251">
        <f t="shared" si="25"/>
        <v>104</v>
      </c>
      <c r="S74" s="251">
        <f t="shared" si="25"/>
        <v>104</v>
      </c>
      <c r="T74" s="251">
        <f>SUM(T5:T64)</f>
        <v>656</v>
      </c>
      <c r="U74" s="251">
        <f>SUM(U5:U73)</f>
        <v>1217.02</v>
      </c>
      <c r="V74" s="251">
        <f>SUM(V5:V73)</f>
        <v>1023.3381999999997</v>
      </c>
      <c r="W74" s="251">
        <f>SUM(W5:W73)</f>
        <v>72.2</v>
      </c>
    </row>
    <row r="75" spans="1:23" s="234" customFormat="1" ht="15" x14ac:dyDescent="0.25">
      <c r="B75" s="235"/>
      <c r="C75" s="235"/>
      <c r="D75" s="235"/>
      <c r="E75" s="235"/>
      <c r="F75" s="235"/>
      <c r="G75" s="236"/>
      <c r="H75" s="237"/>
      <c r="I75" s="236"/>
      <c r="J75" s="235"/>
      <c r="K75" s="236"/>
      <c r="L75" s="236"/>
      <c r="M75" s="236"/>
      <c r="N75" s="473" t="s">
        <v>335</v>
      </c>
      <c r="O75" s="474"/>
      <c r="P75" s="473" t="s">
        <v>349</v>
      </c>
      <c r="Q75" s="474"/>
      <c r="R75" s="236"/>
      <c r="S75" s="236"/>
      <c r="T75" s="236"/>
      <c r="U75" s="235"/>
      <c r="V75" s="235"/>
      <c r="W75" s="235"/>
    </row>
    <row r="76" spans="1:23" s="234" customFormat="1" ht="15" x14ac:dyDescent="0.25">
      <c r="B76" s="235"/>
      <c r="C76" s="235"/>
      <c r="D76" s="235"/>
      <c r="E76" s="235"/>
      <c r="F76" s="235">
        <v>600</v>
      </c>
      <c r="G76" s="236">
        <f>SUMIF($F$5:$F$73,F76,$G$5:$I$73)+T74</f>
        <v>1017</v>
      </c>
      <c r="H76" s="237"/>
      <c r="I76" s="236"/>
      <c r="J76" s="235"/>
      <c r="K76" s="236"/>
      <c r="L76" s="236"/>
      <c r="M76" s="236"/>
      <c r="N76" s="235">
        <v>600</v>
      </c>
      <c r="O76" s="236">
        <f>SUMIF($F$5:$F$73,N76,$O$5:$O$73)+SUM(U5:U64)</f>
        <v>1713.54</v>
      </c>
      <c r="P76" s="235">
        <v>600</v>
      </c>
      <c r="Q76" s="236">
        <f>SUMIF($F$5:$F$73,P76,$P$5:$P$73)+SUM(V5:V73)</f>
        <v>1519.6078546848673</v>
      </c>
      <c r="R76" s="236"/>
      <c r="S76" s="236"/>
      <c r="T76" s="236"/>
      <c r="U76" s="235"/>
      <c r="V76" s="235"/>
      <c r="W76" s="235"/>
    </row>
    <row r="77" spans="1:23" s="234" customFormat="1" ht="15" x14ac:dyDescent="0.25">
      <c r="B77" s="235"/>
      <c r="C77" s="235"/>
      <c r="D77" s="235"/>
      <c r="E77" s="235"/>
      <c r="F77" s="235">
        <v>800</v>
      </c>
      <c r="G77" s="236">
        <f>SUMIF($F$5:$F$73,F77,$G$5:$I$73)</f>
        <v>2060</v>
      </c>
      <c r="H77" s="237"/>
      <c r="I77" s="236"/>
      <c r="J77" s="235"/>
      <c r="K77" s="236"/>
      <c r="L77" s="236"/>
      <c r="M77" s="236"/>
      <c r="N77" s="235">
        <v>800</v>
      </c>
      <c r="O77" s="236">
        <f>SUMIF($F$5:$F$73,N77,$O$5:$O$73)</f>
        <v>4619.7240000000002</v>
      </c>
      <c r="P77" s="235">
        <v>800</v>
      </c>
      <c r="Q77" s="236">
        <f>SUMIF($F$5:$F$73,P77,$P$5:$P$73)</f>
        <v>3584.2550613768035</v>
      </c>
      <c r="R77" s="236"/>
      <c r="S77" s="236"/>
      <c r="T77" s="236"/>
      <c r="U77" s="235"/>
      <c r="V77" s="235"/>
      <c r="W77" s="235"/>
    </row>
    <row r="78" spans="1:23" s="234" customFormat="1" ht="15" x14ac:dyDescent="0.25">
      <c r="B78" s="235"/>
      <c r="C78" s="235"/>
      <c r="D78" s="235"/>
      <c r="E78" s="235"/>
      <c r="F78" s="235">
        <v>400</v>
      </c>
      <c r="G78" s="236">
        <f>SUM(T66:T73)</f>
        <v>66</v>
      </c>
      <c r="H78" s="237"/>
      <c r="I78" s="236"/>
      <c r="J78" s="235"/>
      <c r="K78" s="236"/>
      <c r="L78" s="236"/>
      <c r="M78" s="236"/>
      <c r="N78" s="235">
        <v>400</v>
      </c>
      <c r="O78" s="236">
        <f>SUM(U66:U73)</f>
        <v>101.82</v>
      </c>
      <c r="P78" s="235">
        <v>400</v>
      </c>
      <c r="Q78" s="236">
        <f>SUM(V66:V73)</f>
        <v>93.523799999999994</v>
      </c>
      <c r="R78" s="236"/>
      <c r="S78" s="236"/>
      <c r="T78" s="236"/>
      <c r="U78" s="235"/>
      <c r="V78" s="235"/>
      <c r="W78" s="235"/>
    </row>
    <row r="79" spans="1:23" ht="15" x14ac:dyDescent="0.2">
      <c r="F79" s="234"/>
      <c r="G79" s="250"/>
    </row>
    <row r="84" spans="6:10" ht="15" x14ac:dyDescent="0.2">
      <c r="F84" s="234"/>
      <c r="G84" s="250"/>
      <c r="J84" s="238"/>
    </row>
    <row r="85" spans="6:10" ht="15" x14ac:dyDescent="0.2">
      <c r="F85" s="234"/>
      <c r="G85" s="250"/>
      <c r="J85" s="238"/>
    </row>
  </sheetData>
  <mergeCells count="29">
    <mergeCell ref="P75:Q75"/>
    <mergeCell ref="A41:A45"/>
    <mergeCell ref="A47:A51"/>
    <mergeCell ref="A53:A56"/>
    <mergeCell ref="A68:A73"/>
    <mergeCell ref="B74:F74"/>
    <mergeCell ref="N75:O75"/>
    <mergeCell ref="A38:A39"/>
    <mergeCell ref="N3:N4"/>
    <mergeCell ref="O3:P3"/>
    <mergeCell ref="Q3:Q4"/>
    <mergeCell ref="R3:R4"/>
    <mergeCell ref="A10:A12"/>
    <mergeCell ref="A14:A19"/>
    <mergeCell ref="A22:A27"/>
    <mergeCell ref="A29:A32"/>
    <mergeCell ref="A35:A36"/>
    <mergeCell ref="S3:W3"/>
    <mergeCell ref="A6:A8"/>
    <mergeCell ref="A1:W2"/>
    <mergeCell ref="A3:A4"/>
    <mergeCell ref="B3:C3"/>
    <mergeCell ref="D3:E3"/>
    <mergeCell ref="F3:F4"/>
    <mergeCell ref="G3:G4"/>
    <mergeCell ref="H3:H4"/>
    <mergeCell ref="I3:I4"/>
    <mergeCell ref="J3:J4"/>
    <mergeCell ref="K3:M3"/>
  </mergeCells>
  <printOptions horizontalCentered="1" verticalCentered="1"/>
  <pageMargins left="0.39370078740157483" right="0.39370078740157483" top="0.78740157480314965" bottom="0.78740157480314965" header="0.31496062992125984" footer="0.31496062992125984"/>
  <pageSetup paperSize="9" scale="41" orientation="landscape" horizontalDpi="360" verticalDpi="360"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3</vt:i4>
      </vt:variant>
      <vt:variant>
        <vt:lpstr>Intervalos Nomeados</vt:lpstr>
      </vt:variant>
      <vt:variant>
        <vt:i4>5</vt:i4>
      </vt:variant>
    </vt:vector>
  </HeadingPairs>
  <TitlesOfParts>
    <vt:vector size="8" baseType="lpstr">
      <vt:lpstr>ADITIVO</vt:lpstr>
      <vt:lpstr>Memória ADITIVO</vt:lpstr>
      <vt:lpstr>MEMORIA DRENAGEM</vt:lpstr>
      <vt:lpstr>ADITIVO!Area_de_impressao</vt:lpstr>
      <vt:lpstr>'Memória ADITIVO'!Area_de_impressao</vt:lpstr>
      <vt:lpstr>'MEMORIA DRENAGEM'!Area_de_impressao</vt:lpstr>
      <vt:lpstr>ADITIVO!Titulos_de_impressao</vt:lpstr>
      <vt:lpstr>'Memória ADITIVO'!Titulos_de_impressao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Bruno Vinicius</dc:creator>
  <cp:lastModifiedBy>User</cp:lastModifiedBy>
  <cp:lastPrinted>2022-04-18T14:56:31Z</cp:lastPrinted>
  <dcterms:created xsi:type="dcterms:W3CDTF">2020-09-02T15:25:32Z</dcterms:created>
  <dcterms:modified xsi:type="dcterms:W3CDTF">2024-09-05T19:25:22Z</dcterms:modified>
</cp:coreProperties>
</file>